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slicers/slicer1.xml" ContentType="application/vnd.ms-excel.slicer+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Data Analytics Class\DA PROJECTS\SuperStore\"/>
    </mc:Choice>
  </mc:AlternateContent>
  <xr:revisionPtr revIDLastSave="0" documentId="13_ncr:1_{1D747810-69A8-4F1B-A421-7AA290CB81E6}" xr6:coauthVersionLast="47" xr6:coauthVersionMax="47" xr10:uidLastSave="{00000000-0000-0000-0000-000000000000}"/>
  <bookViews>
    <workbookView xWindow="-110" yWindow="-110" windowWidth="19420" windowHeight="11020" activeTab="8" xr2:uid="{27CF3ED1-70D4-41E4-A6C8-C150A28B9E41}"/>
  </bookViews>
  <sheets>
    <sheet name="Returns" sheetId="4" r:id="rId1"/>
    <sheet name="Users" sheetId="3" r:id="rId2"/>
    <sheet name="Orders" sheetId="2" r:id="rId3"/>
    <sheet name="EDA 1" sheetId="5" r:id="rId4"/>
    <sheet name="EDA 2" sheetId="11" r:id="rId5"/>
    <sheet name="EDA 3" sheetId="12" r:id="rId6"/>
    <sheet name="EDA 4" sheetId="13" r:id="rId7"/>
    <sheet name="EDA 5" sheetId="9" r:id="rId8"/>
    <sheet name="KPI DASHBOARD" sheetId="6" r:id="rId9"/>
  </sheets>
  <definedNames>
    <definedName name="_xlchart.v1.4" hidden="1">'EDA 4'!$A$24:$A$72</definedName>
    <definedName name="_xlchart.v1.5" hidden="1">'EDA 4'!$B$23</definedName>
    <definedName name="_xlchart.v1.6" hidden="1">'EDA 4'!$B$24:$B$72</definedName>
    <definedName name="_xlchart.v5.0" hidden="1">'EDA 4'!$A$23</definedName>
    <definedName name="_xlchart.v5.1" hidden="1">'EDA 4'!$A$24:$A$72</definedName>
    <definedName name="_xlchart.v5.10" hidden="1">'EDA 4'!$B$24:$B$72</definedName>
    <definedName name="_xlchart.v5.2" hidden="1">'EDA 4'!$B$23</definedName>
    <definedName name="_xlchart.v5.3" hidden="1">'EDA 4'!$B$24:$B$72</definedName>
    <definedName name="_xlchart.v5.7" hidden="1">'EDA 4'!$A$23</definedName>
    <definedName name="_xlchart.v5.8" hidden="1">'EDA 4'!$A$24:$A$72</definedName>
    <definedName name="_xlchart.v5.9" hidden="1">'EDA 4'!$B$23</definedName>
    <definedName name="Avg_Profit_Margin">'EDA 1'!$B$25</definedName>
    <definedName name="Current_Time">'EDA 1'!$B$5</definedName>
    <definedName name="ExternalData_1" localSheetId="2" hidden="1">Orders!$A$1:$AD$1953</definedName>
    <definedName name="ExternalData_2" localSheetId="1" hidden="1">Users!$A$1:$B$6</definedName>
    <definedName name="ExternalData_3" localSheetId="0" hidden="1">'Returns'!$A$1:$B$1635</definedName>
    <definedName name="least_p_product">'EDA 1'!$A$66</definedName>
    <definedName name="leastproduct">'EDA 1'!$A$62</definedName>
    <definedName name="lp_cat">'EDA 1'!$A$51</definedName>
    <definedName name="lp_product">'EDA 5'!$A$50</definedName>
    <definedName name="lp_subcat">'EDA 1'!$A$56</definedName>
    <definedName name="mp_cat">'EDA 1'!$A$30:$B$30</definedName>
    <definedName name="mp_subcat">'EDA 1'!$A$35</definedName>
    <definedName name="Slicer_Customer_Segment">#N/A</definedName>
    <definedName name="Slicer_New_Months">#N/A</definedName>
    <definedName name="Slicer_Product_Category">#N/A</definedName>
    <definedName name="Slicer_Region1">#N/A</definedName>
    <definedName name="Todays_Date">'EDA 1'!$B$4</definedName>
    <definedName name="Total_Profit">'EDA 1'!$B$23</definedName>
    <definedName name="Total_Profit_1">'EDA 1'!$B$23</definedName>
    <definedName name="Total_Sales">'EDA 1'!$B$14</definedName>
    <definedName name="Total_Sales_1">'EDA 1'!$B$14</definedName>
    <definedName name="TProfit">'EDA 1'!$B$21</definedName>
    <definedName name="TSales">'EDA 1'!$B$12</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5" i="5" l="1"/>
  <c r="B5" i="9"/>
  <c r="B4" i="9"/>
  <c r="B5" i="13"/>
  <c r="B4" i="13"/>
  <c r="E45" i="12"/>
  <c r="E18" i="11"/>
  <c r="AI2" i="2"/>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B5" i="12" l="1"/>
  <c r="B4" i="12"/>
  <c r="AH1933" i="2"/>
  <c r="AH1877" i="2"/>
  <c r="AH1830" i="2"/>
  <c r="AH1762" i="2"/>
  <c r="AH1706" i="2"/>
  <c r="AH1649" i="2"/>
  <c r="AH1597" i="2"/>
  <c r="AH1563" i="2"/>
  <c r="AH1555" i="2"/>
  <c r="AH1469" i="2"/>
  <c r="AH1435" i="2"/>
  <c r="AH1427" i="2"/>
  <c r="AH1395" i="2"/>
  <c r="AH1367" i="2"/>
  <c r="AH1339" i="2"/>
  <c r="AH1315" i="2"/>
  <c r="AH1309" i="2"/>
  <c r="AH1287" i="2"/>
  <c r="AH1281" i="2"/>
  <c r="AH1259" i="2"/>
  <c r="AH1253" i="2"/>
  <c r="AH1173" i="2"/>
  <c r="AH1155" i="2"/>
  <c r="AH1151" i="2"/>
  <c r="AH1134" i="2"/>
  <c r="AH1130" i="2"/>
  <c r="AH1118" i="2"/>
  <c r="AH1115" i="2"/>
  <c r="AH1103" i="2"/>
  <c r="AH1102" i="2"/>
  <c r="AH1087" i="2"/>
  <c r="AH1075" i="2"/>
  <c r="AH1073" i="2"/>
  <c r="AH1059" i="2"/>
  <c r="AH1046" i="2"/>
  <c r="AH1045" i="2"/>
  <c r="AH1030" i="2"/>
  <c r="AH1018" i="2"/>
  <c r="AH1017" i="2"/>
  <c r="AH1003" i="2"/>
  <c r="AH1002" i="2"/>
  <c r="AH990" i="2"/>
  <c r="AH987" i="2"/>
  <c r="AH975" i="2"/>
  <c r="AH974" i="2"/>
  <c r="AH959" i="2"/>
  <c r="AH947" i="2"/>
  <c r="AH945" i="2"/>
  <c r="AH931" i="2"/>
  <c r="AH918" i="2"/>
  <c r="AH917" i="2"/>
  <c r="AH902" i="2"/>
  <c r="AH890" i="2"/>
  <c r="AH889" i="2"/>
  <c r="AH875" i="2"/>
  <c r="AH874" i="2"/>
  <c r="AH862" i="2"/>
  <c r="AH859" i="2"/>
  <c r="AH847" i="2"/>
  <c r="AH846" i="2"/>
  <c r="AH831" i="2"/>
  <c r="AH819" i="2"/>
  <c r="AH817" i="2"/>
  <c r="AH803" i="2"/>
  <c r="AH790" i="2"/>
  <c r="AH789" i="2"/>
  <c r="AH774" i="2"/>
  <c r="AH762" i="2"/>
  <c r="AH761" i="2"/>
  <c r="AH747" i="2"/>
  <c r="AH746" i="2"/>
  <c r="AH734" i="2"/>
  <c r="AH731" i="2"/>
  <c r="AH719" i="2"/>
  <c r="AH718" i="2"/>
  <c r="AH703" i="2"/>
  <c r="AH691" i="2"/>
  <c r="AH689" i="2"/>
  <c r="AH675" i="2"/>
  <c r="AH662" i="2"/>
  <c r="AH661" i="2"/>
  <c r="AH646" i="2"/>
  <c r="AH634" i="2"/>
  <c r="AH633" i="2"/>
  <c r="AH619" i="2"/>
  <c r="AH618" i="2"/>
  <c r="AH606" i="2"/>
  <c r="AH603" i="2"/>
  <c r="AH591" i="2"/>
  <c r="AH590" i="2"/>
  <c r="AH575" i="2"/>
  <c r="AH563" i="2"/>
  <c r="AH561" i="2"/>
  <c r="AH547" i="2"/>
  <c r="AH534" i="2"/>
  <c r="AH533" i="2"/>
  <c r="AH518" i="2"/>
  <c r="AH506" i="2"/>
  <c r="AH505" i="2"/>
  <c r="AH491" i="2"/>
  <c r="AH490" i="2"/>
  <c r="AH478" i="2"/>
  <c r="AH467" i="2"/>
  <c r="AH466" i="2"/>
  <c r="AH455" i="2"/>
  <c r="AH446" i="2"/>
  <c r="AH435" i="2"/>
  <c r="AH434" i="2"/>
  <c r="AH423" i="2"/>
  <c r="AH414" i="2"/>
  <c r="AH403" i="2"/>
  <c r="AH402" i="2"/>
  <c r="AH391" i="2"/>
  <c r="AH382" i="2"/>
  <c r="AH371" i="2"/>
  <c r="AH370" i="2"/>
  <c r="AH359" i="2"/>
  <c r="AH350" i="2"/>
  <c r="AH339" i="2"/>
  <c r="AH338" i="2"/>
  <c r="AH327" i="2"/>
  <c r="AH319" i="2"/>
  <c r="AH318" i="2"/>
  <c r="AH311" i="2"/>
  <c r="AH310" i="2"/>
  <c r="AH303" i="2"/>
  <c r="AH302" i="2"/>
  <c r="AH295" i="2"/>
  <c r="AH294" i="2"/>
  <c r="AH290" i="2"/>
  <c r="AH5" i="2"/>
  <c r="AH4" i="2"/>
  <c r="AF1953" i="2"/>
  <c r="AF1952" i="2"/>
  <c r="AF1951" i="2"/>
  <c r="AF1950" i="2"/>
  <c r="AF1949" i="2"/>
  <c r="AF1948" i="2"/>
  <c r="AF1947" i="2"/>
  <c r="AF1946" i="2"/>
  <c r="AF1945" i="2"/>
  <c r="AF1944" i="2"/>
  <c r="AF1943" i="2"/>
  <c r="AF1942" i="2"/>
  <c r="AF1941" i="2"/>
  <c r="AF1940" i="2"/>
  <c r="AF1939" i="2"/>
  <c r="AF1938" i="2"/>
  <c r="AF1937" i="2"/>
  <c r="AF1936" i="2"/>
  <c r="AF1935" i="2"/>
  <c r="AF1934" i="2"/>
  <c r="AF1933" i="2"/>
  <c r="AF1932" i="2"/>
  <c r="AF1931" i="2"/>
  <c r="AF1930" i="2"/>
  <c r="AF1929" i="2"/>
  <c r="AF1928" i="2"/>
  <c r="AF1927" i="2"/>
  <c r="AF1926" i="2"/>
  <c r="AF1925" i="2"/>
  <c r="AF1924" i="2"/>
  <c r="AF1923" i="2"/>
  <c r="AF1922" i="2"/>
  <c r="AF1921" i="2"/>
  <c r="AF1920" i="2"/>
  <c r="AF1919" i="2"/>
  <c r="AF1918" i="2"/>
  <c r="AF1917" i="2"/>
  <c r="AF1916" i="2"/>
  <c r="AF1915" i="2"/>
  <c r="AF1914" i="2"/>
  <c r="AF1913" i="2"/>
  <c r="AF1912" i="2"/>
  <c r="AF1911" i="2"/>
  <c r="AF1910" i="2"/>
  <c r="AF1909" i="2"/>
  <c r="AF1908" i="2"/>
  <c r="AF1907" i="2"/>
  <c r="AF1906" i="2"/>
  <c r="AF1905" i="2"/>
  <c r="AF1904" i="2"/>
  <c r="AF1903" i="2"/>
  <c r="AF1902" i="2"/>
  <c r="AF1901" i="2"/>
  <c r="AF1900" i="2"/>
  <c r="AF1899" i="2"/>
  <c r="AF1898" i="2"/>
  <c r="AF1897" i="2"/>
  <c r="AF1896" i="2"/>
  <c r="AF1895" i="2"/>
  <c r="AF1894" i="2"/>
  <c r="AF1893" i="2"/>
  <c r="AF1892" i="2"/>
  <c r="AF1891" i="2"/>
  <c r="AF1890" i="2"/>
  <c r="AF1889" i="2"/>
  <c r="AF1888" i="2"/>
  <c r="AF1887" i="2"/>
  <c r="AF1886" i="2"/>
  <c r="AF1885" i="2"/>
  <c r="AF1884" i="2"/>
  <c r="AF1883" i="2"/>
  <c r="AF1882" i="2"/>
  <c r="AF1881" i="2"/>
  <c r="AF1880" i="2"/>
  <c r="AF1879" i="2"/>
  <c r="AF1878" i="2"/>
  <c r="AF1877" i="2"/>
  <c r="AF1876" i="2"/>
  <c r="AF1875" i="2"/>
  <c r="AF1874" i="2"/>
  <c r="AF1873" i="2"/>
  <c r="AF1872" i="2"/>
  <c r="AF1871" i="2"/>
  <c r="AF1870" i="2"/>
  <c r="AF1869" i="2"/>
  <c r="AF1868" i="2"/>
  <c r="AF1867" i="2"/>
  <c r="AF1866" i="2"/>
  <c r="AF1865" i="2"/>
  <c r="AF1864" i="2"/>
  <c r="AF1863" i="2"/>
  <c r="AF1862" i="2"/>
  <c r="AF1861" i="2"/>
  <c r="AF1860" i="2"/>
  <c r="AF1859" i="2"/>
  <c r="AF1858" i="2"/>
  <c r="AF1857" i="2"/>
  <c r="AF1856" i="2"/>
  <c r="AF1855" i="2"/>
  <c r="AF1854" i="2"/>
  <c r="AF1853" i="2"/>
  <c r="AF1852" i="2"/>
  <c r="AF1851" i="2"/>
  <c r="AF1850" i="2"/>
  <c r="AF1849" i="2"/>
  <c r="AF1848" i="2"/>
  <c r="AF1847" i="2"/>
  <c r="AF1846" i="2"/>
  <c r="AF1845" i="2"/>
  <c r="AF1844" i="2"/>
  <c r="AF1843" i="2"/>
  <c r="AF1842" i="2"/>
  <c r="AF1841" i="2"/>
  <c r="AF1840" i="2"/>
  <c r="AF1839" i="2"/>
  <c r="AF1838" i="2"/>
  <c r="AF1837" i="2"/>
  <c r="AF1836" i="2"/>
  <c r="AF1835" i="2"/>
  <c r="AF1834" i="2"/>
  <c r="AF1833" i="2"/>
  <c r="AF1832" i="2"/>
  <c r="AF1831" i="2"/>
  <c r="AF1830" i="2"/>
  <c r="AF1829" i="2"/>
  <c r="AF1828" i="2"/>
  <c r="AF1827" i="2"/>
  <c r="AF1826" i="2"/>
  <c r="AF1825" i="2"/>
  <c r="AF1824" i="2"/>
  <c r="AF1823" i="2"/>
  <c r="AF1822" i="2"/>
  <c r="AF1821" i="2"/>
  <c r="AF1820" i="2"/>
  <c r="AF1819" i="2"/>
  <c r="AF1818" i="2"/>
  <c r="AF1817" i="2"/>
  <c r="AF1816" i="2"/>
  <c r="AF1815" i="2"/>
  <c r="AF1814" i="2"/>
  <c r="AF1813" i="2"/>
  <c r="AF1812" i="2"/>
  <c r="AF1811" i="2"/>
  <c r="AF1810" i="2"/>
  <c r="AF1809" i="2"/>
  <c r="AF1808" i="2"/>
  <c r="AF1807" i="2"/>
  <c r="AF1806" i="2"/>
  <c r="AF1805" i="2"/>
  <c r="AF1804" i="2"/>
  <c r="AF1803" i="2"/>
  <c r="AF1802" i="2"/>
  <c r="AF1801" i="2"/>
  <c r="AF1800" i="2"/>
  <c r="AF1799" i="2"/>
  <c r="AF1798" i="2"/>
  <c r="AF1797" i="2"/>
  <c r="AF1796" i="2"/>
  <c r="AF1795" i="2"/>
  <c r="AF1794" i="2"/>
  <c r="AF1793" i="2"/>
  <c r="AF1792" i="2"/>
  <c r="AF1791" i="2"/>
  <c r="AF1790" i="2"/>
  <c r="AF1789" i="2"/>
  <c r="AF1788" i="2"/>
  <c r="AF1787" i="2"/>
  <c r="AF1786" i="2"/>
  <c r="AF1785" i="2"/>
  <c r="AF1784" i="2"/>
  <c r="AF1783" i="2"/>
  <c r="AF1782" i="2"/>
  <c r="AF1781" i="2"/>
  <c r="AF1780" i="2"/>
  <c r="AF1779" i="2"/>
  <c r="AF1778" i="2"/>
  <c r="AF1777" i="2"/>
  <c r="AF1776" i="2"/>
  <c r="AF1775" i="2"/>
  <c r="AF1774" i="2"/>
  <c r="AF1773" i="2"/>
  <c r="AF1772" i="2"/>
  <c r="AF1771" i="2"/>
  <c r="AF1770" i="2"/>
  <c r="AF1769" i="2"/>
  <c r="AF1768" i="2"/>
  <c r="AF1767" i="2"/>
  <c r="AF1766" i="2"/>
  <c r="AF1765" i="2"/>
  <c r="AF1764" i="2"/>
  <c r="AF1763" i="2"/>
  <c r="AF1762" i="2"/>
  <c r="AF1761" i="2"/>
  <c r="AF1760" i="2"/>
  <c r="AF1759" i="2"/>
  <c r="AF1758" i="2"/>
  <c r="AF1757" i="2"/>
  <c r="AF1756" i="2"/>
  <c r="AF1755" i="2"/>
  <c r="AF1754" i="2"/>
  <c r="AF1753" i="2"/>
  <c r="AF1752" i="2"/>
  <c r="AF1751" i="2"/>
  <c r="AF1750" i="2"/>
  <c r="AF1749" i="2"/>
  <c r="AF1748" i="2"/>
  <c r="AF1747" i="2"/>
  <c r="AF1746" i="2"/>
  <c r="AF1745" i="2"/>
  <c r="AF1744" i="2"/>
  <c r="AF1743" i="2"/>
  <c r="AF1742" i="2"/>
  <c r="AF1741" i="2"/>
  <c r="AF1740" i="2"/>
  <c r="AF1739" i="2"/>
  <c r="AF1738" i="2"/>
  <c r="AF1737" i="2"/>
  <c r="AF1736" i="2"/>
  <c r="AF1735" i="2"/>
  <c r="AF1734" i="2"/>
  <c r="AF1733" i="2"/>
  <c r="AF1732" i="2"/>
  <c r="AF1731" i="2"/>
  <c r="AF1730" i="2"/>
  <c r="AF1729" i="2"/>
  <c r="AF1728" i="2"/>
  <c r="AF1727" i="2"/>
  <c r="AF1726" i="2"/>
  <c r="AF1725" i="2"/>
  <c r="AF1724" i="2"/>
  <c r="AF1723" i="2"/>
  <c r="AF1722" i="2"/>
  <c r="AF1721" i="2"/>
  <c r="AF1720" i="2"/>
  <c r="AF1719" i="2"/>
  <c r="AF1718" i="2"/>
  <c r="AF1717" i="2"/>
  <c r="AF1716" i="2"/>
  <c r="AF1715" i="2"/>
  <c r="AF1714" i="2"/>
  <c r="AF1713" i="2"/>
  <c r="AF1712" i="2"/>
  <c r="AF1711" i="2"/>
  <c r="AF1710" i="2"/>
  <c r="AF1709" i="2"/>
  <c r="AF1708" i="2"/>
  <c r="AF1707" i="2"/>
  <c r="AF1706" i="2"/>
  <c r="AF1705" i="2"/>
  <c r="AF1704" i="2"/>
  <c r="AF1703" i="2"/>
  <c r="AF1702" i="2"/>
  <c r="AF1701" i="2"/>
  <c r="AF1700" i="2"/>
  <c r="AF1699" i="2"/>
  <c r="AF1698" i="2"/>
  <c r="AF1697" i="2"/>
  <c r="AF1696" i="2"/>
  <c r="AF1695" i="2"/>
  <c r="AF1694" i="2"/>
  <c r="AF1693" i="2"/>
  <c r="AF1692" i="2"/>
  <c r="AF1691" i="2"/>
  <c r="AF1690" i="2"/>
  <c r="AF1689" i="2"/>
  <c r="AF1688" i="2"/>
  <c r="AF1687" i="2"/>
  <c r="AF1686" i="2"/>
  <c r="AF1685" i="2"/>
  <c r="AF1684" i="2"/>
  <c r="AF1683" i="2"/>
  <c r="AF1682" i="2"/>
  <c r="AF1681" i="2"/>
  <c r="AF1680" i="2"/>
  <c r="AF1679" i="2"/>
  <c r="AF1678" i="2"/>
  <c r="AF1677" i="2"/>
  <c r="AF1676" i="2"/>
  <c r="AF1675" i="2"/>
  <c r="AF1674" i="2"/>
  <c r="AF1673" i="2"/>
  <c r="AF1672" i="2"/>
  <c r="AF1671" i="2"/>
  <c r="AF1670" i="2"/>
  <c r="AF1669" i="2"/>
  <c r="AF1668" i="2"/>
  <c r="AF1667" i="2"/>
  <c r="AF1666" i="2"/>
  <c r="AF1665" i="2"/>
  <c r="AF1664" i="2"/>
  <c r="AF1663" i="2"/>
  <c r="AF1662" i="2"/>
  <c r="AF1661" i="2"/>
  <c r="AF1660" i="2"/>
  <c r="AF1659" i="2"/>
  <c r="AF1658" i="2"/>
  <c r="AF1657" i="2"/>
  <c r="AF1656" i="2"/>
  <c r="AF1655" i="2"/>
  <c r="AF1654" i="2"/>
  <c r="AF1653" i="2"/>
  <c r="AF1652" i="2"/>
  <c r="AF1651" i="2"/>
  <c r="AF1650" i="2"/>
  <c r="AF1649" i="2"/>
  <c r="AF1648" i="2"/>
  <c r="AF1647" i="2"/>
  <c r="AF1646" i="2"/>
  <c r="AF1645" i="2"/>
  <c r="AF1644" i="2"/>
  <c r="AF1643" i="2"/>
  <c r="AF1642" i="2"/>
  <c r="AF1641" i="2"/>
  <c r="AF1640" i="2"/>
  <c r="AF1639" i="2"/>
  <c r="AF1638" i="2"/>
  <c r="AF1637" i="2"/>
  <c r="AF1636" i="2"/>
  <c r="AF1635" i="2"/>
  <c r="AF1634" i="2"/>
  <c r="AF1633" i="2"/>
  <c r="AF1632" i="2"/>
  <c r="AF1631" i="2"/>
  <c r="AF1630" i="2"/>
  <c r="AF1629" i="2"/>
  <c r="AF1628" i="2"/>
  <c r="AF1627" i="2"/>
  <c r="AF1626" i="2"/>
  <c r="AF1625" i="2"/>
  <c r="AF1624" i="2"/>
  <c r="AF1623" i="2"/>
  <c r="AF1622" i="2"/>
  <c r="AF1621" i="2"/>
  <c r="AF1620" i="2"/>
  <c r="AF1619" i="2"/>
  <c r="AF1618" i="2"/>
  <c r="AF1617" i="2"/>
  <c r="AF1616" i="2"/>
  <c r="AF1615" i="2"/>
  <c r="AF1614" i="2"/>
  <c r="AF1613" i="2"/>
  <c r="AF1612" i="2"/>
  <c r="AF1611" i="2"/>
  <c r="AF1610" i="2"/>
  <c r="AF1609" i="2"/>
  <c r="AF1608" i="2"/>
  <c r="AF1607" i="2"/>
  <c r="AF1606" i="2"/>
  <c r="AF1605" i="2"/>
  <c r="AF1604" i="2"/>
  <c r="AF1603" i="2"/>
  <c r="AF1602" i="2"/>
  <c r="AF1601" i="2"/>
  <c r="AF1600" i="2"/>
  <c r="AF1599" i="2"/>
  <c r="AF1598" i="2"/>
  <c r="AF1597" i="2"/>
  <c r="AF1596" i="2"/>
  <c r="AF1595" i="2"/>
  <c r="AF1594" i="2"/>
  <c r="AF1593" i="2"/>
  <c r="AF1592" i="2"/>
  <c r="AF1591" i="2"/>
  <c r="AF1590" i="2"/>
  <c r="AF1589" i="2"/>
  <c r="AF1588" i="2"/>
  <c r="AF1587" i="2"/>
  <c r="AF1586" i="2"/>
  <c r="AF1585" i="2"/>
  <c r="AF1584" i="2"/>
  <c r="AF1583" i="2"/>
  <c r="AF1582" i="2"/>
  <c r="AF1581" i="2"/>
  <c r="AF1580" i="2"/>
  <c r="AF1579" i="2"/>
  <c r="AF1578" i="2"/>
  <c r="AF1577" i="2"/>
  <c r="AF1576" i="2"/>
  <c r="AF1575" i="2"/>
  <c r="AF1574" i="2"/>
  <c r="AF1573" i="2"/>
  <c r="AF1572" i="2"/>
  <c r="AF1571" i="2"/>
  <c r="AF1570" i="2"/>
  <c r="AF1569" i="2"/>
  <c r="AF1568" i="2"/>
  <c r="AF1567" i="2"/>
  <c r="AF1566" i="2"/>
  <c r="AF1565" i="2"/>
  <c r="AF1564" i="2"/>
  <c r="AF1563" i="2"/>
  <c r="AF1562" i="2"/>
  <c r="AF1561" i="2"/>
  <c r="AF1560" i="2"/>
  <c r="AF1559" i="2"/>
  <c r="AF1558" i="2"/>
  <c r="AF1557" i="2"/>
  <c r="AF1556" i="2"/>
  <c r="AF1555" i="2"/>
  <c r="AF1554" i="2"/>
  <c r="AF1553" i="2"/>
  <c r="AF1552" i="2"/>
  <c r="AF1551" i="2"/>
  <c r="AF1550" i="2"/>
  <c r="AF1549" i="2"/>
  <c r="AF1548" i="2"/>
  <c r="AF1547" i="2"/>
  <c r="AF1546" i="2"/>
  <c r="AF1545" i="2"/>
  <c r="AF1544" i="2"/>
  <c r="AF1543" i="2"/>
  <c r="AF1542" i="2"/>
  <c r="AF1541" i="2"/>
  <c r="AF1540" i="2"/>
  <c r="AF1539" i="2"/>
  <c r="AF1538" i="2"/>
  <c r="AF1537" i="2"/>
  <c r="AF1536" i="2"/>
  <c r="AF1535" i="2"/>
  <c r="AF1534" i="2"/>
  <c r="AF1533" i="2"/>
  <c r="AF1532" i="2"/>
  <c r="AF1531" i="2"/>
  <c r="AF1530" i="2"/>
  <c r="AF1529" i="2"/>
  <c r="AF1528" i="2"/>
  <c r="AF1527" i="2"/>
  <c r="AF1526" i="2"/>
  <c r="AF1525" i="2"/>
  <c r="AF1524" i="2"/>
  <c r="AF1523" i="2"/>
  <c r="AF1522" i="2"/>
  <c r="AF1521" i="2"/>
  <c r="AF1520" i="2"/>
  <c r="AF1519" i="2"/>
  <c r="AF1518" i="2"/>
  <c r="AF1517" i="2"/>
  <c r="AF1516" i="2"/>
  <c r="AF1515" i="2"/>
  <c r="AF1514" i="2"/>
  <c r="AF1513" i="2"/>
  <c r="AF1512" i="2"/>
  <c r="AF1511" i="2"/>
  <c r="AF1510" i="2"/>
  <c r="AF1509" i="2"/>
  <c r="AF1508" i="2"/>
  <c r="AF1507" i="2"/>
  <c r="AF1506" i="2"/>
  <c r="AF1505" i="2"/>
  <c r="AF1504" i="2"/>
  <c r="AF1503" i="2"/>
  <c r="AF1502" i="2"/>
  <c r="AF1501" i="2"/>
  <c r="AF1500" i="2"/>
  <c r="AF1499" i="2"/>
  <c r="AF1498" i="2"/>
  <c r="AF1497" i="2"/>
  <c r="AF1496" i="2"/>
  <c r="AF1495" i="2"/>
  <c r="AF1494" i="2"/>
  <c r="AF1493" i="2"/>
  <c r="AF1492" i="2"/>
  <c r="AF1491" i="2"/>
  <c r="AF1490" i="2"/>
  <c r="AF1489" i="2"/>
  <c r="AF1488" i="2"/>
  <c r="AF1487" i="2"/>
  <c r="AF1486" i="2"/>
  <c r="AF1485" i="2"/>
  <c r="AF1484" i="2"/>
  <c r="AF1483" i="2"/>
  <c r="AF1482" i="2"/>
  <c r="AF1481" i="2"/>
  <c r="AF1480" i="2"/>
  <c r="AF1479" i="2"/>
  <c r="AF1478" i="2"/>
  <c r="AF1477" i="2"/>
  <c r="AF1476" i="2"/>
  <c r="AF1475" i="2"/>
  <c r="AF1474" i="2"/>
  <c r="AF1473" i="2"/>
  <c r="AF1472" i="2"/>
  <c r="AF1471" i="2"/>
  <c r="AF1470" i="2"/>
  <c r="AF1469" i="2"/>
  <c r="AF1468" i="2"/>
  <c r="AF1467" i="2"/>
  <c r="AF1466" i="2"/>
  <c r="AF1465" i="2"/>
  <c r="AF1464" i="2"/>
  <c r="AF1463" i="2"/>
  <c r="AF1462" i="2"/>
  <c r="AF1461" i="2"/>
  <c r="AF1460" i="2"/>
  <c r="AF1459" i="2"/>
  <c r="AF1458" i="2"/>
  <c r="AF1457" i="2"/>
  <c r="AF1456" i="2"/>
  <c r="AF1455" i="2"/>
  <c r="AF1454" i="2"/>
  <c r="AF1453" i="2"/>
  <c r="AF1452" i="2"/>
  <c r="AF1451" i="2"/>
  <c r="AF1450" i="2"/>
  <c r="AF1449" i="2"/>
  <c r="AF1448" i="2"/>
  <c r="AF1447" i="2"/>
  <c r="AF1446" i="2"/>
  <c r="AF1445" i="2"/>
  <c r="AF1444" i="2"/>
  <c r="AF1443" i="2"/>
  <c r="AF1442" i="2"/>
  <c r="AF1441" i="2"/>
  <c r="AF1440" i="2"/>
  <c r="AF1439" i="2"/>
  <c r="AF1438" i="2"/>
  <c r="AF1437" i="2"/>
  <c r="AF1436" i="2"/>
  <c r="AF1435" i="2"/>
  <c r="AF1434" i="2"/>
  <c r="AF1433" i="2"/>
  <c r="AF1432" i="2"/>
  <c r="AF1431" i="2"/>
  <c r="AF1430" i="2"/>
  <c r="AF1429" i="2"/>
  <c r="AF1428" i="2"/>
  <c r="AF1427" i="2"/>
  <c r="AF1426" i="2"/>
  <c r="AF1425" i="2"/>
  <c r="AF1424" i="2"/>
  <c r="AF1423" i="2"/>
  <c r="AF1422" i="2"/>
  <c r="AF1421" i="2"/>
  <c r="AF1420" i="2"/>
  <c r="AF1419" i="2"/>
  <c r="AF1418" i="2"/>
  <c r="AF1417" i="2"/>
  <c r="AF1416" i="2"/>
  <c r="AF1415" i="2"/>
  <c r="AF1414" i="2"/>
  <c r="AF1413" i="2"/>
  <c r="AF1412" i="2"/>
  <c r="AF1411" i="2"/>
  <c r="AF1410" i="2"/>
  <c r="AF1409" i="2"/>
  <c r="AF1408" i="2"/>
  <c r="AF1407" i="2"/>
  <c r="AF1406" i="2"/>
  <c r="AF1405" i="2"/>
  <c r="AF1404" i="2"/>
  <c r="AF1403" i="2"/>
  <c r="AF1402" i="2"/>
  <c r="AF1401" i="2"/>
  <c r="AF1400" i="2"/>
  <c r="AF1399" i="2"/>
  <c r="AF1398" i="2"/>
  <c r="AF1397" i="2"/>
  <c r="AF1396" i="2"/>
  <c r="AF1395" i="2"/>
  <c r="AF1394" i="2"/>
  <c r="AF1393" i="2"/>
  <c r="AF1392" i="2"/>
  <c r="AF1391" i="2"/>
  <c r="AF1390" i="2"/>
  <c r="AF1389" i="2"/>
  <c r="AF1388" i="2"/>
  <c r="AF1387" i="2"/>
  <c r="AF1386" i="2"/>
  <c r="AF1385" i="2"/>
  <c r="AF1384" i="2"/>
  <c r="AF1383" i="2"/>
  <c r="AF1382" i="2"/>
  <c r="AF1381" i="2"/>
  <c r="AF1380" i="2"/>
  <c r="AF1379" i="2"/>
  <c r="AF1378" i="2"/>
  <c r="AF1377" i="2"/>
  <c r="AF1376" i="2"/>
  <c r="AF1375" i="2"/>
  <c r="AF1374" i="2"/>
  <c r="AF1373" i="2"/>
  <c r="AF1372" i="2"/>
  <c r="AF1371" i="2"/>
  <c r="AF1370" i="2"/>
  <c r="AF1369" i="2"/>
  <c r="AF1368" i="2"/>
  <c r="AF1367" i="2"/>
  <c r="AF1366" i="2"/>
  <c r="AF1365" i="2"/>
  <c r="AF1364" i="2"/>
  <c r="AF1363" i="2"/>
  <c r="AF1362" i="2"/>
  <c r="AF1361" i="2"/>
  <c r="AF1360" i="2"/>
  <c r="AF1359" i="2"/>
  <c r="AF1358" i="2"/>
  <c r="AF1357" i="2"/>
  <c r="AF1356" i="2"/>
  <c r="AF1355" i="2"/>
  <c r="AF1354" i="2"/>
  <c r="AF1353" i="2"/>
  <c r="AF1352" i="2"/>
  <c r="AF1351" i="2"/>
  <c r="AF1350" i="2"/>
  <c r="AF1349" i="2"/>
  <c r="AF1348" i="2"/>
  <c r="AF1347" i="2"/>
  <c r="AF1346" i="2"/>
  <c r="AF1345" i="2"/>
  <c r="AF1344" i="2"/>
  <c r="AF1343" i="2"/>
  <c r="AF1342" i="2"/>
  <c r="AF1341" i="2"/>
  <c r="AF1340" i="2"/>
  <c r="AF1339" i="2"/>
  <c r="AF1338" i="2"/>
  <c r="AF1337" i="2"/>
  <c r="AF1336" i="2"/>
  <c r="AF1335" i="2"/>
  <c r="AF1334" i="2"/>
  <c r="AF1333" i="2"/>
  <c r="AF1332" i="2"/>
  <c r="AF1331" i="2"/>
  <c r="AF1330" i="2"/>
  <c r="AF1329" i="2"/>
  <c r="AF1328" i="2"/>
  <c r="AF1327" i="2"/>
  <c r="AF1326" i="2"/>
  <c r="AF1325" i="2"/>
  <c r="AF1324" i="2"/>
  <c r="AF1323" i="2"/>
  <c r="AF1322" i="2"/>
  <c r="AF1321" i="2"/>
  <c r="AF1320" i="2"/>
  <c r="AF1319" i="2"/>
  <c r="AF1318" i="2"/>
  <c r="AF1317" i="2"/>
  <c r="AF1316" i="2"/>
  <c r="AF1315" i="2"/>
  <c r="AF1314" i="2"/>
  <c r="AF1313" i="2"/>
  <c r="AF1312" i="2"/>
  <c r="AF1311" i="2"/>
  <c r="AF1310" i="2"/>
  <c r="AF1309" i="2"/>
  <c r="AF1308" i="2"/>
  <c r="AF1307" i="2"/>
  <c r="AF1306" i="2"/>
  <c r="AF1305" i="2"/>
  <c r="AF1304" i="2"/>
  <c r="AF1303" i="2"/>
  <c r="AF1302" i="2"/>
  <c r="AF1301" i="2"/>
  <c r="AF1300" i="2"/>
  <c r="AF1299" i="2"/>
  <c r="AF1298" i="2"/>
  <c r="AF1297" i="2"/>
  <c r="AF1296" i="2"/>
  <c r="AF1295" i="2"/>
  <c r="AF1294" i="2"/>
  <c r="AF1293" i="2"/>
  <c r="AF1292" i="2"/>
  <c r="AF1291" i="2"/>
  <c r="AF1290" i="2"/>
  <c r="AF1289" i="2"/>
  <c r="AF1288" i="2"/>
  <c r="AF1287" i="2"/>
  <c r="AF1286" i="2"/>
  <c r="AF1285" i="2"/>
  <c r="AF1284" i="2"/>
  <c r="AF1283" i="2"/>
  <c r="AF1282" i="2"/>
  <c r="AF1281" i="2"/>
  <c r="AF1280" i="2"/>
  <c r="AF1279" i="2"/>
  <c r="AF1278" i="2"/>
  <c r="AF1277" i="2"/>
  <c r="AF1276" i="2"/>
  <c r="AF1275" i="2"/>
  <c r="AF1274" i="2"/>
  <c r="AF1273" i="2"/>
  <c r="AF1272" i="2"/>
  <c r="AF1271" i="2"/>
  <c r="AF1270" i="2"/>
  <c r="AF1269" i="2"/>
  <c r="AF1268" i="2"/>
  <c r="AF1267" i="2"/>
  <c r="AF1266" i="2"/>
  <c r="AF1265" i="2"/>
  <c r="AF1264" i="2"/>
  <c r="AF1263" i="2"/>
  <c r="AF1262" i="2"/>
  <c r="AF1261" i="2"/>
  <c r="AF1260" i="2"/>
  <c r="AF1259" i="2"/>
  <c r="AF1258" i="2"/>
  <c r="AF1257" i="2"/>
  <c r="AF1256" i="2"/>
  <c r="AF1255" i="2"/>
  <c r="AF1254" i="2"/>
  <c r="AF1253" i="2"/>
  <c r="AF1252" i="2"/>
  <c r="AF1251" i="2"/>
  <c r="AF1250" i="2"/>
  <c r="AF1249" i="2"/>
  <c r="AF1248" i="2"/>
  <c r="AF1247" i="2"/>
  <c r="AF1246" i="2"/>
  <c r="AF1245" i="2"/>
  <c r="AF1244" i="2"/>
  <c r="AF1243" i="2"/>
  <c r="AF1242" i="2"/>
  <c r="AF1241" i="2"/>
  <c r="AF1240" i="2"/>
  <c r="AF1239" i="2"/>
  <c r="AF1238" i="2"/>
  <c r="AF1237" i="2"/>
  <c r="AF1236" i="2"/>
  <c r="AF1235" i="2"/>
  <c r="AF1234" i="2"/>
  <c r="AF1233" i="2"/>
  <c r="AF1232" i="2"/>
  <c r="AF1231" i="2"/>
  <c r="AF1230" i="2"/>
  <c r="AF1229" i="2"/>
  <c r="AF1228" i="2"/>
  <c r="AF1227" i="2"/>
  <c r="AF1226" i="2"/>
  <c r="AF1225" i="2"/>
  <c r="AF1224" i="2"/>
  <c r="AF1223" i="2"/>
  <c r="AF1222" i="2"/>
  <c r="AF1221" i="2"/>
  <c r="AF1220" i="2"/>
  <c r="AF1219" i="2"/>
  <c r="AF1218" i="2"/>
  <c r="AF1217" i="2"/>
  <c r="AF1216" i="2"/>
  <c r="AF1215" i="2"/>
  <c r="AF1214" i="2"/>
  <c r="AF1213" i="2"/>
  <c r="AF1212" i="2"/>
  <c r="AF1211" i="2"/>
  <c r="AF1210" i="2"/>
  <c r="AF1209" i="2"/>
  <c r="AF1208" i="2"/>
  <c r="AF1207" i="2"/>
  <c r="AF1206" i="2"/>
  <c r="AF1205" i="2"/>
  <c r="AF1204" i="2"/>
  <c r="AF1203" i="2"/>
  <c r="AF1202" i="2"/>
  <c r="AF1201" i="2"/>
  <c r="AF1200" i="2"/>
  <c r="AF1199" i="2"/>
  <c r="AF1198" i="2"/>
  <c r="AF1197" i="2"/>
  <c r="AF1196" i="2"/>
  <c r="AF1195" i="2"/>
  <c r="AF1194" i="2"/>
  <c r="AF1193" i="2"/>
  <c r="AF1192" i="2"/>
  <c r="AF1191" i="2"/>
  <c r="AF1190" i="2"/>
  <c r="AF1189" i="2"/>
  <c r="AF1188" i="2"/>
  <c r="AF1187" i="2"/>
  <c r="AF1186" i="2"/>
  <c r="AF1185" i="2"/>
  <c r="AF1184" i="2"/>
  <c r="AF1183" i="2"/>
  <c r="AF1182" i="2"/>
  <c r="AF1181" i="2"/>
  <c r="AF1180" i="2"/>
  <c r="AF1179" i="2"/>
  <c r="AF1178" i="2"/>
  <c r="AF1177" i="2"/>
  <c r="AF1176" i="2"/>
  <c r="AF1175" i="2"/>
  <c r="AF1174" i="2"/>
  <c r="AF1173" i="2"/>
  <c r="AF1172" i="2"/>
  <c r="AF1171" i="2"/>
  <c r="AF1170" i="2"/>
  <c r="AF1169" i="2"/>
  <c r="AF1168" i="2"/>
  <c r="AF1167" i="2"/>
  <c r="AF1166" i="2"/>
  <c r="AF1165" i="2"/>
  <c r="AF1164" i="2"/>
  <c r="AF1163" i="2"/>
  <c r="AF1162" i="2"/>
  <c r="AF1161" i="2"/>
  <c r="AF1160" i="2"/>
  <c r="AF1159" i="2"/>
  <c r="AF1158" i="2"/>
  <c r="AF1157" i="2"/>
  <c r="AF1156" i="2"/>
  <c r="AF1155" i="2"/>
  <c r="AF1154" i="2"/>
  <c r="AF1153" i="2"/>
  <c r="AF1152" i="2"/>
  <c r="AF1151" i="2"/>
  <c r="AF1150" i="2"/>
  <c r="AF1149" i="2"/>
  <c r="AF1148" i="2"/>
  <c r="AF1147" i="2"/>
  <c r="AF1146" i="2"/>
  <c r="AF1145" i="2"/>
  <c r="AF1144" i="2"/>
  <c r="AF1143" i="2"/>
  <c r="AF1142" i="2"/>
  <c r="AF1141" i="2"/>
  <c r="AF1140" i="2"/>
  <c r="AF1139" i="2"/>
  <c r="AF1138" i="2"/>
  <c r="AF1137" i="2"/>
  <c r="AF1136" i="2"/>
  <c r="AF1135" i="2"/>
  <c r="AF1134" i="2"/>
  <c r="AF1133" i="2"/>
  <c r="AF1132" i="2"/>
  <c r="AF1131" i="2"/>
  <c r="AF1130" i="2"/>
  <c r="AF1129" i="2"/>
  <c r="AF1128" i="2"/>
  <c r="AF1127" i="2"/>
  <c r="AF1126" i="2"/>
  <c r="AF1125" i="2"/>
  <c r="AF1124" i="2"/>
  <c r="AF1123" i="2"/>
  <c r="AF1122" i="2"/>
  <c r="AF1121" i="2"/>
  <c r="AF1120" i="2"/>
  <c r="AF1119" i="2"/>
  <c r="AF1118" i="2"/>
  <c r="AF1117" i="2"/>
  <c r="AF1116" i="2"/>
  <c r="AF1115" i="2"/>
  <c r="AF1114" i="2"/>
  <c r="AF1113" i="2"/>
  <c r="AF1112" i="2"/>
  <c r="AF1111" i="2"/>
  <c r="AF1110" i="2"/>
  <c r="AF1109" i="2"/>
  <c r="AF1108" i="2"/>
  <c r="AF1107" i="2"/>
  <c r="AF1106" i="2"/>
  <c r="AF1105" i="2"/>
  <c r="AF1104" i="2"/>
  <c r="AF1103" i="2"/>
  <c r="AF1102" i="2"/>
  <c r="AF1101" i="2"/>
  <c r="AF1100" i="2"/>
  <c r="AF1099" i="2"/>
  <c r="AF1098" i="2"/>
  <c r="AF1097" i="2"/>
  <c r="AF1096" i="2"/>
  <c r="AF1095" i="2"/>
  <c r="AF1094" i="2"/>
  <c r="AF1093" i="2"/>
  <c r="AF1092" i="2"/>
  <c r="AF1091" i="2"/>
  <c r="AF1090" i="2"/>
  <c r="AF1089" i="2"/>
  <c r="AF1088" i="2"/>
  <c r="AF1087" i="2"/>
  <c r="AF1086" i="2"/>
  <c r="AF1085" i="2"/>
  <c r="AF1084" i="2"/>
  <c r="AF1083" i="2"/>
  <c r="AF1082" i="2"/>
  <c r="AF1081" i="2"/>
  <c r="AF1080" i="2"/>
  <c r="AF1079" i="2"/>
  <c r="AF1078" i="2"/>
  <c r="AF1077" i="2"/>
  <c r="AF1076" i="2"/>
  <c r="AF1075" i="2"/>
  <c r="AF1074" i="2"/>
  <c r="AF1073" i="2"/>
  <c r="AF1072" i="2"/>
  <c r="AF1071" i="2"/>
  <c r="AF1070" i="2"/>
  <c r="AF1069" i="2"/>
  <c r="AF1068" i="2"/>
  <c r="AF1067" i="2"/>
  <c r="AF1066" i="2"/>
  <c r="AF1065" i="2"/>
  <c r="AF1064" i="2"/>
  <c r="AF1063" i="2"/>
  <c r="AF1062" i="2"/>
  <c r="AF1061" i="2"/>
  <c r="AF1060" i="2"/>
  <c r="AF1059" i="2"/>
  <c r="AF1058" i="2"/>
  <c r="AF1057" i="2"/>
  <c r="AF1056" i="2"/>
  <c r="AF1055" i="2"/>
  <c r="AF1054" i="2"/>
  <c r="AF1053" i="2"/>
  <c r="AF1052" i="2"/>
  <c r="AF1051" i="2"/>
  <c r="AF1050" i="2"/>
  <c r="AF1049" i="2"/>
  <c r="AF1048" i="2"/>
  <c r="AF1047" i="2"/>
  <c r="AF1046" i="2"/>
  <c r="AF1045" i="2"/>
  <c r="AF1044" i="2"/>
  <c r="AF1043" i="2"/>
  <c r="AF1042" i="2"/>
  <c r="AF1041" i="2"/>
  <c r="AF1040" i="2"/>
  <c r="AF1039" i="2"/>
  <c r="AF1038" i="2"/>
  <c r="AF1037" i="2"/>
  <c r="AF1036" i="2"/>
  <c r="AF1035" i="2"/>
  <c r="AF1034" i="2"/>
  <c r="AF1033" i="2"/>
  <c r="AF1032" i="2"/>
  <c r="AF1031" i="2"/>
  <c r="AF1030" i="2"/>
  <c r="AF1029" i="2"/>
  <c r="AF1028" i="2"/>
  <c r="AF1027" i="2"/>
  <c r="AF1026" i="2"/>
  <c r="AF1025" i="2"/>
  <c r="AF1024" i="2"/>
  <c r="AF1023" i="2"/>
  <c r="AF1022" i="2"/>
  <c r="AF1021" i="2"/>
  <c r="AF1020" i="2"/>
  <c r="AF1019" i="2"/>
  <c r="AF1018" i="2"/>
  <c r="AF1017" i="2"/>
  <c r="AF1016" i="2"/>
  <c r="AF1015" i="2"/>
  <c r="AF1014" i="2"/>
  <c r="AF1013" i="2"/>
  <c r="AF1012" i="2"/>
  <c r="AF1011" i="2"/>
  <c r="AF1010" i="2"/>
  <c r="AF1009" i="2"/>
  <c r="AF1008" i="2"/>
  <c r="AF1007" i="2"/>
  <c r="AF1006" i="2"/>
  <c r="AF1005" i="2"/>
  <c r="AF1004" i="2"/>
  <c r="AF1003" i="2"/>
  <c r="AF1002" i="2"/>
  <c r="AF1001" i="2"/>
  <c r="AF1000" i="2"/>
  <c r="AF999" i="2"/>
  <c r="AF998" i="2"/>
  <c r="AF997" i="2"/>
  <c r="AF996" i="2"/>
  <c r="AF995" i="2"/>
  <c r="AF994" i="2"/>
  <c r="AF993" i="2"/>
  <c r="AF992" i="2"/>
  <c r="AF991" i="2"/>
  <c r="AF990" i="2"/>
  <c r="AF989" i="2"/>
  <c r="AF988" i="2"/>
  <c r="AF987" i="2"/>
  <c r="AF986" i="2"/>
  <c r="AF985" i="2"/>
  <c r="AF984" i="2"/>
  <c r="AF983" i="2"/>
  <c r="AF982" i="2"/>
  <c r="AF981" i="2"/>
  <c r="AF980" i="2"/>
  <c r="AF979" i="2"/>
  <c r="AF978" i="2"/>
  <c r="AF977" i="2"/>
  <c r="AF976" i="2"/>
  <c r="AF975" i="2"/>
  <c r="AF974" i="2"/>
  <c r="AF973" i="2"/>
  <c r="AF972" i="2"/>
  <c r="AF971" i="2"/>
  <c r="AF970" i="2"/>
  <c r="AF969" i="2"/>
  <c r="AF968" i="2"/>
  <c r="AF967" i="2"/>
  <c r="AF966" i="2"/>
  <c r="AF965" i="2"/>
  <c r="AF964" i="2"/>
  <c r="AF963" i="2"/>
  <c r="AF962" i="2"/>
  <c r="AF961" i="2"/>
  <c r="AF960" i="2"/>
  <c r="AF959" i="2"/>
  <c r="AF958" i="2"/>
  <c r="AF957" i="2"/>
  <c r="AF956" i="2"/>
  <c r="AF955" i="2"/>
  <c r="AF954" i="2"/>
  <c r="AF953" i="2"/>
  <c r="AF952" i="2"/>
  <c r="AF951" i="2"/>
  <c r="AF950" i="2"/>
  <c r="AF949" i="2"/>
  <c r="AF948" i="2"/>
  <c r="AF947" i="2"/>
  <c r="AF946" i="2"/>
  <c r="AF945" i="2"/>
  <c r="AF944" i="2"/>
  <c r="AF943" i="2"/>
  <c r="AF942" i="2"/>
  <c r="AF941" i="2"/>
  <c r="AF940" i="2"/>
  <c r="AF939" i="2"/>
  <c r="AF938" i="2"/>
  <c r="AF937" i="2"/>
  <c r="AF936" i="2"/>
  <c r="AF935" i="2"/>
  <c r="AF934" i="2"/>
  <c r="AF933" i="2"/>
  <c r="AF932" i="2"/>
  <c r="AF931" i="2"/>
  <c r="AF930" i="2"/>
  <c r="AF929" i="2"/>
  <c r="AF928" i="2"/>
  <c r="AF927" i="2"/>
  <c r="AF926" i="2"/>
  <c r="AF925" i="2"/>
  <c r="AF924" i="2"/>
  <c r="AF923" i="2"/>
  <c r="AF922" i="2"/>
  <c r="AF921" i="2"/>
  <c r="AF920" i="2"/>
  <c r="AF919" i="2"/>
  <c r="AF918" i="2"/>
  <c r="AF917" i="2"/>
  <c r="AF916" i="2"/>
  <c r="AF915" i="2"/>
  <c r="AF914" i="2"/>
  <c r="AF913" i="2"/>
  <c r="AF912" i="2"/>
  <c r="AF911" i="2"/>
  <c r="AF910" i="2"/>
  <c r="AF909" i="2"/>
  <c r="AF908" i="2"/>
  <c r="AF907" i="2"/>
  <c r="AF906" i="2"/>
  <c r="AF905" i="2"/>
  <c r="AF904" i="2"/>
  <c r="AF903" i="2"/>
  <c r="AF902" i="2"/>
  <c r="AF901" i="2"/>
  <c r="AF900" i="2"/>
  <c r="AF899" i="2"/>
  <c r="AF898" i="2"/>
  <c r="AF897" i="2"/>
  <c r="AF896" i="2"/>
  <c r="AF895" i="2"/>
  <c r="AF894" i="2"/>
  <c r="AF893" i="2"/>
  <c r="AF892" i="2"/>
  <c r="AF891" i="2"/>
  <c r="AF890" i="2"/>
  <c r="AF889" i="2"/>
  <c r="AF888" i="2"/>
  <c r="AF887" i="2"/>
  <c r="AF886" i="2"/>
  <c r="AF885" i="2"/>
  <c r="AF884" i="2"/>
  <c r="AF883" i="2"/>
  <c r="AF882" i="2"/>
  <c r="AF881" i="2"/>
  <c r="AF880" i="2"/>
  <c r="AF879" i="2"/>
  <c r="AF878" i="2"/>
  <c r="AF877" i="2"/>
  <c r="AF876" i="2"/>
  <c r="AF875" i="2"/>
  <c r="AF874" i="2"/>
  <c r="AF873" i="2"/>
  <c r="AF872" i="2"/>
  <c r="AF871" i="2"/>
  <c r="AF870" i="2"/>
  <c r="AF869" i="2"/>
  <c r="AF868" i="2"/>
  <c r="AF867" i="2"/>
  <c r="AF866" i="2"/>
  <c r="AF865" i="2"/>
  <c r="AF864" i="2"/>
  <c r="AF863" i="2"/>
  <c r="AF862" i="2"/>
  <c r="AF861" i="2"/>
  <c r="AF860" i="2"/>
  <c r="AF859" i="2"/>
  <c r="AF858" i="2"/>
  <c r="AF857" i="2"/>
  <c r="AF856" i="2"/>
  <c r="AF855" i="2"/>
  <c r="AF854" i="2"/>
  <c r="AF853" i="2"/>
  <c r="AF852" i="2"/>
  <c r="AF851" i="2"/>
  <c r="AF850" i="2"/>
  <c r="AF849" i="2"/>
  <c r="AF848" i="2"/>
  <c r="AF847" i="2"/>
  <c r="AF846" i="2"/>
  <c r="AF845" i="2"/>
  <c r="AF844" i="2"/>
  <c r="AF843" i="2"/>
  <c r="AF842" i="2"/>
  <c r="AF841" i="2"/>
  <c r="AF840" i="2"/>
  <c r="AF839" i="2"/>
  <c r="AF838" i="2"/>
  <c r="AF837" i="2"/>
  <c r="AF836" i="2"/>
  <c r="AF835" i="2"/>
  <c r="AF834" i="2"/>
  <c r="AF833" i="2"/>
  <c r="AF832" i="2"/>
  <c r="AF831" i="2"/>
  <c r="AF830" i="2"/>
  <c r="AF829" i="2"/>
  <c r="AF828" i="2"/>
  <c r="AF827" i="2"/>
  <c r="AF826" i="2"/>
  <c r="AF825" i="2"/>
  <c r="AF824" i="2"/>
  <c r="AF823" i="2"/>
  <c r="AF822" i="2"/>
  <c r="AF821" i="2"/>
  <c r="AF820" i="2"/>
  <c r="AF819" i="2"/>
  <c r="AF818" i="2"/>
  <c r="AF817" i="2"/>
  <c r="AF816" i="2"/>
  <c r="AF815" i="2"/>
  <c r="AF814" i="2"/>
  <c r="AF813" i="2"/>
  <c r="AF812" i="2"/>
  <c r="AF811" i="2"/>
  <c r="AF810" i="2"/>
  <c r="AF809" i="2"/>
  <c r="AF808" i="2"/>
  <c r="AF807" i="2"/>
  <c r="AF806" i="2"/>
  <c r="AF805" i="2"/>
  <c r="AF804" i="2"/>
  <c r="AF803" i="2"/>
  <c r="AF802" i="2"/>
  <c r="AF801" i="2"/>
  <c r="AF800" i="2"/>
  <c r="AF799" i="2"/>
  <c r="AF798" i="2"/>
  <c r="AF797" i="2"/>
  <c r="AF796" i="2"/>
  <c r="AF795" i="2"/>
  <c r="AF794" i="2"/>
  <c r="AF793" i="2"/>
  <c r="AF792" i="2"/>
  <c r="AF791" i="2"/>
  <c r="AF790" i="2"/>
  <c r="AF789" i="2"/>
  <c r="AF788" i="2"/>
  <c r="AF787" i="2"/>
  <c r="AF786" i="2"/>
  <c r="AF785" i="2"/>
  <c r="AF784" i="2"/>
  <c r="AF783" i="2"/>
  <c r="AF782" i="2"/>
  <c r="AF781" i="2"/>
  <c r="AF780" i="2"/>
  <c r="AF779" i="2"/>
  <c r="AF778" i="2"/>
  <c r="AF777" i="2"/>
  <c r="AF776" i="2"/>
  <c r="AF775" i="2"/>
  <c r="AF774" i="2"/>
  <c r="AF773" i="2"/>
  <c r="AF772" i="2"/>
  <c r="AF771" i="2"/>
  <c r="AF770" i="2"/>
  <c r="AF769" i="2"/>
  <c r="AF768" i="2"/>
  <c r="AF767" i="2"/>
  <c r="AF766" i="2"/>
  <c r="AF765" i="2"/>
  <c r="AF764" i="2"/>
  <c r="AF763" i="2"/>
  <c r="AF762" i="2"/>
  <c r="AF761" i="2"/>
  <c r="AF760" i="2"/>
  <c r="AF759" i="2"/>
  <c r="AF758" i="2"/>
  <c r="AF757" i="2"/>
  <c r="AF756" i="2"/>
  <c r="AF755" i="2"/>
  <c r="AF754" i="2"/>
  <c r="AF753" i="2"/>
  <c r="AF752" i="2"/>
  <c r="AF751" i="2"/>
  <c r="AF750" i="2"/>
  <c r="AF749" i="2"/>
  <c r="AF748" i="2"/>
  <c r="AF747" i="2"/>
  <c r="AF746" i="2"/>
  <c r="AF745" i="2"/>
  <c r="AF744" i="2"/>
  <c r="AF743" i="2"/>
  <c r="AF742" i="2"/>
  <c r="AF741" i="2"/>
  <c r="AF740" i="2"/>
  <c r="AF739" i="2"/>
  <c r="AF738" i="2"/>
  <c r="AF737" i="2"/>
  <c r="AF736" i="2"/>
  <c r="AF735" i="2"/>
  <c r="AF734" i="2"/>
  <c r="AF733" i="2"/>
  <c r="AF732" i="2"/>
  <c r="AF731" i="2"/>
  <c r="AF730" i="2"/>
  <c r="AF729" i="2"/>
  <c r="AF728" i="2"/>
  <c r="AF727" i="2"/>
  <c r="AF726" i="2"/>
  <c r="AF725" i="2"/>
  <c r="AF724" i="2"/>
  <c r="AF723" i="2"/>
  <c r="AF722" i="2"/>
  <c r="AF721" i="2"/>
  <c r="AF720" i="2"/>
  <c r="AF719" i="2"/>
  <c r="AF718" i="2"/>
  <c r="AF717" i="2"/>
  <c r="AF716" i="2"/>
  <c r="AF715" i="2"/>
  <c r="AF714" i="2"/>
  <c r="AF713" i="2"/>
  <c r="AF712" i="2"/>
  <c r="AF711" i="2"/>
  <c r="AF710" i="2"/>
  <c r="AF709" i="2"/>
  <c r="AF708" i="2"/>
  <c r="AF707" i="2"/>
  <c r="AF706" i="2"/>
  <c r="AF705" i="2"/>
  <c r="AF704" i="2"/>
  <c r="AF703" i="2"/>
  <c r="AF702" i="2"/>
  <c r="AF701" i="2"/>
  <c r="AF700" i="2"/>
  <c r="AF699" i="2"/>
  <c r="AF698" i="2"/>
  <c r="AF697" i="2"/>
  <c r="AF696" i="2"/>
  <c r="AF695" i="2"/>
  <c r="AF694" i="2"/>
  <c r="AF693" i="2"/>
  <c r="AF692" i="2"/>
  <c r="AF691" i="2"/>
  <c r="AF690" i="2"/>
  <c r="AF689" i="2"/>
  <c r="AF688" i="2"/>
  <c r="AF687" i="2"/>
  <c r="AF686" i="2"/>
  <c r="AF685" i="2"/>
  <c r="AF684" i="2"/>
  <c r="AF683" i="2"/>
  <c r="AF682" i="2"/>
  <c r="AF681" i="2"/>
  <c r="AF680" i="2"/>
  <c r="AF679" i="2"/>
  <c r="AF678" i="2"/>
  <c r="AF677" i="2"/>
  <c r="AF676" i="2"/>
  <c r="AF675" i="2"/>
  <c r="AF674" i="2"/>
  <c r="AF673" i="2"/>
  <c r="AF672" i="2"/>
  <c r="AF671" i="2"/>
  <c r="AF670" i="2"/>
  <c r="AF669" i="2"/>
  <c r="AF668" i="2"/>
  <c r="AF667" i="2"/>
  <c r="AF666" i="2"/>
  <c r="AF665" i="2"/>
  <c r="AF664" i="2"/>
  <c r="AF663" i="2"/>
  <c r="AF662" i="2"/>
  <c r="AF661" i="2"/>
  <c r="AF660" i="2"/>
  <c r="AF659" i="2"/>
  <c r="AF658" i="2"/>
  <c r="AF657" i="2"/>
  <c r="AF656" i="2"/>
  <c r="AF655" i="2"/>
  <c r="AF654" i="2"/>
  <c r="AF653" i="2"/>
  <c r="AF652" i="2"/>
  <c r="AF651" i="2"/>
  <c r="AF650" i="2"/>
  <c r="AF649" i="2"/>
  <c r="AF648" i="2"/>
  <c r="AF647" i="2"/>
  <c r="AF646" i="2"/>
  <c r="AF645" i="2"/>
  <c r="AF644" i="2"/>
  <c r="AF643" i="2"/>
  <c r="AF642" i="2"/>
  <c r="AF641" i="2"/>
  <c r="AF640" i="2"/>
  <c r="AF639" i="2"/>
  <c r="AF638" i="2"/>
  <c r="AF637" i="2"/>
  <c r="AF636" i="2"/>
  <c r="AF635" i="2"/>
  <c r="AF634" i="2"/>
  <c r="AF633" i="2"/>
  <c r="AF632" i="2"/>
  <c r="AF631" i="2"/>
  <c r="AF630" i="2"/>
  <c r="AF629" i="2"/>
  <c r="AF628" i="2"/>
  <c r="AF627" i="2"/>
  <c r="AF626" i="2"/>
  <c r="AF625" i="2"/>
  <c r="AF624" i="2"/>
  <c r="AF623" i="2"/>
  <c r="AF622" i="2"/>
  <c r="AF621" i="2"/>
  <c r="AF620" i="2"/>
  <c r="AF619" i="2"/>
  <c r="AF618" i="2"/>
  <c r="AF617" i="2"/>
  <c r="AF616" i="2"/>
  <c r="AF615" i="2"/>
  <c r="AF614" i="2"/>
  <c r="AF613" i="2"/>
  <c r="AF612" i="2"/>
  <c r="AF611" i="2"/>
  <c r="AF610" i="2"/>
  <c r="AF609" i="2"/>
  <c r="AF608" i="2"/>
  <c r="AF607" i="2"/>
  <c r="AF606" i="2"/>
  <c r="AF605" i="2"/>
  <c r="AF604" i="2"/>
  <c r="AF603" i="2"/>
  <c r="AF602" i="2"/>
  <c r="AF601" i="2"/>
  <c r="AF600" i="2"/>
  <c r="AF599" i="2"/>
  <c r="AF598" i="2"/>
  <c r="AF597" i="2"/>
  <c r="AF596" i="2"/>
  <c r="AF595" i="2"/>
  <c r="AF594" i="2"/>
  <c r="AF593" i="2"/>
  <c r="AF592" i="2"/>
  <c r="AF591" i="2"/>
  <c r="AF590" i="2"/>
  <c r="AF589" i="2"/>
  <c r="AF588" i="2"/>
  <c r="AF587" i="2"/>
  <c r="AF586" i="2"/>
  <c r="AF585" i="2"/>
  <c r="AF584" i="2"/>
  <c r="AF583" i="2"/>
  <c r="AF582" i="2"/>
  <c r="AF581" i="2"/>
  <c r="AF580" i="2"/>
  <c r="AF579" i="2"/>
  <c r="AF578" i="2"/>
  <c r="AF577" i="2"/>
  <c r="AF576" i="2"/>
  <c r="AF575" i="2"/>
  <c r="AF574" i="2"/>
  <c r="AF573" i="2"/>
  <c r="AF572" i="2"/>
  <c r="AF571" i="2"/>
  <c r="AF570" i="2"/>
  <c r="AF569" i="2"/>
  <c r="AF568" i="2"/>
  <c r="AF567" i="2"/>
  <c r="AF566" i="2"/>
  <c r="AF565" i="2"/>
  <c r="AF564" i="2"/>
  <c r="AF563" i="2"/>
  <c r="AF562" i="2"/>
  <c r="AF561" i="2"/>
  <c r="AF560" i="2"/>
  <c r="AF559" i="2"/>
  <c r="AF558" i="2"/>
  <c r="AF557" i="2"/>
  <c r="AF556" i="2"/>
  <c r="AF555" i="2"/>
  <c r="AF554" i="2"/>
  <c r="AF553" i="2"/>
  <c r="AF552" i="2"/>
  <c r="AF551" i="2"/>
  <c r="AF550" i="2"/>
  <c r="AF549" i="2"/>
  <c r="AF548" i="2"/>
  <c r="AF547" i="2"/>
  <c r="AF546" i="2"/>
  <c r="AF545" i="2"/>
  <c r="AF544" i="2"/>
  <c r="AF543" i="2"/>
  <c r="AF542" i="2"/>
  <c r="AF541" i="2"/>
  <c r="AF540" i="2"/>
  <c r="AF539" i="2"/>
  <c r="AF538" i="2"/>
  <c r="AF537" i="2"/>
  <c r="AF536" i="2"/>
  <c r="AF535" i="2"/>
  <c r="AF534" i="2"/>
  <c r="AF533" i="2"/>
  <c r="AF532" i="2"/>
  <c r="AF531" i="2"/>
  <c r="AF530" i="2"/>
  <c r="AF529" i="2"/>
  <c r="AF528" i="2"/>
  <c r="AF527" i="2"/>
  <c r="AF526" i="2"/>
  <c r="AF525" i="2"/>
  <c r="AF524" i="2"/>
  <c r="AF523" i="2"/>
  <c r="AF522" i="2"/>
  <c r="AF521" i="2"/>
  <c r="AF520" i="2"/>
  <c r="AF519" i="2"/>
  <c r="AF518" i="2"/>
  <c r="AF517" i="2"/>
  <c r="AF516" i="2"/>
  <c r="AF515" i="2"/>
  <c r="AF514" i="2"/>
  <c r="AF513" i="2"/>
  <c r="AF512" i="2"/>
  <c r="AF511" i="2"/>
  <c r="AF510" i="2"/>
  <c r="AF509" i="2"/>
  <c r="AF508" i="2"/>
  <c r="AF507" i="2"/>
  <c r="AF506" i="2"/>
  <c r="AF505" i="2"/>
  <c r="AF504" i="2"/>
  <c r="AF503" i="2"/>
  <c r="AF502" i="2"/>
  <c r="AF501" i="2"/>
  <c r="AF500" i="2"/>
  <c r="AF499" i="2"/>
  <c r="AF498" i="2"/>
  <c r="AF497" i="2"/>
  <c r="AF496" i="2"/>
  <c r="AF495" i="2"/>
  <c r="AF494" i="2"/>
  <c r="AF493" i="2"/>
  <c r="AF492" i="2"/>
  <c r="AF491" i="2"/>
  <c r="AF490" i="2"/>
  <c r="AF489" i="2"/>
  <c r="AF488" i="2"/>
  <c r="AF487" i="2"/>
  <c r="AF486" i="2"/>
  <c r="AF485" i="2"/>
  <c r="AF484" i="2"/>
  <c r="AF483" i="2"/>
  <c r="AF482" i="2"/>
  <c r="AF481" i="2"/>
  <c r="AF480" i="2"/>
  <c r="AF479" i="2"/>
  <c r="AF478" i="2"/>
  <c r="AF477" i="2"/>
  <c r="AF476" i="2"/>
  <c r="AF475" i="2"/>
  <c r="AF474" i="2"/>
  <c r="AF473" i="2"/>
  <c r="AF472" i="2"/>
  <c r="AF471" i="2"/>
  <c r="AF470" i="2"/>
  <c r="AF469" i="2"/>
  <c r="AF468" i="2"/>
  <c r="AF467" i="2"/>
  <c r="AF466" i="2"/>
  <c r="AF465" i="2"/>
  <c r="AF464" i="2"/>
  <c r="AF463" i="2"/>
  <c r="AF462" i="2"/>
  <c r="AF461" i="2"/>
  <c r="AF460" i="2"/>
  <c r="AF459" i="2"/>
  <c r="AF458" i="2"/>
  <c r="AF457" i="2"/>
  <c r="AF456" i="2"/>
  <c r="AF455" i="2"/>
  <c r="AF454" i="2"/>
  <c r="AF453" i="2"/>
  <c r="AF452" i="2"/>
  <c r="AF451" i="2"/>
  <c r="AF450" i="2"/>
  <c r="AF449" i="2"/>
  <c r="AF448" i="2"/>
  <c r="AF447" i="2"/>
  <c r="AF446" i="2"/>
  <c r="AF445" i="2"/>
  <c r="AF444" i="2"/>
  <c r="AF443" i="2"/>
  <c r="AF442" i="2"/>
  <c r="AF441" i="2"/>
  <c r="AF440" i="2"/>
  <c r="AF439" i="2"/>
  <c r="AF438" i="2"/>
  <c r="AF437" i="2"/>
  <c r="AF436" i="2"/>
  <c r="AF435" i="2"/>
  <c r="AF434" i="2"/>
  <c r="AF433" i="2"/>
  <c r="AF432" i="2"/>
  <c r="AF431" i="2"/>
  <c r="AF430" i="2"/>
  <c r="AF429" i="2"/>
  <c r="AF428" i="2"/>
  <c r="AF427" i="2"/>
  <c r="AF426" i="2"/>
  <c r="AF425" i="2"/>
  <c r="AF424" i="2"/>
  <c r="AF423" i="2"/>
  <c r="AF422" i="2"/>
  <c r="AF421" i="2"/>
  <c r="AF420" i="2"/>
  <c r="AF419" i="2"/>
  <c r="AF418" i="2"/>
  <c r="AF417" i="2"/>
  <c r="AF416" i="2"/>
  <c r="AF415" i="2"/>
  <c r="AF414" i="2"/>
  <c r="AF413" i="2"/>
  <c r="AF412" i="2"/>
  <c r="AF411" i="2"/>
  <c r="AF410" i="2"/>
  <c r="AF409" i="2"/>
  <c r="AF408" i="2"/>
  <c r="AF407" i="2"/>
  <c r="AF406" i="2"/>
  <c r="AF405" i="2"/>
  <c r="AF404" i="2"/>
  <c r="AF403" i="2"/>
  <c r="AF402" i="2"/>
  <c r="AF401" i="2"/>
  <c r="AF400" i="2"/>
  <c r="AF399" i="2"/>
  <c r="AF398" i="2"/>
  <c r="AF397" i="2"/>
  <c r="AF396" i="2"/>
  <c r="AF395" i="2"/>
  <c r="AF394" i="2"/>
  <c r="AF393" i="2"/>
  <c r="AF392" i="2"/>
  <c r="AF391" i="2"/>
  <c r="AF390" i="2"/>
  <c r="AF389" i="2"/>
  <c r="AF388" i="2"/>
  <c r="AF387" i="2"/>
  <c r="AF386" i="2"/>
  <c r="AF385" i="2"/>
  <c r="AF384" i="2"/>
  <c r="AF383" i="2"/>
  <c r="AF382" i="2"/>
  <c r="AF381" i="2"/>
  <c r="AF380" i="2"/>
  <c r="AF379" i="2"/>
  <c r="AF378" i="2"/>
  <c r="AF377" i="2"/>
  <c r="AF376" i="2"/>
  <c r="AF375" i="2"/>
  <c r="AF374" i="2"/>
  <c r="AF373" i="2"/>
  <c r="AF372" i="2"/>
  <c r="AF371" i="2"/>
  <c r="AF370" i="2"/>
  <c r="AF369" i="2"/>
  <c r="AF368" i="2"/>
  <c r="AF367" i="2"/>
  <c r="AF366" i="2"/>
  <c r="AF365" i="2"/>
  <c r="AF364" i="2"/>
  <c r="AF363" i="2"/>
  <c r="AF362" i="2"/>
  <c r="AF361" i="2"/>
  <c r="AF360" i="2"/>
  <c r="AF359" i="2"/>
  <c r="AF358" i="2"/>
  <c r="AF357" i="2"/>
  <c r="AF356" i="2"/>
  <c r="AF355" i="2"/>
  <c r="AF354" i="2"/>
  <c r="AF353" i="2"/>
  <c r="AF352" i="2"/>
  <c r="AF351" i="2"/>
  <c r="AF350" i="2"/>
  <c r="AF349" i="2"/>
  <c r="AF348" i="2"/>
  <c r="AF347" i="2"/>
  <c r="AF346" i="2"/>
  <c r="AF345" i="2"/>
  <c r="AF344" i="2"/>
  <c r="AF343" i="2"/>
  <c r="AF342" i="2"/>
  <c r="AF341" i="2"/>
  <c r="AF340" i="2"/>
  <c r="AF339" i="2"/>
  <c r="AF338" i="2"/>
  <c r="AF337" i="2"/>
  <c r="AF336" i="2"/>
  <c r="AF335" i="2"/>
  <c r="AF334" i="2"/>
  <c r="AF333" i="2"/>
  <c r="AF332" i="2"/>
  <c r="AF331" i="2"/>
  <c r="AF330" i="2"/>
  <c r="AF329" i="2"/>
  <c r="AF328" i="2"/>
  <c r="AF327" i="2"/>
  <c r="AF326" i="2"/>
  <c r="AF325" i="2"/>
  <c r="AF324" i="2"/>
  <c r="AF323" i="2"/>
  <c r="AF322" i="2"/>
  <c r="AF321" i="2"/>
  <c r="AF320" i="2"/>
  <c r="AF319" i="2"/>
  <c r="AF318" i="2"/>
  <c r="AF317" i="2"/>
  <c r="AF316" i="2"/>
  <c r="AF315" i="2"/>
  <c r="AF314" i="2"/>
  <c r="AF313" i="2"/>
  <c r="AF312" i="2"/>
  <c r="AF311" i="2"/>
  <c r="AF310" i="2"/>
  <c r="AF309" i="2"/>
  <c r="AF308" i="2"/>
  <c r="AF307" i="2"/>
  <c r="AF306" i="2"/>
  <c r="AF305" i="2"/>
  <c r="AF304" i="2"/>
  <c r="AF303" i="2"/>
  <c r="AF302" i="2"/>
  <c r="AF301" i="2"/>
  <c r="AF300" i="2"/>
  <c r="AF299" i="2"/>
  <c r="AF298" i="2"/>
  <c r="AF297" i="2"/>
  <c r="AF296" i="2"/>
  <c r="AF295" i="2"/>
  <c r="AF294" i="2"/>
  <c r="AF293" i="2"/>
  <c r="AF292" i="2"/>
  <c r="AF291" i="2"/>
  <c r="AF290" i="2"/>
  <c r="AF289" i="2"/>
  <c r="AF288" i="2"/>
  <c r="AF287" i="2"/>
  <c r="AF286" i="2"/>
  <c r="AF285" i="2"/>
  <c r="AF284" i="2"/>
  <c r="AF283" i="2"/>
  <c r="AF282" i="2"/>
  <c r="AF281" i="2"/>
  <c r="AF280" i="2"/>
  <c r="AF279" i="2"/>
  <c r="AF278" i="2"/>
  <c r="AF277" i="2"/>
  <c r="AF276" i="2"/>
  <c r="AF275" i="2"/>
  <c r="AF274" i="2"/>
  <c r="AF273" i="2"/>
  <c r="AF272" i="2"/>
  <c r="AF271" i="2"/>
  <c r="AF270" i="2"/>
  <c r="AF269" i="2"/>
  <c r="AF268" i="2"/>
  <c r="AF267" i="2"/>
  <c r="AF266" i="2"/>
  <c r="AF265" i="2"/>
  <c r="AF264" i="2"/>
  <c r="AF263" i="2"/>
  <c r="AF262" i="2"/>
  <c r="AF261" i="2"/>
  <c r="AF260" i="2"/>
  <c r="AF259" i="2"/>
  <c r="AF258" i="2"/>
  <c r="AF257" i="2"/>
  <c r="AF256" i="2"/>
  <c r="AF255" i="2"/>
  <c r="AF254" i="2"/>
  <c r="AF253" i="2"/>
  <c r="AF252" i="2"/>
  <c r="AF251" i="2"/>
  <c r="AF250" i="2"/>
  <c r="AF249" i="2"/>
  <c r="AF248" i="2"/>
  <c r="AF247" i="2"/>
  <c r="AF246" i="2"/>
  <c r="AF245" i="2"/>
  <c r="AF244" i="2"/>
  <c r="AF243" i="2"/>
  <c r="AF242" i="2"/>
  <c r="AF241" i="2"/>
  <c r="AF240" i="2"/>
  <c r="AF239" i="2"/>
  <c r="AF238" i="2"/>
  <c r="AF237" i="2"/>
  <c r="AF236" i="2"/>
  <c r="AF235" i="2"/>
  <c r="AF234" i="2"/>
  <c r="AF233" i="2"/>
  <c r="AF232" i="2"/>
  <c r="AF231" i="2"/>
  <c r="AF230" i="2"/>
  <c r="AF229" i="2"/>
  <c r="AF228" i="2"/>
  <c r="AF227" i="2"/>
  <c r="AF226" i="2"/>
  <c r="AF225" i="2"/>
  <c r="AF224" i="2"/>
  <c r="AF223" i="2"/>
  <c r="AF222" i="2"/>
  <c r="AF221" i="2"/>
  <c r="AF220" i="2"/>
  <c r="AF219" i="2"/>
  <c r="AF218" i="2"/>
  <c r="AF217" i="2"/>
  <c r="AF216" i="2"/>
  <c r="AF215" i="2"/>
  <c r="AF214" i="2"/>
  <c r="AF213" i="2"/>
  <c r="AF212" i="2"/>
  <c r="AF211" i="2"/>
  <c r="AF210" i="2"/>
  <c r="AF209" i="2"/>
  <c r="AF208" i="2"/>
  <c r="AF207" i="2"/>
  <c r="AF206" i="2"/>
  <c r="AF205" i="2"/>
  <c r="AF204" i="2"/>
  <c r="AF203" i="2"/>
  <c r="AF202" i="2"/>
  <c r="AF201" i="2"/>
  <c r="AF200" i="2"/>
  <c r="AF199" i="2"/>
  <c r="AF198" i="2"/>
  <c r="AF197" i="2"/>
  <c r="AF196" i="2"/>
  <c r="AF195" i="2"/>
  <c r="AF194" i="2"/>
  <c r="AF193" i="2"/>
  <c r="AF192" i="2"/>
  <c r="AF191" i="2"/>
  <c r="AF190" i="2"/>
  <c r="AF189" i="2"/>
  <c r="AF188" i="2"/>
  <c r="AF187" i="2"/>
  <c r="AF186" i="2"/>
  <c r="AF185" i="2"/>
  <c r="AF184" i="2"/>
  <c r="AF183" i="2"/>
  <c r="AF182" i="2"/>
  <c r="AF181" i="2"/>
  <c r="AF180" i="2"/>
  <c r="AF179" i="2"/>
  <c r="AF178" i="2"/>
  <c r="AF177" i="2"/>
  <c r="AF176" i="2"/>
  <c r="AF175" i="2"/>
  <c r="AF174" i="2"/>
  <c r="AF173" i="2"/>
  <c r="AF172" i="2"/>
  <c r="AF171" i="2"/>
  <c r="AF170" i="2"/>
  <c r="AF169" i="2"/>
  <c r="AF168" i="2"/>
  <c r="AF167" i="2"/>
  <c r="AF166" i="2"/>
  <c r="AF165" i="2"/>
  <c r="AF164" i="2"/>
  <c r="AF163" i="2"/>
  <c r="AF162" i="2"/>
  <c r="AF161" i="2"/>
  <c r="AF160" i="2"/>
  <c r="AF159" i="2"/>
  <c r="AF158" i="2"/>
  <c r="AF157" i="2"/>
  <c r="AF156" i="2"/>
  <c r="AF155" i="2"/>
  <c r="AF154" i="2"/>
  <c r="AF153" i="2"/>
  <c r="AF152" i="2"/>
  <c r="AF151" i="2"/>
  <c r="AF150" i="2"/>
  <c r="AF149" i="2"/>
  <c r="AF148" i="2"/>
  <c r="AF147" i="2"/>
  <c r="AF146" i="2"/>
  <c r="AF145" i="2"/>
  <c r="AF144" i="2"/>
  <c r="AF143" i="2"/>
  <c r="AF142" i="2"/>
  <c r="AF141" i="2"/>
  <c r="AF140" i="2"/>
  <c r="AF139" i="2"/>
  <c r="AF138" i="2"/>
  <c r="AF137" i="2"/>
  <c r="AF136" i="2"/>
  <c r="AF135" i="2"/>
  <c r="AF134" i="2"/>
  <c r="AF133" i="2"/>
  <c r="AF132" i="2"/>
  <c r="AF131" i="2"/>
  <c r="AF130" i="2"/>
  <c r="AF129" i="2"/>
  <c r="AF128" i="2"/>
  <c r="AF127" i="2"/>
  <c r="AF126" i="2"/>
  <c r="AF125" i="2"/>
  <c r="AF124" i="2"/>
  <c r="AF123" i="2"/>
  <c r="AF122" i="2"/>
  <c r="AF121" i="2"/>
  <c r="AF120" i="2"/>
  <c r="AF119" i="2"/>
  <c r="AF118" i="2"/>
  <c r="AF117" i="2"/>
  <c r="AF116" i="2"/>
  <c r="AF115" i="2"/>
  <c r="AF114" i="2"/>
  <c r="AF113" i="2"/>
  <c r="AF112" i="2"/>
  <c r="AF111" i="2"/>
  <c r="AF110" i="2"/>
  <c r="AF109" i="2"/>
  <c r="AF108" i="2"/>
  <c r="AF107" i="2"/>
  <c r="AF106" i="2"/>
  <c r="AF105" i="2"/>
  <c r="AF104" i="2"/>
  <c r="AF103" i="2"/>
  <c r="AF102" i="2"/>
  <c r="AF101" i="2"/>
  <c r="AF100" i="2"/>
  <c r="AF99" i="2"/>
  <c r="AF98" i="2"/>
  <c r="AF97" i="2"/>
  <c r="AF96" i="2"/>
  <c r="AF95" i="2"/>
  <c r="AF94" i="2"/>
  <c r="AF93" i="2"/>
  <c r="AF92" i="2"/>
  <c r="AF91" i="2"/>
  <c r="AF90" i="2"/>
  <c r="AF89" i="2"/>
  <c r="AF88" i="2"/>
  <c r="AF87" i="2"/>
  <c r="AF86" i="2"/>
  <c r="AF85" i="2"/>
  <c r="AF84" i="2"/>
  <c r="AF83" i="2"/>
  <c r="AF82" i="2"/>
  <c r="AF81" i="2"/>
  <c r="AF80" i="2"/>
  <c r="AF79" i="2"/>
  <c r="AF78" i="2"/>
  <c r="AF77" i="2"/>
  <c r="AF76" i="2"/>
  <c r="AF75" i="2"/>
  <c r="AF74" i="2"/>
  <c r="AF73" i="2"/>
  <c r="AF72" i="2"/>
  <c r="AF71" i="2"/>
  <c r="AF70" i="2"/>
  <c r="AF69" i="2"/>
  <c r="AF68" i="2"/>
  <c r="AF67" i="2"/>
  <c r="AF66" i="2"/>
  <c r="AF65" i="2"/>
  <c r="AF64" i="2"/>
  <c r="AF63" i="2"/>
  <c r="AF62" i="2"/>
  <c r="AF61" i="2"/>
  <c r="AF60" i="2"/>
  <c r="AF59" i="2"/>
  <c r="AF58" i="2"/>
  <c r="AF57" i="2"/>
  <c r="AF56" i="2"/>
  <c r="AF55" i="2"/>
  <c r="AF54" i="2"/>
  <c r="AF53" i="2"/>
  <c r="AF52" i="2"/>
  <c r="AF51" i="2"/>
  <c r="AF50" i="2"/>
  <c r="AF49" i="2"/>
  <c r="AF48" i="2"/>
  <c r="AF47" i="2"/>
  <c r="AF46" i="2"/>
  <c r="AF45" i="2"/>
  <c r="AF44" i="2"/>
  <c r="AF43" i="2"/>
  <c r="AF42" i="2"/>
  <c r="AF41" i="2"/>
  <c r="AF40" i="2"/>
  <c r="AF39" i="2"/>
  <c r="AF38" i="2"/>
  <c r="AF37" i="2"/>
  <c r="AF36" i="2"/>
  <c r="AF35" i="2"/>
  <c r="AF34" i="2"/>
  <c r="AF33" i="2"/>
  <c r="AF32" i="2"/>
  <c r="AF31" i="2"/>
  <c r="AF30" i="2"/>
  <c r="AF29" i="2"/>
  <c r="AF28" i="2"/>
  <c r="AF27" i="2"/>
  <c r="AF26" i="2"/>
  <c r="AF25" i="2"/>
  <c r="AF24" i="2"/>
  <c r="AF23" i="2"/>
  <c r="AF22" i="2"/>
  <c r="AF21" i="2"/>
  <c r="AF20" i="2"/>
  <c r="AF19" i="2"/>
  <c r="AF18" i="2"/>
  <c r="AF17" i="2"/>
  <c r="AF16" i="2"/>
  <c r="AF15" i="2"/>
  <c r="AF14" i="2"/>
  <c r="AF13" i="2"/>
  <c r="AF12" i="2"/>
  <c r="AF11" i="2"/>
  <c r="AF10" i="2"/>
  <c r="AF9" i="2"/>
  <c r="AF8" i="2"/>
  <c r="AF7" i="2"/>
  <c r="AF6" i="2"/>
  <c r="AF5" i="2"/>
  <c r="AF4" i="2"/>
  <c r="AF3" i="2"/>
  <c r="AF2" i="2"/>
  <c r="AG1953" i="2"/>
  <c r="AH1953" i="2" s="1"/>
  <c r="AG1952" i="2"/>
  <c r="AH1952" i="2" s="1"/>
  <c r="AG1951" i="2"/>
  <c r="AH1951" i="2" s="1"/>
  <c r="AG1950" i="2"/>
  <c r="AH1950" i="2" s="1"/>
  <c r="AG1949" i="2"/>
  <c r="AH1949" i="2" s="1"/>
  <c r="AG1948" i="2"/>
  <c r="AH1948" i="2" s="1"/>
  <c r="AG1947" i="2"/>
  <c r="AH1947" i="2" s="1"/>
  <c r="AG1946" i="2"/>
  <c r="AH1946" i="2" s="1"/>
  <c r="AG1945" i="2"/>
  <c r="AH1945" i="2" s="1"/>
  <c r="AG1944" i="2"/>
  <c r="AH1944" i="2" s="1"/>
  <c r="AG1943" i="2"/>
  <c r="AH1943" i="2" s="1"/>
  <c r="AG1942" i="2"/>
  <c r="AH1942" i="2" s="1"/>
  <c r="AG1941" i="2"/>
  <c r="AH1941" i="2" s="1"/>
  <c r="AG1940" i="2"/>
  <c r="AH1940" i="2" s="1"/>
  <c r="AG1939" i="2"/>
  <c r="AH1939" i="2" s="1"/>
  <c r="AG1938" i="2"/>
  <c r="AH1938" i="2" s="1"/>
  <c r="AG1937" i="2"/>
  <c r="AH1937" i="2" s="1"/>
  <c r="AG1936" i="2"/>
  <c r="AH1936" i="2" s="1"/>
  <c r="AG1935" i="2"/>
  <c r="AH1935" i="2" s="1"/>
  <c r="AG1934" i="2"/>
  <c r="AH1934" i="2" s="1"/>
  <c r="AG1933" i="2"/>
  <c r="AG1932" i="2"/>
  <c r="AH1932" i="2" s="1"/>
  <c r="AG1931" i="2"/>
  <c r="AH1931" i="2" s="1"/>
  <c r="AG1930" i="2"/>
  <c r="AH1930" i="2" s="1"/>
  <c r="AG1929" i="2"/>
  <c r="AH1929" i="2" s="1"/>
  <c r="AG1928" i="2"/>
  <c r="AH1928" i="2" s="1"/>
  <c r="AG1927" i="2"/>
  <c r="AH1927" i="2" s="1"/>
  <c r="AG1926" i="2"/>
  <c r="AH1926" i="2" s="1"/>
  <c r="AG1925" i="2"/>
  <c r="AH1925" i="2" s="1"/>
  <c r="AG1924" i="2"/>
  <c r="AH1924" i="2" s="1"/>
  <c r="AG1923" i="2"/>
  <c r="AH1923" i="2" s="1"/>
  <c r="AG1922" i="2"/>
  <c r="AH1922" i="2" s="1"/>
  <c r="AG1921" i="2"/>
  <c r="AH1921" i="2" s="1"/>
  <c r="AG1920" i="2"/>
  <c r="AH1920" i="2" s="1"/>
  <c r="AG1919" i="2"/>
  <c r="AH1919" i="2" s="1"/>
  <c r="AG1918" i="2"/>
  <c r="AH1918" i="2" s="1"/>
  <c r="AG1917" i="2"/>
  <c r="AH1917" i="2" s="1"/>
  <c r="AG1916" i="2"/>
  <c r="AH1916" i="2" s="1"/>
  <c r="AG1915" i="2"/>
  <c r="AH1915" i="2" s="1"/>
  <c r="AG1914" i="2"/>
  <c r="AH1914" i="2" s="1"/>
  <c r="AG1913" i="2"/>
  <c r="AH1913" i="2" s="1"/>
  <c r="AG1912" i="2"/>
  <c r="AH1912" i="2" s="1"/>
  <c r="AG1911" i="2"/>
  <c r="AH1911" i="2" s="1"/>
  <c r="AG1910" i="2"/>
  <c r="AH1910" i="2" s="1"/>
  <c r="AG1909" i="2"/>
  <c r="AH1909" i="2" s="1"/>
  <c r="AG1908" i="2"/>
  <c r="AH1908" i="2" s="1"/>
  <c r="AG1907" i="2"/>
  <c r="AH1907" i="2" s="1"/>
  <c r="AG1906" i="2"/>
  <c r="AH1906" i="2" s="1"/>
  <c r="AG1905" i="2"/>
  <c r="AH1905" i="2" s="1"/>
  <c r="AG1904" i="2"/>
  <c r="AH1904" i="2" s="1"/>
  <c r="AG1903" i="2"/>
  <c r="AH1903" i="2" s="1"/>
  <c r="AG1902" i="2"/>
  <c r="AH1902" i="2" s="1"/>
  <c r="AG1901" i="2"/>
  <c r="AH1901" i="2" s="1"/>
  <c r="AG1900" i="2"/>
  <c r="AH1900" i="2" s="1"/>
  <c r="AG1899" i="2"/>
  <c r="AH1899" i="2" s="1"/>
  <c r="AG1898" i="2"/>
  <c r="AH1898" i="2" s="1"/>
  <c r="AG1897" i="2"/>
  <c r="AH1897" i="2" s="1"/>
  <c r="AG1896" i="2"/>
  <c r="AH1896" i="2" s="1"/>
  <c r="AG1895" i="2"/>
  <c r="AH1895" i="2" s="1"/>
  <c r="AG1894" i="2"/>
  <c r="AH1894" i="2" s="1"/>
  <c r="AG1893" i="2"/>
  <c r="AH1893" i="2" s="1"/>
  <c r="AG1892" i="2"/>
  <c r="AH1892" i="2" s="1"/>
  <c r="AG1891" i="2"/>
  <c r="AH1891" i="2" s="1"/>
  <c r="AG1890" i="2"/>
  <c r="AH1890" i="2" s="1"/>
  <c r="AG1889" i="2"/>
  <c r="AH1889" i="2" s="1"/>
  <c r="AG1888" i="2"/>
  <c r="AH1888" i="2" s="1"/>
  <c r="AG1887" i="2"/>
  <c r="AH1887" i="2" s="1"/>
  <c r="AG1886" i="2"/>
  <c r="AH1886" i="2" s="1"/>
  <c r="AG1885" i="2"/>
  <c r="AH1885" i="2" s="1"/>
  <c r="AG1884" i="2"/>
  <c r="AH1884" i="2" s="1"/>
  <c r="AG1883" i="2"/>
  <c r="AH1883" i="2" s="1"/>
  <c r="AG1882" i="2"/>
  <c r="AH1882" i="2" s="1"/>
  <c r="AG1881" i="2"/>
  <c r="AH1881" i="2" s="1"/>
  <c r="AG1880" i="2"/>
  <c r="AH1880" i="2" s="1"/>
  <c r="AG1879" i="2"/>
  <c r="AH1879" i="2" s="1"/>
  <c r="AG1878" i="2"/>
  <c r="AH1878" i="2" s="1"/>
  <c r="AG1877" i="2"/>
  <c r="AG1876" i="2"/>
  <c r="AH1876" i="2" s="1"/>
  <c r="AG1875" i="2"/>
  <c r="AH1875" i="2" s="1"/>
  <c r="AG1874" i="2"/>
  <c r="AH1874" i="2" s="1"/>
  <c r="AG1873" i="2"/>
  <c r="AH1873" i="2" s="1"/>
  <c r="AG1872" i="2"/>
  <c r="AH1872" i="2" s="1"/>
  <c r="AG1871" i="2"/>
  <c r="AH1871" i="2" s="1"/>
  <c r="AG1870" i="2"/>
  <c r="AH1870" i="2" s="1"/>
  <c r="AG1869" i="2"/>
  <c r="AH1869" i="2" s="1"/>
  <c r="AG1868" i="2"/>
  <c r="AH1868" i="2" s="1"/>
  <c r="AG1867" i="2"/>
  <c r="AH1867" i="2" s="1"/>
  <c r="AG1866" i="2"/>
  <c r="AH1866" i="2" s="1"/>
  <c r="AG1865" i="2"/>
  <c r="AH1865" i="2" s="1"/>
  <c r="AG1864" i="2"/>
  <c r="AH1864" i="2" s="1"/>
  <c r="AG1863" i="2"/>
  <c r="AH1863" i="2" s="1"/>
  <c r="AG1862" i="2"/>
  <c r="AH1862" i="2" s="1"/>
  <c r="AG1861" i="2"/>
  <c r="AH1861" i="2" s="1"/>
  <c r="AG1860" i="2"/>
  <c r="AH1860" i="2" s="1"/>
  <c r="AG1859" i="2"/>
  <c r="AH1859" i="2" s="1"/>
  <c r="AG1858" i="2"/>
  <c r="AH1858" i="2" s="1"/>
  <c r="AG1857" i="2"/>
  <c r="AH1857" i="2" s="1"/>
  <c r="AG1856" i="2"/>
  <c r="AH1856" i="2" s="1"/>
  <c r="AG1855" i="2"/>
  <c r="AH1855" i="2" s="1"/>
  <c r="AG1854" i="2"/>
  <c r="AH1854" i="2" s="1"/>
  <c r="AG1853" i="2"/>
  <c r="AH1853" i="2" s="1"/>
  <c r="AG1852" i="2"/>
  <c r="AH1852" i="2" s="1"/>
  <c r="AG1851" i="2"/>
  <c r="AH1851" i="2" s="1"/>
  <c r="AG1850" i="2"/>
  <c r="AH1850" i="2" s="1"/>
  <c r="AG1849" i="2"/>
  <c r="AH1849" i="2" s="1"/>
  <c r="AG1848" i="2"/>
  <c r="AH1848" i="2" s="1"/>
  <c r="AG1847" i="2"/>
  <c r="AH1847" i="2" s="1"/>
  <c r="AG1846" i="2"/>
  <c r="AH1846" i="2" s="1"/>
  <c r="AG1845" i="2"/>
  <c r="AH1845" i="2" s="1"/>
  <c r="AG1844" i="2"/>
  <c r="AH1844" i="2" s="1"/>
  <c r="AG1843" i="2"/>
  <c r="AH1843" i="2" s="1"/>
  <c r="AG1842" i="2"/>
  <c r="AH1842" i="2" s="1"/>
  <c r="AG1841" i="2"/>
  <c r="AH1841" i="2" s="1"/>
  <c r="AG1840" i="2"/>
  <c r="AH1840" i="2" s="1"/>
  <c r="AG1839" i="2"/>
  <c r="AH1839" i="2" s="1"/>
  <c r="AG1838" i="2"/>
  <c r="AH1838" i="2" s="1"/>
  <c r="AG1837" i="2"/>
  <c r="AH1837" i="2" s="1"/>
  <c r="AG1836" i="2"/>
  <c r="AH1836" i="2" s="1"/>
  <c r="AG1835" i="2"/>
  <c r="AH1835" i="2" s="1"/>
  <c r="AG1834" i="2"/>
  <c r="AH1834" i="2" s="1"/>
  <c r="AG1833" i="2"/>
  <c r="AH1833" i="2" s="1"/>
  <c r="AG1832" i="2"/>
  <c r="AH1832" i="2" s="1"/>
  <c r="AG1831" i="2"/>
  <c r="AH1831" i="2" s="1"/>
  <c r="AG1830" i="2"/>
  <c r="AG1829" i="2"/>
  <c r="AH1829" i="2" s="1"/>
  <c r="AG1828" i="2"/>
  <c r="AH1828" i="2" s="1"/>
  <c r="AG1827" i="2"/>
  <c r="AH1827" i="2" s="1"/>
  <c r="AG1826" i="2"/>
  <c r="AH1826" i="2" s="1"/>
  <c r="AG1825" i="2"/>
  <c r="AH1825" i="2" s="1"/>
  <c r="AG1824" i="2"/>
  <c r="AH1824" i="2" s="1"/>
  <c r="AG1823" i="2"/>
  <c r="AH1823" i="2" s="1"/>
  <c r="AG1822" i="2"/>
  <c r="AH1822" i="2" s="1"/>
  <c r="AG1821" i="2"/>
  <c r="AH1821" i="2" s="1"/>
  <c r="AG1820" i="2"/>
  <c r="AH1820" i="2" s="1"/>
  <c r="AG1819" i="2"/>
  <c r="AH1819" i="2" s="1"/>
  <c r="AG1818" i="2"/>
  <c r="AH1818" i="2" s="1"/>
  <c r="AG1817" i="2"/>
  <c r="AH1817" i="2" s="1"/>
  <c r="AG1816" i="2"/>
  <c r="AH1816" i="2" s="1"/>
  <c r="AG1815" i="2"/>
  <c r="AH1815" i="2" s="1"/>
  <c r="AG1814" i="2"/>
  <c r="AH1814" i="2" s="1"/>
  <c r="AG1813" i="2"/>
  <c r="AH1813" i="2" s="1"/>
  <c r="AG1812" i="2"/>
  <c r="AH1812" i="2" s="1"/>
  <c r="AG1811" i="2"/>
  <c r="AH1811" i="2" s="1"/>
  <c r="AG1810" i="2"/>
  <c r="AH1810" i="2" s="1"/>
  <c r="AG1809" i="2"/>
  <c r="AH1809" i="2" s="1"/>
  <c r="AG1808" i="2"/>
  <c r="AH1808" i="2" s="1"/>
  <c r="AG1807" i="2"/>
  <c r="AH1807" i="2" s="1"/>
  <c r="AG1806" i="2"/>
  <c r="AH1806" i="2" s="1"/>
  <c r="AG1805" i="2"/>
  <c r="AH1805" i="2" s="1"/>
  <c r="AG1804" i="2"/>
  <c r="AH1804" i="2" s="1"/>
  <c r="AG1803" i="2"/>
  <c r="AH1803" i="2" s="1"/>
  <c r="AG1802" i="2"/>
  <c r="AH1802" i="2" s="1"/>
  <c r="AG1801" i="2"/>
  <c r="AH1801" i="2" s="1"/>
  <c r="AG1800" i="2"/>
  <c r="AH1800" i="2" s="1"/>
  <c r="AG1799" i="2"/>
  <c r="AH1799" i="2" s="1"/>
  <c r="AG1798" i="2"/>
  <c r="AH1798" i="2" s="1"/>
  <c r="AG1797" i="2"/>
  <c r="AH1797" i="2" s="1"/>
  <c r="AG1796" i="2"/>
  <c r="AH1796" i="2" s="1"/>
  <c r="AG1795" i="2"/>
  <c r="AH1795" i="2" s="1"/>
  <c r="AG1794" i="2"/>
  <c r="AH1794" i="2" s="1"/>
  <c r="AG1793" i="2"/>
  <c r="AH1793" i="2" s="1"/>
  <c r="AG1792" i="2"/>
  <c r="AH1792" i="2" s="1"/>
  <c r="AG1791" i="2"/>
  <c r="AH1791" i="2" s="1"/>
  <c r="AG1790" i="2"/>
  <c r="AH1790" i="2" s="1"/>
  <c r="AG1789" i="2"/>
  <c r="AH1789" i="2" s="1"/>
  <c r="AG1788" i="2"/>
  <c r="AH1788" i="2" s="1"/>
  <c r="AG1787" i="2"/>
  <c r="AH1787" i="2" s="1"/>
  <c r="AG1786" i="2"/>
  <c r="AH1786" i="2" s="1"/>
  <c r="AG1785" i="2"/>
  <c r="AH1785" i="2" s="1"/>
  <c r="AG1784" i="2"/>
  <c r="AH1784" i="2" s="1"/>
  <c r="AG1783" i="2"/>
  <c r="AH1783" i="2" s="1"/>
  <c r="AG1782" i="2"/>
  <c r="AH1782" i="2" s="1"/>
  <c r="AG1781" i="2"/>
  <c r="AH1781" i="2" s="1"/>
  <c r="AG1780" i="2"/>
  <c r="AH1780" i="2" s="1"/>
  <c r="AG1779" i="2"/>
  <c r="AH1779" i="2" s="1"/>
  <c r="AG1778" i="2"/>
  <c r="AH1778" i="2" s="1"/>
  <c r="AG1777" i="2"/>
  <c r="AH1777" i="2" s="1"/>
  <c r="AG1776" i="2"/>
  <c r="AH1776" i="2" s="1"/>
  <c r="AG1775" i="2"/>
  <c r="AH1775" i="2" s="1"/>
  <c r="AG1774" i="2"/>
  <c r="AH1774" i="2" s="1"/>
  <c r="AG1773" i="2"/>
  <c r="AH1773" i="2" s="1"/>
  <c r="AG1772" i="2"/>
  <c r="AH1772" i="2" s="1"/>
  <c r="AG1771" i="2"/>
  <c r="AH1771" i="2" s="1"/>
  <c r="AG1770" i="2"/>
  <c r="AH1770" i="2" s="1"/>
  <c r="AG1769" i="2"/>
  <c r="AH1769" i="2" s="1"/>
  <c r="AG1768" i="2"/>
  <c r="AH1768" i="2" s="1"/>
  <c r="AG1767" i="2"/>
  <c r="AH1767" i="2" s="1"/>
  <c r="AG1766" i="2"/>
  <c r="AH1766" i="2" s="1"/>
  <c r="AG1765" i="2"/>
  <c r="AH1765" i="2" s="1"/>
  <c r="AG1764" i="2"/>
  <c r="AH1764" i="2" s="1"/>
  <c r="AG1763" i="2"/>
  <c r="AH1763" i="2" s="1"/>
  <c r="AG1762" i="2"/>
  <c r="AG1761" i="2"/>
  <c r="AH1761" i="2" s="1"/>
  <c r="AG1760" i="2"/>
  <c r="AH1760" i="2" s="1"/>
  <c r="AG1759" i="2"/>
  <c r="AH1759" i="2" s="1"/>
  <c r="AG1758" i="2"/>
  <c r="AH1758" i="2" s="1"/>
  <c r="AG1757" i="2"/>
  <c r="AH1757" i="2" s="1"/>
  <c r="AG1756" i="2"/>
  <c r="AH1756" i="2" s="1"/>
  <c r="AG1755" i="2"/>
  <c r="AH1755" i="2" s="1"/>
  <c r="AG1754" i="2"/>
  <c r="AH1754" i="2" s="1"/>
  <c r="AG1753" i="2"/>
  <c r="AH1753" i="2" s="1"/>
  <c r="AG1752" i="2"/>
  <c r="AH1752" i="2" s="1"/>
  <c r="AG1751" i="2"/>
  <c r="AH1751" i="2" s="1"/>
  <c r="AG1750" i="2"/>
  <c r="AH1750" i="2" s="1"/>
  <c r="AG1749" i="2"/>
  <c r="AH1749" i="2" s="1"/>
  <c r="AG1748" i="2"/>
  <c r="AH1748" i="2" s="1"/>
  <c r="AG1747" i="2"/>
  <c r="AH1747" i="2" s="1"/>
  <c r="AG1746" i="2"/>
  <c r="AH1746" i="2" s="1"/>
  <c r="AG1745" i="2"/>
  <c r="AH1745" i="2" s="1"/>
  <c r="AG1744" i="2"/>
  <c r="AH1744" i="2" s="1"/>
  <c r="AG1743" i="2"/>
  <c r="AH1743" i="2" s="1"/>
  <c r="AG1742" i="2"/>
  <c r="AH1742" i="2" s="1"/>
  <c r="AG1741" i="2"/>
  <c r="AH1741" i="2" s="1"/>
  <c r="AG1740" i="2"/>
  <c r="AH1740" i="2" s="1"/>
  <c r="AG1739" i="2"/>
  <c r="AH1739" i="2" s="1"/>
  <c r="AG1738" i="2"/>
  <c r="AH1738" i="2" s="1"/>
  <c r="AG1737" i="2"/>
  <c r="AH1737" i="2" s="1"/>
  <c r="AG1736" i="2"/>
  <c r="AH1736" i="2" s="1"/>
  <c r="AG1735" i="2"/>
  <c r="AH1735" i="2" s="1"/>
  <c r="AG1734" i="2"/>
  <c r="AH1734" i="2" s="1"/>
  <c r="AG1733" i="2"/>
  <c r="AH1733" i="2" s="1"/>
  <c r="AG1732" i="2"/>
  <c r="AH1732" i="2" s="1"/>
  <c r="AG1731" i="2"/>
  <c r="AH1731" i="2" s="1"/>
  <c r="AG1730" i="2"/>
  <c r="AH1730" i="2" s="1"/>
  <c r="AG1729" i="2"/>
  <c r="AH1729" i="2" s="1"/>
  <c r="AG1728" i="2"/>
  <c r="AH1728" i="2" s="1"/>
  <c r="AG1727" i="2"/>
  <c r="AH1727" i="2" s="1"/>
  <c r="AG1726" i="2"/>
  <c r="AH1726" i="2" s="1"/>
  <c r="AG1725" i="2"/>
  <c r="AH1725" i="2" s="1"/>
  <c r="AG1724" i="2"/>
  <c r="AH1724" i="2" s="1"/>
  <c r="AG1723" i="2"/>
  <c r="AH1723" i="2" s="1"/>
  <c r="AG1722" i="2"/>
  <c r="AH1722" i="2" s="1"/>
  <c r="AG1721" i="2"/>
  <c r="AH1721" i="2" s="1"/>
  <c r="AG1720" i="2"/>
  <c r="AH1720" i="2" s="1"/>
  <c r="AG1719" i="2"/>
  <c r="AH1719" i="2" s="1"/>
  <c r="AG1718" i="2"/>
  <c r="AH1718" i="2" s="1"/>
  <c r="AG1717" i="2"/>
  <c r="AH1717" i="2" s="1"/>
  <c r="AG1716" i="2"/>
  <c r="AH1716" i="2" s="1"/>
  <c r="AG1715" i="2"/>
  <c r="AH1715" i="2" s="1"/>
  <c r="AG1714" i="2"/>
  <c r="AH1714" i="2" s="1"/>
  <c r="AG1713" i="2"/>
  <c r="AH1713" i="2" s="1"/>
  <c r="AG1712" i="2"/>
  <c r="AH1712" i="2" s="1"/>
  <c r="AG1711" i="2"/>
  <c r="AH1711" i="2" s="1"/>
  <c r="AG1710" i="2"/>
  <c r="AH1710" i="2" s="1"/>
  <c r="AG1709" i="2"/>
  <c r="AH1709" i="2" s="1"/>
  <c r="AG1708" i="2"/>
  <c r="AH1708" i="2" s="1"/>
  <c r="AG1707" i="2"/>
  <c r="AH1707" i="2" s="1"/>
  <c r="AG1706" i="2"/>
  <c r="AG1705" i="2"/>
  <c r="AH1705" i="2" s="1"/>
  <c r="AG1704" i="2"/>
  <c r="AH1704" i="2" s="1"/>
  <c r="AG1703" i="2"/>
  <c r="AH1703" i="2" s="1"/>
  <c r="AG1702" i="2"/>
  <c r="AH1702" i="2" s="1"/>
  <c r="AG1701" i="2"/>
  <c r="AH1701" i="2" s="1"/>
  <c r="AG1700" i="2"/>
  <c r="AH1700" i="2" s="1"/>
  <c r="AG1699" i="2"/>
  <c r="AH1699" i="2" s="1"/>
  <c r="AG1698" i="2"/>
  <c r="AH1698" i="2" s="1"/>
  <c r="AG1697" i="2"/>
  <c r="AH1697" i="2" s="1"/>
  <c r="AG1696" i="2"/>
  <c r="AH1696" i="2" s="1"/>
  <c r="AG1695" i="2"/>
  <c r="AH1695" i="2" s="1"/>
  <c r="AG1694" i="2"/>
  <c r="AH1694" i="2" s="1"/>
  <c r="AG1693" i="2"/>
  <c r="AH1693" i="2" s="1"/>
  <c r="AG1692" i="2"/>
  <c r="AH1692" i="2" s="1"/>
  <c r="AG1691" i="2"/>
  <c r="AH1691" i="2" s="1"/>
  <c r="AG1690" i="2"/>
  <c r="AH1690" i="2" s="1"/>
  <c r="AG1689" i="2"/>
  <c r="AH1689" i="2" s="1"/>
  <c r="AG1688" i="2"/>
  <c r="AH1688" i="2" s="1"/>
  <c r="AG1687" i="2"/>
  <c r="AH1687" i="2" s="1"/>
  <c r="AG1686" i="2"/>
  <c r="AH1686" i="2" s="1"/>
  <c r="AG1685" i="2"/>
  <c r="AH1685" i="2" s="1"/>
  <c r="AG1684" i="2"/>
  <c r="AH1684" i="2" s="1"/>
  <c r="AG1683" i="2"/>
  <c r="AH1683" i="2" s="1"/>
  <c r="AG1682" i="2"/>
  <c r="AH1682" i="2" s="1"/>
  <c r="AG1681" i="2"/>
  <c r="AH1681" i="2" s="1"/>
  <c r="AG1680" i="2"/>
  <c r="AH1680" i="2" s="1"/>
  <c r="AG1679" i="2"/>
  <c r="AH1679" i="2" s="1"/>
  <c r="AG1678" i="2"/>
  <c r="AH1678" i="2" s="1"/>
  <c r="AG1677" i="2"/>
  <c r="AH1677" i="2" s="1"/>
  <c r="AG1676" i="2"/>
  <c r="AH1676" i="2" s="1"/>
  <c r="AG1675" i="2"/>
  <c r="AH1675" i="2" s="1"/>
  <c r="AG1674" i="2"/>
  <c r="AH1674" i="2" s="1"/>
  <c r="AG1673" i="2"/>
  <c r="AH1673" i="2" s="1"/>
  <c r="AG1672" i="2"/>
  <c r="AH1672" i="2" s="1"/>
  <c r="AG1671" i="2"/>
  <c r="AH1671" i="2" s="1"/>
  <c r="AG1670" i="2"/>
  <c r="AH1670" i="2" s="1"/>
  <c r="AG1669" i="2"/>
  <c r="AH1669" i="2" s="1"/>
  <c r="AG1668" i="2"/>
  <c r="AH1668" i="2" s="1"/>
  <c r="AG1667" i="2"/>
  <c r="AH1667" i="2" s="1"/>
  <c r="AG1666" i="2"/>
  <c r="AH1666" i="2" s="1"/>
  <c r="AG1665" i="2"/>
  <c r="AH1665" i="2" s="1"/>
  <c r="AG1664" i="2"/>
  <c r="AH1664" i="2" s="1"/>
  <c r="AG1663" i="2"/>
  <c r="AH1663" i="2" s="1"/>
  <c r="AG1662" i="2"/>
  <c r="AH1662" i="2" s="1"/>
  <c r="AG1661" i="2"/>
  <c r="AH1661" i="2" s="1"/>
  <c r="AG1660" i="2"/>
  <c r="AH1660" i="2" s="1"/>
  <c r="AG1659" i="2"/>
  <c r="AH1659" i="2" s="1"/>
  <c r="AG1658" i="2"/>
  <c r="AH1658" i="2" s="1"/>
  <c r="AG1657" i="2"/>
  <c r="AH1657" i="2" s="1"/>
  <c r="AG1656" i="2"/>
  <c r="AH1656" i="2" s="1"/>
  <c r="AG1655" i="2"/>
  <c r="AH1655" i="2" s="1"/>
  <c r="AG1654" i="2"/>
  <c r="AH1654" i="2" s="1"/>
  <c r="AG1653" i="2"/>
  <c r="AH1653" i="2" s="1"/>
  <c r="AG1652" i="2"/>
  <c r="AH1652" i="2" s="1"/>
  <c r="AG1651" i="2"/>
  <c r="AH1651" i="2" s="1"/>
  <c r="AG1650" i="2"/>
  <c r="AH1650" i="2" s="1"/>
  <c r="AG1649" i="2"/>
  <c r="AG1648" i="2"/>
  <c r="AH1648" i="2" s="1"/>
  <c r="AG1647" i="2"/>
  <c r="AH1647" i="2" s="1"/>
  <c r="AG1646" i="2"/>
  <c r="AH1646" i="2" s="1"/>
  <c r="AG1645" i="2"/>
  <c r="AH1645" i="2" s="1"/>
  <c r="AG1644" i="2"/>
  <c r="AH1644" i="2" s="1"/>
  <c r="AG1643" i="2"/>
  <c r="AH1643" i="2" s="1"/>
  <c r="AG1642" i="2"/>
  <c r="AH1642" i="2" s="1"/>
  <c r="AG1641" i="2"/>
  <c r="AH1641" i="2" s="1"/>
  <c r="AG1640" i="2"/>
  <c r="AH1640" i="2" s="1"/>
  <c r="AG1639" i="2"/>
  <c r="AH1639" i="2" s="1"/>
  <c r="AG1638" i="2"/>
  <c r="AH1638" i="2" s="1"/>
  <c r="AG1637" i="2"/>
  <c r="AH1637" i="2" s="1"/>
  <c r="AG1636" i="2"/>
  <c r="AH1636" i="2" s="1"/>
  <c r="AG1635" i="2"/>
  <c r="AH1635" i="2" s="1"/>
  <c r="AG1634" i="2"/>
  <c r="AH1634" i="2" s="1"/>
  <c r="AG1633" i="2"/>
  <c r="AH1633" i="2" s="1"/>
  <c r="AG1632" i="2"/>
  <c r="AH1632" i="2" s="1"/>
  <c r="AG1631" i="2"/>
  <c r="AH1631" i="2" s="1"/>
  <c r="AG1630" i="2"/>
  <c r="AH1630" i="2" s="1"/>
  <c r="AG1629" i="2"/>
  <c r="AH1629" i="2" s="1"/>
  <c r="AG1628" i="2"/>
  <c r="AH1628" i="2" s="1"/>
  <c r="AG1627" i="2"/>
  <c r="AH1627" i="2" s="1"/>
  <c r="AG1626" i="2"/>
  <c r="AH1626" i="2" s="1"/>
  <c r="AG1625" i="2"/>
  <c r="AH1625" i="2" s="1"/>
  <c r="AG1624" i="2"/>
  <c r="AH1624" i="2" s="1"/>
  <c r="AG1623" i="2"/>
  <c r="AH1623" i="2" s="1"/>
  <c r="AG1622" i="2"/>
  <c r="AH1622" i="2" s="1"/>
  <c r="AG1621" i="2"/>
  <c r="AH1621" i="2" s="1"/>
  <c r="AG1620" i="2"/>
  <c r="AH1620" i="2" s="1"/>
  <c r="AG1619" i="2"/>
  <c r="AH1619" i="2" s="1"/>
  <c r="AG1618" i="2"/>
  <c r="AH1618" i="2" s="1"/>
  <c r="AG1617" i="2"/>
  <c r="AH1617" i="2" s="1"/>
  <c r="AG1616" i="2"/>
  <c r="AH1616" i="2" s="1"/>
  <c r="AG1615" i="2"/>
  <c r="AH1615" i="2" s="1"/>
  <c r="AG1614" i="2"/>
  <c r="AH1614" i="2" s="1"/>
  <c r="AG1613" i="2"/>
  <c r="AH1613" i="2" s="1"/>
  <c r="AG1612" i="2"/>
  <c r="AH1612" i="2" s="1"/>
  <c r="AG1611" i="2"/>
  <c r="AH1611" i="2" s="1"/>
  <c r="AG1610" i="2"/>
  <c r="AH1610" i="2" s="1"/>
  <c r="AG1609" i="2"/>
  <c r="AH1609" i="2" s="1"/>
  <c r="AG1608" i="2"/>
  <c r="AH1608" i="2" s="1"/>
  <c r="AG1607" i="2"/>
  <c r="AH1607" i="2" s="1"/>
  <c r="AG1606" i="2"/>
  <c r="AH1606" i="2" s="1"/>
  <c r="AG1605" i="2"/>
  <c r="AH1605" i="2" s="1"/>
  <c r="AG1604" i="2"/>
  <c r="AH1604" i="2" s="1"/>
  <c r="AG1603" i="2"/>
  <c r="AH1603" i="2" s="1"/>
  <c r="AG1602" i="2"/>
  <c r="AH1602" i="2" s="1"/>
  <c r="AG1601" i="2"/>
  <c r="AH1601" i="2" s="1"/>
  <c r="AG1600" i="2"/>
  <c r="AH1600" i="2" s="1"/>
  <c r="AG1599" i="2"/>
  <c r="AH1599" i="2" s="1"/>
  <c r="AG1598" i="2"/>
  <c r="AH1598" i="2" s="1"/>
  <c r="AG1597" i="2"/>
  <c r="AG1596" i="2"/>
  <c r="AH1596" i="2" s="1"/>
  <c r="AG1595" i="2"/>
  <c r="AH1595" i="2" s="1"/>
  <c r="AG1594" i="2"/>
  <c r="AH1594" i="2" s="1"/>
  <c r="AG1593" i="2"/>
  <c r="AH1593" i="2" s="1"/>
  <c r="AG1592" i="2"/>
  <c r="AH1592" i="2" s="1"/>
  <c r="AG1591" i="2"/>
  <c r="AH1591" i="2" s="1"/>
  <c r="AG1590" i="2"/>
  <c r="AH1590" i="2" s="1"/>
  <c r="AG1589" i="2"/>
  <c r="AH1589" i="2" s="1"/>
  <c r="AG1588" i="2"/>
  <c r="AH1588" i="2" s="1"/>
  <c r="AG1587" i="2"/>
  <c r="AH1587" i="2" s="1"/>
  <c r="AG1586" i="2"/>
  <c r="AH1586" i="2" s="1"/>
  <c r="AG1585" i="2"/>
  <c r="AH1585" i="2" s="1"/>
  <c r="AG1584" i="2"/>
  <c r="AH1584" i="2" s="1"/>
  <c r="AG1583" i="2"/>
  <c r="AH1583" i="2" s="1"/>
  <c r="AG1582" i="2"/>
  <c r="AH1582" i="2" s="1"/>
  <c r="AG1581" i="2"/>
  <c r="AH1581" i="2" s="1"/>
  <c r="AG1580" i="2"/>
  <c r="AH1580" i="2" s="1"/>
  <c r="AG1579" i="2"/>
  <c r="AH1579" i="2" s="1"/>
  <c r="AG1578" i="2"/>
  <c r="AH1578" i="2" s="1"/>
  <c r="AG1577" i="2"/>
  <c r="AH1577" i="2" s="1"/>
  <c r="AG1576" i="2"/>
  <c r="AH1576" i="2" s="1"/>
  <c r="AG1575" i="2"/>
  <c r="AH1575" i="2" s="1"/>
  <c r="AG1574" i="2"/>
  <c r="AH1574" i="2" s="1"/>
  <c r="AG1573" i="2"/>
  <c r="AH1573" i="2" s="1"/>
  <c r="AG1572" i="2"/>
  <c r="AH1572" i="2" s="1"/>
  <c r="AG1571" i="2"/>
  <c r="AH1571" i="2" s="1"/>
  <c r="AG1570" i="2"/>
  <c r="AH1570" i="2" s="1"/>
  <c r="AG1569" i="2"/>
  <c r="AH1569" i="2" s="1"/>
  <c r="AG1568" i="2"/>
  <c r="AH1568" i="2" s="1"/>
  <c r="AG1567" i="2"/>
  <c r="AH1567" i="2" s="1"/>
  <c r="AG1566" i="2"/>
  <c r="AH1566" i="2" s="1"/>
  <c r="AG1565" i="2"/>
  <c r="AH1565" i="2" s="1"/>
  <c r="AG1564" i="2"/>
  <c r="AH1564" i="2" s="1"/>
  <c r="AG1563" i="2"/>
  <c r="AG1562" i="2"/>
  <c r="AH1562" i="2" s="1"/>
  <c r="AG1561" i="2"/>
  <c r="AH1561" i="2" s="1"/>
  <c r="AG1560" i="2"/>
  <c r="AH1560" i="2" s="1"/>
  <c r="AG1559" i="2"/>
  <c r="AH1559" i="2" s="1"/>
  <c r="AG1558" i="2"/>
  <c r="AH1558" i="2" s="1"/>
  <c r="AG1557" i="2"/>
  <c r="AH1557" i="2" s="1"/>
  <c r="AG1556" i="2"/>
  <c r="AH1556" i="2" s="1"/>
  <c r="AG1555" i="2"/>
  <c r="AG1554" i="2"/>
  <c r="AH1554" i="2" s="1"/>
  <c r="AG1553" i="2"/>
  <c r="AH1553" i="2" s="1"/>
  <c r="AG1552" i="2"/>
  <c r="AH1552" i="2" s="1"/>
  <c r="AG1551" i="2"/>
  <c r="AH1551" i="2" s="1"/>
  <c r="AG1550" i="2"/>
  <c r="AH1550" i="2" s="1"/>
  <c r="AG1549" i="2"/>
  <c r="AH1549" i="2" s="1"/>
  <c r="AG1548" i="2"/>
  <c r="AH1548" i="2" s="1"/>
  <c r="AG1547" i="2"/>
  <c r="AH1547" i="2" s="1"/>
  <c r="AG1546" i="2"/>
  <c r="AH1546" i="2" s="1"/>
  <c r="AG1545" i="2"/>
  <c r="AH1545" i="2" s="1"/>
  <c r="AG1544" i="2"/>
  <c r="AH1544" i="2" s="1"/>
  <c r="AG1543" i="2"/>
  <c r="AH1543" i="2" s="1"/>
  <c r="AG1542" i="2"/>
  <c r="AH1542" i="2" s="1"/>
  <c r="AG1541" i="2"/>
  <c r="AH1541" i="2" s="1"/>
  <c r="AG1540" i="2"/>
  <c r="AH1540" i="2" s="1"/>
  <c r="AG1539" i="2"/>
  <c r="AH1539" i="2" s="1"/>
  <c r="AG1538" i="2"/>
  <c r="AH1538" i="2" s="1"/>
  <c r="AG1537" i="2"/>
  <c r="AH1537" i="2" s="1"/>
  <c r="AG1536" i="2"/>
  <c r="AH1536" i="2" s="1"/>
  <c r="AG1535" i="2"/>
  <c r="AH1535" i="2" s="1"/>
  <c r="AG1534" i="2"/>
  <c r="AH1534" i="2" s="1"/>
  <c r="AG1533" i="2"/>
  <c r="AH1533" i="2" s="1"/>
  <c r="AG1532" i="2"/>
  <c r="AH1532" i="2" s="1"/>
  <c r="AG1531" i="2"/>
  <c r="AH1531" i="2" s="1"/>
  <c r="AG1530" i="2"/>
  <c r="AH1530" i="2" s="1"/>
  <c r="AG1529" i="2"/>
  <c r="AH1529" i="2" s="1"/>
  <c r="AG1528" i="2"/>
  <c r="AH1528" i="2" s="1"/>
  <c r="AG1527" i="2"/>
  <c r="AH1527" i="2" s="1"/>
  <c r="AG1526" i="2"/>
  <c r="AH1526" i="2" s="1"/>
  <c r="AG1525" i="2"/>
  <c r="AH1525" i="2" s="1"/>
  <c r="AG1524" i="2"/>
  <c r="AH1524" i="2" s="1"/>
  <c r="AG1523" i="2"/>
  <c r="AH1523" i="2" s="1"/>
  <c r="AG1522" i="2"/>
  <c r="AH1522" i="2" s="1"/>
  <c r="AG1521" i="2"/>
  <c r="AH1521" i="2" s="1"/>
  <c r="AG1520" i="2"/>
  <c r="AH1520" i="2" s="1"/>
  <c r="AG1519" i="2"/>
  <c r="AH1519" i="2" s="1"/>
  <c r="AG1518" i="2"/>
  <c r="AH1518" i="2" s="1"/>
  <c r="AG1517" i="2"/>
  <c r="AH1517" i="2" s="1"/>
  <c r="AG1516" i="2"/>
  <c r="AH1516" i="2" s="1"/>
  <c r="AG1515" i="2"/>
  <c r="AH1515" i="2" s="1"/>
  <c r="AG1514" i="2"/>
  <c r="AH1514" i="2" s="1"/>
  <c r="AG1513" i="2"/>
  <c r="AH1513" i="2" s="1"/>
  <c r="AG1512" i="2"/>
  <c r="AH1512" i="2" s="1"/>
  <c r="AG1511" i="2"/>
  <c r="AH1511" i="2" s="1"/>
  <c r="AG1510" i="2"/>
  <c r="AH1510" i="2" s="1"/>
  <c r="AG1509" i="2"/>
  <c r="AH1509" i="2" s="1"/>
  <c r="AG1508" i="2"/>
  <c r="AH1508" i="2" s="1"/>
  <c r="AG1507" i="2"/>
  <c r="AH1507" i="2" s="1"/>
  <c r="AG1506" i="2"/>
  <c r="AH1506" i="2" s="1"/>
  <c r="AG1505" i="2"/>
  <c r="AH1505" i="2" s="1"/>
  <c r="AG1504" i="2"/>
  <c r="AH1504" i="2" s="1"/>
  <c r="AG1503" i="2"/>
  <c r="AH1503" i="2" s="1"/>
  <c r="AG1502" i="2"/>
  <c r="AH1502" i="2" s="1"/>
  <c r="AG1501" i="2"/>
  <c r="AH1501" i="2" s="1"/>
  <c r="AG1500" i="2"/>
  <c r="AH1500" i="2" s="1"/>
  <c r="AG1499" i="2"/>
  <c r="AH1499" i="2" s="1"/>
  <c r="AG1498" i="2"/>
  <c r="AH1498" i="2" s="1"/>
  <c r="AG1497" i="2"/>
  <c r="AH1497" i="2" s="1"/>
  <c r="AG1496" i="2"/>
  <c r="AH1496" i="2" s="1"/>
  <c r="AG1495" i="2"/>
  <c r="AH1495" i="2" s="1"/>
  <c r="AG1494" i="2"/>
  <c r="AH1494" i="2" s="1"/>
  <c r="AG1493" i="2"/>
  <c r="AH1493" i="2" s="1"/>
  <c r="AG1492" i="2"/>
  <c r="AH1492" i="2" s="1"/>
  <c r="AG1491" i="2"/>
  <c r="AH1491" i="2" s="1"/>
  <c r="AG1490" i="2"/>
  <c r="AH1490" i="2" s="1"/>
  <c r="AG1489" i="2"/>
  <c r="AH1489" i="2" s="1"/>
  <c r="AG1488" i="2"/>
  <c r="AH1488" i="2" s="1"/>
  <c r="AG1487" i="2"/>
  <c r="AH1487" i="2" s="1"/>
  <c r="AG1486" i="2"/>
  <c r="AH1486" i="2" s="1"/>
  <c r="AG1485" i="2"/>
  <c r="AH1485" i="2" s="1"/>
  <c r="AG1484" i="2"/>
  <c r="AH1484" i="2" s="1"/>
  <c r="AG1483" i="2"/>
  <c r="AH1483" i="2" s="1"/>
  <c r="AG1482" i="2"/>
  <c r="AH1482" i="2" s="1"/>
  <c r="AG1481" i="2"/>
  <c r="AH1481" i="2" s="1"/>
  <c r="AG1480" i="2"/>
  <c r="AH1480" i="2" s="1"/>
  <c r="AG1479" i="2"/>
  <c r="AH1479" i="2" s="1"/>
  <c r="AG1478" i="2"/>
  <c r="AH1478" i="2" s="1"/>
  <c r="AG1477" i="2"/>
  <c r="AH1477" i="2" s="1"/>
  <c r="AG1476" i="2"/>
  <c r="AH1476" i="2" s="1"/>
  <c r="AG1475" i="2"/>
  <c r="AH1475" i="2" s="1"/>
  <c r="AG1474" i="2"/>
  <c r="AH1474" i="2" s="1"/>
  <c r="AG1473" i="2"/>
  <c r="AH1473" i="2" s="1"/>
  <c r="AG1472" i="2"/>
  <c r="AH1472" i="2" s="1"/>
  <c r="AG1471" i="2"/>
  <c r="AH1471" i="2" s="1"/>
  <c r="AG1470" i="2"/>
  <c r="AH1470" i="2" s="1"/>
  <c r="AG1469" i="2"/>
  <c r="AG1468" i="2"/>
  <c r="AH1468" i="2" s="1"/>
  <c r="AG1467" i="2"/>
  <c r="AH1467" i="2" s="1"/>
  <c r="AG1466" i="2"/>
  <c r="AH1466" i="2" s="1"/>
  <c r="AG1465" i="2"/>
  <c r="AH1465" i="2" s="1"/>
  <c r="AG1464" i="2"/>
  <c r="AH1464" i="2" s="1"/>
  <c r="AG1463" i="2"/>
  <c r="AH1463" i="2" s="1"/>
  <c r="AG1462" i="2"/>
  <c r="AH1462" i="2" s="1"/>
  <c r="AG1461" i="2"/>
  <c r="AH1461" i="2" s="1"/>
  <c r="AG1460" i="2"/>
  <c r="AH1460" i="2" s="1"/>
  <c r="AG1459" i="2"/>
  <c r="AH1459" i="2" s="1"/>
  <c r="AG1458" i="2"/>
  <c r="AH1458" i="2" s="1"/>
  <c r="AG1457" i="2"/>
  <c r="AH1457" i="2" s="1"/>
  <c r="AG1456" i="2"/>
  <c r="AH1456" i="2" s="1"/>
  <c r="AG1455" i="2"/>
  <c r="AH1455" i="2" s="1"/>
  <c r="AG1454" i="2"/>
  <c r="AH1454" i="2" s="1"/>
  <c r="AG1453" i="2"/>
  <c r="AH1453" i="2" s="1"/>
  <c r="AG1452" i="2"/>
  <c r="AH1452" i="2" s="1"/>
  <c r="AG1451" i="2"/>
  <c r="AH1451" i="2" s="1"/>
  <c r="AG1450" i="2"/>
  <c r="AH1450" i="2" s="1"/>
  <c r="AG1449" i="2"/>
  <c r="AH1449" i="2" s="1"/>
  <c r="AG1448" i="2"/>
  <c r="AH1448" i="2" s="1"/>
  <c r="AG1447" i="2"/>
  <c r="AH1447" i="2" s="1"/>
  <c r="AG1446" i="2"/>
  <c r="AH1446" i="2" s="1"/>
  <c r="AG1445" i="2"/>
  <c r="AH1445" i="2" s="1"/>
  <c r="AG1444" i="2"/>
  <c r="AH1444" i="2" s="1"/>
  <c r="AG1443" i="2"/>
  <c r="AH1443" i="2" s="1"/>
  <c r="AG1442" i="2"/>
  <c r="AH1442" i="2" s="1"/>
  <c r="AG1441" i="2"/>
  <c r="AH1441" i="2" s="1"/>
  <c r="AG1440" i="2"/>
  <c r="AH1440" i="2" s="1"/>
  <c r="AG1439" i="2"/>
  <c r="AH1439" i="2" s="1"/>
  <c r="AG1438" i="2"/>
  <c r="AH1438" i="2" s="1"/>
  <c r="AG1437" i="2"/>
  <c r="AH1437" i="2" s="1"/>
  <c r="AG1436" i="2"/>
  <c r="AH1436" i="2" s="1"/>
  <c r="AG1435" i="2"/>
  <c r="AG1434" i="2"/>
  <c r="AH1434" i="2" s="1"/>
  <c r="AG1433" i="2"/>
  <c r="AH1433" i="2" s="1"/>
  <c r="AG1432" i="2"/>
  <c r="AH1432" i="2" s="1"/>
  <c r="AG1431" i="2"/>
  <c r="AH1431" i="2" s="1"/>
  <c r="AG1430" i="2"/>
  <c r="AH1430" i="2" s="1"/>
  <c r="AG1429" i="2"/>
  <c r="AH1429" i="2" s="1"/>
  <c r="AG1428" i="2"/>
  <c r="AH1428" i="2" s="1"/>
  <c r="AG1427" i="2"/>
  <c r="AG1426" i="2"/>
  <c r="AH1426" i="2" s="1"/>
  <c r="AG1425" i="2"/>
  <c r="AH1425" i="2" s="1"/>
  <c r="AG1424" i="2"/>
  <c r="AH1424" i="2" s="1"/>
  <c r="AG1423" i="2"/>
  <c r="AH1423" i="2" s="1"/>
  <c r="AG1422" i="2"/>
  <c r="AH1422" i="2" s="1"/>
  <c r="AG1421" i="2"/>
  <c r="AH1421" i="2" s="1"/>
  <c r="AG1420" i="2"/>
  <c r="AH1420" i="2" s="1"/>
  <c r="AG1419" i="2"/>
  <c r="AH1419" i="2" s="1"/>
  <c r="AG1418" i="2"/>
  <c r="AH1418" i="2" s="1"/>
  <c r="AG1417" i="2"/>
  <c r="AH1417" i="2" s="1"/>
  <c r="AG1416" i="2"/>
  <c r="AH1416" i="2" s="1"/>
  <c r="AG1415" i="2"/>
  <c r="AH1415" i="2" s="1"/>
  <c r="AG1414" i="2"/>
  <c r="AH1414" i="2" s="1"/>
  <c r="AG1413" i="2"/>
  <c r="AH1413" i="2" s="1"/>
  <c r="AG1412" i="2"/>
  <c r="AH1412" i="2" s="1"/>
  <c r="AG1411" i="2"/>
  <c r="AH1411" i="2" s="1"/>
  <c r="AG1410" i="2"/>
  <c r="AH1410" i="2" s="1"/>
  <c r="AG1409" i="2"/>
  <c r="AH1409" i="2" s="1"/>
  <c r="AG1408" i="2"/>
  <c r="AH1408" i="2" s="1"/>
  <c r="AG1407" i="2"/>
  <c r="AH1407" i="2" s="1"/>
  <c r="AG1406" i="2"/>
  <c r="AH1406" i="2" s="1"/>
  <c r="AG1405" i="2"/>
  <c r="AH1405" i="2" s="1"/>
  <c r="AG1404" i="2"/>
  <c r="AH1404" i="2" s="1"/>
  <c r="AG1403" i="2"/>
  <c r="AH1403" i="2" s="1"/>
  <c r="AG1402" i="2"/>
  <c r="AH1402" i="2" s="1"/>
  <c r="AG1401" i="2"/>
  <c r="AH1401" i="2" s="1"/>
  <c r="AG1400" i="2"/>
  <c r="AH1400" i="2" s="1"/>
  <c r="AG1399" i="2"/>
  <c r="AH1399" i="2" s="1"/>
  <c r="AG1398" i="2"/>
  <c r="AH1398" i="2" s="1"/>
  <c r="AG1397" i="2"/>
  <c r="AH1397" i="2" s="1"/>
  <c r="AG1396" i="2"/>
  <c r="AH1396" i="2" s="1"/>
  <c r="AG1395" i="2"/>
  <c r="AG1394" i="2"/>
  <c r="AH1394" i="2" s="1"/>
  <c r="AG1393" i="2"/>
  <c r="AH1393" i="2" s="1"/>
  <c r="AG1392" i="2"/>
  <c r="AH1392" i="2" s="1"/>
  <c r="AG1391" i="2"/>
  <c r="AH1391" i="2" s="1"/>
  <c r="AG1390" i="2"/>
  <c r="AH1390" i="2" s="1"/>
  <c r="AG1389" i="2"/>
  <c r="AH1389" i="2" s="1"/>
  <c r="AG1388" i="2"/>
  <c r="AH1388" i="2" s="1"/>
  <c r="AG1387" i="2"/>
  <c r="AH1387" i="2" s="1"/>
  <c r="AG1386" i="2"/>
  <c r="AH1386" i="2" s="1"/>
  <c r="AG1385" i="2"/>
  <c r="AH1385" i="2" s="1"/>
  <c r="AG1384" i="2"/>
  <c r="AH1384" i="2" s="1"/>
  <c r="AG1383" i="2"/>
  <c r="AH1383" i="2" s="1"/>
  <c r="AG1382" i="2"/>
  <c r="AH1382" i="2" s="1"/>
  <c r="AG1381" i="2"/>
  <c r="AH1381" i="2" s="1"/>
  <c r="AG1380" i="2"/>
  <c r="AH1380" i="2" s="1"/>
  <c r="AG1379" i="2"/>
  <c r="AH1379" i="2" s="1"/>
  <c r="AG1378" i="2"/>
  <c r="AH1378" i="2" s="1"/>
  <c r="AG1377" i="2"/>
  <c r="AH1377" i="2" s="1"/>
  <c r="AG1376" i="2"/>
  <c r="AH1376" i="2" s="1"/>
  <c r="AG1375" i="2"/>
  <c r="AH1375" i="2" s="1"/>
  <c r="AG1374" i="2"/>
  <c r="AH1374" i="2" s="1"/>
  <c r="AG1373" i="2"/>
  <c r="AH1373" i="2" s="1"/>
  <c r="AG1372" i="2"/>
  <c r="AH1372" i="2" s="1"/>
  <c r="AG1371" i="2"/>
  <c r="AH1371" i="2" s="1"/>
  <c r="AG1370" i="2"/>
  <c r="AH1370" i="2" s="1"/>
  <c r="AG1369" i="2"/>
  <c r="AH1369" i="2" s="1"/>
  <c r="AG1368" i="2"/>
  <c r="AH1368" i="2" s="1"/>
  <c r="AG1367" i="2"/>
  <c r="AG1366" i="2"/>
  <c r="AH1366" i="2" s="1"/>
  <c r="AG1365" i="2"/>
  <c r="AH1365" i="2" s="1"/>
  <c r="AG1364" i="2"/>
  <c r="AH1364" i="2" s="1"/>
  <c r="AG1363" i="2"/>
  <c r="AH1363" i="2" s="1"/>
  <c r="AG1362" i="2"/>
  <c r="AH1362" i="2" s="1"/>
  <c r="AG1361" i="2"/>
  <c r="AH1361" i="2" s="1"/>
  <c r="AG1360" i="2"/>
  <c r="AH1360" i="2" s="1"/>
  <c r="AG1359" i="2"/>
  <c r="AH1359" i="2" s="1"/>
  <c r="AG1358" i="2"/>
  <c r="AH1358" i="2" s="1"/>
  <c r="AG1357" i="2"/>
  <c r="AH1357" i="2" s="1"/>
  <c r="AG1356" i="2"/>
  <c r="AH1356" i="2" s="1"/>
  <c r="AG1355" i="2"/>
  <c r="AH1355" i="2" s="1"/>
  <c r="AG1354" i="2"/>
  <c r="AH1354" i="2" s="1"/>
  <c r="AG1353" i="2"/>
  <c r="AH1353" i="2" s="1"/>
  <c r="AG1352" i="2"/>
  <c r="AH1352" i="2" s="1"/>
  <c r="AG1351" i="2"/>
  <c r="AH1351" i="2" s="1"/>
  <c r="AG1350" i="2"/>
  <c r="AH1350" i="2" s="1"/>
  <c r="AG1349" i="2"/>
  <c r="AH1349" i="2" s="1"/>
  <c r="AG1348" i="2"/>
  <c r="AH1348" i="2" s="1"/>
  <c r="AG1347" i="2"/>
  <c r="AH1347" i="2" s="1"/>
  <c r="AG1346" i="2"/>
  <c r="AH1346" i="2" s="1"/>
  <c r="AG1345" i="2"/>
  <c r="AH1345" i="2" s="1"/>
  <c r="AG1344" i="2"/>
  <c r="AH1344" i="2" s="1"/>
  <c r="AG1343" i="2"/>
  <c r="AH1343" i="2" s="1"/>
  <c r="AG1342" i="2"/>
  <c r="AH1342" i="2" s="1"/>
  <c r="AG1341" i="2"/>
  <c r="AH1341" i="2" s="1"/>
  <c r="AG1340" i="2"/>
  <c r="AH1340" i="2" s="1"/>
  <c r="AG1339" i="2"/>
  <c r="AG1338" i="2"/>
  <c r="AH1338" i="2" s="1"/>
  <c r="AG1337" i="2"/>
  <c r="AH1337" i="2" s="1"/>
  <c r="AG1336" i="2"/>
  <c r="AH1336" i="2" s="1"/>
  <c r="AG1335" i="2"/>
  <c r="AH1335" i="2" s="1"/>
  <c r="AG1334" i="2"/>
  <c r="AH1334" i="2" s="1"/>
  <c r="AG1333" i="2"/>
  <c r="AH1333" i="2" s="1"/>
  <c r="AG1332" i="2"/>
  <c r="AH1332" i="2" s="1"/>
  <c r="AG1331" i="2"/>
  <c r="AH1331" i="2" s="1"/>
  <c r="AG1330" i="2"/>
  <c r="AH1330" i="2" s="1"/>
  <c r="AG1329" i="2"/>
  <c r="AH1329" i="2" s="1"/>
  <c r="AG1328" i="2"/>
  <c r="AH1328" i="2" s="1"/>
  <c r="AG1327" i="2"/>
  <c r="AH1327" i="2" s="1"/>
  <c r="AG1326" i="2"/>
  <c r="AH1326" i="2" s="1"/>
  <c r="AG1325" i="2"/>
  <c r="AH1325" i="2" s="1"/>
  <c r="AG1324" i="2"/>
  <c r="AH1324" i="2" s="1"/>
  <c r="AG1323" i="2"/>
  <c r="AH1323" i="2" s="1"/>
  <c r="AG1322" i="2"/>
  <c r="AH1322" i="2" s="1"/>
  <c r="AG1321" i="2"/>
  <c r="AH1321" i="2" s="1"/>
  <c r="AG1320" i="2"/>
  <c r="AH1320" i="2" s="1"/>
  <c r="AG1319" i="2"/>
  <c r="AH1319" i="2" s="1"/>
  <c r="AG1318" i="2"/>
  <c r="AH1318" i="2" s="1"/>
  <c r="AG1317" i="2"/>
  <c r="AH1317" i="2" s="1"/>
  <c r="AG1316" i="2"/>
  <c r="AH1316" i="2" s="1"/>
  <c r="AG1315" i="2"/>
  <c r="AG1314" i="2"/>
  <c r="AH1314" i="2" s="1"/>
  <c r="AG1313" i="2"/>
  <c r="AH1313" i="2" s="1"/>
  <c r="AG1312" i="2"/>
  <c r="AH1312" i="2" s="1"/>
  <c r="AG1311" i="2"/>
  <c r="AH1311" i="2" s="1"/>
  <c r="AG1310" i="2"/>
  <c r="AH1310" i="2" s="1"/>
  <c r="AG1309" i="2"/>
  <c r="AG1308" i="2"/>
  <c r="AH1308" i="2" s="1"/>
  <c r="AG1307" i="2"/>
  <c r="AH1307" i="2" s="1"/>
  <c r="AG1306" i="2"/>
  <c r="AH1306" i="2" s="1"/>
  <c r="AG1305" i="2"/>
  <c r="AH1305" i="2" s="1"/>
  <c r="AG1304" i="2"/>
  <c r="AH1304" i="2" s="1"/>
  <c r="AG1303" i="2"/>
  <c r="AH1303" i="2" s="1"/>
  <c r="AG1302" i="2"/>
  <c r="AH1302" i="2" s="1"/>
  <c r="AG1301" i="2"/>
  <c r="AH1301" i="2" s="1"/>
  <c r="AG1300" i="2"/>
  <c r="AH1300" i="2" s="1"/>
  <c r="AG1299" i="2"/>
  <c r="AH1299" i="2" s="1"/>
  <c r="AG1298" i="2"/>
  <c r="AH1298" i="2" s="1"/>
  <c r="AG1297" i="2"/>
  <c r="AH1297" i="2" s="1"/>
  <c r="AG1296" i="2"/>
  <c r="AH1296" i="2" s="1"/>
  <c r="AG1295" i="2"/>
  <c r="AH1295" i="2" s="1"/>
  <c r="AG1294" i="2"/>
  <c r="AH1294" i="2" s="1"/>
  <c r="AG1293" i="2"/>
  <c r="AH1293" i="2" s="1"/>
  <c r="AG1292" i="2"/>
  <c r="AH1292" i="2" s="1"/>
  <c r="AG1291" i="2"/>
  <c r="AH1291" i="2" s="1"/>
  <c r="AG1290" i="2"/>
  <c r="AH1290" i="2" s="1"/>
  <c r="AG1289" i="2"/>
  <c r="AH1289" i="2" s="1"/>
  <c r="AG1288" i="2"/>
  <c r="AH1288" i="2" s="1"/>
  <c r="AG1287" i="2"/>
  <c r="AG1286" i="2"/>
  <c r="AH1286" i="2" s="1"/>
  <c r="AG1285" i="2"/>
  <c r="AH1285" i="2" s="1"/>
  <c r="AG1284" i="2"/>
  <c r="AH1284" i="2" s="1"/>
  <c r="AG1283" i="2"/>
  <c r="AH1283" i="2" s="1"/>
  <c r="AG1282" i="2"/>
  <c r="AH1282" i="2" s="1"/>
  <c r="AG1281" i="2"/>
  <c r="AG1280" i="2"/>
  <c r="AH1280" i="2" s="1"/>
  <c r="AG1279" i="2"/>
  <c r="AH1279" i="2" s="1"/>
  <c r="AG1278" i="2"/>
  <c r="AH1278" i="2" s="1"/>
  <c r="AG1277" i="2"/>
  <c r="AH1277" i="2" s="1"/>
  <c r="AG1276" i="2"/>
  <c r="AH1276" i="2" s="1"/>
  <c r="AG1275" i="2"/>
  <c r="AH1275" i="2" s="1"/>
  <c r="AG1274" i="2"/>
  <c r="AH1274" i="2" s="1"/>
  <c r="AG1273" i="2"/>
  <c r="AH1273" i="2" s="1"/>
  <c r="AG1272" i="2"/>
  <c r="AH1272" i="2" s="1"/>
  <c r="AG1271" i="2"/>
  <c r="AH1271" i="2" s="1"/>
  <c r="AG1270" i="2"/>
  <c r="AH1270" i="2" s="1"/>
  <c r="AG1269" i="2"/>
  <c r="AH1269" i="2" s="1"/>
  <c r="AG1268" i="2"/>
  <c r="AH1268" i="2" s="1"/>
  <c r="AG1267" i="2"/>
  <c r="AH1267" i="2" s="1"/>
  <c r="AG1266" i="2"/>
  <c r="AH1266" i="2" s="1"/>
  <c r="AG1265" i="2"/>
  <c r="AH1265" i="2" s="1"/>
  <c r="AG1264" i="2"/>
  <c r="AH1264" i="2" s="1"/>
  <c r="AG1263" i="2"/>
  <c r="AH1263" i="2" s="1"/>
  <c r="AG1262" i="2"/>
  <c r="AH1262" i="2" s="1"/>
  <c r="AG1261" i="2"/>
  <c r="AH1261" i="2" s="1"/>
  <c r="AG1260" i="2"/>
  <c r="AH1260" i="2" s="1"/>
  <c r="AG1259" i="2"/>
  <c r="AG1258" i="2"/>
  <c r="AH1258" i="2" s="1"/>
  <c r="AG1257" i="2"/>
  <c r="AH1257" i="2" s="1"/>
  <c r="AG1256" i="2"/>
  <c r="AH1256" i="2" s="1"/>
  <c r="AG1255" i="2"/>
  <c r="AH1255" i="2" s="1"/>
  <c r="AG1254" i="2"/>
  <c r="AH1254" i="2" s="1"/>
  <c r="AG1253" i="2"/>
  <c r="AG1252" i="2"/>
  <c r="AH1252" i="2" s="1"/>
  <c r="AG1251" i="2"/>
  <c r="AH1251" i="2" s="1"/>
  <c r="AG1250" i="2"/>
  <c r="AH1250" i="2" s="1"/>
  <c r="AG1249" i="2"/>
  <c r="AH1249" i="2" s="1"/>
  <c r="AG1248" i="2"/>
  <c r="AH1248" i="2" s="1"/>
  <c r="AG1247" i="2"/>
  <c r="AH1247" i="2" s="1"/>
  <c r="AG1246" i="2"/>
  <c r="AH1246" i="2" s="1"/>
  <c r="AG1245" i="2"/>
  <c r="AH1245" i="2" s="1"/>
  <c r="AG1244" i="2"/>
  <c r="AH1244" i="2" s="1"/>
  <c r="AG1243" i="2"/>
  <c r="AH1243" i="2" s="1"/>
  <c r="AG1242" i="2"/>
  <c r="AH1242" i="2" s="1"/>
  <c r="AG1241" i="2"/>
  <c r="AH1241" i="2" s="1"/>
  <c r="AG1240" i="2"/>
  <c r="AH1240" i="2" s="1"/>
  <c r="AG1239" i="2"/>
  <c r="AH1239" i="2" s="1"/>
  <c r="AG1238" i="2"/>
  <c r="AH1238" i="2" s="1"/>
  <c r="AG1237" i="2"/>
  <c r="AH1237" i="2" s="1"/>
  <c r="AG1236" i="2"/>
  <c r="AH1236" i="2" s="1"/>
  <c r="AG1235" i="2"/>
  <c r="AH1235" i="2" s="1"/>
  <c r="AG1234" i="2"/>
  <c r="AH1234" i="2" s="1"/>
  <c r="AG1233" i="2"/>
  <c r="AH1233" i="2" s="1"/>
  <c r="AG1232" i="2"/>
  <c r="AH1232" i="2" s="1"/>
  <c r="AG1231" i="2"/>
  <c r="AH1231" i="2" s="1"/>
  <c r="AG1230" i="2"/>
  <c r="AH1230" i="2" s="1"/>
  <c r="AG1229" i="2"/>
  <c r="AH1229" i="2" s="1"/>
  <c r="AG1228" i="2"/>
  <c r="AH1228" i="2" s="1"/>
  <c r="AG1227" i="2"/>
  <c r="AH1227" i="2" s="1"/>
  <c r="AG1226" i="2"/>
  <c r="AH1226" i="2" s="1"/>
  <c r="AG1225" i="2"/>
  <c r="AH1225" i="2" s="1"/>
  <c r="AG1224" i="2"/>
  <c r="AH1224" i="2" s="1"/>
  <c r="AG1223" i="2"/>
  <c r="AH1223" i="2" s="1"/>
  <c r="AG1222" i="2"/>
  <c r="AH1222" i="2" s="1"/>
  <c r="AG1221" i="2"/>
  <c r="AH1221" i="2" s="1"/>
  <c r="AG1220" i="2"/>
  <c r="AH1220" i="2" s="1"/>
  <c r="AG1219" i="2"/>
  <c r="AH1219" i="2" s="1"/>
  <c r="AG1218" i="2"/>
  <c r="AH1218" i="2" s="1"/>
  <c r="AG1217" i="2"/>
  <c r="AH1217" i="2" s="1"/>
  <c r="AG1216" i="2"/>
  <c r="AH1216" i="2" s="1"/>
  <c r="AG1215" i="2"/>
  <c r="AH1215" i="2" s="1"/>
  <c r="AG1214" i="2"/>
  <c r="AH1214" i="2" s="1"/>
  <c r="AG1213" i="2"/>
  <c r="AH1213" i="2" s="1"/>
  <c r="AG1212" i="2"/>
  <c r="AH1212" i="2" s="1"/>
  <c r="AG1211" i="2"/>
  <c r="AH1211" i="2" s="1"/>
  <c r="AG1210" i="2"/>
  <c r="AH1210" i="2" s="1"/>
  <c r="AG1209" i="2"/>
  <c r="AH1209" i="2" s="1"/>
  <c r="AG1208" i="2"/>
  <c r="AH1208" i="2" s="1"/>
  <c r="AG1207" i="2"/>
  <c r="AH1207" i="2" s="1"/>
  <c r="AG1206" i="2"/>
  <c r="AH1206" i="2" s="1"/>
  <c r="AG1205" i="2"/>
  <c r="AH1205" i="2" s="1"/>
  <c r="AG1204" i="2"/>
  <c r="AH1204" i="2" s="1"/>
  <c r="AG1203" i="2"/>
  <c r="AH1203" i="2" s="1"/>
  <c r="AG1202" i="2"/>
  <c r="AH1202" i="2" s="1"/>
  <c r="AG1201" i="2"/>
  <c r="AH1201" i="2" s="1"/>
  <c r="AG1200" i="2"/>
  <c r="AH1200" i="2" s="1"/>
  <c r="AG1199" i="2"/>
  <c r="AH1199" i="2" s="1"/>
  <c r="AG1198" i="2"/>
  <c r="AH1198" i="2" s="1"/>
  <c r="AG1197" i="2"/>
  <c r="AH1197" i="2" s="1"/>
  <c r="AG1196" i="2"/>
  <c r="AH1196" i="2" s="1"/>
  <c r="AG1195" i="2"/>
  <c r="AH1195" i="2" s="1"/>
  <c r="AG1194" i="2"/>
  <c r="AH1194" i="2" s="1"/>
  <c r="AG1193" i="2"/>
  <c r="AH1193" i="2" s="1"/>
  <c r="AG1192" i="2"/>
  <c r="AH1192" i="2" s="1"/>
  <c r="AG1191" i="2"/>
  <c r="AH1191" i="2" s="1"/>
  <c r="AG1190" i="2"/>
  <c r="AH1190" i="2" s="1"/>
  <c r="AG1189" i="2"/>
  <c r="AH1189" i="2" s="1"/>
  <c r="AG1188" i="2"/>
  <c r="AH1188" i="2" s="1"/>
  <c r="AG1187" i="2"/>
  <c r="AH1187" i="2" s="1"/>
  <c r="AG1186" i="2"/>
  <c r="AH1186" i="2" s="1"/>
  <c r="AG1185" i="2"/>
  <c r="AH1185" i="2" s="1"/>
  <c r="AG1184" i="2"/>
  <c r="AH1184" i="2" s="1"/>
  <c r="AG1183" i="2"/>
  <c r="AH1183" i="2" s="1"/>
  <c r="AG1182" i="2"/>
  <c r="AH1182" i="2" s="1"/>
  <c r="AG1181" i="2"/>
  <c r="AH1181" i="2" s="1"/>
  <c r="AG1180" i="2"/>
  <c r="AH1180" i="2" s="1"/>
  <c r="AG1179" i="2"/>
  <c r="AH1179" i="2" s="1"/>
  <c r="AG1178" i="2"/>
  <c r="AH1178" i="2" s="1"/>
  <c r="AG1177" i="2"/>
  <c r="AH1177" i="2" s="1"/>
  <c r="AG1176" i="2"/>
  <c r="AH1176" i="2" s="1"/>
  <c r="AG1175" i="2"/>
  <c r="AH1175" i="2" s="1"/>
  <c r="AG1174" i="2"/>
  <c r="AH1174" i="2" s="1"/>
  <c r="AG1173" i="2"/>
  <c r="AG1172" i="2"/>
  <c r="AH1172" i="2" s="1"/>
  <c r="AG1171" i="2"/>
  <c r="AH1171" i="2" s="1"/>
  <c r="AG1170" i="2"/>
  <c r="AH1170" i="2" s="1"/>
  <c r="AG1169" i="2"/>
  <c r="AH1169" i="2" s="1"/>
  <c r="AG1168" i="2"/>
  <c r="AH1168" i="2" s="1"/>
  <c r="AG1167" i="2"/>
  <c r="AH1167" i="2" s="1"/>
  <c r="AG1166" i="2"/>
  <c r="AH1166" i="2" s="1"/>
  <c r="AG1165" i="2"/>
  <c r="AH1165" i="2" s="1"/>
  <c r="AG1164" i="2"/>
  <c r="AH1164" i="2" s="1"/>
  <c r="AG1163" i="2"/>
  <c r="AH1163" i="2" s="1"/>
  <c r="AG1162" i="2"/>
  <c r="AH1162" i="2" s="1"/>
  <c r="AG1161" i="2"/>
  <c r="AH1161" i="2" s="1"/>
  <c r="AG1160" i="2"/>
  <c r="AH1160" i="2" s="1"/>
  <c r="AG1159" i="2"/>
  <c r="AH1159" i="2" s="1"/>
  <c r="AG1158" i="2"/>
  <c r="AH1158" i="2" s="1"/>
  <c r="AG1157" i="2"/>
  <c r="AH1157" i="2" s="1"/>
  <c r="AG1156" i="2"/>
  <c r="AH1156" i="2" s="1"/>
  <c r="AG1155" i="2"/>
  <c r="AG1154" i="2"/>
  <c r="AH1154" i="2" s="1"/>
  <c r="AG1153" i="2"/>
  <c r="AH1153" i="2" s="1"/>
  <c r="AG1152" i="2"/>
  <c r="AH1152" i="2" s="1"/>
  <c r="AG1151" i="2"/>
  <c r="AG1150" i="2"/>
  <c r="AH1150" i="2" s="1"/>
  <c r="AG1149" i="2"/>
  <c r="AH1149" i="2" s="1"/>
  <c r="AG1148" i="2"/>
  <c r="AH1148" i="2" s="1"/>
  <c r="AG1147" i="2"/>
  <c r="AH1147" i="2" s="1"/>
  <c r="AG1146" i="2"/>
  <c r="AH1146" i="2" s="1"/>
  <c r="AG1145" i="2"/>
  <c r="AH1145" i="2" s="1"/>
  <c r="AG1144" i="2"/>
  <c r="AH1144" i="2" s="1"/>
  <c r="AG1143" i="2"/>
  <c r="AH1143" i="2" s="1"/>
  <c r="AG1142" i="2"/>
  <c r="AH1142" i="2" s="1"/>
  <c r="AG1141" i="2"/>
  <c r="AH1141" i="2" s="1"/>
  <c r="AG1140" i="2"/>
  <c r="AH1140" i="2" s="1"/>
  <c r="AG1139" i="2"/>
  <c r="AH1139" i="2" s="1"/>
  <c r="AG1138" i="2"/>
  <c r="AH1138" i="2" s="1"/>
  <c r="AG1137" i="2"/>
  <c r="AH1137" i="2" s="1"/>
  <c r="AG1136" i="2"/>
  <c r="AH1136" i="2" s="1"/>
  <c r="AG1135" i="2"/>
  <c r="AH1135" i="2" s="1"/>
  <c r="AG1134" i="2"/>
  <c r="AG1133" i="2"/>
  <c r="AH1133" i="2" s="1"/>
  <c r="AG1132" i="2"/>
  <c r="AH1132" i="2" s="1"/>
  <c r="AG1131" i="2"/>
  <c r="AH1131" i="2" s="1"/>
  <c r="AG1130" i="2"/>
  <c r="AG1129" i="2"/>
  <c r="AH1129" i="2" s="1"/>
  <c r="AG1128" i="2"/>
  <c r="AH1128" i="2" s="1"/>
  <c r="AG1127" i="2"/>
  <c r="AH1127" i="2" s="1"/>
  <c r="AG1126" i="2"/>
  <c r="AH1126" i="2" s="1"/>
  <c r="AG1125" i="2"/>
  <c r="AH1125" i="2" s="1"/>
  <c r="AG1124" i="2"/>
  <c r="AH1124" i="2" s="1"/>
  <c r="AG1123" i="2"/>
  <c r="AH1123" i="2" s="1"/>
  <c r="AG1122" i="2"/>
  <c r="AH1122" i="2" s="1"/>
  <c r="AG1121" i="2"/>
  <c r="AH1121" i="2" s="1"/>
  <c r="AG1120" i="2"/>
  <c r="AH1120" i="2" s="1"/>
  <c r="AG1119" i="2"/>
  <c r="AH1119" i="2" s="1"/>
  <c r="AG1118" i="2"/>
  <c r="AG1117" i="2"/>
  <c r="AH1117" i="2" s="1"/>
  <c r="AG1116" i="2"/>
  <c r="AH1116" i="2" s="1"/>
  <c r="AG1115" i="2"/>
  <c r="AG1114" i="2"/>
  <c r="AH1114" i="2" s="1"/>
  <c r="AG1113" i="2"/>
  <c r="AH1113" i="2" s="1"/>
  <c r="AG1112" i="2"/>
  <c r="AH1112" i="2" s="1"/>
  <c r="AG1111" i="2"/>
  <c r="AH1111" i="2" s="1"/>
  <c r="AG1110" i="2"/>
  <c r="AH1110" i="2" s="1"/>
  <c r="AG1109" i="2"/>
  <c r="AH1109" i="2" s="1"/>
  <c r="AG1108" i="2"/>
  <c r="AH1108" i="2" s="1"/>
  <c r="AG1107" i="2"/>
  <c r="AH1107" i="2" s="1"/>
  <c r="AG1106" i="2"/>
  <c r="AH1106" i="2" s="1"/>
  <c r="AG1105" i="2"/>
  <c r="AH1105" i="2" s="1"/>
  <c r="AG1104" i="2"/>
  <c r="AH1104" i="2" s="1"/>
  <c r="AG1103" i="2"/>
  <c r="AG1102" i="2"/>
  <c r="AG1101" i="2"/>
  <c r="AH1101" i="2" s="1"/>
  <c r="AG1100" i="2"/>
  <c r="AH1100" i="2" s="1"/>
  <c r="AG1099" i="2"/>
  <c r="AH1099" i="2" s="1"/>
  <c r="AG1098" i="2"/>
  <c r="AH1098" i="2" s="1"/>
  <c r="AG1097" i="2"/>
  <c r="AH1097" i="2" s="1"/>
  <c r="AG1096" i="2"/>
  <c r="AH1096" i="2" s="1"/>
  <c r="AG1095" i="2"/>
  <c r="AH1095" i="2" s="1"/>
  <c r="AG1094" i="2"/>
  <c r="AH1094" i="2" s="1"/>
  <c r="AG1093" i="2"/>
  <c r="AH1093" i="2" s="1"/>
  <c r="AG1092" i="2"/>
  <c r="AH1092" i="2" s="1"/>
  <c r="AG1091" i="2"/>
  <c r="AH1091" i="2" s="1"/>
  <c r="AG1090" i="2"/>
  <c r="AH1090" i="2" s="1"/>
  <c r="AG1089" i="2"/>
  <c r="AH1089" i="2" s="1"/>
  <c r="AG1088" i="2"/>
  <c r="AH1088" i="2" s="1"/>
  <c r="AG1087" i="2"/>
  <c r="AG1086" i="2"/>
  <c r="AH1086" i="2" s="1"/>
  <c r="AG1085" i="2"/>
  <c r="AH1085" i="2" s="1"/>
  <c r="AG1084" i="2"/>
  <c r="AH1084" i="2" s="1"/>
  <c r="AG1083" i="2"/>
  <c r="AH1083" i="2" s="1"/>
  <c r="AG1082" i="2"/>
  <c r="AH1082" i="2" s="1"/>
  <c r="AG1081" i="2"/>
  <c r="AH1081" i="2" s="1"/>
  <c r="AG1080" i="2"/>
  <c r="AH1080" i="2" s="1"/>
  <c r="AG1079" i="2"/>
  <c r="AH1079" i="2" s="1"/>
  <c r="AG1078" i="2"/>
  <c r="AH1078" i="2" s="1"/>
  <c r="AG1077" i="2"/>
  <c r="AH1077" i="2" s="1"/>
  <c r="AG1076" i="2"/>
  <c r="AH1076" i="2" s="1"/>
  <c r="AG1075" i="2"/>
  <c r="AG1074" i="2"/>
  <c r="AH1074" i="2" s="1"/>
  <c r="AG1073" i="2"/>
  <c r="AG1072" i="2"/>
  <c r="AH1072" i="2" s="1"/>
  <c r="AG1071" i="2"/>
  <c r="AH1071" i="2" s="1"/>
  <c r="AG1070" i="2"/>
  <c r="AH1070" i="2" s="1"/>
  <c r="AG1069" i="2"/>
  <c r="AH1069" i="2" s="1"/>
  <c r="AG1068" i="2"/>
  <c r="AH1068" i="2" s="1"/>
  <c r="AG1067" i="2"/>
  <c r="AH1067" i="2" s="1"/>
  <c r="AG1066" i="2"/>
  <c r="AH1066" i="2" s="1"/>
  <c r="AG1065" i="2"/>
  <c r="AH1065" i="2" s="1"/>
  <c r="AG1064" i="2"/>
  <c r="AH1064" i="2" s="1"/>
  <c r="AG1063" i="2"/>
  <c r="AH1063" i="2" s="1"/>
  <c r="AG1062" i="2"/>
  <c r="AH1062" i="2" s="1"/>
  <c r="AG1061" i="2"/>
  <c r="AH1061" i="2" s="1"/>
  <c r="AG1060" i="2"/>
  <c r="AH1060" i="2" s="1"/>
  <c r="AG1059" i="2"/>
  <c r="AG1058" i="2"/>
  <c r="AH1058" i="2" s="1"/>
  <c r="AG1057" i="2"/>
  <c r="AH1057" i="2" s="1"/>
  <c r="AG1056" i="2"/>
  <c r="AH1056" i="2" s="1"/>
  <c r="AG1055" i="2"/>
  <c r="AH1055" i="2" s="1"/>
  <c r="AG1054" i="2"/>
  <c r="AH1054" i="2" s="1"/>
  <c r="AG1053" i="2"/>
  <c r="AH1053" i="2" s="1"/>
  <c r="AG1052" i="2"/>
  <c r="AH1052" i="2" s="1"/>
  <c r="AG1051" i="2"/>
  <c r="AH1051" i="2" s="1"/>
  <c r="AG1050" i="2"/>
  <c r="AH1050" i="2" s="1"/>
  <c r="AG1049" i="2"/>
  <c r="AH1049" i="2" s="1"/>
  <c r="AG1048" i="2"/>
  <c r="AH1048" i="2" s="1"/>
  <c r="AG1047" i="2"/>
  <c r="AH1047" i="2" s="1"/>
  <c r="AG1046" i="2"/>
  <c r="AG1045" i="2"/>
  <c r="AG1044" i="2"/>
  <c r="AH1044" i="2" s="1"/>
  <c r="AG1043" i="2"/>
  <c r="AH1043" i="2" s="1"/>
  <c r="AG1042" i="2"/>
  <c r="AH1042" i="2" s="1"/>
  <c r="AG1041" i="2"/>
  <c r="AH1041" i="2" s="1"/>
  <c r="AG1040" i="2"/>
  <c r="AH1040" i="2" s="1"/>
  <c r="AG1039" i="2"/>
  <c r="AH1039" i="2" s="1"/>
  <c r="AG1038" i="2"/>
  <c r="AH1038" i="2" s="1"/>
  <c r="AG1037" i="2"/>
  <c r="AH1037" i="2" s="1"/>
  <c r="AG1036" i="2"/>
  <c r="AH1036" i="2" s="1"/>
  <c r="AG1035" i="2"/>
  <c r="AH1035" i="2" s="1"/>
  <c r="AG1034" i="2"/>
  <c r="AH1034" i="2" s="1"/>
  <c r="AG1033" i="2"/>
  <c r="AH1033" i="2" s="1"/>
  <c r="AG1032" i="2"/>
  <c r="AH1032" i="2" s="1"/>
  <c r="AG1031" i="2"/>
  <c r="AH1031" i="2" s="1"/>
  <c r="AG1030" i="2"/>
  <c r="AG1029" i="2"/>
  <c r="AH1029" i="2" s="1"/>
  <c r="AG1028" i="2"/>
  <c r="AH1028" i="2" s="1"/>
  <c r="AG1027" i="2"/>
  <c r="AH1027" i="2" s="1"/>
  <c r="AG1026" i="2"/>
  <c r="AH1026" i="2" s="1"/>
  <c r="AG1025" i="2"/>
  <c r="AH1025" i="2" s="1"/>
  <c r="AG1024" i="2"/>
  <c r="AH1024" i="2" s="1"/>
  <c r="AG1023" i="2"/>
  <c r="AH1023" i="2" s="1"/>
  <c r="AG1022" i="2"/>
  <c r="AH1022" i="2" s="1"/>
  <c r="AG1021" i="2"/>
  <c r="AH1021" i="2" s="1"/>
  <c r="AG1020" i="2"/>
  <c r="AH1020" i="2" s="1"/>
  <c r="AG1019" i="2"/>
  <c r="AH1019" i="2" s="1"/>
  <c r="AG1018" i="2"/>
  <c r="AG1017" i="2"/>
  <c r="AG1016" i="2"/>
  <c r="AH1016" i="2" s="1"/>
  <c r="AG1015" i="2"/>
  <c r="AH1015" i="2" s="1"/>
  <c r="AG1014" i="2"/>
  <c r="AH1014" i="2" s="1"/>
  <c r="AG1013" i="2"/>
  <c r="AH1013" i="2" s="1"/>
  <c r="AG1012" i="2"/>
  <c r="AH1012" i="2" s="1"/>
  <c r="AG1011" i="2"/>
  <c r="AH1011" i="2" s="1"/>
  <c r="AG1010" i="2"/>
  <c r="AH1010" i="2" s="1"/>
  <c r="AG1009" i="2"/>
  <c r="AH1009" i="2" s="1"/>
  <c r="AG1008" i="2"/>
  <c r="AH1008" i="2" s="1"/>
  <c r="AG1007" i="2"/>
  <c r="AH1007" i="2" s="1"/>
  <c r="AG1006" i="2"/>
  <c r="AH1006" i="2" s="1"/>
  <c r="AG1005" i="2"/>
  <c r="AH1005" i="2" s="1"/>
  <c r="AG1004" i="2"/>
  <c r="AH1004" i="2" s="1"/>
  <c r="AG1003" i="2"/>
  <c r="AG1002" i="2"/>
  <c r="AG1001" i="2"/>
  <c r="AH1001" i="2" s="1"/>
  <c r="AG1000" i="2"/>
  <c r="AH1000" i="2" s="1"/>
  <c r="AG999" i="2"/>
  <c r="AH999" i="2" s="1"/>
  <c r="AG998" i="2"/>
  <c r="AH998" i="2" s="1"/>
  <c r="AG997" i="2"/>
  <c r="AH997" i="2" s="1"/>
  <c r="AG996" i="2"/>
  <c r="AH996" i="2" s="1"/>
  <c r="AG995" i="2"/>
  <c r="AH995" i="2" s="1"/>
  <c r="AG994" i="2"/>
  <c r="AH994" i="2" s="1"/>
  <c r="AG993" i="2"/>
  <c r="AH993" i="2" s="1"/>
  <c r="AG992" i="2"/>
  <c r="AH992" i="2" s="1"/>
  <c r="AG991" i="2"/>
  <c r="AH991" i="2" s="1"/>
  <c r="AG990" i="2"/>
  <c r="AG989" i="2"/>
  <c r="AH989" i="2" s="1"/>
  <c r="AG988" i="2"/>
  <c r="AH988" i="2" s="1"/>
  <c r="AG987" i="2"/>
  <c r="AG986" i="2"/>
  <c r="AH986" i="2" s="1"/>
  <c r="AG985" i="2"/>
  <c r="AH985" i="2" s="1"/>
  <c r="AG984" i="2"/>
  <c r="AH984" i="2" s="1"/>
  <c r="AG983" i="2"/>
  <c r="AH983" i="2" s="1"/>
  <c r="AG982" i="2"/>
  <c r="AH982" i="2" s="1"/>
  <c r="AG981" i="2"/>
  <c r="AH981" i="2" s="1"/>
  <c r="AG980" i="2"/>
  <c r="AH980" i="2" s="1"/>
  <c r="AG979" i="2"/>
  <c r="AH979" i="2" s="1"/>
  <c r="AG978" i="2"/>
  <c r="AH978" i="2" s="1"/>
  <c r="AG977" i="2"/>
  <c r="AH977" i="2" s="1"/>
  <c r="AG976" i="2"/>
  <c r="AH976" i="2" s="1"/>
  <c r="AG975" i="2"/>
  <c r="AG974" i="2"/>
  <c r="AG973" i="2"/>
  <c r="AH973" i="2" s="1"/>
  <c r="AG972" i="2"/>
  <c r="AH972" i="2" s="1"/>
  <c r="AG971" i="2"/>
  <c r="AH971" i="2" s="1"/>
  <c r="AG970" i="2"/>
  <c r="AH970" i="2" s="1"/>
  <c r="AG969" i="2"/>
  <c r="AH969" i="2" s="1"/>
  <c r="AG968" i="2"/>
  <c r="AH968" i="2" s="1"/>
  <c r="AG967" i="2"/>
  <c r="AH967" i="2" s="1"/>
  <c r="AG966" i="2"/>
  <c r="AH966" i="2" s="1"/>
  <c r="AG965" i="2"/>
  <c r="AH965" i="2" s="1"/>
  <c r="AG964" i="2"/>
  <c r="AH964" i="2" s="1"/>
  <c r="AG963" i="2"/>
  <c r="AH963" i="2" s="1"/>
  <c r="AG962" i="2"/>
  <c r="AH962" i="2" s="1"/>
  <c r="AG961" i="2"/>
  <c r="AH961" i="2" s="1"/>
  <c r="AG960" i="2"/>
  <c r="AH960" i="2" s="1"/>
  <c r="AG959" i="2"/>
  <c r="AG958" i="2"/>
  <c r="AH958" i="2" s="1"/>
  <c r="AG957" i="2"/>
  <c r="AH957" i="2" s="1"/>
  <c r="AG956" i="2"/>
  <c r="AH956" i="2" s="1"/>
  <c r="AG955" i="2"/>
  <c r="AH955" i="2" s="1"/>
  <c r="AG954" i="2"/>
  <c r="AH954" i="2" s="1"/>
  <c r="AG953" i="2"/>
  <c r="AH953" i="2" s="1"/>
  <c r="AG952" i="2"/>
  <c r="AH952" i="2" s="1"/>
  <c r="AG951" i="2"/>
  <c r="AH951" i="2" s="1"/>
  <c r="AG950" i="2"/>
  <c r="AH950" i="2" s="1"/>
  <c r="AG949" i="2"/>
  <c r="AH949" i="2" s="1"/>
  <c r="AG948" i="2"/>
  <c r="AH948" i="2" s="1"/>
  <c r="AG947" i="2"/>
  <c r="AG946" i="2"/>
  <c r="AH946" i="2" s="1"/>
  <c r="AG945" i="2"/>
  <c r="AG944" i="2"/>
  <c r="AH944" i="2" s="1"/>
  <c r="AG943" i="2"/>
  <c r="AH943" i="2" s="1"/>
  <c r="AG942" i="2"/>
  <c r="AH942" i="2" s="1"/>
  <c r="AG941" i="2"/>
  <c r="AH941" i="2" s="1"/>
  <c r="AG940" i="2"/>
  <c r="AH940" i="2" s="1"/>
  <c r="AG939" i="2"/>
  <c r="AH939" i="2" s="1"/>
  <c r="AG938" i="2"/>
  <c r="AH938" i="2" s="1"/>
  <c r="AG937" i="2"/>
  <c r="AH937" i="2" s="1"/>
  <c r="AG936" i="2"/>
  <c r="AH936" i="2" s="1"/>
  <c r="AG935" i="2"/>
  <c r="AH935" i="2" s="1"/>
  <c r="AG934" i="2"/>
  <c r="AH934" i="2" s="1"/>
  <c r="AG933" i="2"/>
  <c r="AH933" i="2" s="1"/>
  <c r="AG932" i="2"/>
  <c r="AH932" i="2" s="1"/>
  <c r="AG931" i="2"/>
  <c r="AG930" i="2"/>
  <c r="AH930" i="2" s="1"/>
  <c r="AG929" i="2"/>
  <c r="AH929" i="2" s="1"/>
  <c r="AG928" i="2"/>
  <c r="AH928" i="2" s="1"/>
  <c r="AG927" i="2"/>
  <c r="AH927" i="2" s="1"/>
  <c r="AG926" i="2"/>
  <c r="AH926" i="2" s="1"/>
  <c r="AG925" i="2"/>
  <c r="AH925" i="2" s="1"/>
  <c r="AG924" i="2"/>
  <c r="AH924" i="2" s="1"/>
  <c r="AG923" i="2"/>
  <c r="AH923" i="2" s="1"/>
  <c r="AG922" i="2"/>
  <c r="AH922" i="2" s="1"/>
  <c r="AG921" i="2"/>
  <c r="AH921" i="2" s="1"/>
  <c r="AG920" i="2"/>
  <c r="AH920" i="2" s="1"/>
  <c r="AG919" i="2"/>
  <c r="AH919" i="2" s="1"/>
  <c r="AG918" i="2"/>
  <c r="AG917" i="2"/>
  <c r="AG916" i="2"/>
  <c r="AH916" i="2" s="1"/>
  <c r="AG915" i="2"/>
  <c r="AH915" i="2" s="1"/>
  <c r="AG914" i="2"/>
  <c r="AH914" i="2" s="1"/>
  <c r="AG913" i="2"/>
  <c r="AH913" i="2" s="1"/>
  <c r="AG912" i="2"/>
  <c r="AH912" i="2" s="1"/>
  <c r="AG911" i="2"/>
  <c r="AH911" i="2" s="1"/>
  <c r="AG910" i="2"/>
  <c r="AH910" i="2" s="1"/>
  <c r="AG909" i="2"/>
  <c r="AH909" i="2" s="1"/>
  <c r="AG908" i="2"/>
  <c r="AH908" i="2" s="1"/>
  <c r="AG907" i="2"/>
  <c r="AH907" i="2" s="1"/>
  <c r="AG906" i="2"/>
  <c r="AH906" i="2" s="1"/>
  <c r="AG905" i="2"/>
  <c r="AH905" i="2" s="1"/>
  <c r="AG904" i="2"/>
  <c r="AH904" i="2" s="1"/>
  <c r="AG903" i="2"/>
  <c r="AH903" i="2" s="1"/>
  <c r="AG902" i="2"/>
  <c r="AG901" i="2"/>
  <c r="AH901" i="2" s="1"/>
  <c r="AG900" i="2"/>
  <c r="AH900" i="2" s="1"/>
  <c r="AG899" i="2"/>
  <c r="AH899" i="2" s="1"/>
  <c r="AG898" i="2"/>
  <c r="AH898" i="2" s="1"/>
  <c r="AG897" i="2"/>
  <c r="AH897" i="2" s="1"/>
  <c r="AG896" i="2"/>
  <c r="AH896" i="2" s="1"/>
  <c r="AG895" i="2"/>
  <c r="AH895" i="2" s="1"/>
  <c r="AG894" i="2"/>
  <c r="AH894" i="2" s="1"/>
  <c r="AG893" i="2"/>
  <c r="AH893" i="2" s="1"/>
  <c r="AG892" i="2"/>
  <c r="AH892" i="2" s="1"/>
  <c r="AG891" i="2"/>
  <c r="AH891" i="2" s="1"/>
  <c r="AG890" i="2"/>
  <c r="AG889" i="2"/>
  <c r="AG888" i="2"/>
  <c r="AH888" i="2" s="1"/>
  <c r="AG887" i="2"/>
  <c r="AH887" i="2" s="1"/>
  <c r="AG886" i="2"/>
  <c r="AH886" i="2" s="1"/>
  <c r="AG885" i="2"/>
  <c r="AH885" i="2" s="1"/>
  <c r="AG884" i="2"/>
  <c r="AH884" i="2" s="1"/>
  <c r="AG883" i="2"/>
  <c r="AH883" i="2" s="1"/>
  <c r="AG882" i="2"/>
  <c r="AH882" i="2" s="1"/>
  <c r="AG881" i="2"/>
  <c r="AH881" i="2" s="1"/>
  <c r="AG880" i="2"/>
  <c r="AH880" i="2" s="1"/>
  <c r="AG879" i="2"/>
  <c r="AH879" i="2" s="1"/>
  <c r="AG878" i="2"/>
  <c r="AH878" i="2" s="1"/>
  <c r="AG877" i="2"/>
  <c r="AH877" i="2" s="1"/>
  <c r="AG876" i="2"/>
  <c r="AH876" i="2" s="1"/>
  <c r="AG875" i="2"/>
  <c r="AG874" i="2"/>
  <c r="AG873" i="2"/>
  <c r="AH873" i="2" s="1"/>
  <c r="AG872" i="2"/>
  <c r="AH872" i="2" s="1"/>
  <c r="AG871" i="2"/>
  <c r="AH871" i="2" s="1"/>
  <c r="AG870" i="2"/>
  <c r="AH870" i="2" s="1"/>
  <c r="AG869" i="2"/>
  <c r="AH869" i="2" s="1"/>
  <c r="AG868" i="2"/>
  <c r="AH868" i="2" s="1"/>
  <c r="AG867" i="2"/>
  <c r="AH867" i="2" s="1"/>
  <c r="AG866" i="2"/>
  <c r="AH866" i="2" s="1"/>
  <c r="AG865" i="2"/>
  <c r="AH865" i="2" s="1"/>
  <c r="AG864" i="2"/>
  <c r="AH864" i="2" s="1"/>
  <c r="AG863" i="2"/>
  <c r="AH863" i="2" s="1"/>
  <c r="AG862" i="2"/>
  <c r="AG861" i="2"/>
  <c r="AH861" i="2" s="1"/>
  <c r="AG860" i="2"/>
  <c r="AH860" i="2" s="1"/>
  <c r="AG859" i="2"/>
  <c r="AG858" i="2"/>
  <c r="AH858" i="2" s="1"/>
  <c r="AG857" i="2"/>
  <c r="AH857" i="2" s="1"/>
  <c r="AG856" i="2"/>
  <c r="AH856" i="2" s="1"/>
  <c r="AG855" i="2"/>
  <c r="AH855" i="2" s="1"/>
  <c r="AG854" i="2"/>
  <c r="AH854" i="2" s="1"/>
  <c r="AG853" i="2"/>
  <c r="AH853" i="2" s="1"/>
  <c r="AG852" i="2"/>
  <c r="AH852" i="2" s="1"/>
  <c r="AG851" i="2"/>
  <c r="AH851" i="2" s="1"/>
  <c r="AG850" i="2"/>
  <c r="AH850" i="2" s="1"/>
  <c r="AG849" i="2"/>
  <c r="AH849" i="2" s="1"/>
  <c r="AG848" i="2"/>
  <c r="AH848" i="2" s="1"/>
  <c r="AG847" i="2"/>
  <c r="AG846" i="2"/>
  <c r="AG845" i="2"/>
  <c r="AH845" i="2" s="1"/>
  <c r="AG844" i="2"/>
  <c r="AH844" i="2" s="1"/>
  <c r="AG843" i="2"/>
  <c r="AH843" i="2" s="1"/>
  <c r="AG842" i="2"/>
  <c r="AH842" i="2" s="1"/>
  <c r="AG841" i="2"/>
  <c r="AH841" i="2" s="1"/>
  <c r="AG840" i="2"/>
  <c r="AH840" i="2" s="1"/>
  <c r="AG839" i="2"/>
  <c r="AH839" i="2" s="1"/>
  <c r="AG838" i="2"/>
  <c r="AH838" i="2" s="1"/>
  <c r="AG837" i="2"/>
  <c r="AH837" i="2" s="1"/>
  <c r="AG836" i="2"/>
  <c r="AH836" i="2" s="1"/>
  <c r="AG835" i="2"/>
  <c r="AH835" i="2" s="1"/>
  <c r="AG834" i="2"/>
  <c r="AH834" i="2" s="1"/>
  <c r="AG833" i="2"/>
  <c r="AH833" i="2" s="1"/>
  <c r="AG832" i="2"/>
  <c r="AH832" i="2" s="1"/>
  <c r="AG831" i="2"/>
  <c r="AG830" i="2"/>
  <c r="AH830" i="2" s="1"/>
  <c r="AG829" i="2"/>
  <c r="AH829" i="2" s="1"/>
  <c r="AG828" i="2"/>
  <c r="AH828" i="2" s="1"/>
  <c r="AG827" i="2"/>
  <c r="AH827" i="2" s="1"/>
  <c r="AG826" i="2"/>
  <c r="AH826" i="2" s="1"/>
  <c r="AG825" i="2"/>
  <c r="AH825" i="2" s="1"/>
  <c r="AG824" i="2"/>
  <c r="AH824" i="2" s="1"/>
  <c r="AG823" i="2"/>
  <c r="AH823" i="2" s="1"/>
  <c r="AG822" i="2"/>
  <c r="AH822" i="2" s="1"/>
  <c r="AG821" i="2"/>
  <c r="AH821" i="2" s="1"/>
  <c r="AG820" i="2"/>
  <c r="AH820" i="2" s="1"/>
  <c r="AG819" i="2"/>
  <c r="AG818" i="2"/>
  <c r="AH818" i="2" s="1"/>
  <c r="AG817" i="2"/>
  <c r="AG816" i="2"/>
  <c r="AH816" i="2" s="1"/>
  <c r="AG815" i="2"/>
  <c r="AH815" i="2" s="1"/>
  <c r="AG814" i="2"/>
  <c r="AH814" i="2" s="1"/>
  <c r="AG813" i="2"/>
  <c r="AH813" i="2" s="1"/>
  <c r="AG812" i="2"/>
  <c r="AH812" i="2" s="1"/>
  <c r="AG811" i="2"/>
  <c r="AH811" i="2" s="1"/>
  <c r="AG810" i="2"/>
  <c r="AH810" i="2" s="1"/>
  <c r="AG809" i="2"/>
  <c r="AH809" i="2" s="1"/>
  <c r="AG808" i="2"/>
  <c r="AH808" i="2" s="1"/>
  <c r="AG807" i="2"/>
  <c r="AH807" i="2" s="1"/>
  <c r="AG806" i="2"/>
  <c r="AH806" i="2" s="1"/>
  <c r="AG805" i="2"/>
  <c r="AH805" i="2" s="1"/>
  <c r="AG804" i="2"/>
  <c r="AH804" i="2" s="1"/>
  <c r="AG803" i="2"/>
  <c r="AG802" i="2"/>
  <c r="AH802" i="2" s="1"/>
  <c r="AG801" i="2"/>
  <c r="AH801" i="2" s="1"/>
  <c r="AG800" i="2"/>
  <c r="AH800" i="2" s="1"/>
  <c r="AG799" i="2"/>
  <c r="AH799" i="2" s="1"/>
  <c r="AG798" i="2"/>
  <c r="AH798" i="2" s="1"/>
  <c r="AG797" i="2"/>
  <c r="AH797" i="2" s="1"/>
  <c r="AG796" i="2"/>
  <c r="AH796" i="2" s="1"/>
  <c r="AG795" i="2"/>
  <c r="AH795" i="2" s="1"/>
  <c r="AG794" i="2"/>
  <c r="AH794" i="2" s="1"/>
  <c r="AG793" i="2"/>
  <c r="AH793" i="2" s="1"/>
  <c r="AG792" i="2"/>
  <c r="AH792" i="2" s="1"/>
  <c r="AG791" i="2"/>
  <c r="AH791" i="2" s="1"/>
  <c r="AG790" i="2"/>
  <c r="AG789" i="2"/>
  <c r="AG788" i="2"/>
  <c r="AH788" i="2" s="1"/>
  <c r="AG787" i="2"/>
  <c r="AH787" i="2" s="1"/>
  <c r="AG786" i="2"/>
  <c r="AH786" i="2" s="1"/>
  <c r="AG785" i="2"/>
  <c r="AH785" i="2" s="1"/>
  <c r="AG784" i="2"/>
  <c r="AH784" i="2" s="1"/>
  <c r="AG783" i="2"/>
  <c r="AH783" i="2" s="1"/>
  <c r="AG782" i="2"/>
  <c r="AH782" i="2" s="1"/>
  <c r="AG781" i="2"/>
  <c r="AH781" i="2" s="1"/>
  <c r="AG780" i="2"/>
  <c r="AH780" i="2" s="1"/>
  <c r="AG779" i="2"/>
  <c r="AH779" i="2" s="1"/>
  <c r="AG778" i="2"/>
  <c r="AH778" i="2" s="1"/>
  <c r="AG777" i="2"/>
  <c r="AH777" i="2" s="1"/>
  <c r="AG776" i="2"/>
  <c r="AH776" i="2" s="1"/>
  <c r="AG775" i="2"/>
  <c r="AH775" i="2" s="1"/>
  <c r="AG774" i="2"/>
  <c r="AG773" i="2"/>
  <c r="AH773" i="2" s="1"/>
  <c r="AG772" i="2"/>
  <c r="AH772" i="2" s="1"/>
  <c r="AG771" i="2"/>
  <c r="AH771" i="2" s="1"/>
  <c r="AG770" i="2"/>
  <c r="AH770" i="2" s="1"/>
  <c r="AG769" i="2"/>
  <c r="AH769" i="2" s="1"/>
  <c r="AG768" i="2"/>
  <c r="AH768" i="2" s="1"/>
  <c r="AG767" i="2"/>
  <c r="AH767" i="2" s="1"/>
  <c r="AG766" i="2"/>
  <c r="AH766" i="2" s="1"/>
  <c r="AG765" i="2"/>
  <c r="AH765" i="2" s="1"/>
  <c r="AG764" i="2"/>
  <c r="AH764" i="2" s="1"/>
  <c r="AG763" i="2"/>
  <c r="AH763" i="2" s="1"/>
  <c r="AG762" i="2"/>
  <c r="AG761" i="2"/>
  <c r="AG760" i="2"/>
  <c r="AH760" i="2" s="1"/>
  <c r="AG759" i="2"/>
  <c r="AH759" i="2" s="1"/>
  <c r="AG758" i="2"/>
  <c r="AH758" i="2" s="1"/>
  <c r="AG757" i="2"/>
  <c r="AH757" i="2" s="1"/>
  <c r="AG756" i="2"/>
  <c r="AH756" i="2" s="1"/>
  <c r="AG755" i="2"/>
  <c r="AH755" i="2" s="1"/>
  <c r="AG754" i="2"/>
  <c r="AH754" i="2" s="1"/>
  <c r="AG753" i="2"/>
  <c r="AH753" i="2" s="1"/>
  <c r="AG752" i="2"/>
  <c r="AH752" i="2" s="1"/>
  <c r="AG751" i="2"/>
  <c r="AH751" i="2" s="1"/>
  <c r="AG750" i="2"/>
  <c r="AH750" i="2" s="1"/>
  <c r="AG749" i="2"/>
  <c r="AH749" i="2" s="1"/>
  <c r="AG748" i="2"/>
  <c r="AH748" i="2" s="1"/>
  <c r="AG747" i="2"/>
  <c r="AG746" i="2"/>
  <c r="AG745" i="2"/>
  <c r="AH745" i="2" s="1"/>
  <c r="AG744" i="2"/>
  <c r="AH744" i="2" s="1"/>
  <c r="AG743" i="2"/>
  <c r="AH743" i="2" s="1"/>
  <c r="AG742" i="2"/>
  <c r="AH742" i="2" s="1"/>
  <c r="AG741" i="2"/>
  <c r="AH741" i="2" s="1"/>
  <c r="AG740" i="2"/>
  <c r="AH740" i="2" s="1"/>
  <c r="AG739" i="2"/>
  <c r="AH739" i="2" s="1"/>
  <c r="AG738" i="2"/>
  <c r="AH738" i="2" s="1"/>
  <c r="AG737" i="2"/>
  <c r="AH737" i="2" s="1"/>
  <c r="AG736" i="2"/>
  <c r="AH736" i="2" s="1"/>
  <c r="AG735" i="2"/>
  <c r="AH735" i="2" s="1"/>
  <c r="AG734" i="2"/>
  <c r="AG733" i="2"/>
  <c r="AH733" i="2" s="1"/>
  <c r="AG732" i="2"/>
  <c r="AH732" i="2" s="1"/>
  <c r="AG731" i="2"/>
  <c r="AG730" i="2"/>
  <c r="AH730" i="2" s="1"/>
  <c r="AG729" i="2"/>
  <c r="AH729" i="2" s="1"/>
  <c r="AG728" i="2"/>
  <c r="AH728" i="2" s="1"/>
  <c r="AG727" i="2"/>
  <c r="AH727" i="2" s="1"/>
  <c r="AG726" i="2"/>
  <c r="AH726" i="2" s="1"/>
  <c r="AG725" i="2"/>
  <c r="AH725" i="2" s="1"/>
  <c r="AG724" i="2"/>
  <c r="AH724" i="2" s="1"/>
  <c r="AG723" i="2"/>
  <c r="AH723" i="2" s="1"/>
  <c r="AG722" i="2"/>
  <c r="AH722" i="2" s="1"/>
  <c r="AG721" i="2"/>
  <c r="AH721" i="2" s="1"/>
  <c r="AG720" i="2"/>
  <c r="AH720" i="2" s="1"/>
  <c r="AG719" i="2"/>
  <c r="AG718" i="2"/>
  <c r="AG717" i="2"/>
  <c r="AH717" i="2" s="1"/>
  <c r="AG716" i="2"/>
  <c r="AH716" i="2" s="1"/>
  <c r="AG715" i="2"/>
  <c r="AH715" i="2" s="1"/>
  <c r="AG714" i="2"/>
  <c r="AH714" i="2" s="1"/>
  <c r="AG713" i="2"/>
  <c r="AH713" i="2" s="1"/>
  <c r="AG712" i="2"/>
  <c r="AH712" i="2" s="1"/>
  <c r="AG711" i="2"/>
  <c r="AH711" i="2" s="1"/>
  <c r="AG710" i="2"/>
  <c r="AH710" i="2" s="1"/>
  <c r="AG709" i="2"/>
  <c r="AH709" i="2" s="1"/>
  <c r="AG708" i="2"/>
  <c r="AH708" i="2" s="1"/>
  <c r="AG707" i="2"/>
  <c r="AH707" i="2" s="1"/>
  <c r="AG706" i="2"/>
  <c r="AH706" i="2" s="1"/>
  <c r="AG705" i="2"/>
  <c r="AH705" i="2" s="1"/>
  <c r="AG704" i="2"/>
  <c r="AH704" i="2" s="1"/>
  <c r="AG703" i="2"/>
  <c r="AG702" i="2"/>
  <c r="AH702" i="2" s="1"/>
  <c r="AG701" i="2"/>
  <c r="AH701" i="2" s="1"/>
  <c r="AG700" i="2"/>
  <c r="AH700" i="2" s="1"/>
  <c r="AG699" i="2"/>
  <c r="AH699" i="2" s="1"/>
  <c r="AG698" i="2"/>
  <c r="AH698" i="2" s="1"/>
  <c r="AG697" i="2"/>
  <c r="AH697" i="2" s="1"/>
  <c r="AG696" i="2"/>
  <c r="AH696" i="2" s="1"/>
  <c r="AG695" i="2"/>
  <c r="AH695" i="2" s="1"/>
  <c r="AG694" i="2"/>
  <c r="AH694" i="2" s="1"/>
  <c r="AG693" i="2"/>
  <c r="AH693" i="2" s="1"/>
  <c r="AG692" i="2"/>
  <c r="AH692" i="2" s="1"/>
  <c r="AG691" i="2"/>
  <c r="AG690" i="2"/>
  <c r="AH690" i="2" s="1"/>
  <c r="AG689" i="2"/>
  <c r="AG688" i="2"/>
  <c r="AH688" i="2" s="1"/>
  <c r="AG687" i="2"/>
  <c r="AH687" i="2" s="1"/>
  <c r="AG686" i="2"/>
  <c r="AH686" i="2" s="1"/>
  <c r="AG685" i="2"/>
  <c r="AH685" i="2" s="1"/>
  <c r="AG684" i="2"/>
  <c r="AH684" i="2" s="1"/>
  <c r="AG683" i="2"/>
  <c r="AH683" i="2" s="1"/>
  <c r="AG682" i="2"/>
  <c r="AH682" i="2" s="1"/>
  <c r="AG681" i="2"/>
  <c r="AH681" i="2" s="1"/>
  <c r="AG680" i="2"/>
  <c r="AH680" i="2" s="1"/>
  <c r="AG679" i="2"/>
  <c r="AH679" i="2" s="1"/>
  <c r="AG678" i="2"/>
  <c r="AH678" i="2" s="1"/>
  <c r="AG677" i="2"/>
  <c r="AH677" i="2" s="1"/>
  <c r="AG676" i="2"/>
  <c r="AH676" i="2" s="1"/>
  <c r="AG675" i="2"/>
  <c r="AG674" i="2"/>
  <c r="AH674" i="2" s="1"/>
  <c r="AG673" i="2"/>
  <c r="AH673" i="2" s="1"/>
  <c r="AG672" i="2"/>
  <c r="AH672" i="2" s="1"/>
  <c r="AG671" i="2"/>
  <c r="AH671" i="2" s="1"/>
  <c r="AG670" i="2"/>
  <c r="AH670" i="2" s="1"/>
  <c r="AG669" i="2"/>
  <c r="AH669" i="2" s="1"/>
  <c r="AG668" i="2"/>
  <c r="AH668" i="2" s="1"/>
  <c r="AG667" i="2"/>
  <c r="AH667" i="2" s="1"/>
  <c r="AG666" i="2"/>
  <c r="AH666" i="2" s="1"/>
  <c r="AG665" i="2"/>
  <c r="AH665" i="2" s="1"/>
  <c r="AG664" i="2"/>
  <c r="AH664" i="2" s="1"/>
  <c r="AG663" i="2"/>
  <c r="AH663" i="2" s="1"/>
  <c r="AG662" i="2"/>
  <c r="AG661" i="2"/>
  <c r="AG660" i="2"/>
  <c r="AH660" i="2" s="1"/>
  <c r="AG659" i="2"/>
  <c r="AH659" i="2" s="1"/>
  <c r="AG658" i="2"/>
  <c r="AH658" i="2" s="1"/>
  <c r="AG657" i="2"/>
  <c r="AH657" i="2" s="1"/>
  <c r="AG656" i="2"/>
  <c r="AH656" i="2" s="1"/>
  <c r="AG655" i="2"/>
  <c r="AH655" i="2" s="1"/>
  <c r="AG654" i="2"/>
  <c r="AH654" i="2" s="1"/>
  <c r="AG653" i="2"/>
  <c r="AH653" i="2" s="1"/>
  <c r="AG652" i="2"/>
  <c r="AH652" i="2" s="1"/>
  <c r="AG651" i="2"/>
  <c r="AH651" i="2" s="1"/>
  <c r="AG650" i="2"/>
  <c r="AH650" i="2" s="1"/>
  <c r="AG649" i="2"/>
  <c r="AH649" i="2" s="1"/>
  <c r="AG648" i="2"/>
  <c r="AH648" i="2" s="1"/>
  <c r="AG647" i="2"/>
  <c r="AH647" i="2" s="1"/>
  <c r="AG646" i="2"/>
  <c r="AG645" i="2"/>
  <c r="AH645" i="2" s="1"/>
  <c r="AG644" i="2"/>
  <c r="AH644" i="2" s="1"/>
  <c r="AG643" i="2"/>
  <c r="AH643" i="2" s="1"/>
  <c r="AG642" i="2"/>
  <c r="AH642" i="2" s="1"/>
  <c r="AG641" i="2"/>
  <c r="AH641" i="2" s="1"/>
  <c r="AG640" i="2"/>
  <c r="AH640" i="2" s="1"/>
  <c r="AG639" i="2"/>
  <c r="AH639" i="2" s="1"/>
  <c r="AG638" i="2"/>
  <c r="AH638" i="2" s="1"/>
  <c r="AG637" i="2"/>
  <c r="AH637" i="2" s="1"/>
  <c r="AG636" i="2"/>
  <c r="AH636" i="2" s="1"/>
  <c r="AG635" i="2"/>
  <c r="AH635" i="2" s="1"/>
  <c r="AG634" i="2"/>
  <c r="AG633" i="2"/>
  <c r="AG632" i="2"/>
  <c r="AH632" i="2" s="1"/>
  <c r="AG631" i="2"/>
  <c r="AH631" i="2" s="1"/>
  <c r="AG630" i="2"/>
  <c r="AH630" i="2" s="1"/>
  <c r="AG629" i="2"/>
  <c r="AH629" i="2" s="1"/>
  <c r="AG628" i="2"/>
  <c r="AH628" i="2" s="1"/>
  <c r="AG627" i="2"/>
  <c r="AH627" i="2" s="1"/>
  <c r="AG626" i="2"/>
  <c r="AH626" i="2" s="1"/>
  <c r="AG625" i="2"/>
  <c r="AH625" i="2" s="1"/>
  <c r="AG624" i="2"/>
  <c r="AH624" i="2" s="1"/>
  <c r="AG623" i="2"/>
  <c r="AH623" i="2" s="1"/>
  <c r="AG622" i="2"/>
  <c r="AH622" i="2" s="1"/>
  <c r="AG621" i="2"/>
  <c r="AH621" i="2" s="1"/>
  <c r="AG620" i="2"/>
  <c r="AH620" i="2" s="1"/>
  <c r="AG619" i="2"/>
  <c r="AG618" i="2"/>
  <c r="AG617" i="2"/>
  <c r="AH617" i="2" s="1"/>
  <c r="AG616" i="2"/>
  <c r="AH616" i="2" s="1"/>
  <c r="AG615" i="2"/>
  <c r="AH615" i="2" s="1"/>
  <c r="AG614" i="2"/>
  <c r="AH614" i="2" s="1"/>
  <c r="AG613" i="2"/>
  <c r="AH613" i="2" s="1"/>
  <c r="AG612" i="2"/>
  <c r="AH612" i="2" s="1"/>
  <c r="AG611" i="2"/>
  <c r="AH611" i="2" s="1"/>
  <c r="AG610" i="2"/>
  <c r="AH610" i="2" s="1"/>
  <c r="AG609" i="2"/>
  <c r="AH609" i="2" s="1"/>
  <c r="AG608" i="2"/>
  <c r="AH608" i="2" s="1"/>
  <c r="AG607" i="2"/>
  <c r="AH607" i="2" s="1"/>
  <c r="AG606" i="2"/>
  <c r="AG605" i="2"/>
  <c r="AH605" i="2" s="1"/>
  <c r="AG604" i="2"/>
  <c r="AH604" i="2" s="1"/>
  <c r="AG603" i="2"/>
  <c r="AG602" i="2"/>
  <c r="AH602" i="2" s="1"/>
  <c r="AG601" i="2"/>
  <c r="AH601" i="2" s="1"/>
  <c r="AG600" i="2"/>
  <c r="AH600" i="2" s="1"/>
  <c r="AG599" i="2"/>
  <c r="AH599" i="2" s="1"/>
  <c r="AG598" i="2"/>
  <c r="AH598" i="2" s="1"/>
  <c r="AG597" i="2"/>
  <c r="AH597" i="2" s="1"/>
  <c r="AG596" i="2"/>
  <c r="AH596" i="2" s="1"/>
  <c r="AG595" i="2"/>
  <c r="AH595" i="2" s="1"/>
  <c r="AG594" i="2"/>
  <c r="AH594" i="2" s="1"/>
  <c r="AG593" i="2"/>
  <c r="AH593" i="2" s="1"/>
  <c r="AG592" i="2"/>
  <c r="AH592" i="2" s="1"/>
  <c r="AG591" i="2"/>
  <c r="AG590" i="2"/>
  <c r="AG589" i="2"/>
  <c r="AH589" i="2" s="1"/>
  <c r="AG588" i="2"/>
  <c r="AH588" i="2" s="1"/>
  <c r="AG587" i="2"/>
  <c r="AH587" i="2" s="1"/>
  <c r="AG586" i="2"/>
  <c r="AH586" i="2" s="1"/>
  <c r="AG585" i="2"/>
  <c r="AH585" i="2" s="1"/>
  <c r="AG584" i="2"/>
  <c r="AH584" i="2" s="1"/>
  <c r="AG583" i="2"/>
  <c r="AH583" i="2" s="1"/>
  <c r="AG582" i="2"/>
  <c r="AH582" i="2" s="1"/>
  <c r="AG581" i="2"/>
  <c r="AH581" i="2" s="1"/>
  <c r="AG580" i="2"/>
  <c r="AH580" i="2" s="1"/>
  <c r="AG579" i="2"/>
  <c r="AH579" i="2" s="1"/>
  <c r="AG578" i="2"/>
  <c r="AH578" i="2" s="1"/>
  <c r="AG577" i="2"/>
  <c r="AH577" i="2" s="1"/>
  <c r="AG576" i="2"/>
  <c r="AH576" i="2" s="1"/>
  <c r="AG575" i="2"/>
  <c r="AG574" i="2"/>
  <c r="AH574" i="2" s="1"/>
  <c r="AG573" i="2"/>
  <c r="AH573" i="2" s="1"/>
  <c r="AG572" i="2"/>
  <c r="AH572" i="2" s="1"/>
  <c r="AG571" i="2"/>
  <c r="AH571" i="2" s="1"/>
  <c r="AG570" i="2"/>
  <c r="AH570" i="2" s="1"/>
  <c r="AG569" i="2"/>
  <c r="AH569" i="2" s="1"/>
  <c r="AG568" i="2"/>
  <c r="AH568" i="2" s="1"/>
  <c r="AG567" i="2"/>
  <c r="AH567" i="2" s="1"/>
  <c r="AG566" i="2"/>
  <c r="AH566" i="2" s="1"/>
  <c r="AG565" i="2"/>
  <c r="AH565" i="2" s="1"/>
  <c r="AG564" i="2"/>
  <c r="AH564" i="2" s="1"/>
  <c r="AG563" i="2"/>
  <c r="AG562" i="2"/>
  <c r="AH562" i="2" s="1"/>
  <c r="AG561" i="2"/>
  <c r="AG560" i="2"/>
  <c r="AH560" i="2" s="1"/>
  <c r="AG559" i="2"/>
  <c r="AH559" i="2" s="1"/>
  <c r="AG558" i="2"/>
  <c r="AH558" i="2" s="1"/>
  <c r="AG557" i="2"/>
  <c r="AH557" i="2" s="1"/>
  <c r="AG556" i="2"/>
  <c r="AH556" i="2" s="1"/>
  <c r="AG555" i="2"/>
  <c r="AH555" i="2" s="1"/>
  <c r="AG554" i="2"/>
  <c r="AH554" i="2" s="1"/>
  <c r="AG553" i="2"/>
  <c r="AH553" i="2" s="1"/>
  <c r="AG552" i="2"/>
  <c r="AH552" i="2" s="1"/>
  <c r="AG551" i="2"/>
  <c r="AH551" i="2" s="1"/>
  <c r="AG550" i="2"/>
  <c r="AH550" i="2" s="1"/>
  <c r="AG549" i="2"/>
  <c r="AH549" i="2" s="1"/>
  <c r="AG548" i="2"/>
  <c r="AH548" i="2" s="1"/>
  <c r="AG547" i="2"/>
  <c r="AG546" i="2"/>
  <c r="AH546" i="2" s="1"/>
  <c r="AG545" i="2"/>
  <c r="AH545" i="2" s="1"/>
  <c r="AG544" i="2"/>
  <c r="AH544" i="2" s="1"/>
  <c r="AG543" i="2"/>
  <c r="AH543" i="2" s="1"/>
  <c r="AG542" i="2"/>
  <c r="AH542" i="2" s="1"/>
  <c r="AG541" i="2"/>
  <c r="AH541" i="2" s="1"/>
  <c r="AG540" i="2"/>
  <c r="AH540" i="2" s="1"/>
  <c r="AG539" i="2"/>
  <c r="AH539" i="2" s="1"/>
  <c r="AG538" i="2"/>
  <c r="AH538" i="2" s="1"/>
  <c r="AG537" i="2"/>
  <c r="AH537" i="2" s="1"/>
  <c r="AG536" i="2"/>
  <c r="AH536" i="2" s="1"/>
  <c r="AG535" i="2"/>
  <c r="AH535" i="2" s="1"/>
  <c r="AG534" i="2"/>
  <c r="AG533" i="2"/>
  <c r="AG532" i="2"/>
  <c r="AH532" i="2" s="1"/>
  <c r="AG531" i="2"/>
  <c r="AH531" i="2" s="1"/>
  <c r="AG530" i="2"/>
  <c r="AH530" i="2" s="1"/>
  <c r="AG529" i="2"/>
  <c r="AH529" i="2" s="1"/>
  <c r="AG528" i="2"/>
  <c r="AH528" i="2" s="1"/>
  <c r="AG527" i="2"/>
  <c r="AH527" i="2" s="1"/>
  <c r="AG526" i="2"/>
  <c r="AH526" i="2" s="1"/>
  <c r="AG525" i="2"/>
  <c r="AH525" i="2" s="1"/>
  <c r="AG524" i="2"/>
  <c r="AH524" i="2" s="1"/>
  <c r="AG523" i="2"/>
  <c r="AH523" i="2" s="1"/>
  <c r="AG522" i="2"/>
  <c r="AH522" i="2" s="1"/>
  <c r="AG521" i="2"/>
  <c r="AH521" i="2" s="1"/>
  <c r="AG520" i="2"/>
  <c r="AH520" i="2" s="1"/>
  <c r="AG519" i="2"/>
  <c r="AH519" i="2" s="1"/>
  <c r="AG518" i="2"/>
  <c r="AG517" i="2"/>
  <c r="AH517" i="2" s="1"/>
  <c r="AG516" i="2"/>
  <c r="AH516" i="2" s="1"/>
  <c r="AG515" i="2"/>
  <c r="AH515" i="2" s="1"/>
  <c r="AG514" i="2"/>
  <c r="AH514" i="2" s="1"/>
  <c r="AG513" i="2"/>
  <c r="AH513" i="2" s="1"/>
  <c r="AG512" i="2"/>
  <c r="AH512" i="2" s="1"/>
  <c r="AG511" i="2"/>
  <c r="AH511" i="2" s="1"/>
  <c r="AG510" i="2"/>
  <c r="AH510" i="2" s="1"/>
  <c r="AG509" i="2"/>
  <c r="AH509" i="2" s="1"/>
  <c r="AG508" i="2"/>
  <c r="AH508" i="2" s="1"/>
  <c r="AG507" i="2"/>
  <c r="AH507" i="2" s="1"/>
  <c r="AG506" i="2"/>
  <c r="AG505" i="2"/>
  <c r="AG504" i="2"/>
  <c r="AH504" i="2" s="1"/>
  <c r="AG503" i="2"/>
  <c r="AH503" i="2" s="1"/>
  <c r="AG502" i="2"/>
  <c r="AH502" i="2" s="1"/>
  <c r="AG501" i="2"/>
  <c r="AH501" i="2" s="1"/>
  <c r="AG500" i="2"/>
  <c r="AH500" i="2" s="1"/>
  <c r="AG499" i="2"/>
  <c r="AH499" i="2" s="1"/>
  <c r="AG498" i="2"/>
  <c r="AH498" i="2" s="1"/>
  <c r="AG497" i="2"/>
  <c r="AH497" i="2" s="1"/>
  <c r="AG496" i="2"/>
  <c r="AH496" i="2" s="1"/>
  <c r="AG495" i="2"/>
  <c r="AH495" i="2" s="1"/>
  <c r="AG494" i="2"/>
  <c r="AH494" i="2" s="1"/>
  <c r="AG493" i="2"/>
  <c r="AH493" i="2" s="1"/>
  <c r="AG492" i="2"/>
  <c r="AH492" i="2" s="1"/>
  <c r="AG491" i="2"/>
  <c r="AG490" i="2"/>
  <c r="AG489" i="2"/>
  <c r="AH489" i="2" s="1"/>
  <c r="AG488" i="2"/>
  <c r="AH488" i="2" s="1"/>
  <c r="AG487" i="2"/>
  <c r="AH487" i="2" s="1"/>
  <c r="AG486" i="2"/>
  <c r="AH486" i="2" s="1"/>
  <c r="AG485" i="2"/>
  <c r="AH485" i="2" s="1"/>
  <c r="AG484" i="2"/>
  <c r="AH484" i="2" s="1"/>
  <c r="AG483" i="2"/>
  <c r="AH483" i="2" s="1"/>
  <c r="AG482" i="2"/>
  <c r="AH482" i="2" s="1"/>
  <c r="AG481" i="2"/>
  <c r="AH481" i="2" s="1"/>
  <c r="AG480" i="2"/>
  <c r="AH480" i="2" s="1"/>
  <c r="AG479" i="2"/>
  <c r="AH479" i="2" s="1"/>
  <c r="AG478" i="2"/>
  <c r="AG477" i="2"/>
  <c r="AH477" i="2" s="1"/>
  <c r="AG476" i="2"/>
  <c r="AH476" i="2" s="1"/>
  <c r="AG475" i="2"/>
  <c r="AH475" i="2" s="1"/>
  <c r="AG474" i="2"/>
  <c r="AH474" i="2" s="1"/>
  <c r="AG473" i="2"/>
  <c r="AH473" i="2" s="1"/>
  <c r="AG472" i="2"/>
  <c r="AH472" i="2" s="1"/>
  <c r="AG471" i="2"/>
  <c r="AH471" i="2" s="1"/>
  <c r="AG470" i="2"/>
  <c r="AH470" i="2" s="1"/>
  <c r="AG469" i="2"/>
  <c r="AH469" i="2" s="1"/>
  <c r="AG468" i="2"/>
  <c r="AH468" i="2" s="1"/>
  <c r="AG467" i="2"/>
  <c r="AG466" i="2"/>
  <c r="AG465" i="2"/>
  <c r="AH465" i="2" s="1"/>
  <c r="AG464" i="2"/>
  <c r="AH464" i="2" s="1"/>
  <c r="AG463" i="2"/>
  <c r="AH463" i="2" s="1"/>
  <c r="AG462" i="2"/>
  <c r="AH462" i="2" s="1"/>
  <c r="AG461" i="2"/>
  <c r="AH461" i="2" s="1"/>
  <c r="AG460" i="2"/>
  <c r="AH460" i="2" s="1"/>
  <c r="AG459" i="2"/>
  <c r="AH459" i="2" s="1"/>
  <c r="AG458" i="2"/>
  <c r="AH458" i="2" s="1"/>
  <c r="AG457" i="2"/>
  <c r="AH457" i="2" s="1"/>
  <c r="AG456" i="2"/>
  <c r="AH456" i="2" s="1"/>
  <c r="AG455" i="2"/>
  <c r="AG454" i="2"/>
  <c r="AH454" i="2" s="1"/>
  <c r="AG453" i="2"/>
  <c r="AH453" i="2" s="1"/>
  <c r="AG452" i="2"/>
  <c r="AH452" i="2" s="1"/>
  <c r="AG451" i="2"/>
  <c r="AH451" i="2" s="1"/>
  <c r="AG450" i="2"/>
  <c r="AH450" i="2" s="1"/>
  <c r="AG449" i="2"/>
  <c r="AH449" i="2" s="1"/>
  <c r="AG448" i="2"/>
  <c r="AH448" i="2" s="1"/>
  <c r="AG447" i="2"/>
  <c r="AH447" i="2" s="1"/>
  <c r="AG446" i="2"/>
  <c r="AG445" i="2"/>
  <c r="AH445" i="2" s="1"/>
  <c r="AG444" i="2"/>
  <c r="AH444" i="2" s="1"/>
  <c r="AG443" i="2"/>
  <c r="AH443" i="2" s="1"/>
  <c r="AG442" i="2"/>
  <c r="AH442" i="2" s="1"/>
  <c r="AG441" i="2"/>
  <c r="AH441" i="2" s="1"/>
  <c r="AG440" i="2"/>
  <c r="AH440" i="2" s="1"/>
  <c r="AG439" i="2"/>
  <c r="AH439" i="2" s="1"/>
  <c r="AG438" i="2"/>
  <c r="AH438" i="2" s="1"/>
  <c r="AG437" i="2"/>
  <c r="AH437" i="2" s="1"/>
  <c r="AG436" i="2"/>
  <c r="AH436" i="2" s="1"/>
  <c r="AG435" i="2"/>
  <c r="AG434" i="2"/>
  <c r="AG433" i="2"/>
  <c r="AH433" i="2" s="1"/>
  <c r="AG432" i="2"/>
  <c r="AH432" i="2" s="1"/>
  <c r="AG431" i="2"/>
  <c r="AH431" i="2" s="1"/>
  <c r="AG430" i="2"/>
  <c r="AH430" i="2" s="1"/>
  <c r="AG429" i="2"/>
  <c r="AH429" i="2" s="1"/>
  <c r="AG428" i="2"/>
  <c r="AH428" i="2" s="1"/>
  <c r="AG427" i="2"/>
  <c r="AH427" i="2" s="1"/>
  <c r="AG426" i="2"/>
  <c r="AH426" i="2" s="1"/>
  <c r="AG425" i="2"/>
  <c r="AH425" i="2" s="1"/>
  <c r="AG424" i="2"/>
  <c r="AH424" i="2" s="1"/>
  <c r="AG423" i="2"/>
  <c r="AG422" i="2"/>
  <c r="AH422" i="2" s="1"/>
  <c r="AG421" i="2"/>
  <c r="AH421" i="2" s="1"/>
  <c r="AG420" i="2"/>
  <c r="AH420" i="2" s="1"/>
  <c r="AG419" i="2"/>
  <c r="AH419" i="2" s="1"/>
  <c r="AG418" i="2"/>
  <c r="AH418" i="2" s="1"/>
  <c r="AG417" i="2"/>
  <c r="AH417" i="2" s="1"/>
  <c r="AG416" i="2"/>
  <c r="AH416" i="2" s="1"/>
  <c r="AG415" i="2"/>
  <c r="AH415" i="2" s="1"/>
  <c r="AG414" i="2"/>
  <c r="AG413" i="2"/>
  <c r="AH413" i="2" s="1"/>
  <c r="AG412" i="2"/>
  <c r="AH412" i="2" s="1"/>
  <c r="AG411" i="2"/>
  <c r="AH411" i="2" s="1"/>
  <c r="AG410" i="2"/>
  <c r="AH410" i="2" s="1"/>
  <c r="AG409" i="2"/>
  <c r="AH409" i="2" s="1"/>
  <c r="AG408" i="2"/>
  <c r="AH408" i="2" s="1"/>
  <c r="AG407" i="2"/>
  <c r="AH407" i="2" s="1"/>
  <c r="AG406" i="2"/>
  <c r="AH406" i="2" s="1"/>
  <c r="AG405" i="2"/>
  <c r="AH405" i="2" s="1"/>
  <c r="AG404" i="2"/>
  <c r="AH404" i="2" s="1"/>
  <c r="AG403" i="2"/>
  <c r="AG402" i="2"/>
  <c r="AG401" i="2"/>
  <c r="AH401" i="2" s="1"/>
  <c r="AG400" i="2"/>
  <c r="AH400" i="2" s="1"/>
  <c r="AG399" i="2"/>
  <c r="AH399" i="2" s="1"/>
  <c r="AG398" i="2"/>
  <c r="AH398" i="2" s="1"/>
  <c r="AG397" i="2"/>
  <c r="AH397" i="2" s="1"/>
  <c r="AG396" i="2"/>
  <c r="AH396" i="2" s="1"/>
  <c r="AG395" i="2"/>
  <c r="AH395" i="2" s="1"/>
  <c r="AG394" i="2"/>
  <c r="AH394" i="2" s="1"/>
  <c r="AG393" i="2"/>
  <c r="AH393" i="2" s="1"/>
  <c r="AG392" i="2"/>
  <c r="AH392" i="2" s="1"/>
  <c r="AG391" i="2"/>
  <c r="AG390" i="2"/>
  <c r="AH390" i="2" s="1"/>
  <c r="AG389" i="2"/>
  <c r="AH389" i="2" s="1"/>
  <c r="AG388" i="2"/>
  <c r="AH388" i="2" s="1"/>
  <c r="AG387" i="2"/>
  <c r="AH387" i="2" s="1"/>
  <c r="AG386" i="2"/>
  <c r="AH386" i="2" s="1"/>
  <c r="AG385" i="2"/>
  <c r="AH385" i="2" s="1"/>
  <c r="AG384" i="2"/>
  <c r="AH384" i="2" s="1"/>
  <c r="AG383" i="2"/>
  <c r="AH383" i="2" s="1"/>
  <c r="AG382" i="2"/>
  <c r="AG381" i="2"/>
  <c r="AH381" i="2" s="1"/>
  <c r="AG380" i="2"/>
  <c r="AH380" i="2" s="1"/>
  <c r="AG379" i="2"/>
  <c r="AH379" i="2" s="1"/>
  <c r="AG378" i="2"/>
  <c r="AH378" i="2" s="1"/>
  <c r="AG377" i="2"/>
  <c r="AH377" i="2" s="1"/>
  <c r="AG376" i="2"/>
  <c r="AH376" i="2" s="1"/>
  <c r="AG375" i="2"/>
  <c r="AH375" i="2" s="1"/>
  <c r="AG374" i="2"/>
  <c r="AH374" i="2" s="1"/>
  <c r="AG373" i="2"/>
  <c r="AH373" i="2" s="1"/>
  <c r="AG372" i="2"/>
  <c r="AH372" i="2" s="1"/>
  <c r="AG371" i="2"/>
  <c r="AG370" i="2"/>
  <c r="AG369" i="2"/>
  <c r="AH369" i="2" s="1"/>
  <c r="AG368" i="2"/>
  <c r="AH368" i="2" s="1"/>
  <c r="AG367" i="2"/>
  <c r="AH367" i="2" s="1"/>
  <c r="AG366" i="2"/>
  <c r="AH366" i="2" s="1"/>
  <c r="AG365" i="2"/>
  <c r="AH365" i="2" s="1"/>
  <c r="AG364" i="2"/>
  <c r="AH364" i="2" s="1"/>
  <c r="AG363" i="2"/>
  <c r="AH363" i="2" s="1"/>
  <c r="AG362" i="2"/>
  <c r="AH362" i="2" s="1"/>
  <c r="AG361" i="2"/>
  <c r="AH361" i="2" s="1"/>
  <c r="AG360" i="2"/>
  <c r="AH360" i="2" s="1"/>
  <c r="AG359" i="2"/>
  <c r="AG358" i="2"/>
  <c r="AH358" i="2" s="1"/>
  <c r="AG357" i="2"/>
  <c r="AH357" i="2" s="1"/>
  <c r="AG356" i="2"/>
  <c r="AH356" i="2" s="1"/>
  <c r="AG355" i="2"/>
  <c r="AH355" i="2" s="1"/>
  <c r="AG354" i="2"/>
  <c r="AH354" i="2" s="1"/>
  <c r="AG353" i="2"/>
  <c r="AH353" i="2" s="1"/>
  <c r="AG352" i="2"/>
  <c r="AH352" i="2" s="1"/>
  <c r="AG351" i="2"/>
  <c r="AH351" i="2" s="1"/>
  <c r="AG350" i="2"/>
  <c r="AG349" i="2"/>
  <c r="AH349" i="2" s="1"/>
  <c r="AG348" i="2"/>
  <c r="AH348" i="2" s="1"/>
  <c r="AG347" i="2"/>
  <c r="AH347" i="2" s="1"/>
  <c r="AG346" i="2"/>
  <c r="AH346" i="2" s="1"/>
  <c r="AG345" i="2"/>
  <c r="AH345" i="2" s="1"/>
  <c r="AG344" i="2"/>
  <c r="AH344" i="2" s="1"/>
  <c r="AG343" i="2"/>
  <c r="AH343" i="2" s="1"/>
  <c r="AG342" i="2"/>
  <c r="AH342" i="2" s="1"/>
  <c r="AG341" i="2"/>
  <c r="AH341" i="2" s="1"/>
  <c r="AG340" i="2"/>
  <c r="AH340" i="2" s="1"/>
  <c r="AG339" i="2"/>
  <c r="AG338" i="2"/>
  <c r="AG337" i="2"/>
  <c r="AH337" i="2" s="1"/>
  <c r="AG336" i="2"/>
  <c r="AH336" i="2" s="1"/>
  <c r="AG335" i="2"/>
  <c r="AH335" i="2" s="1"/>
  <c r="AG334" i="2"/>
  <c r="AH334" i="2" s="1"/>
  <c r="AG333" i="2"/>
  <c r="AH333" i="2" s="1"/>
  <c r="AG332" i="2"/>
  <c r="AH332" i="2" s="1"/>
  <c r="AG331" i="2"/>
  <c r="AH331" i="2" s="1"/>
  <c r="AG330" i="2"/>
  <c r="AH330" i="2" s="1"/>
  <c r="AG329" i="2"/>
  <c r="AH329" i="2" s="1"/>
  <c r="AG328" i="2"/>
  <c r="AH328" i="2" s="1"/>
  <c r="AG327" i="2"/>
  <c r="AG326" i="2"/>
  <c r="AH326" i="2" s="1"/>
  <c r="AG325" i="2"/>
  <c r="AH325" i="2" s="1"/>
  <c r="AG324" i="2"/>
  <c r="AH324" i="2" s="1"/>
  <c r="AG323" i="2"/>
  <c r="AH323" i="2" s="1"/>
  <c r="AG322" i="2"/>
  <c r="AH322" i="2" s="1"/>
  <c r="AG321" i="2"/>
  <c r="AH321" i="2" s="1"/>
  <c r="AG320" i="2"/>
  <c r="AH320" i="2" s="1"/>
  <c r="AG319" i="2"/>
  <c r="AG318" i="2"/>
  <c r="AG317" i="2"/>
  <c r="AH317" i="2" s="1"/>
  <c r="AG316" i="2"/>
  <c r="AH316" i="2" s="1"/>
  <c r="AG315" i="2"/>
  <c r="AH315" i="2" s="1"/>
  <c r="AG314" i="2"/>
  <c r="AH314" i="2" s="1"/>
  <c r="AG313" i="2"/>
  <c r="AH313" i="2" s="1"/>
  <c r="AG312" i="2"/>
  <c r="AH312" i="2" s="1"/>
  <c r="AG311" i="2"/>
  <c r="AG310" i="2"/>
  <c r="AG309" i="2"/>
  <c r="AH309" i="2" s="1"/>
  <c r="AG308" i="2"/>
  <c r="AH308" i="2" s="1"/>
  <c r="AG307" i="2"/>
  <c r="AH307" i="2" s="1"/>
  <c r="AG306" i="2"/>
  <c r="AH306" i="2" s="1"/>
  <c r="AG305" i="2"/>
  <c r="AH305" i="2" s="1"/>
  <c r="AG304" i="2"/>
  <c r="AH304" i="2" s="1"/>
  <c r="AG303" i="2"/>
  <c r="AG302" i="2"/>
  <c r="AG301" i="2"/>
  <c r="AH301" i="2" s="1"/>
  <c r="AG300" i="2"/>
  <c r="AH300" i="2" s="1"/>
  <c r="AG299" i="2"/>
  <c r="AH299" i="2" s="1"/>
  <c r="AG298" i="2"/>
  <c r="AH298" i="2" s="1"/>
  <c r="AG297" i="2"/>
  <c r="AH297" i="2" s="1"/>
  <c r="AG296" i="2"/>
  <c r="AH296" i="2" s="1"/>
  <c r="AG295" i="2"/>
  <c r="AG294" i="2"/>
  <c r="AG293" i="2"/>
  <c r="AH293" i="2" s="1"/>
  <c r="AG292" i="2"/>
  <c r="AH292" i="2" s="1"/>
  <c r="AG291" i="2"/>
  <c r="AH291" i="2" s="1"/>
  <c r="AG290" i="2"/>
  <c r="AG289" i="2"/>
  <c r="AH289" i="2" s="1"/>
  <c r="AG288" i="2"/>
  <c r="AH288" i="2" s="1"/>
  <c r="AG287" i="2"/>
  <c r="AH287" i="2" s="1"/>
  <c r="AG286" i="2"/>
  <c r="AH286" i="2" s="1"/>
  <c r="AG285" i="2"/>
  <c r="AH285" i="2" s="1"/>
  <c r="AG284" i="2"/>
  <c r="AH284" i="2" s="1"/>
  <c r="AG283" i="2"/>
  <c r="AH283" i="2" s="1"/>
  <c r="AG282" i="2"/>
  <c r="AH282" i="2" s="1"/>
  <c r="AG281" i="2"/>
  <c r="AH281" i="2" s="1"/>
  <c r="AG280" i="2"/>
  <c r="AH280" i="2" s="1"/>
  <c r="AG279" i="2"/>
  <c r="AH279" i="2" s="1"/>
  <c r="AG278" i="2"/>
  <c r="AH278" i="2" s="1"/>
  <c r="AG277" i="2"/>
  <c r="AH277" i="2" s="1"/>
  <c r="AG276" i="2"/>
  <c r="AH276" i="2" s="1"/>
  <c r="AG275" i="2"/>
  <c r="AH275" i="2" s="1"/>
  <c r="AG274" i="2"/>
  <c r="AH274" i="2" s="1"/>
  <c r="AG273" i="2"/>
  <c r="AH273" i="2" s="1"/>
  <c r="AG272" i="2"/>
  <c r="AH272" i="2" s="1"/>
  <c r="AG271" i="2"/>
  <c r="AH271" i="2" s="1"/>
  <c r="AG270" i="2"/>
  <c r="AH270" i="2" s="1"/>
  <c r="AG269" i="2"/>
  <c r="AH269" i="2" s="1"/>
  <c r="AG268" i="2"/>
  <c r="AH268" i="2" s="1"/>
  <c r="AG267" i="2"/>
  <c r="AH267" i="2" s="1"/>
  <c r="AG266" i="2"/>
  <c r="AH266" i="2" s="1"/>
  <c r="AG265" i="2"/>
  <c r="AH265" i="2" s="1"/>
  <c r="AG264" i="2"/>
  <c r="AH264" i="2" s="1"/>
  <c r="AG263" i="2"/>
  <c r="AH263" i="2" s="1"/>
  <c r="AG262" i="2"/>
  <c r="AH262" i="2" s="1"/>
  <c r="AG261" i="2"/>
  <c r="AH261" i="2" s="1"/>
  <c r="AG260" i="2"/>
  <c r="AH260" i="2" s="1"/>
  <c r="AG259" i="2"/>
  <c r="AH259" i="2" s="1"/>
  <c r="AG258" i="2"/>
  <c r="AH258" i="2" s="1"/>
  <c r="AG257" i="2"/>
  <c r="AH257" i="2" s="1"/>
  <c r="AG256" i="2"/>
  <c r="AH256" i="2" s="1"/>
  <c r="AG255" i="2"/>
  <c r="AH255" i="2" s="1"/>
  <c r="AG254" i="2"/>
  <c r="AH254" i="2" s="1"/>
  <c r="AG253" i="2"/>
  <c r="AH253" i="2" s="1"/>
  <c r="AG252" i="2"/>
  <c r="AH252" i="2" s="1"/>
  <c r="AG251" i="2"/>
  <c r="AH251" i="2" s="1"/>
  <c r="AG250" i="2"/>
  <c r="AH250" i="2" s="1"/>
  <c r="AG249" i="2"/>
  <c r="AH249" i="2" s="1"/>
  <c r="AG248" i="2"/>
  <c r="AH248" i="2" s="1"/>
  <c r="AG247" i="2"/>
  <c r="AH247" i="2" s="1"/>
  <c r="AG246" i="2"/>
  <c r="AH246" i="2" s="1"/>
  <c r="AG245" i="2"/>
  <c r="AH245" i="2" s="1"/>
  <c r="AG244" i="2"/>
  <c r="AH244" i="2" s="1"/>
  <c r="AG243" i="2"/>
  <c r="AH243" i="2" s="1"/>
  <c r="AG242" i="2"/>
  <c r="AH242" i="2" s="1"/>
  <c r="AG241" i="2"/>
  <c r="AH241" i="2" s="1"/>
  <c r="AG240" i="2"/>
  <c r="AH240" i="2" s="1"/>
  <c r="AG239" i="2"/>
  <c r="AH239" i="2" s="1"/>
  <c r="AG238" i="2"/>
  <c r="AH238" i="2" s="1"/>
  <c r="AG237" i="2"/>
  <c r="AH237" i="2" s="1"/>
  <c r="AG236" i="2"/>
  <c r="AH236" i="2" s="1"/>
  <c r="AG235" i="2"/>
  <c r="AH235" i="2" s="1"/>
  <c r="AG234" i="2"/>
  <c r="AH234" i="2" s="1"/>
  <c r="AG233" i="2"/>
  <c r="AH233" i="2" s="1"/>
  <c r="AG232" i="2"/>
  <c r="AH232" i="2" s="1"/>
  <c r="AG231" i="2"/>
  <c r="AH231" i="2" s="1"/>
  <c r="AG230" i="2"/>
  <c r="AH230" i="2" s="1"/>
  <c r="AG229" i="2"/>
  <c r="AH229" i="2" s="1"/>
  <c r="AG228" i="2"/>
  <c r="AH228" i="2" s="1"/>
  <c r="AG227" i="2"/>
  <c r="AH227" i="2" s="1"/>
  <c r="AG226" i="2"/>
  <c r="AH226" i="2" s="1"/>
  <c r="AG225" i="2"/>
  <c r="AH225" i="2" s="1"/>
  <c r="AG224" i="2"/>
  <c r="AH224" i="2" s="1"/>
  <c r="AG223" i="2"/>
  <c r="AH223" i="2" s="1"/>
  <c r="AG222" i="2"/>
  <c r="AH222" i="2" s="1"/>
  <c r="AG221" i="2"/>
  <c r="AH221" i="2" s="1"/>
  <c r="AG220" i="2"/>
  <c r="AH220" i="2" s="1"/>
  <c r="AG219" i="2"/>
  <c r="AH219" i="2" s="1"/>
  <c r="AG218" i="2"/>
  <c r="AH218" i="2" s="1"/>
  <c r="AG217" i="2"/>
  <c r="AH217" i="2" s="1"/>
  <c r="AG216" i="2"/>
  <c r="AH216" i="2" s="1"/>
  <c r="AG215" i="2"/>
  <c r="AH215" i="2" s="1"/>
  <c r="AG214" i="2"/>
  <c r="AH214" i="2" s="1"/>
  <c r="AG213" i="2"/>
  <c r="AH213" i="2" s="1"/>
  <c r="AG212" i="2"/>
  <c r="AH212" i="2" s="1"/>
  <c r="AG211" i="2"/>
  <c r="AH211" i="2" s="1"/>
  <c r="AG210" i="2"/>
  <c r="AH210" i="2" s="1"/>
  <c r="AG209" i="2"/>
  <c r="AH209" i="2" s="1"/>
  <c r="AG208" i="2"/>
  <c r="AH208" i="2" s="1"/>
  <c r="AG207" i="2"/>
  <c r="AH207" i="2" s="1"/>
  <c r="AG206" i="2"/>
  <c r="AH206" i="2" s="1"/>
  <c r="AG205" i="2"/>
  <c r="AH205" i="2" s="1"/>
  <c r="AG204" i="2"/>
  <c r="AH204" i="2" s="1"/>
  <c r="AG203" i="2"/>
  <c r="AH203" i="2" s="1"/>
  <c r="AG202" i="2"/>
  <c r="AH202" i="2" s="1"/>
  <c r="AG201" i="2"/>
  <c r="AH201" i="2" s="1"/>
  <c r="AG200" i="2"/>
  <c r="AH200" i="2" s="1"/>
  <c r="AG199" i="2"/>
  <c r="AH199" i="2" s="1"/>
  <c r="AG198" i="2"/>
  <c r="AH198" i="2" s="1"/>
  <c r="AG197" i="2"/>
  <c r="AH197" i="2" s="1"/>
  <c r="AG196" i="2"/>
  <c r="AH196" i="2" s="1"/>
  <c r="AG195" i="2"/>
  <c r="AH195" i="2" s="1"/>
  <c r="AG194" i="2"/>
  <c r="AH194" i="2" s="1"/>
  <c r="AG193" i="2"/>
  <c r="AH193" i="2" s="1"/>
  <c r="AG192" i="2"/>
  <c r="AH192" i="2" s="1"/>
  <c r="AG191" i="2"/>
  <c r="AH191" i="2" s="1"/>
  <c r="AG190" i="2"/>
  <c r="AH190" i="2" s="1"/>
  <c r="AG189" i="2"/>
  <c r="AH189" i="2" s="1"/>
  <c r="AG188" i="2"/>
  <c r="AH188" i="2" s="1"/>
  <c r="AG187" i="2"/>
  <c r="AH187" i="2" s="1"/>
  <c r="AG186" i="2"/>
  <c r="AH186" i="2" s="1"/>
  <c r="AG185" i="2"/>
  <c r="AH185" i="2" s="1"/>
  <c r="AG184" i="2"/>
  <c r="AH184" i="2" s="1"/>
  <c r="AG183" i="2"/>
  <c r="AH183" i="2" s="1"/>
  <c r="AG182" i="2"/>
  <c r="AH182" i="2" s="1"/>
  <c r="AG181" i="2"/>
  <c r="AH181" i="2" s="1"/>
  <c r="AG180" i="2"/>
  <c r="AH180" i="2" s="1"/>
  <c r="AG179" i="2"/>
  <c r="AH179" i="2" s="1"/>
  <c r="AG178" i="2"/>
  <c r="AH178" i="2" s="1"/>
  <c r="AG177" i="2"/>
  <c r="AH177" i="2" s="1"/>
  <c r="AG176" i="2"/>
  <c r="AH176" i="2" s="1"/>
  <c r="AG175" i="2"/>
  <c r="AH175" i="2" s="1"/>
  <c r="AG174" i="2"/>
  <c r="AH174" i="2" s="1"/>
  <c r="AG173" i="2"/>
  <c r="AH173" i="2" s="1"/>
  <c r="AG172" i="2"/>
  <c r="AH172" i="2" s="1"/>
  <c r="AG171" i="2"/>
  <c r="AH171" i="2" s="1"/>
  <c r="AG170" i="2"/>
  <c r="AH170" i="2" s="1"/>
  <c r="AG169" i="2"/>
  <c r="AH169" i="2" s="1"/>
  <c r="AG168" i="2"/>
  <c r="AH168" i="2" s="1"/>
  <c r="AG167" i="2"/>
  <c r="AH167" i="2" s="1"/>
  <c r="AG166" i="2"/>
  <c r="AH166" i="2" s="1"/>
  <c r="AG165" i="2"/>
  <c r="AH165" i="2" s="1"/>
  <c r="AG164" i="2"/>
  <c r="AH164" i="2" s="1"/>
  <c r="AG163" i="2"/>
  <c r="AH163" i="2" s="1"/>
  <c r="AG162" i="2"/>
  <c r="AH162" i="2" s="1"/>
  <c r="AG161" i="2"/>
  <c r="AH161" i="2" s="1"/>
  <c r="AG160" i="2"/>
  <c r="AH160" i="2" s="1"/>
  <c r="AG159" i="2"/>
  <c r="AH159" i="2" s="1"/>
  <c r="AG158" i="2"/>
  <c r="AH158" i="2" s="1"/>
  <c r="AG157" i="2"/>
  <c r="AH157" i="2" s="1"/>
  <c r="AG156" i="2"/>
  <c r="AH156" i="2" s="1"/>
  <c r="AG155" i="2"/>
  <c r="AH155" i="2" s="1"/>
  <c r="AG154" i="2"/>
  <c r="AH154" i="2" s="1"/>
  <c r="AG153" i="2"/>
  <c r="AH153" i="2" s="1"/>
  <c r="AG152" i="2"/>
  <c r="AH152" i="2" s="1"/>
  <c r="AG151" i="2"/>
  <c r="AH151" i="2" s="1"/>
  <c r="AG150" i="2"/>
  <c r="AH150" i="2" s="1"/>
  <c r="AG149" i="2"/>
  <c r="AH149" i="2" s="1"/>
  <c r="AG148" i="2"/>
  <c r="AH148" i="2" s="1"/>
  <c r="AG147" i="2"/>
  <c r="AH147" i="2" s="1"/>
  <c r="AG146" i="2"/>
  <c r="AH146" i="2" s="1"/>
  <c r="AG145" i="2"/>
  <c r="AH145" i="2" s="1"/>
  <c r="AG144" i="2"/>
  <c r="AH144" i="2" s="1"/>
  <c r="AG143" i="2"/>
  <c r="AH143" i="2" s="1"/>
  <c r="AG142" i="2"/>
  <c r="AH142" i="2" s="1"/>
  <c r="AG141" i="2"/>
  <c r="AH141" i="2" s="1"/>
  <c r="AG140" i="2"/>
  <c r="AH140" i="2" s="1"/>
  <c r="AG139" i="2"/>
  <c r="AH139" i="2" s="1"/>
  <c r="AG138" i="2"/>
  <c r="AH138" i="2" s="1"/>
  <c r="AG137" i="2"/>
  <c r="AH137" i="2" s="1"/>
  <c r="AG136" i="2"/>
  <c r="AH136" i="2" s="1"/>
  <c r="AG135" i="2"/>
  <c r="AH135" i="2" s="1"/>
  <c r="AG134" i="2"/>
  <c r="AH134" i="2" s="1"/>
  <c r="AG133" i="2"/>
  <c r="AH133" i="2" s="1"/>
  <c r="AG132" i="2"/>
  <c r="AH132" i="2" s="1"/>
  <c r="AG131" i="2"/>
  <c r="AH131" i="2" s="1"/>
  <c r="AG130" i="2"/>
  <c r="AH130" i="2" s="1"/>
  <c r="AG129" i="2"/>
  <c r="AH129" i="2" s="1"/>
  <c r="AG128" i="2"/>
  <c r="AH128" i="2" s="1"/>
  <c r="AG127" i="2"/>
  <c r="AH127" i="2" s="1"/>
  <c r="AG126" i="2"/>
  <c r="AH126" i="2" s="1"/>
  <c r="AG125" i="2"/>
  <c r="AH125" i="2" s="1"/>
  <c r="AG124" i="2"/>
  <c r="AH124" i="2" s="1"/>
  <c r="AG123" i="2"/>
  <c r="AH123" i="2" s="1"/>
  <c r="AG122" i="2"/>
  <c r="AH122" i="2" s="1"/>
  <c r="AG121" i="2"/>
  <c r="AH121" i="2" s="1"/>
  <c r="AG120" i="2"/>
  <c r="AH120" i="2" s="1"/>
  <c r="AG119" i="2"/>
  <c r="AH119" i="2" s="1"/>
  <c r="AG118" i="2"/>
  <c r="AH118" i="2" s="1"/>
  <c r="AG117" i="2"/>
  <c r="AH117" i="2" s="1"/>
  <c r="AG116" i="2"/>
  <c r="AH116" i="2" s="1"/>
  <c r="AG115" i="2"/>
  <c r="AH115" i="2" s="1"/>
  <c r="AG114" i="2"/>
  <c r="AH114" i="2" s="1"/>
  <c r="AG113" i="2"/>
  <c r="AH113" i="2" s="1"/>
  <c r="AG112" i="2"/>
  <c r="AH112" i="2" s="1"/>
  <c r="AG111" i="2"/>
  <c r="AH111" i="2" s="1"/>
  <c r="AG110" i="2"/>
  <c r="AH110" i="2" s="1"/>
  <c r="AG109" i="2"/>
  <c r="AH109" i="2" s="1"/>
  <c r="AG108" i="2"/>
  <c r="AH108" i="2" s="1"/>
  <c r="AG107" i="2"/>
  <c r="AH107" i="2" s="1"/>
  <c r="AG106" i="2"/>
  <c r="AH106" i="2" s="1"/>
  <c r="AG105" i="2"/>
  <c r="AH105" i="2" s="1"/>
  <c r="AG104" i="2"/>
  <c r="AH104" i="2" s="1"/>
  <c r="AG103" i="2"/>
  <c r="AH103" i="2" s="1"/>
  <c r="AG102" i="2"/>
  <c r="AH102" i="2" s="1"/>
  <c r="AG101" i="2"/>
  <c r="AH101" i="2" s="1"/>
  <c r="AG100" i="2"/>
  <c r="AH100" i="2" s="1"/>
  <c r="AG99" i="2"/>
  <c r="AH99" i="2" s="1"/>
  <c r="AG98" i="2"/>
  <c r="AH98" i="2" s="1"/>
  <c r="AG97" i="2"/>
  <c r="AH97" i="2" s="1"/>
  <c r="AG96" i="2"/>
  <c r="AH96" i="2" s="1"/>
  <c r="AG95" i="2"/>
  <c r="AH95" i="2" s="1"/>
  <c r="AG94" i="2"/>
  <c r="AH94" i="2" s="1"/>
  <c r="AG93" i="2"/>
  <c r="AH93" i="2" s="1"/>
  <c r="AG92" i="2"/>
  <c r="AH92" i="2" s="1"/>
  <c r="AG91" i="2"/>
  <c r="AH91" i="2" s="1"/>
  <c r="AG90" i="2"/>
  <c r="AH90" i="2" s="1"/>
  <c r="AG89" i="2"/>
  <c r="AH89" i="2" s="1"/>
  <c r="AG88" i="2"/>
  <c r="AH88" i="2" s="1"/>
  <c r="AG87" i="2"/>
  <c r="AH87" i="2" s="1"/>
  <c r="AG86" i="2"/>
  <c r="AH86" i="2" s="1"/>
  <c r="AG85" i="2"/>
  <c r="AH85" i="2" s="1"/>
  <c r="AG84" i="2"/>
  <c r="AH84" i="2" s="1"/>
  <c r="AG83" i="2"/>
  <c r="AH83" i="2" s="1"/>
  <c r="AG82" i="2"/>
  <c r="AH82" i="2" s="1"/>
  <c r="AG81" i="2"/>
  <c r="AH81" i="2" s="1"/>
  <c r="AG80" i="2"/>
  <c r="AH80" i="2" s="1"/>
  <c r="AG79" i="2"/>
  <c r="AH79" i="2" s="1"/>
  <c r="AG78" i="2"/>
  <c r="AH78" i="2" s="1"/>
  <c r="AG77" i="2"/>
  <c r="AH77" i="2" s="1"/>
  <c r="AG76" i="2"/>
  <c r="AH76" i="2" s="1"/>
  <c r="AG75" i="2"/>
  <c r="AH75" i="2" s="1"/>
  <c r="AG74" i="2"/>
  <c r="AH74" i="2" s="1"/>
  <c r="AG73" i="2"/>
  <c r="AH73" i="2" s="1"/>
  <c r="AG72" i="2"/>
  <c r="AH72" i="2" s="1"/>
  <c r="AG71" i="2"/>
  <c r="AH71" i="2" s="1"/>
  <c r="AG70" i="2"/>
  <c r="AH70" i="2" s="1"/>
  <c r="AG69" i="2"/>
  <c r="AH69" i="2" s="1"/>
  <c r="AG68" i="2"/>
  <c r="AH68" i="2" s="1"/>
  <c r="AG67" i="2"/>
  <c r="AH67" i="2" s="1"/>
  <c r="AG66" i="2"/>
  <c r="AH66" i="2" s="1"/>
  <c r="AG65" i="2"/>
  <c r="AH65" i="2" s="1"/>
  <c r="AG64" i="2"/>
  <c r="AH64" i="2" s="1"/>
  <c r="AG63" i="2"/>
  <c r="AH63" i="2" s="1"/>
  <c r="AG62" i="2"/>
  <c r="AH62" i="2" s="1"/>
  <c r="AG61" i="2"/>
  <c r="AH61" i="2" s="1"/>
  <c r="AG60" i="2"/>
  <c r="AH60" i="2" s="1"/>
  <c r="AG59" i="2"/>
  <c r="AH59" i="2" s="1"/>
  <c r="AG58" i="2"/>
  <c r="AH58" i="2" s="1"/>
  <c r="AG57" i="2"/>
  <c r="AH57" i="2" s="1"/>
  <c r="AG56" i="2"/>
  <c r="AH56" i="2" s="1"/>
  <c r="AG55" i="2"/>
  <c r="AH55" i="2" s="1"/>
  <c r="AG54" i="2"/>
  <c r="AH54" i="2" s="1"/>
  <c r="AG53" i="2"/>
  <c r="AH53" i="2" s="1"/>
  <c r="AG52" i="2"/>
  <c r="AH52" i="2" s="1"/>
  <c r="AG51" i="2"/>
  <c r="AH51" i="2" s="1"/>
  <c r="AG50" i="2"/>
  <c r="AH50" i="2" s="1"/>
  <c r="AG49" i="2"/>
  <c r="AH49" i="2" s="1"/>
  <c r="AG48" i="2"/>
  <c r="AH48" i="2" s="1"/>
  <c r="AG47" i="2"/>
  <c r="AH47" i="2" s="1"/>
  <c r="AG46" i="2"/>
  <c r="AH46" i="2" s="1"/>
  <c r="AG45" i="2"/>
  <c r="AH45" i="2" s="1"/>
  <c r="AG44" i="2"/>
  <c r="AH44" i="2" s="1"/>
  <c r="AG43" i="2"/>
  <c r="AH43" i="2" s="1"/>
  <c r="AG42" i="2"/>
  <c r="AH42" i="2" s="1"/>
  <c r="AG41" i="2"/>
  <c r="AH41" i="2" s="1"/>
  <c r="AG40" i="2"/>
  <c r="AH40" i="2" s="1"/>
  <c r="AG39" i="2"/>
  <c r="AH39" i="2" s="1"/>
  <c r="AG38" i="2"/>
  <c r="AH38" i="2" s="1"/>
  <c r="AG37" i="2"/>
  <c r="AH37" i="2" s="1"/>
  <c r="AG36" i="2"/>
  <c r="AH36" i="2" s="1"/>
  <c r="AG35" i="2"/>
  <c r="AH35" i="2" s="1"/>
  <c r="AG34" i="2"/>
  <c r="AH34" i="2" s="1"/>
  <c r="AG33" i="2"/>
  <c r="AH33" i="2" s="1"/>
  <c r="AG32" i="2"/>
  <c r="AH32" i="2" s="1"/>
  <c r="AG31" i="2"/>
  <c r="AH31" i="2" s="1"/>
  <c r="AG30" i="2"/>
  <c r="AH30" i="2" s="1"/>
  <c r="AG29" i="2"/>
  <c r="AH29" i="2" s="1"/>
  <c r="AG28" i="2"/>
  <c r="AH28" i="2" s="1"/>
  <c r="AG27" i="2"/>
  <c r="AH27" i="2" s="1"/>
  <c r="AG26" i="2"/>
  <c r="AH26" i="2" s="1"/>
  <c r="AG25" i="2"/>
  <c r="AH25" i="2" s="1"/>
  <c r="AG24" i="2"/>
  <c r="AH24" i="2" s="1"/>
  <c r="AG23" i="2"/>
  <c r="AH23" i="2" s="1"/>
  <c r="AG22" i="2"/>
  <c r="AH22" i="2" s="1"/>
  <c r="AG21" i="2"/>
  <c r="AH21" i="2" s="1"/>
  <c r="AG20" i="2"/>
  <c r="AH20" i="2" s="1"/>
  <c r="AG19" i="2"/>
  <c r="AH19" i="2" s="1"/>
  <c r="AG18" i="2"/>
  <c r="AH18" i="2" s="1"/>
  <c r="AG17" i="2"/>
  <c r="AH17" i="2" s="1"/>
  <c r="AG16" i="2"/>
  <c r="AH16" i="2" s="1"/>
  <c r="AG15" i="2"/>
  <c r="AH15" i="2" s="1"/>
  <c r="AG14" i="2"/>
  <c r="AH14" i="2" s="1"/>
  <c r="AG13" i="2"/>
  <c r="AH13" i="2" s="1"/>
  <c r="AG12" i="2"/>
  <c r="AH12" i="2" s="1"/>
  <c r="AG11" i="2"/>
  <c r="AH11" i="2" s="1"/>
  <c r="AG10" i="2"/>
  <c r="AH10" i="2" s="1"/>
  <c r="AG9" i="2"/>
  <c r="AH9" i="2" s="1"/>
  <c r="AG8" i="2"/>
  <c r="AH8" i="2" s="1"/>
  <c r="AG6" i="2"/>
  <c r="AH6" i="2" s="1"/>
  <c r="AG5" i="2"/>
  <c r="AG4" i="2"/>
  <c r="AG3" i="2"/>
  <c r="AH3" i="2" s="1"/>
  <c r="AG2" i="2"/>
  <c r="AH2" i="2" s="1"/>
  <c r="AG7" i="2"/>
  <c r="AH7" i="2" s="1"/>
  <c r="AE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AE545" i="2"/>
  <c r="AE546" i="2"/>
  <c r="AE547" i="2"/>
  <c r="AE548" i="2"/>
  <c r="AE549" i="2"/>
  <c r="AE550" i="2"/>
  <c r="AE551" i="2"/>
  <c r="AE552" i="2"/>
  <c r="AE553" i="2"/>
  <c r="AE554" i="2"/>
  <c r="AE555" i="2"/>
  <c r="AE556" i="2"/>
  <c r="AE557" i="2"/>
  <c r="AE558" i="2"/>
  <c r="AE559" i="2"/>
  <c r="AE560" i="2"/>
  <c r="AE561" i="2"/>
  <c r="AE562" i="2"/>
  <c r="AE563"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2" i="2"/>
  <c r="AE643" i="2"/>
  <c r="AE644" i="2"/>
  <c r="AE645" i="2"/>
  <c r="AE646" i="2"/>
  <c r="AE647" i="2"/>
  <c r="AE648" i="2"/>
  <c r="AE649" i="2"/>
  <c r="AE650" i="2"/>
  <c r="AE651" i="2"/>
  <c r="AE652" i="2"/>
  <c r="AE653" i="2"/>
  <c r="AE654" i="2"/>
  <c r="AE655" i="2"/>
  <c r="AE656" i="2"/>
  <c r="AE657" i="2"/>
  <c r="AE658" i="2"/>
  <c r="AE659" i="2"/>
  <c r="AE660" i="2"/>
  <c r="AE661" i="2"/>
  <c r="AE662" i="2"/>
  <c r="AE663" i="2"/>
  <c r="AE664" i="2"/>
  <c r="AE665" i="2"/>
  <c r="AE666"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697" i="2"/>
  <c r="AE698" i="2"/>
  <c r="AE699" i="2"/>
  <c r="AE700" i="2"/>
  <c r="AE701" i="2"/>
  <c r="AE702" i="2"/>
  <c r="AE703" i="2"/>
  <c r="AE704" i="2"/>
  <c r="AE705" i="2"/>
  <c r="AE706" i="2"/>
  <c r="AE707" i="2"/>
  <c r="AE708" i="2"/>
  <c r="AE709" i="2"/>
  <c r="AE710" i="2"/>
  <c r="AE711" i="2"/>
  <c r="AE712"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5" i="2"/>
  <c r="AE746" i="2"/>
  <c r="AE747" i="2"/>
  <c r="AE748" i="2"/>
  <c r="AE749" i="2"/>
  <c r="AE750" i="2"/>
  <c r="AE751"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3" i="2"/>
  <c r="AE834" i="2"/>
  <c r="AE835" i="2"/>
  <c r="AE836" i="2"/>
  <c r="AE837" i="2"/>
  <c r="AE838"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29" i="2"/>
  <c r="AE930" i="2"/>
  <c r="AE931" i="2"/>
  <c r="AE932" i="2"/>
  <c r="AE933" i="2"/>
  <c r="AE934" i="2"/>
  <c r="AE935"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0" i="2"/>
  <c r="AE1041" i="2"/>
  <c r="AE1042" i="2"/>
  <c r="AE1043" i="2"/>
  <c r="AE1044" i="2"/>
  <c r="AE1045"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2" i="2"/>
  <c r="AE1083" i="2"/>
  <c r="AE1084" i="2"/>
  <c r="AE1085" i="2"/>
  <c r="AE1086" i="2"/>
  <c r="AE1087" i="2"/>
  <c r="AE1088" i="2"/>
  <c r="AE1089" i="2"/>
  <c r="AE1090" i="2"/>
  <c r="AE1091" i="2"/>
  <c r="AE1092" i="2"/>
  <c r="AE1093" i="2"/>
  <c r="AE1094" i="2"/>
  <c r="AE1095" i="2"/>
  <c r="AE1096" i="2"/>
  <c r="AE1097" i="2"/>
  <c r="AE1098" i="2"/>
  <c r="AE1099" i="2"/>
  <c r="AE1100" i="2"/>
  <c r="AE1101" i="2"/>
  <c r="AE1102" i="2"/>
  <c r="AE1103" i="2"/>
  <c r="AE1104" i="2"/>
  <c r="AE1105"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3" i="2"/>
  <c r="AE1134" i="2"/>
  <c r="AE1135" i="2"/>
  <c r="AE1136" i="2"/>
  <c r="AE1137"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179" i="2"/>
  <c r="AE1180" i="2"/>
  <c r="AE1181" i="2"/>
  <c r="AE1182" i="2"/>
  <c r="AE1183" i="2"/>
  <c r="AE1184" i="2"/>
  <c r="AE1185" i="2"/>
  <c r="AE1186" i="2"/>
  <c r="AE1187" i="2"/>
  <c r="AE1188" i="2"/>
  <c r="AE1189" i="2"/>
  <c r="AE1190" i="2"/>
  <c r="AE1191" i="2"/>
  <c r="AE1192" i="2"/>
  <c r="AE1193" i="2"/>
  <c r="AE1194" i="2"/>
  <c r="AE1195" i="2"/>
  <c r="AE1196" i="2"/>
  <c r="AE1197" i="2"/>
  <c r="AE1198" i="2"/>
  <c r="AE1199" i="2"/>
  <c r="AE1200" i="2"/>
  <c r="AE1201" i="2"/>
  <c r="AE1202" i="2"/>
  <c r="AE1203" i="2"/>
  <c r="AE1204" i="2"/>
  <c r="AE1205" i="2"/>
  <c r="AE1206" i="2"/>
  <c r="AE1207" i="2"/>
  <c r="AE1208" i="2"/>
  <c r="AE1209" i="2"/>
  <c r="AE1210" i="2"/>
  <c r="AE1211" i="2"/>
  <c r="AE1212" i="2"/>
  <c r="AE1213" i="2"/>
  <c r="AE1214" i="2"/>
  <c r="AE1215" i="2"/>
  <c r="AE1216" i="2"/>
  <c r="AE1217" i="2"/>
  <c r="AE1218" i="2"/>
  <c r="AE1219" i="2"/>
  <c r="AE1220" i="2"/>
  <c r="AE1221" i="2"/>
  <c r="AE1222" i="2"/>
  <c r="AE1223" i="2"/>
  <c r="AE1224" i="2"/>
  <c r="AE1225" i="2"/>
  <c r="AE1226" i="2"/>
  <c r="AE1227" i="2"/>
  <c r="AE1228" i="2"/>
  <c r="AE1229" i="2"/>
  <c r="AE1230" i="2"/>
  <c r="AE1231" i="2"/>
  <c r="AE1232" i="2"/>
  <c r="AE1233" i="2"/>
  <c r="AE1234" i="2"/>
  <c r="AE1235" i="2"/>
  <c r="AE1236" i="2"/>
  <c r="AE1237" i="2"/>
  <c r="AE1238" i="2"/>
  <c r="AE1239" i="2"/>
  <c r="AE1240" i="2"/>
  <c r="AE1241" i="2"/>
  <c r="AE1242" i="2"/>
  <c r="AE1243" i="2"/>
  <c r="AE1244" i="2"/>
  <c r="AE1245" i="2"/>
  <c r="AE1246" i="2"/>
  <c r="AE1247" i="2"/>
  <c r="AE1248" i="2"/>
  <c r="AE1249" i="2"/>
  <c r="AE1250" i="2"/>
  <c r="AE1251" i="2"/>
  <c r="AE1252" i="2"/>
  <c r="AE1253" i="2"/>
  <c r="AE1254" i="2"/>
  <c r="AE1255" i="2"/>
  <c r="AE1256" i="2"/>
  <c r="AE1257" i="2"/>
  <c r="AE1258" i="2"/>
  <c r="AE1259" i="2"/>
  <c r="AE1260" i="2"/>
  <c r="AE1261" i="2"/>
  <c r="AE1262" i="2"/>
  <c r="AE1263" i="2"/>
  <c r="AE1264" i="2"/>
  <c r="AE1265" i="2"/>
  <c r="AE1266" i="2"/>
  <c r="AE1267" i="2"/>
  <c r="AE1268" i="2"/>
  <c r="AE1269" i="2"/>
  <c r="AE1270" i="2"/>
  <c r="AE1271" i="2"/>
  <c r="AE1272" i="2"/>
  <c r="AE1273" i="2"/>
  <c r="AE1274" i="2"/>
  <c r="AE1275" i="2"/>
  <c r="AE1276" i="2"/>
  <c r="AE1277" i="2"/>
  <c r="AE1278" i="2"/>
  <c r="AE1279" i="2"/>
  <c r="AE1280" i="2"/>
  <c r="AE1281" i="2"/>
  <c r="AE1282" i="2"/>
  <c r="AE1283" i="2"/>
  <c r="AE1284" i="2"/>
  <c r="AE1285" i="2"/>
  <c r="AE1286" i="2"/>
  <c r="AE1287" i="2"/>
  <c r="AE1288" i="2"/>
  <c r="AE1289" i="2"/>
  <c r="AE1290" i="2"/>
  <c r="AE1291" i="2"/>
  <c r="AE1292" i="2"/>
  <c r="AE1293" i="2"/>
  <c r="AE1294" i="2"/>
  <c r="AE1295" i="2"/>
  <c r="AE1296" i="2"/>
  <c r="AE1297" i="2"/>
  <c r="AE1298" i="2"/>
  <c r="AE1299" i="2"/>
  <c r="AE1300" i="2"/>
  <c r="AE1301" i="2"/>
  <c r="AE1302" i="2"/>
  <c r="AE1303" i="2"/>
  <c r="AE1304" i="2"/>
  <c r="AE1305" i="2"/>
  <c r="AE1306" i="2"/>
  <c r="AE1307" i="2"/>
  <c r="AE1308" i="2"/>
  <c r="AE1309" i="2"/>
  <c r="AE1310" i="2"/>
  <c r="AE1311" i="2"/>
  <c r="AE1312" i="2"/>
  <c r="AE1313" i="2"/>
  <c r="AE1314" i="2"/>
  <c r="AE1315" i="2"/>
  <c r="AE1316" i="2"/>
  <c r="AE1317" i="2"/>
  <c r="AE1318" i="2"/>
  <c r="AE1319" i="2"/>
  <c r="AE1320" i="2"/>
  <c r="AE1321" i="2"/>
  <c r="AE1322" i="2"/>
  <c r="AE1323" i="2"/>
  <c r="AE1324" i="2"/>
  <c r="AE1325" i="2"/>
  <c r="AE1326" i="2"/>
  <c r="AE1327" i="2"/>
  <c r="AE1328" i="2"/>
  <c r="AE1329" i="2"/>
  <c r="AE1330" i="2"/>
  <c r="AE1331" i="2"/>
  <c r="AE1332" i="2"/>
  <c r="AE1333" i="2"/>
  <c r="AE1334" i="2"/>
  <c r="AE1335" i="2"/>
  <c r="AE1336" i="2"/>
  <c r="AE1337" i="2"/>
  <c r="AE1338" i="2"/>
  <c r="AE1339" i="2"/>
  <c r="AE1340" i="2"/>
  <c r="AE1341" i="2"/>
  <c r="AE1342" i="2"/>
  <c r="AE1343" i="2"/>
  <c r="AE1344" i="2"/>
  <c r="AE1345" i="2"/>
  <c r="AE1346" i="2"/>
  <c r="AE1347" i="2"/>
  <c r="AE1348" i="2"/>
  <c r="AE1349" i="2"/>
  <c r="AE1350" i="2"/>
  <c r="AE1351" i="2"/>
  <c r="AE1352" i="2"/>
  <c r="AE1353" i="2"/>
  <c r="AE1354" i="2"/>
  <c r="AE1355" i="2"/>
  <c r="AE1356" i="2"/>
  <c r="AE1357" i="2"/>
  <c r="AE1358" i="2"/>
  <c r="AE1359" i="2"/>
  <c r="AE1360" i="2"/>
  <c r="AE1361" i="2"/>
  <c r="AE1362" i="2"/>
  <c r="AE1363" i="2"/>
  <c r="AE1364" i="2"/>
  <c r="AE1365" i="2"/>
  <c r="AE1366" i="2"/>
  <c r="AE1367" i="2"/>
  <c r="AE1368" i="2"/>
  <c r="AE1369" i="2"/>
  <c r="AE1370" i="2"/>
  <c r="AE1371" i="2"/>
  <c r="AE1372" i="2"/>
  <c r="AE1373" i="2"/>
  <c r="AE1374" i="2"/>
  <c r="AE1375" i="2"/>
  <c r="AE1376" i="2"/>
  <c r="AE1377" i="2"/>
  <c r="AE1378" i="2"/>
  <c r="AE1379" i="2"/>
  <c r="AE1380" i="2"/>
  <c r="AE1381" i="2"/>
  <c r="AE1382" i="2"/>
  <c r="AE1383" i="2"/>
  <c r="AE1384" i="2"/>
  <c r="AE1385" i="2"/>
  <c r="AE1386" i="2"/>
  <c r="AE1387" i="2"/>
  <c r="AE1388" i="2"/>
  <c r="AE1389" i="2"/>
  <c r="AE1390" i="2"/>
  <c r="AE1391" i="2"/>
  <c r="AE1392" i="2"/>
  <c r="AE1393" i="2"/>
  <c r="AE1394" i="2"/>
  <c r="AE1395" i="2"/>
  <c r="AE1396" i="2"/>
  <c r="AE1397" i="2"/>
  <c r="AE1398" i="2"/>
  <c r="AE1399" i="2"/>
  <c r="AE1400" i="2"/>
  <c r="AE1401" i="2"/>
  <c r="AE1402" i="2"/>
  <c r="AE1403" i="2"/>
  <c r="AE1404" i="2"/>
  <c r="AE1405" i="2"/>
  <c r="AE1406" i="2"/>
  <c r="AE1407" i="2"/>
  <c r="AE1408" i="2"/>
  <c r="AE1409" i="2"/>
  <c r="AE1410" i="2"/>
  <c r="AE1411" i="2"/>
  <c r="AE1412" i="2"/>
  <c r="AE1413" i="2"/>
  <c r="AE1414" i="2"/>
  <c r="AE1415" i="2"/>
  <c r="AE1416" i="2"/>
  <c r="AE1417" i="2"/>
  <c r="AE1418" i="2"/>
  <c r="AE1419" i="2"/>
  <c r="AE1420" i="2"/>
  <c r="AE1421" i="2"/>
  <c r="AE1422" i="2"/>
  <c r="AE1423" i="2"/>
  <c r="AE1424" i="2"/>
  <c r="AE1425" i="2"/>
  <c r="AE1426" i="2"/>
  <c r="AE1427" i="2"/>
  <c r="AE1428" i="2"/>
  <c r="AE1429" i="2"/>
  <c r="AE1430" i="2"/>
  <c r="AE1431" i="2"/>
  <c r="AE1432" i="2"/>
  <c r="AE1433" i="2"/>
  <c r="AE1434" i="2"/>
  <c r="AE1435" i="2"/>
  <c r="AE1436" i="2"/>
  <c r="AE1437" i="2"/>
  <c r="AE1438" i="2"/>
  <c r="AE1439" i="2"/>
  <c r="AE1440" i="2"/>
  <c r="AE1441" i="2"/>
  <c r="AE1442" i="2"/>
  <c r="AE1443" i="2"/>
  <c r="AE1444" i="2"/>
  <c r="AE1445" i="2"/>
  <c r="AE1446" i="2"/>
  <c r="AE1447" i="2"/>
  <c r="AE1448" i="2"/>
  <c r="AE1449" i="2"/>
  <c r="AE1450" i="2"/>
  <c r="AE1451" i="2"/>
  <c r="AE1452" i="2"/>
  <c r="AE1453" i="2"/>
  <c r="AE1454" i="2"/>
  <c r="AE1455" i="2"/>
  <c r="AE1456" i="2"/>
  <c r="AE1457" i="2"/>
  <c r="AE1458" i="2"/>
  <c r="AE1459" i="2"/>
  <c r="AE1460" i="2"/>
  <c r="AE1461" i="2"/>
  <c r="AE1462" i="2"/>
  <c r="AE1463" i="2"/>
  <c r="AE1464" i="2"/>
  <c r="AE1465" i="2"/>
  <c r="AE1466" i="2"/>
  <c r="AE1467" i="2"/>
  <c r="AE1468" i="2"/>
  <c r="AE1469" i="2"/>
  <c r="AE1470" i="2"/>
  <c r="AE1471" i="2"/>
  <c r="AE1472" i="2"/>
  <c r="AE1473" i="2"/>
  <c r="AE1474" i="2"/>
  <c r="AE1475" i="2"/>
  <c r="AE1476" i="2"/>
  <c r="AE1477" i="2"/>
  <c r="AE1478" i="2"/>
  <c r="AE1479" i="2"/>
  <c r="AE1480" i="2"/>
  <c r="AE1481" i="2"/>
  <c r="AE1482" i="2"/>
  <c r="AE1483" i="2"/>
  <c r="AE1484" i="2"/>
  <c r="AE1485" i="2"/>
  <c r="AE1486" i="2"/>
  <c r="AE1487" i="2"/>
  <c r="AE1488" i="2"/>
  <c r="AE1489" i="2"/>
  <c r="AE1490" i="2"/>
  <c r="AE1491" i="2"/>
  <c r="AE1492" i="2"/>
  <c r="AE1493" i="2"/>
  <c r="AE1494" i="2"/>
  <c r="AE1495" i="2"/>
  <c r="AE1496" i="2"/>
  <c r="AE1497" i="2"/>
  <c r="AE1498" i="2"/>
  <c r="AE1499" i="2"/>
  <c r="AE1500" i="2"/>
  <c r="AE1501" i="2"/>
  <c r="AE1502" i="2"/>
  <c r="AE1503" i="2"/>
  <c r="AE1504" i="2"/>
  <c r="AE1505" i="2"/>
  <c r="AE1506" i="2"/>
  <c r="AE1507" i="2"/>
  <c r="AE1508" i="2"/>
  <c r="AE1509" i="2"/>
  <c r="AE1510" i="2"/>
  <c r="AE1511" i="2"/>
  <c r="AE1512" i="2"/>
  <c r="AE1513" i="2"/>
  <c r="AE1514" i="2"/>
  <c r="AE1515" i="2"/>
  <c r="AE1516" i="2"/>
  <c r="AE1517" i="2"/>
  <c r="AE1518" i="2"/>
  <c r="AE1519" i="2"/>
  <c r="AE1520" i="2"/>
  <c r="AE1521" i="2"/>
  <c r="AE1522" i="2"/>
  <c r="AE1523" i="2"/>
  <c r="AE1524" i="2"/>
  <c r="AE1525" i="2"/>
  <c r="AE1526" i="2"/>
  <c r="AE1527" i="2"/>
  <c r="AE1528" i="2"/>
  <c r="AE1529" i="2"/>
  <c r="AE1530" i="2"/>
  <c r="AE1531" i="2"/>
  <c r="AE1532" i="2"/>
  <c r="AE1533" i="2"/>
  <c r="AE1534" i="2"/>
  <c r="AE1535" i="2"/>
  <c r="AE1536" i="2"/>
  <c r="AE1537" i="2"/>
  <c r="AE1538" i="2"/>
  <c r="AE1539" i="2"/>
  <c r="AE1540" i="2"/>
  <c r="AE1541" i="2"/>
  <c r="AE1542" i="2"/>
  <c r="AE1543" i="2"/>
  <c r="AE1544" i="2"/>
  <c r="AE1545" i="2"/>
  <c r="AE1546" i="2"/>
  <c r="AE1547" i="2"/>
  <c r="AE1548" i="2"/>
  <c r="AE1549" i="2"/>
  <c r="AE1550" i="2"/>
  <c r="AE1551" i="2"/>
  <c r="AE1552" i="2"/>
  <c r="AE1553" i="2"/>
  <c r="AE1554" i="2"/>
  <c r="AE1555" i="2"/>
  <c r="AE1556" i="2"/>
  <c r="AE1557" i="2"/>
  <c r="AE1558" i="2"/>
  <c r="AE1559" i="2"/>
  <c r="AE1560" i="2"/>
  <c r="AE1561" i="2"/>
  <c r="AE1562" i="2"/>
  <c r="AE1563" i="2"/>
  <c r="AE1564" i="2"/>
  <c r="AE1565" i="2"/>
  <c r="AE1566" i="2"/>
  <c r="AE1567" i="2"/>
  <c r="AE1568" i="2"/>
  <c r="AE1569" i="2"/>
  <c r="AE1570" i="2"/>
  <c r="AE1571" i="2"/>
  <c r="AE1572" i="2"/>
  <c r="AE1573" i="2"/>
  <c r="AE1574" i="2"/>
  <c r="AE1575" i="2"/>
  <c r="AE1576" i="2"/>
  <c r="AE1577" i="2"/>
  <c r="AE1578" i="2"/>
  <c r="AE1579" i="2"/>
  <c r="AE1580" i="2"/>
  <c r="AE1581" i="2"/>
  <c r="AE1582" i="2"/>
  <c r="AE1583" i="2"/>
  <c r="AE1584" i="2"/>
  <c r="AE1585" i="2"/>
  <c r="AE1586" i="2"/>
  <c r="AE1587" i="2"/>
  <c r="AE1588" i="2"/>
  <c r="AE1589" i="2"/>
  <c r="AE1590" i="2"/>
  <c r="AE1591" i="2"/>
  <c r="AE1592" i="2"/>
  <c r="AE1593" i="2"/>
  <c r="AE1594"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E1727" i="2"/>
  <c r="AE1728" i="2"/>
  <c r="AE1729" i="2"/>
  <c r="AE1730" i="2"/>
  <c r="AE1731" i="2"/>
  <c r="AE1732" i="2"/>
  <c r="AE1733" i="2"/>
  <c r="AE1734" i="2"/>
  <c r="AE1735" i="2"/>
  <c r="AE1736" i="2"/>
  <c r="AE1737" i="2"/>
  <c r="AE1738" i="2"/>
  <c r="AE1739" i="2"/>
  <c r="AE1740" i="2"/>
  <c r="AE1741" i="2"/>
  <c r="AE1742" i="2"/>
  <c r="AE1743" i="2"/>
  <c r="AE1744" i="2"/>
  <c r="AE1745" i="2"/>
  <c r="AE1746" i="2"/>
  <c r="AE1747" i="2"/>
  <c r="AE1748" i="2"/>
  <c r="AE1749" i="2"/>
  <c r="AE1750" i="2"/>
  <c r="AE1751" i="2"/>
  <c r="AE1752" i="2"/>
  <c r="AE1753" i="2"/>
  <c r="AE1754" i="2"/>
  <c r="AE1755" i="2"/>
  <c r="AE1756" i="2"/>
  <c r="AE1757" i="2"/>
  <c r="AE1758" i="2"/>
  <c r="AE1759" i="2"/>
  <c r="AE1760" i="2"/>
  <c r="AE1761" i="2"/>
  <c r="AE1762" i="2"/>
  <c r="AE1763" i="2"/>
  <c r="AE1764" i="2"/>
  <c r="AE1765" i="2"/>
  <c r="AE1766" i="2"/>
  <c r="AE1767" i="2"/>
  <c r="AE1768" i="2"/>
  <c r="AE1769" i="2"/>
  <c r="AE1770" i="2"/>
  <c r="AE1771" i="2"/>
  <c r="AE1772" i="2"/>
  <c r="AE1773" i="2"/>
  <c r="AE1774" i="2"/>
  <c r="AE1775" i="2"/>
  <c r="AE1776" i="2"/>
  <c r="AE1777" i="2"/>
  <c r="AE1778" i="2"/>
  <c r="AE1779" i="2"/>
  <c r="AE1780" i="2"/>
  <c r="AE1781" i="2"/>
  <c r="AE1782" i="2"/>
  <c r="AE1783" i="2"/>
  <c r="AE1784" i="2"/>
  <c r="AE1785" i="2"/>
  <c r="AE1786" i="2"/>
  <c r="AE1787" i="2"/>
  <c r="AE1788" i="2"/>
  <c r="AE1789" i="2"/>
  <c r="AE1790" i="2"/>
  <c r="AE1791" i="2"/>
  <c r="AE1792" i="2"/>
  <c r="AE1793" i="2"/>
  <c r="AE1794" i="2"/>
  <c r="AE1795" i="2"/>
  <c r="AE1796" i="2"/>
  <c r="AE1797" i="2"/>
  <c r="AE1798" i="2"/>
  <c r="AE1799" i="2"/>
  <c r="AE1800" i="2"/>
  <c r="AE1801" i="2"/>
  <c r="AE1802" i="2"/>
  <c r="AE1803" i="2"/>
  <c r="AE1804" i="2"/>
  <c r="AE1805" i="2"/>
  <c r="AE1806" i="2"/>
  <c r="AE1807" i="2"/>
  <c r="AE1808" i="2"/>
  <c r="AE1809" i="2"/>
  <c r="AE1810" i="2"/>
  <c r="AE1811" i="2"/>
  <c r="AE1812" i="2"/>
  <c r="AE1813" i="2"/>
  <c r="AE1814" i="2"/>
  <c r="AE1815" i="2"/>
  <c r="AE1816" i="2"/>
  <c r="AE1817" i="2"/>
  <c r="AE1818" i="2"/>
  <c r="AE1819" i="2"/>
  <c r="AE1820" i="2"/>
  <c r="AE1821" i="2"/>
  <c r="AE1822" i="2"/>
  <c r="AE1823" i="2"/>
  <c r="AE1824" i="2"/>
  <c r="AE1825" i="2"/>
  <c r="AE1826" i="2"/>
  <c r="AE1827" i="2"/>
  <c r="AE1828" i="2"/>
  <c r="AE1829" i="2"/>
  <c r="AE1830" i="2"/>
  <c r="AE1831" i="2"/>
  <c r="AE1832" i="2"/>
  <c r="AE1833" i="2"/>
  <c r="AE1834" i="2"/>
  <c r="AE1835" i="2"/>
  <c r="AE1836" i="2"/>
  <c r="AE1837" i="2"/>
  <c r="AE1838" i="2"/>
  <c r="AE1839" i="2"/>
  <c r="AE1840" i="2"/>
  <c r="AE1841" i="2"/>
  <c r="AE1842" i="2"/>
  <c r="AE1843" i="2"/>
  <c r="AE1844" i="2"/>
  <c r="AE1845" i="2"/>
  <c r="AE1846" i="2"/>
  <c r="AE1847" i="2"/>
  <c r="AE1848" i="2"/>
  <c r="AE1849" i="2"/>
  <c r="AE1850" i="2"/>
  <c r="AE1851" i="2"/>
  <c r="AE1852" i="2"/>
  <c r="AE1853" i="2"/>
  <c r="AE1854" i="2"/>
  <c r="AE1855" i="2"/>
  <c r="AE1856" i="2"/>
  <c r="AE1857" i="2"/>
  <c r="AE1858" i="2"/>
  <c r="AE1859" i="2"/>
  <c r="AE1860" i="2"/>
  <c r="AE1861" i="2"/>
  <c r="AE1862" i="2"/>
  <c r="AE1863" i="2"/>
  <c r="AE1864" i="2"/>
  <c r="AE1865" i="2"/>
  <c r="AE1866" i="2"/>
  <c r="AE1867" i="2"/>
  <c r="AE1868" i="2"/>
  <c r="AE1869" i="2"/>
  <c r="AE1870" i="2"/>
  <c r="AE1871" i="2"/>
  <c r="AE1872" i="2"/>
  <c r="AE1873" i="2"/>
  <c r="AE1874" i="2"/>
  <c r="AE1875" i="2"/>
  <c r="AE1876" i="2"/>
  <c r="AE1877" i="2"/>
  <c r="AE1878" i="2"/>
  <c r="AE1879" i="2"/>
  <c r="AE1880" i="2"/>
  <c r="AE1881" i="2"/>
  <c r="AE1882" i="2"/>
  <c r="AE1883" i="2"/>
  <c r="AE1884" i="2"/>
  <c r="AE1885" i="2"/>
  <c r="AE1886" i="2"/>
  <c r="AE1887" i="2"/>
  <c r="AE1888" i="2"/>
  <c r="AE1889" i="2"/>
  <c r="AE1890" i="2"/>
  <c r="AE1891" i="2"/>
  <c r="AE1892" i="2"/>
  <c r="AE1893" i="2"/>
  <c r="AE1894" i="2"/>
  <c r="AE1895" i="2"/>
  <c r="AE1896" i="2"/>
  <c r="AE1897" i="2"/>
  <c r="AE1898" i="2"/>
  <c r="AE1899" i="2"/>
  <c r="AE1900" i="2"/>
  <c r="AE1901" i="2"/>
  <c r="AE1902" i="2"/>
  <c r="AE1903" i="2"/>
  <c r="AE1904" i="2"/>
  <c r="AE1905" i="2"/>
  <c r="AE1906" i="2"/>
  <c r="AE1907" i="2"/>
  <c r="AE1908" i="2"/>
  <c r="AE1909" i="2"/>
  <c r="AE1910" i="2"/>
  <c r="AE1911" i="2"/>
  <c r="AE1912" i="2"/>
  <c r="AE1913" i="2"/>
  <c r="AE1914" i="2"/>
  <c r="AE1915" i="2"/>
  <c r="AE1916" i="2"/>
  <c r="AE1917" i="2"/>
  <c r="AE1918" i="2"/>
  <c r="AE1919" i="2"/>
  <c r="AE1920" i="2"/>
  <c r="AE1921" i="2"/>
  <c r="AE1922" i="2"/>
  <c r="AE1923" i="2"/>
  <c r="AE1924" i="2"/>
  <c r="AE1925" i="2"/>
  <c r="AE1926" i="2"/>
  <c r="AE1927" i="2"/>
  <c r="AE1928" i="2"/>
  <c r="AE1929" i="2"/>
  <c r="AE1930" i="2"/>
  <c r="AE1931" i="2"/>
  <c r="AE1932" i="2"/>
  <c r="AE1933" i="2"/>
  <c r="AE1934" i="2"/>
  <c r="AE1935" i="2"/>
  <c r="AE1936" i="2"/>
  <c r="AE1937" i="2"/>
  <c r="AE1938" i="2"/>
  <c r="AE1939" i="2"/>
  <c r="AE1940" i="2"/>
  <c r="AE1941" i="2"/>
  <c r="AE1942" i="2"/>
  <c r="AE1943" i="2"/>
  <c r="AE1944" i="2"/>
  <c r="AE1945" i="2"/>
  <c r="AE1946" i="2"/>
  <c r="AE1947" i="2"/>
  <c r="AE1948" i="2"/>
  <c r="AE1949" i="2"/>
  <c r="AE1950" i="2"/>
  <c r="AE1951" i="2"/>
  <c r="AE1952" i="2"/>
  <c r="AE1953" i="2"/>
  <c r="B5" i="11"/>
  <c r="B4" i="11"/>
  <c r="C70" i="5" l="1"/>
  <c r="B5" i="5"/>
  <c r="B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2CC32E-EC07-437E-9AC2-939BAB7475A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054596D-C864-45FD-BC0C-4EB2568A2FB2}"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132324D0-FE9B-4A8E-AEC0-EE570189DDB5}"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<sst xmlns="http://schemas.openxmlformats.org/spreadsheetml/2006/main" count="29275" uniqueCount="3115">
  <si>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</si>
  <si>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</si>
  <si>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</si>
  <si>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</si>
  <si>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</si>
  <si>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</si>
  <si>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</si>
  <si>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</si>
  <si>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</si>
  <si>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</si>
  <si>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</si>
  <si>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</si>
  <si>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</si>
  <si>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</si>
  <si>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</si>
  <si>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</si>
  <si>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</si>
  <si>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</si>
  <si>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</si>
  <si>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</si>
  <si>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</si>
  <si>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</si>
  <si>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</si>
  <si>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</si>
  <si>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</si>
  <si>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Order Processing Time</t>
  </si>
  <si>
    <t>Profit Margin</t>
  </si>
  <si>
    <t>Discount Impact Factor</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</si>
  <si>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</si>
  <si>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</si>
  <si>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</si>
  <si>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</si>
  <si>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</si>
  <si>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</si>
  <si>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</si>
  <si>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</si>
  <si>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</si>
  <si>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</si>
  <si>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</si>
  <si>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</si>
  <si>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</si>
  <si>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</si>
  <si>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</si>
  <si>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</si>
  <si>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</si>
  <si>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</si>
  <si>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</si>
  <si>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</si>
  <si>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</si>
  <si>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</si>
  <si>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</si>
  <si>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</si>
  <si>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</si>
  <si>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</si>
  <si>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</si>
  <si>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</si>
  <si>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</si>
  <si>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</si>
  <si>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</si>
  <si>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</si>
  <si>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</si>
  <si>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</si>
  <si>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</si>
  <si>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</si>
  <si>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</si>
  <si>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</si>
  <si>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</si>
  <si>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</si>
  <si>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</si>
  <si>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</si>
  <si>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</si>
  <si>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</si>
  <si>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</si>
  <si>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</si>
  <si>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</si>
  <si>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</si>
  <si>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</si>
  <si>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</si>
  <si>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</si>
  <si>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</si>
  <si>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</si>
  <si>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</si>
  <si>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</si>
  <si>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</si>
  <si>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</si>
  <si>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</si>
  <si>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</si>
  <si>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</si>
  <si>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</si>
  <si>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</si>
  <si>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</si>
  <si>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</si>
  <si>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</si>
  <si>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</si>
  <si>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</si>
  <si>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</si>
  <si>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</si>
  <si>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</si>
  <si>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</si>
  <si>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</si>
  <si>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</si>
  <si>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</si>
  <si>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</si>
  <si>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</si>
  <si>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</si>
  <si>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</si>
  <si>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</si>
  <si>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</si>
  <si>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</si>
  <si>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</si>
  <si>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</si>
  <si>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</si>
  <si>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</si>
  <si>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</si>
  <si>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</si>
  <si>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</si>
  <si>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</si>
  <si>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</si>
  <si>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</si>
  <si>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</si>
  <si>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</si>
  <si>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</si>
  <si>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</si>
  <si>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</si>
  <si>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</si>
  <si>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</si>
  <si>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</si>
  <si>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</si>
  <si>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</si>
  <si>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</si>
  <si>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</si>
  <si>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</si>
  <si>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</si>
  <si>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</si>
  <si>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</si>
  <si>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</si>
  <si>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</si>
  <si>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</si>
  <si>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</si>
  <si>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</si>
  <si>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</si>
  <si>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</si>
  <si>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</si>
  <si>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</si>
  <si>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</si>
  <si>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</si>
  <si>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</si>
  <si>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</si>
  <si>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</si>
  <si>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</si>
  <si>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</si>
  <si>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</si>
  <si>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</si>
  <si>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</si>
  <si>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</si>
  <si>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</si>
  <si>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</si>
  <si>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</si>
  <si>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</si>
  <si>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</si>
  <si>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</si>
  <si>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</si>
  <si>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</si>
  <si>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</si>
  <si>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</si>
  <si>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</si>
  <si>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</si>
  <si>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</si>
  <si>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</si>
  <si>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</si>
  <si>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</si>
  <si>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</si>
  <si>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</si>
  <si>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</si>
  <si>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</si>
  <si>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</si>
  <si>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</si>
  <si>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</si>
  <si>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</si>
  <si>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</si>
  <si>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</si>
  <si>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</si>
  <si>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</si>
  <si>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</si>
  <si>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</si>
  <si>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</si>
  <si>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</si>
  <si>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</si>
  <si>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</si>
  <si>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</si>
  <si>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</si>
  <si>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</si>
  <si>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</si>
  <si>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</si>
  <si>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</si>
  <si>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</si>
  <si>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</si>
  <si>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</si>
  <si>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</si>
  <si>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</si>
  <si>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</si>
  <si>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</si>
  <si>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</si>
  <si>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</si>
  <si>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</si>
  <si>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</si>
  <si>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</si>
  <si>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</si>
  <si>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</si>
  <si>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</si>
  <si>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</si>
  <si>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</si>
  <si>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</si>
  <si>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</si>
  <si>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</si>
  <si>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</si>
  <si>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</si>
  <si>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</si>
  <si>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</si>
  <si>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</si>
  <si>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</si>
  <si>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</si>
  <si>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</si>
  <si>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</si>
  <si>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</si>
  <si>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</si>
  <si>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</si>
  <si>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</si>
  <si>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</si>
  <si>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</si>
  <si>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</si>
  <si>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</si>
  <si>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</si>
  <si>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</si>
  <si>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</si>
  <si>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</si>
  <si>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</si>
  <si>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</si>
  <si>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</si>
  <si>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</si>
  <si>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</si>
  <si>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</si>
  <si>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</si>
  <si>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</si>
  <si>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</si>
  <si>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</si>
  <si>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</si>
  <si>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</si>
  <si>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</si>
  <si>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</si>
  <si>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</si>
  <si>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</si>
  <si>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</si>
  <si>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</si>
  <si>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</si>
  <si>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</si>
  <si>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</si>
  <si>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</si>
  <si>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</si>
  <si>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</si>
  <si>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</si>
  <si>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</si>
  <si>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</si>
  <si>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</si>
  <si>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</si>
  <si>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</si>
  <si>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</si>
  <si>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</si>
  <si>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</si>
  <si>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</si>
  <si>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</si>
  <si>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</si>
  <si>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</si>
  <si>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</si>
  <si>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</si>
  <si>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</si>
  <si>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</si>
  <si>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</si>
  <si>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</si>
  <si>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</si>
  <si>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</si>
  <si>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</si>
  <si>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</si>
  <si>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</si>
  <si>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</si>
  <si>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</si>
  <si>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</si>
  <si>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</si>
  <si>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</si>
  <si>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</si>
  <si>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</si>
  <si>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</si>
  <si>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</si>
  <si>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</si>
  <si>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</si>
  <si>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</si>
  <si>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</si>
  <si>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</si>
  <si>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</si>
  <si>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</si>
  <si>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</si>
  <si>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</si>
  <si>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</si>
  <si>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</si>
  <si>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</si>
  <si>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</si>
  <si>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</si>
  <si>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</si>
  <si>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</si>
  <si>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</si>
  <si>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</si>
  <si>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</si>
  <si>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</si>
  <si>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</si>
  <si>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</si>
  <si>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</si>
  <si>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</si>
  <si>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</si>
  <si>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</si>
  <si>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</si>
  <si>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</si>
  <si>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</si>
  <si>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</si>
  <si>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</si>
  <si>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</si>
  <si>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</si>
  <si>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</si>
  <si>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</si>
  <si>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</si>
  <si>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</si>
  <si>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</si>
  <si>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</si>
  <si>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</si>
  <si>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</si>
  <si>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</si>
  <si>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</si>
  <si>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</si>
  <si>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</si>
  <si>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</si>
  <si>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</si>
  <si>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</si>
  <si>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</si>
  <si>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</si>
  <si>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</si>
  <si>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</si>
  <si>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</si>
  <si>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</si>
  <si>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</si>
  <si>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</si>
  <si>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</si>
  <si>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</si>
  <si>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</si>
  <si>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</si>
  <si>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</si>
  <si>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</si>
  <si>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</si>
  <si>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</si>
  <si>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</si>
  <si>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</si>
  <si>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</si>
  <si>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</si>
  <si>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</si>
  <si>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</si>
  <si>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</si>
  <si>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</si>
  <si>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</si>
  <si>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</si>
  <si>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</si>
  <si>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</si>
  <si>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</si>
  <si>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</si>
  <si>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</si>
  <si>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</si>
  <si>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</si>
  <si>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</si>
  <si>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</si>
  <si>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</si>
  <si>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</si>
  <si>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</si>
  <si>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</si>
  <si>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</si>
  <si>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</si>
  <si>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</si>
  <si>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</si>
  <si>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</si>
  <si>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</si>
  <si>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</si>
  <si>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</si>
  <si>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</si>
  <si>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</si>
  <si>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</si>
  <si>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</si>
  <si>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</si>
  <si>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</si>
  <si>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</si>
  <si>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</si>
  <si>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</si>
  <si>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</si>
  <si>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</si>
  <si>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</si>
  <si>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</si>
  <si>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</si>
  <si>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</si>
  <si>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</si>
  <si>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</si>
  <si>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</si>
  <si>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</si>
  <si>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</si>
  <si>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</si>
  <si>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</si>
  <si>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</si>
  <si>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</si>
  <si>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</si>
  <si>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</si>
  <si>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</si>
  <si>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</si>
  <si>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</si>
  <si>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</si>
  <si>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</si>
  <si>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</si>
  <si>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</si>
  <si>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</si>
  <si>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</si>
  <si>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</si>
  <si>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</si>
  <si>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</si>
  <si>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</si>
  <si>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</si>
  <si>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</si>
  <si>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</si>
  <si>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</si>
  <si>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</si>
  <si>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</si>
  <si>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</si>
  <si>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</si>
  <si>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</si>
  <si>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</si>
  <si>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</si>
  <si>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</si>
  <si>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</si>
  <si>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</si>
  <si>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</si>
  <si>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</si>
  <si>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</si>
  <si>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</si>
  <si>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</si>
  <si>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</si>
  <si>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</si>
  <si>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</si>
  <si>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</si>
  <si>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</si>
  <si>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</si>
  <si>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</si>
  <si>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</si>
  <si>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</si>
  <si>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</si>
  <si>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</si>
  <si>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</si>
  <si>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</si>
  <si>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</si>
  <si>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</si>
  <si>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</si>
  <si>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</si>
  <si>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</si>
  <si>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</si>
  <si>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</si>
  <si>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</si>
  <si>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</si>
  <si>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</si>
  <si>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</si>
  <si>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</si>
  <si>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</si>
  <si>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</si>
  <si>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</si>
  <si>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</si>
  <si>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</si>
  <si>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</si>
  <si>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</si>
  <si>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</si>
  <si>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</si>
  <si>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</si>
  <si>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</si>
  <si>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</si>
  <si>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</si>
  <si>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</si>
  <si>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</si>
  <si>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</si>
  <si>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</si>
  <si>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</si>
  <si>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</si>
  <si>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</si>
  <si>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</si>
  <si>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</si>
  <si>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</si>
  <si>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</si>
  <si>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</si>
  <si>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</si>
  <si>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</si>
  <si>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</si>
  <si>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</si>
  <si>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</si>
  <si>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</si>
  <si>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</si>
  <si>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</si>
  <si>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</si>
  <si>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</si>
  <si>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</si>
  <si>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</si>
  <si>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</si>
  <si>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</si>
  <si>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</si>
  <si>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</si>
  <si>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</si>
  <si>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</si>
  <si>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</si>
  <si>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</si>
  <si>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</si>
  <si>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</si>
  <si>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</si>
  <si>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</si>
  <si>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</si>
  <si>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</si>
  <si>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</si>
  <si>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</si>
  <si>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</si>
  <si>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</si>
  <si>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</si>
  <si>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</si>
  <si>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</si>
  <si>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</si>
  <si>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</si>
  <si>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</si>
  <si>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</si>
  <si>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</si>
  <si>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</si>
  <si>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</si>
  <si>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</si>
  <si>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</si>
  <si>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</si>
  <si>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</si>
  <si>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</si>
  <si>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</si>
  <si>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</si>
  <si>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</si>
  <si>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</si>
  <si>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</si>
  <si>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</si>
  <si>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</si>
  <si>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</si>
  <si>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</si>
  <si>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</si>
  <si>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</si>
  <si>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</si>
  <si>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</si>
  <si>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</si>
  <si>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</si>
  <si>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</si>
  <si>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</si>
  <si>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</si>
  <si>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</si>
  <si>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</si>
  <si>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</si>
  <si>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</si>
  <si>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</si>
  <si>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</si>
  <si>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</si>
  <si>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</si>
  <si>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</si>
  <si>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</si>
  <si>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</si>
  <si>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</si>
  <si>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</si>
  <si>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</si>
  <si>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</si>
  <si>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</si>
  <si>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</si>
  <si>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</si>
  <si>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</si>
  <si>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</si>
  <si>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</si>
  <si>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</si>
  <si>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</si>
  <si>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</si>
  <si>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</si>
  <si>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</si>
  <si>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</si>
  <si>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</si>
  <si>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</si>
  <si>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</si>
  <si>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</si>
  <si>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</si>
  <si>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</si>
  <si>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</si>
  <si>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</si>
  <si>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</si>
  <si>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</si>
  <si>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</si>
  <si>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</si>
  <si>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</si>
  <si>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</si>
  <si>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</si>
  <si>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</si>
  <si>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</si>
  <si>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</si>
  <si>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</si>
  <si>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</si>
  <si>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</si>
  <si>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</si>
  <si>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</si>
  <si>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</si>
  <si>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</si>
  <si>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</si>
  <si>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</si>
  <si>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</si>
  <si>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</si>
  <si>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</si>
  <si>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</si>
  <si>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</si>
  <si>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</si>
  <si>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</si>
  <si>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</si>
  <si>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</si>
  <si>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</si>
  <si>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</si>
  <si>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</si>
  <si>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</si>
  <si>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</si>
  <si>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</si>
  <si>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</si>
  <si>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</si>
  <si>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</si>
  <si>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</si>
  <si>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</si>
  <si>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</si>
  <si>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</si>
  <si>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</si>
  <si>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</si>
  <si>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</si>
  <si>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</si>
  <si>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</si>
  <si>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</si>
  <si>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</si>
  <si>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</si>
  <si>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</si>
  <si>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</si>
  <si>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</si>
  <si>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</si>
  <si>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</si>
  <si>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</si>
  <si>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</si>
  <si>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</si>
  <si>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</si>
  <si>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</si>
  <si>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</si>
  <si>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</si>
  <si>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</si>
  <si>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</si>
  <si>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</si>
  <si>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</si>
  <si>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</si>
  <si>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</si>
  <si>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</si>
  <si>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</si>
  <si>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</si>
  <si>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</si>
  <si>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</si>
  <si>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</si>
  <si>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</si>
  <si>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</si>
  <si>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</si>
  <si>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</si>
  <si>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</si>
  <si>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</si>
  <si>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</si>
  <si>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</si>
  <si>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</si>
  <si>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</si>
  <si>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</si>
  <si>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</si>
  <si>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</si>
  <si>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</si>
  <si>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</si>
  <si>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</si>
  <si>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</si>
  <si>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</si>
  <si>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</si>
  <si>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</si>
  <si>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</si>
  <si>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</si>
  <si>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</si>
  <si>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</si>
  <si>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</si>
  <si>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</si>
  <si>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</si>
  <si>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</si>
  <si>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</si>
  <si>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</si>
  <si>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</si>
  <si>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</si>
  <si>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</si>
  <si>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</si>
  <si>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</si>
  <si>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</si>
  <si>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</si>
  <si>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</si>
  <si>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</si>
  <si>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</si>
  <si>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</si>
  <si>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</si>
  <si>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</si>
  <si>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</si>
  <si>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</si>
  <si>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</si>
  <si>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</si>
  <si>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</si>
  <si>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</si>
  <si>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</si>
  <si>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</si>
  <si>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</si>
  <si>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</si>
  <si>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</si>
  <si>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</si>
  <si>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</si>
  <si>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</si>
  <si>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</si>
  <si>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</si>
  <si>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</si>
  <si>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</si>
  <si>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</si>
  <si>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</si>
  <si>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</si>
  <si>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</si>
  <si>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</si>
  <si>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</si>
  <si>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</si>
  <si>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</si>
  <si>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</si>
  <si>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</si>
  <si>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</si>
  <si>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</si>
  <si>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</si>
  <si>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</si>
  <si>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</si>
  <si>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</si>
  <si>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</si>
  <si>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</si>
  <si>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</si>
  <si>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</si>
  <si>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</si>
  <si>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</si>
  <si>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</si>
  <si>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</si>
  <si>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</si>
  <si>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</si>
  <si>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</si>
  <si>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</si>
  <si>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</si>
  <si>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</si>
  <si>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</si>
  <si>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</si>
  <si>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</si>
  <si>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</si>
  <si>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</si>
  <si>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</si>
  <si>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</si>
  <si>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</si>
  <si>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</si>
  <si>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</si>
  <si>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</si>
  <si>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</si>
  <si>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</si>
  <si>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</si>
  <si>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</si>
  <si>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</si>
  <si>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</si>
  <si>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</si>
  <si>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</si>
  <si>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</si>
  <si>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</si>
  <si>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</si>
  <si>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</si>
  <si>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</si>
  <si>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</si>
  <si>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</si>
  <si>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</si>
  <si>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</si>
  <si>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</si>
  <si>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</si>
  <si>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</si>
  <si>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</si>
  <si>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</si>
  <si>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</si>
  <si>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</si>
  <si>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</si>
  <si>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</si>
  <si>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</si>
  <si>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</si>
  <si>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</si>
  <si>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</si>
  <si>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</si>
  <si>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</si>
  <si>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</si>
  <si>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</si>
  <si>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</si>
  <si>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</si>
  <si>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</si>
  <si>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</si>
  <si>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</si>
  <si>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</si>
  <si>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</si>
  <si>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</si>
  <si>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</si>
  <si>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</si>
  <si>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</si>
  <si>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</si>
  <si>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</si>
  <si>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</si>
  <si>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</si>
  <si>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</si>
  <si>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</si>
  <si>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</si>
  <si>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</si>
  <si>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</si>
  <si>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</si>
  <si>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</si>
  <si>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</si>
  <si>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</si>
  <si>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</si>
  <si>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</si>
  <si>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</si>
  <si>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</si>
  <si>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</si>
  <si>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</si>
  <si>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</si>
  <si>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</si>
  <si>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</si>
  <si>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</si>
  <si>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</si>
  <si>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</si>
  <si>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</si>
  <si>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</si>
  <si>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</si>
  <si>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</si>
  <si>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</si>
  <si>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</si>
  <si>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</si>
  <si>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</si>
  <si>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</si>
  <si>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</si>
  <si>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</si>
  <si>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</si>
  <si>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</si>
  <si>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</si>
  <si>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</si>
  <si>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</si>
  <si>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</si>
  <si>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</si>
  <si>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</si>
  <si>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</si>
  <si>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</si>
  <si>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</si>
  <si>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</si>
  <si>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</si>
  <si>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</si>
  <si>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</si>
  <si>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</si>
  <si>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</si>
  <si>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</si>
  <si>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</si>
  <si>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</si>
  <si>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</si>
  <si>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</si>
  <si>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</si>
  <si>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</si>
  <si>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</si>
  <si>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</si>
  <si>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</si>
  <si>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</si>
  <si>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</si>
  <si>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</si>
  <si>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</si>
  <si>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</si>
  <si>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</si>
  <si>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</si>
  <si>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</si>
  <si>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</si>
  <si>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</si>
  <si>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</si>
  <si>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</si>
  <si>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</si>
  <si>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</si>
  <si>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</si>
  <si>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</si>
  <si>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</si>
  <si>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</si>
  <si>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</si>
  <si>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</si>
  <si>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</si>
  <si>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</si>
  <si>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</si>
  <si>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</si>
  <si>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</si>
  <si>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</si>
  <si>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</si>
  <si>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</si>
  <si>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</si>
  <si>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</si>
  <si>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</si>
  <si>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</si>
  <si>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</si>
  <si>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</si>
  <si>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</si>
  <si>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</si>
  <si>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</si>
  <si>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</si>
  <si>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</si>
  <si>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</si>
  <si>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</si>
  <si>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</si>
  <si>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</si>
  <si>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</si>
  <si>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</si>
  <si>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</si>
  <si>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</si>
  <si>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</si>
  <si>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</si>
  <si>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</si>
  <si>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</si>
  <si>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</si>
  <si>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</si>
  <si>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</si>
  <si>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</si>
  <si>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</si>
  <si>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</si>
  <si>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</si>
  <si>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</si>
  <si>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</si>
  <si>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</si>
  <si>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</si>
  <si>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</si>
  <si>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</si>
  <si>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</si>
  <si>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</si>
  <si>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</si>
  <si>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</si>
  <si>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</si>
  <si>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</si>
  <si>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</si>
  <si>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</si>
  <si>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</si>
  <si>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</si>
  <si>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</si>
  <si>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</si>
  <si>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</si>
  <si>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</si>
  <si>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</si>
  <si>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</si>
  <si>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</si>
  <si>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</si>
  <si>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</si>
  <si>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</si>
  <si>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</si>
  <si>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</si>
  <si>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</si>
  <si>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</si>
  <si>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</si>
  <si>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</si>
  <si>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</si>
  <si>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</si>
  <si>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</si>
  <si>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</si>
  <si>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</si>
  <si>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</si>
  <si>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</si>
  <si>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</si>
  <si>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</si>
  <si>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</si>
  <si>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</si>
  <si>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</si>
  <si>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</si>
  <si>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</si>
  <si>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</si>
  <si>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</si>
  <si>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</si>
  <si>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</si>
  <si>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</si>
  <si>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</si>
  <si>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</si>
  <si>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</si>
  <si>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</si>
  <si>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</si>
  <si>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</si>
  <si>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</si>
  <si>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</si>
  <si>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</si>
  <si>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</si>
  <si>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</si>
  <si>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</si>
  <si>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</si>
  <si>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</si>
  <si>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</si>
  <si>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</si>
  <si>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</si>
  <si>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</si>
  <si>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</si>
  <si>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</si>
  <si>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</si>
  <si>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</si>
  <si>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</si>
  <si>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</si>
  <si>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</si>
  <si>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</si>
  <si>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</si>
  <si>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</si>
  <si>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</si>
  <si>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</si>
  <si>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</si>
  <si>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</si>
  <si>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</si>
  <si>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</si>
  <si>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</si>
  <si>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</si>
  <si>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</si>
  <si>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</si>
  <si>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</si>
  <si>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</si>
  <si>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</si>
  <si>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</si>
  <si>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</si>
  <si>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</si>
  <si>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</si>
  <si>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</si>
  <si>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</si>
  <si>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</si>
  <si>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</si>
  <si>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</si>
  <si>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</si>
  <si>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</si>
  <si>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</si>
  <si>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</si>
  <si>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</si>
  <si>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</si>
  <si>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</si>
  <si>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</si>
  <si>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</si>
  <si>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</si>
  <si>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</si>
  <si>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</si>
  <si>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</si>
  <si>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</si>
  <si>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</si>
  <si>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</si>
  <si>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</si>
  <si>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</si>
  <si>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</si>
  <si>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</si>
  <si>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</si>
  <si>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</si>
  <si>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</si>
  <si>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</si>
  <si>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</si>
  <si>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</si>
  <si>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</si>
  <si>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</si>
  <si>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</si>
  <si>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</si>
  <si>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</si>
  <si>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</si>
  <si>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</si>
  <si>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</si>
  <si>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</si>
  <si>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</si>
  <si>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</si>
  <si>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</si>
  <si>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</si>
  <si>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</si>
  <si>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</si>
  <si>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</si>
  <si>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</si>
  <si>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</si>
  <si>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</si>
  <si>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</si>
  <si>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</si>
  <si>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</si>
  <si>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</si>
  <si>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</si>
  <si>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</si>
  <si>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</si>
  <si>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</si>
  <si>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</si>
  <si>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</si>
  <si>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</si>
  <si>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</si>
  <si>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</si>
  <si>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</si>
  <si>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</si>
  <si>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</si>
  <si>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</si>
  <si>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</si>
  <si>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</si>
  <si>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</si>
  <si>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</si>
  <si>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</si>
  <si>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</si>
  <si>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</si>
  <si>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</si>
  <si>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</si>
  <si>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</si>
  <si>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</si>
  <si>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</si>
  <si>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</si>
  <si>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</si>
  <si>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</si>
  <si>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</si>
  <si>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</si>
  <si>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</si>
  <si>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</si>
  <si>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</si>
  <si>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</si>
  <si>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</si>
  <si>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</si>
  <si>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</si>
  <si>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</si>
  <si>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</si>
  <si>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</si>
  <si>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</si>
  <si>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</si>
  <si>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</si>
  <si>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</si>
  <si>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</si>
  <si>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</si>
  <si>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</si>
  <si>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</si>
  <si>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</si>
  <si>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</si>
  <si>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</si>
  <si>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</si>
  <si>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</si>
  <si>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</si>
  <si>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</si>
  <si>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</si>
  <si>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</si>
  <si>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</si>
  <si>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</si>
  <si>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</si>
  <si>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</si>
  <si>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</si>
  <si>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</si>
  <si>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</si>
  <si>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</si>
  <si>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</si>
  <si>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</si>
  <si>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</si>
  <si>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</si>
  <si>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</si>
  <si>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</si>
  <si>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</si>
  <si>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</si>
  <si>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</si>
  <si>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</si>
  <si>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</si>
  <si>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</si>
  <si>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</si>
  <si>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</si>
  <si>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</si>
  <si>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</si>
  <si>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</si>
  <si>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</si>
  <si>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</si>
  <si>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</si>
  <si>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</si>
  <si>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</si>
  <si>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</si>
  <si>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</si>
  <si>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</si>
  <si>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</si>
  <si>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</si>
  <si>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</si>
  <si>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</si>
  <si>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</si>
  <si>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</si>
  <si>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</si>
  <si>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</si>
  <si>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</si>
  <si>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</si>
  <si>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</si>
  <si>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</si>
  <si>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</si>
  <si>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</si>
  <si>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</si>
  <si>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</si>
  <si>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</si>
  <si>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</si>
  <si>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</si>
  <si>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</si>
  <si>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</si>
  <si>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</si>
  <si>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</si>
  <si>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</si>
  <si>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</si>
  <si>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</si>
  <si>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</si>
  <si>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</si>
  <si>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</si>
  <si>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</si>
  <si>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</si>
  <si>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</si>
  <si>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</si>
  <si>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</si>
  <si>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</si>
  <si>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</si>
  <si>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</si>
  <si>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</si>
  <si>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</si>
  <si>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</si>
  <si>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</si>
  <si>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</si>
  <si>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</si>
  <si>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</si>
  <si>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</si>
  <si>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</si>
  <si>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</si>
  <si>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</si>
  <si>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</si>
  <si>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</si>
  <si>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</si>
  <si>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</si>
  <si>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</si>
  <si>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</si>
  <si>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</si>
  <si>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</si>
  <si>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</si>
  <si>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</si>
  <si>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</si>
  <si>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</si>
  <si>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</si>
  <si>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</si>
  <si>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</si>
  <si>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</si>
  <si>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</si>
  <si>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</si>
  <si>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</si>
  <si>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</si>
  <si>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</si>
  <si>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</si>
  <si>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</si>
  <si>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</si>
  <si>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</si>
  <si>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</si>
  <si>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</si>
  <si>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</si>
  <si>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</si>
  <si>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</si>
  <si>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</si>
  <si>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</si>
  <si>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</si>
  <si>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</si>
  <si>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</si>
  <si>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</si>
  <si>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</si>
  <si>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</si>
  <si>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</si>
  <si>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</si>
  <si>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</si>
  <si>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</si>
  <si>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</si>
  <si>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</si>
  <si>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</si>
  <si>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</si>
  <si>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</si>
  <si>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</si>
  <si>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</si>
  <si>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</si>
  <si>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</si>
  <si>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</si>
  <si>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</si>
  <si>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</si>
  <si>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</si>
  <si>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</si>
  <si>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</si>
  <si>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</si>
  <si>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</si>
  <si>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</si>
  <si>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</si>
  <si>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</si>
  <si>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</si>
  <si>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</si>
  <si>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</si>
  <si>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</si>
  <si>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</si>
  <si>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</si>
  <si>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</si>
  <si>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</si>
  <si>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</si>
  <si>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</si>
  <si>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</si>
  <si>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</si>
  <si>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</si>
  <si>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</si>
  <si>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</si>
  <si>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</si>
  <si>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</si>
  <si>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</si>
  <si>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</si>
  <si>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</si>
  <si>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</si>
  <si>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</si>
  <si>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</si>
  <si>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</si>
  <si>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</si>
  <si>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</si>
  <si>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</si>
  <si>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</si>
  <si>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</si>
  <si>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</si>
  <si>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</si>
  <si>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</si>
  <si>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</si>
  <si>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</si>
  <si>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</si>
  <si>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</si>
  <si>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</si>
  <si>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</si>
  <si>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</si>
  <si>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</si>
  <si>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</si>
  <si>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</si>
  <si>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</si>
  <si>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</si>
  <si>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</si>
  <si>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</si>
  <si>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</si>
  <si>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</si>
  <si>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</si>
  <si>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</si>
  <si>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</si>
  <si>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</si>
  <si>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</si>
  <si>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</si>
  <si>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</si>
  <si>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</si>
  <si>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</si>
  <si>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</si>
  <si>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</si>
  <si>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</si>
  <si>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</si>
  <si>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</si>
  <si>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</si>
  <si>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</si>
  <si>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</si>
  <si>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</si>
  <si>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</si>
  <si>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</si>
  <si>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</si>
  <si>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</si>
  <si>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</si>
  <si>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</si>
  <si>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</si>
  <si>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</si>
  <si>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</si>
  <si>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</si>
  <si>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</si>
  <si>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</si>
  <si>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</si>
  <si>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</si>
  <si>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</si>
  <si>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</si>
  <si>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</si>
  <si>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</si>
  <si>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</si>
  <si>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</si>
  <si>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</si>
  <si>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</si>
  <si>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</si>
  <si>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</si>
  <si>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</si>
  <si>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</si>
  <si>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</si>
  <si>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</si>
  <si>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</si>
  <si>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</si>
  <si>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</si>
  <si>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</si>
  <si>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</si>
  <si>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</si>
  <si>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</si>
  <si>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</si>
  <si>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</si>
  <si>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</si>
  <si>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</si>
  <si>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</si>
  <si>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</si>
  <si>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</si>
  <si>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</si>
  <si>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</si>
  <si>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</si>
  <si>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</si>
  <si>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</si>
  <si>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</si>
  <si>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</si>
  <si>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</si>
  <si>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</si>
  <si>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</si>
  <si>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</si>
  <si>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</si>
  <si>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</si>
  <si>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</si>
  <si>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</si>
  <si>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</si>
  <si>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</si>
  <si>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</si>
  <si>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</si>
  <si>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</si>
  <si>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</si>
  <si>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</si>
  <si>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</si>
  <si>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</si>
  <si>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</si>
  <si>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</si>
  <si>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</si>
  <si>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</si>
  <si>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</si>
  <si>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</si>
  <si>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</si>
  <si>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</si>
  <si>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</si>
  <si>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</si>
  <si>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</si>
  <si>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</si>
  <si>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</si>
  <si>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</si>
  <si>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</si>
  <si>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</si>
  <si>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</si>
  <si>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</si>
  <si>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</si>
  <si>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</si>
  <si>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</si>
  <si>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</si>
  <si>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</si>
  <si>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</si>
  <si>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</si>
  <si>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</si>
  <si>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</si>
  <si>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</si>
  <si>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</si>
  <si>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</si>
  <si>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</si>
  <si>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</si>
  <si>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</si>
  <si>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</si>
  <si>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</si>
  <si>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</si>
  <si>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</si>
  <si>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</si>
  <si>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</si>
  <si>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</si>
  <si>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</si>
  <si>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</si>
  <si>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</si>
  <si>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</si>
  <si>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</si>
  <si>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</si>
  <si>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</si>
  <si>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</si>
  <si>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</si>
  <si>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</si>
  <si>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</si>
  <si>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</si>
  <si>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</si>
  <si>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</si>
  <si>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</si>
  <si>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</si>
  <si>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</si>
  <si>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</si>
  <si>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</si>
  <si>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</si>
  <si>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</si>
  <si>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</si>
  <si>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</si>
  <si>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</si>
  <si>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</si>
  <si>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</si>
  <si>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</si>
  <si>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</si>
  <si>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</si>
  <si>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</si>
  <si>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</si>
  <si>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</si>
  <si>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</si>
  <si>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</si>
  <si>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</si>
  <si>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</si>
  <si>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</si>
  <si>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</si>
  <si>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</si>
  <si>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</si>
  <si>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</si>
  <si>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</si>
  <si>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</si>
  <si>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</si>
  <si>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</si>
  <si>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</si>
  <si>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</si>
  <si>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</si>
  <si>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</si>
  <si>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</si>
  <si>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</si>
  <si>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</si>
  <si>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</si>
  <si>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</si>
  <si>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</si>
  <si>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</si>
  <si>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</si>
  <si>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</si>
  <si>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</si>
  <si>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</si>
  <si>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</si>
  <si>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</si>
  <si>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</si>
  <si>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</si>
  <si>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</si>
  <si>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</si>
  <si>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</si>
  <si>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</si>
  <si>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</si>
  <si>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</si>
  <si>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</si>
  <si>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</si>
  <si>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</si>
  <si>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</si>
  <si>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</si>
  <si>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</si>
  <si>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</si>
  <si>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</si>
  <si>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</si>
  <si>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</si>
  <si>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</si>
  <si>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</si>
  <si>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</si>
  <si>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</si>
  <si>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</si>
  <si>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</si>
  <si>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</si>
  <si>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</si>
  <si>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</si>
  <si>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</si>
  <si>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</si>
  <si>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</si>
  <si>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</si>
  <si>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</si>
  <si>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</si>
  <si>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</si>
  <si>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</si>
  <si>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</si>
  <si>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</si>
  <si>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</si>
  <si>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</si>
  <si>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</si>
  <si>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</si>
  <si>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</si>
  <si>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</si>
  <si>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</si>
  <si>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</si>
  <si>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</si>
  <si>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</si>
  <si>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</si>
  <si>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</si>
  <si>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</si>
  <si>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</si>
  <si>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</si>
  <si>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</si>
  <si>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</si>
  <si>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</si>
  <si>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</si>
  <si>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</si>
  <si>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</si>
  <si>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</si>
  <si>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</si>
  <si>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</si>
  <si>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</si>
  <si>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</si>
  <si>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</si>
  <si>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</si>
  <si>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</si>
  <si>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</si>
  <si>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</si>
  <si>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</si>
  <si>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</si>
  <si>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</si>
  <si>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</si>
  <si>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</si>
  <si>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</si>
  <si>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</si>
  <si>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</si>
  <si>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</si>
  <si>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</si>
  <si>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</si>
  <si>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</si>
  <si>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</si>
  <si>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</si>
  <si>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</si>
  <si>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</si>
  <si>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</si>
  <si>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</si>
  <si>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</si>
  <si>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</si>
  <si>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</si>
  <si>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</si>
  <si>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</si>
  <si>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</si>
  <si>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</si>
  <si>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</si>
  <si>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</si>
  <si>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</si>
  <si>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</si>
  <si>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</si>
  <si>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</si>
  <si>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</si>
  <si>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</si>
  <si>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</si>
  <si>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</si>
  <si>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</si>
  <si>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</si>
  <si>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</si>
  <si>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</si>
  <si>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</si>
  <si>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</si>
  <si>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</si>
  <si>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</si>
  <si>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</si>
  <si>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</si>
  <si>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</si>
  <si>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</si>
  <si>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</si>
  <si>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</si>
  <si>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</si>
  <si>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</si>
  <si>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</si>
  <si>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</si>
  <si>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</si>
  <si>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</si>
  <si>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</si>
  <si>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</si>
  <si>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</si>
  <si>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</si>
  <si>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</si>
  <si>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</si>
  <si>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</si>
  <si>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</si>
  <si>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</si>
  <si>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</si>
  <si>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</si>
  <si>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</si>
  <si>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</si>
  <si>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</si>
  <si>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</si>
  <si>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</si>
  <si>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</si>
  <si>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</si>
  <si>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</si>
  <si>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</si>
  <si>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</si>
  <si>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</si>
  <si>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</si>
  <si>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</si>
  <si>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</si>
  <si>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</si>
  <si>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</si>
  <si>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</si>
  <si>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</si>
  <si>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</si>
  <si>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</si>
  <si>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</si>
  <si>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</si>
  <si>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</si>
  <si>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</si>
  <si>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</si>
  <si>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</si>
  <si>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</si>
  <si>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</si>
  <si>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</si>
  <si>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</si>
  <si>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</si>
  <si>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</si>
  <si>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</si>
  <si>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</si>
  <si>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</si>
  <si>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</si>
  <si>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</si>
  <si>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</si>
  <si>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</si>
  <si>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</si>
  <si>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</si>
  <si>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</si>
  <si>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</si>
  <si>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</si>
  <si>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</si>
  <si>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</si>
  <si>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</si>
  <si>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</si>
  <si>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</si>
  <si>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</si>
  <si>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</si>
  <si>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</si>
  <si>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</si>
  <si>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</si>
  <si>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</si>
  <si>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</si>
  <si>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</si>
  <si>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</si>
  <si>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</si>
  <si>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</si>
  <si>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</si>
  <si>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</si>
  <si>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</si>
  <si>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</si>
  <si>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</si>
  <si>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</si>
  <si>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</si>
  <si>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</si>
  <si>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</si>
  <si>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</si>
  <si>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</si>
  <si>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</si>
  <si>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</si>
  <si>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</si>
  <si>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</si>
  <si>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</si>
  <si>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</si>
  <si>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</si>
  <si>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</si>
  <si>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</si>
  <si>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</si>
  <si>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</si>
  <si>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</si>
  <si>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</si>
  <si>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</si>
  <si>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</si>
  <si>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</si>
  <si>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</si>
  <si>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</si>
  <si>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</si>
  <si>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</si>
  <si>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</si>
  <si>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</si>
  <si>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</si>
  <si>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</si>
  <si>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</si>
  <si>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</si>
  <si>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</si>
  <si>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</si>
  <si>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</si>
  <si>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</si>
  <si>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</si>
  <si>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</si>
  <si>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</si>
  <si>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</si>
  <si>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</si>
  <si>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</si>
  <si>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</si>
  <si>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</si>
  <si>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</si>
  <si>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</si>
  <si>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</si>
  <si>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</si>
  <si>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</si>
  <si>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</si>
  <si>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</si>
  <si>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</si>
  <si>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</si>
  <si>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</si>
  <si>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</si>
  <si>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</si>
  <si>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</si>
  <si>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</si>
  <si>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</si>
  <si>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</si>
  <si>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</si>
  <si>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</si>
  <si>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</si>
  <si>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</si>
  <si>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</si>
  <si>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</si>
  <si>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</si>
  <si>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</si>
  <si>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</si>
  <si>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</si>
  <si>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</si>
  <si>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</si>
  <si>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</si>
  <si>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</si>
  <si>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</si>
  <si>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</si>
  <si>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</si>
  <si>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</si>
  <si>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</si>
  <si>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</si>
  <si>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</si>
  <si>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</si>
  <si>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</si>
  <si>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</si>
  <si>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</si>
  <si>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</si>
  <si>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</si>
  <si>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</si>
  <si>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</si>
  <si>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</si>
  <si>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</si>
  <si>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</si>
  <si>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</si>
  <si>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</si>
  <si>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</si>
  <si>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</si>
  <si>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</si>
  <si>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</si>
  <si>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</si>
  <si>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</si>
  <si>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</si>
  <si>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</si>
  <si>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</si>
  <si>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</si>
  <si>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</si>
  <si>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</si>
  <si>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</si>
  <si>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</si>
  <si>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</si>
  <si>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</si>
  <si>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</si>
  <si>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</si>
  <si>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</si>
  <si>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</si>
  <si>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</si>
  <si>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</si>
  <si>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</si>
  <si>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</si>
  <si>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</si>
  <si>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</si>
  <si>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</si>
  <si>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</si>
  <si>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</si>
  <si>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</si>
  <si>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</si>
  <si>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</si>
  <si>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</si>
  <si>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</si>
  <si>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</si>
  <si>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</si>
  <si>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</si>
  <si>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</si>
  <si>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</si>
  <si>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</si>
  <si>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</si>
  <si>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</si>
  <si>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</si>
  <si>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</si>
  <si>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</si>
  <si>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</si>
  <si>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</si>
  <si>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</si>
  <si>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</si>
  <si>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</si>
  <si>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</si>
  <si>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</si>
  <si>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</si>
  <si>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</si>
  <si>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</si>
  <si>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</si>
  <si>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</si>
  <si>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</si>
  <si>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</si>
  <si>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</si>
  <si>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</si>
  <si>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</si>
  <si>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</si>
  <si>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</si>
  <si>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</si>
  <si>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</si>
  <si>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</si>
  <si>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</si>
  <si>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</si>
  <si>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</si>
  <si>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</si>
  <si>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</si>
  <si>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</si>
  <si>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</si>
  <si>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</si>
  <si>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</si>
  <si>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</si>
  <si>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</si>
  <si>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</si>
  <si>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</si>
  <si>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</si>
  <si>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</si>
  <si>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</si>
  <si>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</si>
  <si>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</si>
  <si>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</si>
  <si>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</si>
  <si>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</si>
  <si>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</si>
  <si>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</si>
  <si>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</si>
  <si>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</si>
  <si>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</si>
  <si>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</si>
  <si>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</si>
  <si>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</si>
  <si>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</si>
  <si>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</si>
  <si>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</si>
  <si>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</si>
  <si>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</si>
  <si>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</si>
  <si>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</si>
  <si>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</si>
  <si>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</si>
  <si>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</si>
  <si>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</si>
  <si>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</si>
  <si>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</si>
  <si>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</si>
  <si>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</si>
  <si>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</si>
  <si>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</si>
  <si>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</si>
  <si>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</si>
  <si>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</si>
  <si>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</si>
  <si>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</si>
  <si>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</si>
  <si>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</si>
  <si>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</si>
  <si>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</si>
  <si>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</si>
  <si>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</si>
  <si>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</si>
  <si>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</si>
  <si>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</si>
  <si>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</si>
  <si>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</si>
  <si>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</si>
  <si>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</si>
  <si>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</si>
  <si>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</si>
  <si>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</si>
  <si>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</si>
  <si>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</si>
  <si>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</si>
  <si>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</si>
  <si>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</si>
  <si>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</si>
  <si>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</si>
  <si>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</si>
  <si>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</si>
  <si>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</si>
  <si>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</si>
  <si>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</si>
  <si>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</si>
  <si>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</si>
  <si>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</si>
  <si>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</si>
  <si>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</si>
  <si>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</si>
  <si>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</si>
  <si>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</si>
  <si>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</si>
  <si>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</si>
  <si>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</si>
  <si>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</si>
  <si>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</si>
  <si>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</si>
  <si>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</si>
  <si>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</si>
  <si>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</si>
  <si>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</si>
  <si>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</si>
  <si>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</si>
  <si>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</si>
  <si>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</si>
  <si>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</si>
  <si>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</si>
  <si>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</si>
  <si>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</si>
  <si>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</si>
  <si>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</si>
  <si>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</si>
  <si>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</si>
  <si>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</si>
  <si>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</si>
  <si>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</si>
  <si>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</si>
  <si>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</si>
  <si>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</si>
  <si>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</si>
  <si>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</si>
  <si>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</si>
  <si>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</si>
  <si>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</si>
  <si>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</si>
  <si>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</si>
  <si>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</si>
  <si>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</si>
  <si>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</si>
  <si>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</si>
  <si>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</si>
  <si>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</si>
  <si>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</si>
  <si>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</si>
  <si>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</si>
  <si>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</si>
  <si>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</si>
  <si>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</si>
  <si>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</si>
  <si>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</si>
  <si>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</si>
  <si>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</si>
  <si>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</si>
  <si>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</si>
  <si>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</si>
  <si>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</si>
  <si>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</si>
  <si>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</si>
  <si>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</si>
  <si>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</si>
  <si>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</si>
  <si>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</si>
  <si>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</si>
  <si>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</si>
  <si>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</si>
  <si>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</si>
  <si>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</si>
  <si>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</si>
  <si>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</si>
  <si>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</si>
  <si>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</si>
  <si>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</si>
  <si>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</si>
  <si>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</si>
  <si>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</si>
  <si>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</si>
  <si>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</si>
  <si>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</si>
  <si>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</si>
  <si>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</si>
  <si>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</si>
  <si>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</si>
  <si>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</si>
  <si>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</si>
  <si>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</si>
  <si>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</si>
  <si>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</si>
  <si>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</si>
  <si>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</si>
  <si>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</si>
  <si>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</si>
  <si>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</si>
  <si>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</si>
  <si>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</si>
  <si>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</si>
  <si>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</si>
  <si>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</si>
  <si>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</si>
  <si>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</si>
  <si>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</si>
  <si>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</si>
  <si>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</si>
  <si>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</si>
  <si>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</si>
  <si>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</si>
  <si>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</si>
  <si>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</si>
  <si>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</si>
  <si>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</si>
  <si>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</si>
  <si>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</si>
  <si>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</si>
  <si>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</si>
  <si>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</si>
  <si>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</si>
  <si>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</si>
  <si>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</si>
  <si>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</si>
  <si>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</si>
  <si>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</si>
  <si>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</si>
  <si>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</si>
  <si>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</si>
  <si>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</si>
  <si>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</si>
  <si>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</si>
  <si>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</si>
  <si>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</si>
  <si>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</si>
  <si>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</si>
  <si>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</si>
  <si>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</si>
  <si>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</si>
  <si>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</si>
  <si>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</si>
  <si>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</si>
  <si>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</si>
  <si>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</si>
  <si>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</si>
  <si>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</si>
  <si>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</si>
  <si>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</si>
  <si>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</si>
  <si>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</si>
  <si>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</si>
  <si>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</si>
  <si>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</si>
  <si>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</si>
  <si>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</si>
  <si>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</si>
  <si>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</si>
  <si>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</si>
  <si>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</si>
  <si>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</si>
  <si>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</si>
  <si>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</si>
  <si>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</si>
  <si>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</si>
  <si>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</si>
  <si>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</si>
  <si>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</si>
  <si>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</si>
  <si>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</si>
  <si>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</si>
  <si>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</si>
  <si>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</si>
  <si>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</si>
  <si>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</si>
  <si>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</si>
  <si>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</si>
  <si>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</si>
  <si>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</si>
  <si>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</si>
  <si>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</si>
  <si>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</si>
  <si>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</si>
  <si>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</si>
  <si>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</si>
  <si>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</si>
  <si>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</si>
  <si>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</si>
  <si>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</si>
  <si>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</si>
  <si>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</si>
  <si>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</si>
  <si>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</si>
  <si>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</si>
  <si>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</si>
  <si>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</si>
  <si>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</si>
  <si>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</si>
  <si>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</si>
  <si>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</si>
  <si>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</si>
  <si>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</si>
  <si>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</si>
  <si>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</si>
  <si>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</si>
  <si>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</si>
  <si>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</si>
  <si>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</si>
  <si>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</si>
  <si>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</si>
  <si>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</si>
  <si>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</si>
  <si>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</si>
  <si>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</si>
  <si>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</si>
  <si>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</si>
  <si>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</si>
  <si>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</si>
  <si>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</si>
  <si>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</si>
  <si>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</si>
  <si>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</si>
  <si>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</si>
  <si>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</si>
  <si>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</si>
  <si>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</si>
  <si>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</si>
  <si>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</si>
  <si>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</si>
  <si>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</si>
  <si>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</si>
  <si>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</si>
  <si>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</si>
  <si>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</si>
  <si>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</si>
  <si>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</si>
  <si>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</si>
  <si>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</si>
  <si>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</si>
  <si>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</si>
  <si>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</si>
  <si>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</si>
  <si>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</si>
  <si>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</si>
  <si>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</si>
  <si>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</si>
  <si>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</si>
  <si>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</si>
  <si>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</si>
  <si>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</si>
  <si>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</si>
  <si>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</si>
  <si>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</si>
  <si>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</si>
  <si>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</si>
  <si>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</si>
  <si>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</si>
  <si>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</si>
  <si>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</si>
  <si>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</si>
  <si>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</si>
  <si>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</si>
  <si>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</si>
  <si>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</si>
  <si>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</si>
  <si>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</si>
  <si>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</si>
  <si>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</si>
  <si>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</si>
  <si>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</si>
  <si>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</si>
  <si>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</si>
  <si>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</si>
  <si>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</si>
  <si>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</si>
  <si>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</si>
  <si>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</si>
  <si>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</si>
  <si>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</si>
  <si>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</si>
  <si>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</si>
  <si>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</si>
  <si>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</si>
  <si>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</si>
  <si>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</si>
  <si>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</si>
  <si>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</si>
  <si>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</si>
  <si>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</si>
  <si>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</si>
  <si>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</si>
  <si>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</si>
  <si>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</si>
  <si>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</si>
  <si>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</si>
  <si>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</si>
  <si>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</si>
  <si>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</si>
  <si>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</si>
  <si>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</si>
  <si>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</si>
  <si>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</si>
  <si>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</si>
  <si>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</si>
  <si>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</si>
  <si>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</si>
  <si>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</si>
  <si>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</si>
  <si>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</si>
  <si>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</si>
  <si>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</si>
  <si>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</si>
  <si>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</si>
  <si>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</si>
  <si>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</si>
  <si>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</si>
  <si>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</si>
  <si>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</si>
  <si>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</si>
  <si>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</si>
  <si>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</si>
  <si>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</si>
  <si>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</si>
  <si>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</si>
  <si>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</si>
  <si>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</si>
  <si>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</si>
  <si>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</si>
  <si>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</si>
  <si>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</si>
  <si>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</si>
  <si>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</si>
  <si>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</si>
  <si>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</si>
  <si>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</si>
  <si>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</si>
  <si>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</si>
  <si>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</si>
  <si>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</si>
  <si>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</si>
  <si>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</si>
  <si>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</si>
  <si>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</si>
  <si>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</si>
  <si>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</si>
  <si>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</si>
  <si>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</si>
  <si>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</si>
  <si>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</si>
  <si>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</si>
  <si>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</si>
  <si>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</si>
  <si>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</si>
  <si>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</si>
  <si>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</si>
  <si>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</si>
  <si>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</si>
  <si>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</si>
  <si>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</si>
  <si>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</si>
  <si>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</si>
  <si>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</si>
  <si>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</si>
  <si>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</si>
  <si>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</si>
  <si>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</si>
  <si>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</si>
  <si>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</si>
  <si>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</si>
  <si>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</si>
  <si>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</si>
  <si>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</si>
  <si>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</si>
  <si>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</si>
  <si>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</si>
  <si>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</si>
  <si>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</si>
  <si>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</si>
  <si>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</si>
  <si>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</si>
  <si>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</si>
  <si>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</si>
  <si>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</si>
  <si>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</si>
  <si>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</si>
  <si>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</si>
  <si>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</si>
  <si>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</si>
  <si>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</si>
  <si>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</si>
  <si>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</si>
  <si>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</si>
  <si>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</si>
  <si>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</si>
  <si>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</si>
  <si>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</si>
  <si>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</si>
  <si>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</si>
  <si>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</si>
  <si>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</si>
  <si>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</si>
  <si>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</si>
  <si>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</si>
  <si>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</si>
  <si>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</si>
  <si>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</si>
  <si>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</si>
  <si>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</si>
  <si>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</si>
  <si>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</si>
  <si>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</si>
  <si>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</si>
  <si>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</si>
  <si>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</si>
  <si>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</si>
  <si>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</si>
  <si>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</si>
  <si>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</si>
  <si>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</si>
  <si>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</si>
  <si>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</si>
  <si>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</si>
  <si>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</si>
  <si>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</si>
  <si>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</si>
  <si>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</si>
  <si>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</si>
  <si>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</si>
  <si>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</si>
  <si>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</si>
  <si>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</si>
  <si>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</si>
  <si>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</si>
  <si>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</si>
  <si>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</si>
  <si>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</si>
  <si>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</si>
  <si>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</si>
  <si>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</si>
  <si>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</si>
  <si>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</si>
  <si>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</si>
  <si>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</si>
  <si>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</si>
  <si>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</si>
  <si>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</si>
  <si>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</si>
  <si>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</si>
  <si>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</si>
  <si>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</si>
  <si>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</si>
  <si>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</si>
  <si>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</si>
  <si>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</si>
  <si>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</si>
  <si>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</si>
  <si>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</si>
  <si>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</si>
  <si>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</si>
  <si>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</si>
  <si>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</si>
  <si>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</si>
  <si>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</si>
  <si>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</si>
  <si>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</si>
  <si>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</si>
  <si>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</si>
  <si>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</si>
  <si>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</si>
  <si>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</si>
  <si>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</si>
  <si>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</si>
  <si>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</si>
  <si>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</si>
  <si>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</si>
  <si>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</si>
  <si>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</si>
  <si>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</si>
  <si>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</si>
  <si>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</si>
  <si>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</si>
  <si>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</si>
  <si>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</si>
  <si>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</si>
  <si>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</si>
  <si>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</si>
  <si>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</si>
  <si>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</si>
  <si>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</si>
  <si>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</si>
  <si>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</si>
  <si>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</si>
  <si>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</si>
  <si>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</si>
  <si>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</si>
  <si>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</si>
  <si>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</si>
  <si>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</si>
  <si>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</si>
  <si>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</si>
  <si>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</si>
  <si>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</si>
  <si>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</si>
  <si>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</si>
  <si>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</si>
  <si>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</si>
  <si>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</si>
  <si>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</si>
  <si>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</si>
  <si>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</si>
  <si>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</si>
  <si>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</si>
  <si>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</si>
  <si>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</si>
  <si>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</si>
  <si>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</si>
  <si>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</si>
  <si>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</si>
  <si>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</si>
  <si>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</si>
  <si>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</si>
  <si>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</si>
  <si>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</si>
  <si>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</si>
  <si>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</si>
  <si>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</si>
  <si>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</si>
  <si>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</si>
  <si>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</si>
  <si>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</si>
  <si>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</si>
  <si>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</si>
  <si>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</si>
  <si>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</si>
  <si>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</si>
  <si>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</si>
  <si>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</si>
  <si>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</si>
  <si>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</si>
  <si>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</si>
  <si>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</si>
  <si>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</si>
  <si>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</si>
  <si>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</si>
  <si>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</si>
  <si>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</si>
  <si>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</si>
  <si>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</si>
  <si>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</si>
  <si>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</si>
  <si>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</si>
  <si>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</si>
  <si>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</si>
  <si>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</si>
  <si>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</si>
  <si>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</si>
  <si>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</si>
  <si>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</si>
  <si>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</si>
  <si>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</si>
  <si>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</si>
  <si>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</si>
  <si>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</si>
  <si>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</si>
  <si>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</si>
  <si>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</si>
  <si>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</si>
  <si>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</si>
  <si>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</si>
  <si>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</si>
  <si>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</si>
  <si>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</si>
  <si>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</si>
  <si>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</si>
  <si>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</si>
  <si>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</si>
  <si>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</si>
  <si>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</si>
  <si>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</si>
  <si>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</si>
  <si>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</si>
  <si>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</si>
  <si>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</si>
  <si>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</si>
  <si>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</si>
  <si>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</si>
  <si>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</si>
  <si>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</si>
  <si>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</si>
  <si>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</si>
  <si>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</si>
  <si>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</si>
  <si>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</si>
  <si>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</si>
  <si>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</si>
  <si>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</si>
  <si>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</si>
  <si>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</si>
  <si>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</si>
  <si>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</si>
  <si>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</si>
  <si>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</si>
  <si>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</si>
  <si>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</si>
  <si>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</si>
  <si>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</si>
  <si>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</si>
  <si>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</si>
  <si>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</si>
  <si>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</si>
  <si>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</si>
  <si>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</si>
  <si>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</si>
  <si>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</si>
  <si>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</si>
  <si>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</si>
  <si>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</si>
  <si>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</si>
  <si>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</si>
  <si>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</si>
  <si>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</si>
  <si>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</si>
  <si>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</si>
  <si>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</si>
  <si>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</si>
  <si>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</si>
  <si>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</si>
  <si>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</si>
  <si>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</si>
  <si>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</si>
  <si>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</si>
  <si>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</si>
  <si>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</si>
  <si>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</si>
  <si>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</si>
  <si>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</si>
  <si>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</si>
  <si>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</si>
  <si>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</si>
  <si>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</si>
  <si>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</si>
  <si>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</si>
  <si>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</si>
  <si>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</si>
  <si>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</si>
  <si>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</si>
  <si>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</si>
  <si>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</si>
  <si>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</si>
  <si>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</si>
  <si>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</si>
  <si>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</si>
  <si>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</si>
  <si>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</si>
  <si>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</si>
  <si>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</si>
  <si>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</si>
  <si>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</si>
  <si>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</si>
  <si>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</si>
  <si>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</si>
  <si>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</si>
  <si>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</si>
  <si>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</si>
  <si>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</si>
  <si>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</si>
  <si>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</si>
  <si>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</si>
  <si>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</si>
  <si>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</si>
  <si>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</si>
  <si>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</si>
  <si>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</si>
  <si>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</si>
  <si>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</si>
  <si>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</si>
  <si>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</si>
  <si>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</si>
  <si>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</si>
  <si>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</si>
  <si>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</si>
  <si>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</si>
  <si>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</si>
  <si>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</si>
  <si>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</si>
  <si>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</si>
  <si>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</si>
  <si>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</si>
  <si>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</si>
  <si>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</si>
  <si>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</si>
  <si>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</si>
  <si>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</si>
  <si>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</si>
  <si>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</si>
  <si>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</si>
  <si>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</si>
  <si>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</si>
  <si>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</si>
  <si>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</si>
  <si>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</si>
  <si>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</si>
  <si>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</si>
  <si>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</si>
  <si>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</si>
  <si>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</si>
  <si>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</si>
  <si>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</si>
  <si>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</si>
  <si>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</si>
  <si>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</si>
  <si>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</si>
  <si>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</si>
  <si>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</si>
  <si>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</si>
  <si>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</si>
  <si>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</si>
  <si>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</si>
  <si>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</si>
  <si>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</si>
  <si>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</si>
  <si>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</si>
  <si>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</si>
  <si>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</si>
  <si>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</si>
  <si>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</si>
  <si>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</si>
  <si>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</si>
  <si>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</si>
  <si>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</si>
  <si>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</si>
  <si>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</si>
  <si>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</si>
  <si>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</si>
  <si>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</si>
  <si>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</si>
  <si>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</si>
  <si>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</si>
  <si>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</si>
  <si>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</si>
  <si>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</si>
  <si>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</si>
  <si>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</si>
  <si>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</si>
  <si>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</si>
  <si>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</si>
  <si>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</si>
  <si>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</si>
  <si>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</si>
  <si>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</si>
  <si>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</si>
  <si>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</si>
  <si>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</si>
  <si>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</si>
  <si>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</si>
  <si>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</si>
  <si>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</si>
  <si>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</si>
  <si>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</si>
  <si>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</si>
  <si>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</si>
  <si>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</si>
  <si>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</si>
  <si>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</si>
  <si>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</si>
  <si>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</si>
  <si>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</si>
  <si>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</si>
  <si>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</si>
  <si>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</si>
  <si>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</si>
  <si>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</si>
  <si>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</si>
  <si>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</si>
  <si>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</si>
  <si>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</si>
  <si>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</si>
  <si>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</si>
  <si>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</si>
  <si>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</si>
  <si>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</si>
  <si>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</si>
  <si>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</si>
  <si>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</si>
  <si>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</si>
  <si>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</si>
  <si>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</si>
  <si>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</si>
  <si>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</si>
  <si>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</si>
  <si>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</si>
  <si>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</si>
  <si>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</si>
  <si>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</si>
  <si>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</si>
  <si>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</si>
  <si>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</si>
  <si>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</si>
  <si>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</si>
  <si>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</si>
  <si>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</si>
  <si>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</si>
  <si>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</si>
  <si>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</si>
  <si>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</si>
  <si>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</si>
  <si>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</si>
  <si>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</si>
  <si>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</si>
  <si>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</si>
  <si>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</si>
  <si>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</si>
  <si>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</si>
  <si>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</si>
  <si>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</si>
  <si>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</si>
  <si>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</si>
  <si>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</si>
  <si>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</si>
  <si>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</si>
  <si>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</si>
  <si>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</si>
  <si>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</si>
  <si>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</si>
  <si>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</si>
  <si>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</si>
  <si>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</si>
  <si>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</si>
  <si>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</si>
  <si>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</si>
  <si>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</si>
  <si>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</si>
  <si>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</si>
  <si>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</si>
  <si>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</si>
  <si>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</si>
  <si>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</si>
  <si>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</si>
  <si>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</si>
  <si>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</si>
  <si>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</si>
  <si>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</si>
  <si>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</si>
  <si>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</si>
  <si>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</si>
  <si>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</si>
  <si>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</si>
  <si>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</si>
  <si>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</si>
  <si>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</si>
  <si>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</si>
  <si>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</si>
  <si>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</si>
  <si>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</si>
  <si>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</si>
  <si>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</si>
  <si>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</si>
  <si>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</si>
  <si>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</si>
  <si>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</si>
  <si>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</si>
  <si>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</si>
  <si>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</si>
  <si>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</si>
  <si>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</si>
  <si>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</si>
  <si>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</si>
  <si>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</si>
  <si>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</si>
  <si>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</si>
  <si>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</si>
  <si>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</si>
  <si>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</si>
  <si>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</si>
  <si>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</si>
  <si>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</si>
  <si>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</si>
  <si>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</si>
  <si>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</si>
  <si>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</si>
  <si>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</si>
  <si>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</si>
  <si>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</si>
  <si>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</si>
  <si>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</si>
  <si>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</si>
  <si>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</si>
  <si>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</si>
  <si>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</si>
  <si>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</si>
  <si>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</si>
  <si>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</si>
  <si>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</si>
  <si>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</si>
  <si>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</si>
  <si>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</si>
  <si>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</si>
  <si>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</si>
  <si>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</si>
  <si>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</si>
  <si>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</si>
  <si>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</si>
  <si>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</si>
  <si>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</si>
  <si>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</si>
  <si>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</si>
  <si>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</si>
  <si>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</si>
  <si>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</si>
  <si>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</si>
  <si>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</si>
  <si>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</si>
  <si>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</si>
  <si>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</si>
  <si>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</si>
  <si>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</si>
  <si>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</si>
  <si>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</si>
  <si>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</si>
  <si>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</si>
  <si>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</si>
  <si>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</si>
  <si>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</si>
  <si>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</si>
  <si>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</si>
  <si>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</si>
  <si>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</si>
  <si>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</si>
  <si>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</si>
  <si>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</si>
  <si>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</si>
  <si>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</si>
  <si>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</si>
  <si>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</si>
  <si>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</si>
  <si>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</si>
  <si>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</si>
  <si>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</si>
  <si>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</si>
  <si>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</si>
  <si>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</si>
  <si>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</si>
  <si>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</si>
  <si>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</si>
  <si>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</si>
  <si>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</si>
  <si>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</si>
  <si>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</si>
  <si>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</si>
  <si>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</si>
  <si>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</si>
  <si>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</si>
  <si>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</si>
  <si>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</si>
  <si>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</si>
  <si>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</si>
  <si>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</si>
  <si>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</si>
  <si>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</si>
  <si>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</si>
  <si>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</si>
  <si>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</si>
  <si>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</si>
  <si>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</si>
  <si>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</si>
  <si>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</si>
  <si>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</si>
  <si>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</si>
  <si>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</si>
  <si>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</si>
  <si>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</si>
  <si>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</si>
  <si>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</si>
  <si>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</si>
  <si>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</si>
  <si>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</si>
  <si>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</si>
  <si>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</si>
  <si>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</si>
  <si>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</si>
  <si>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</si>
  <si>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</si>
  <si>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</si>
  <si>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</si>
  <si>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</si>
  <si>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</si>
  <si>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</si>
  <si>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</si>
  <si>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</si>
  <si>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</si>
  <si>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</si>
  <si>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</si>
  <si>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</si>
  <si>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</si>
  <si>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</si>
  <si>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</si>
  <si>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</si>
  <si>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</si>
  <si>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</si>
  <si>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</si>
  <si>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</si>
  <si>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</si>
  <si>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</si>
  <si>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</si>
  <si>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</si>
  <si>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</si>
  <si>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</si>
  <si>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</si>
  <si>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</si>
  <si>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</si>
  <si>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</si>
  <si>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</si>
  <si>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</si>
  <si>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</si>
  <si>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</si>
  <si>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</si>
  <si>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</si>
  <si>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</si>
  <si>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</si>
  <si>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</si>
  <si>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</si>
  <si>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</si>
  <si>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</si>
  <si>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</si>
  <si>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</si>
  <si>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</si>
  <si>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</si>
  <si>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</si>
  <si>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</si>
  <si>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</si>
  <si>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</si>
  <si>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</si>
  <si>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</si>
  <si>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</si>
  <si>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</si>
  <si>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</si>
  <si>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</si>
  <si>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</si>
  <si>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</si>
  <si>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</si>
  <si>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</si>
  <si>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</si>
  <si>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</si>
  <si>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</si>
  <si>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</si>
  <si>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</si>
  <si>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</si>
  <si>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</si>
  <si>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</si>
  <si>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</si>
  <si>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</si>
  <si>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</si>
  <si>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</si>
  <si>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</si>
  <si>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</si>
  <si>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</si>
  <si>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</si>
  <si>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</si>
  <si>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</si>
  <si>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</si>
  <si>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</si>
  <si>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</si>
  <si>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</si>
  <si>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</si>
  <si>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</si>
  <si>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</si>
  <si>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</si>
  <si>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</si>
  <si>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</si>
  <si>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</si>
  <si>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</si>
  <si>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</si>
  <si>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</si>
  <si>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Column1</t>
  </si>
  <si>
    <t>Column2</t>
  </si>
  <si>
    <t>Manager</t>
  </si>
  <si>
    <t>Chris</t>
  </si>
  <si>
    <t>Erin</t>
  </si>
  <si>
    <t>Sam</t>
  </si>
  <si>
    <t>William</t>
  </si>
  <si>
    <t>Status</t>
  </si>
  <si>
    <t>Returned</t>
  </si>
  <si>
    <t>Row Labels</t>
  </si>
  <si>
    <t>Grand Total</t>
  </si>
  <si>
    <t>Sum of Sales</t>
  </si>
  <si>
    <t>SALES BY PRODUCT CATEGORY</t>
  </si>
  <si>
    <t>Sum of Profit</t>
  </si>
  <si>
    <t>PROFIT BY PRODUCT CATEGORY</t>
  </si>
  <si>
    <t xml:space="preserve">AVERAGE PROFIT  MARGIN </t>
  </si>
  <si>
    <t>MOST PROFITABLE CATEGORY</t>
  </si>
  <si>
    <t>MOST PROFITABLE SUB-CATEGORY</t>
  </si>
  <si>
    <t>LEAST PROFITABLE SUB-CATEGORY</t>
  </si>
  <si>
    <t>LEAST PROFITABLE CATEGORY</t>
  </si>
  <si>
    <t>Average of Shipping Cost</t>
  </si>
  <si>
    <t>Time Difference of Shipping Modes</t>
  </si>
  <si>
    <t>Avg Cost Difference of Shipping Modes</t>
  </si>
  <si>
    <t>Average of Order Processing Time</t>
  </si>
  <si>
    <t>Performance Across Customer-Segment</t>
  </si>
  <si>
    <t>New_Months</t>
  </si>
  <si>
    <t>Jan</t>
  </si>
  <si>
    <t>Jun</t>
  </si>
  <si>
    <t>Feb</t>
  </si>
  <si>
    <t>May</t>
  </si>
  <si>
    <t>Apr</t>
  </si>
  <si>
    <t>Mar</t>
  </si>
  <si>
    <t xml:space="preserve">Monthly Sales </t>
  </si>
  <si>
    <t>Monthly Profit</t>
  </si>
  <si>
    <t>States and (Sales)</t>
  </si>
  <si>
    <t>Regional (Sales)</t>
  </si>
  <si>
    <t>Time</t>
  </si>
  <si>
    <t>Date</t>
  </si>
  <si>
    <t>Discount Bracket</t>
  </si>
  <si>
    <t>Up to 10%</t>
  </si>
  <si>
    <t>0%</t>
  </si>
  <si>
    <t>10-20%</t>
  </si>
  <si>
    <t>Over 20%</t>
  </si>
  <si>
    <t>Discounted</t>
  </si>
  <si>
    <t>Non-Discounted</t>
  </si>
  <si>
    <t>Sum of Quantity ordered new</t>
  </si>
  <si>
    <t>Average of Discount</t>
  </si>
  <si>
    <t>2.5.3  Find out which segment is most price-sensitive (affected by discounts)</t>
  </si>
  <si>
    <t>SALES AND PROFIT ANALYSIS</t>
  </si>
  <si>
    <t>TIME AND DATE</t>
  </si>
  <si>
    <t>Least 5 Product_Performance (losses)</t>
  </si>
  <si>
    <t>2.1.3 Determine the least profitable or loss-making products</t>
  </si>
  <si>
    <t>2.1.2 Identify the most profitable product categories and sub-categories</t>
  </si>
  <si>
    <t>2.1.1  Calculate total sales, total profit, and average profit margin</t>
  </si>
  <si>
    <t>Total of Losses on Products</t>
  </si>
  <si>
    <t>Lossess_Product</t>
  </si>
  <si>
    <t>Top 5 Most Profitable Product</t>
  </si>
  <si>
    <t>IMPACT OF DISCOUNT ON SALE AND PROFIT</t>
  </si>
  <si>
    <t>2.2.1 Analyze the correlation between discount rates and profit margins</t>
  </si>
  <si>
    <t>New Profit_Margin</t>
  </si>
  <si>
    <t>Profit_Prodcut/</t>
  </si>
  <si>
    <t>Count of New Profit_Margin</t>
  </si>
  <si>
    <t>2.2.2 Identify the threshold at which discounts become unprofitable</t>
  </si>
  <si>
    <t>2.2.3 Compare sales performance of discounted vs. non-discounted products</t>
  </si>
  <si>
    <t>SHIPPING &amp; LOGISTICS ANALYSIS</t>
  </si>
  <si>
    <t>2.3.1 Compare the cost of different shipping modes (Express Air, Regular Air, Truck, etc.)</t>
  </si>
  <si>
    <t>2.3.2  Evaluate the fastest and slowest delivery times</t>
  </si>
  <si>
    <t>(All)</t>
  </si>
  <si>
    <t>2.3.3  Determine the effect of shipping cost on profitability</t>
  </si>
  <si>
    <t>Correlation Value</t>
  </si>
  <si>
    <t>Correlation  r=</t>
  </si>
  <si>
    <t xml:space="preserve">REGIONAL AND STATE-WISE PERFORMANCE </t>
  </si>
  <si>
    <t>2.4.1 Identify top-performing regions (West, East, Central, etc.)</t>
  </si>
  <si>
    <t>2.4.2 Find states with the highest and lowest total sales</t>
  </si>
  <si>
    <t>2.4.3 Analyze how geographical location affects shipping cost and profit</t>
  </si>
  <si>
    <t>Average of Profit</t>
  </si>
  <si>
    <t xml:space="preserve">CUSTOMER BEHAVIOUR AND SEGMENTATION </t>
  </si>
  <si>
    <t>2.5.1 Compare sales performance across different customer segments</t>
  </si>
  <si>
    <t>2.5.2a Identify High-value customers contributing the most revenue</t>
  </si>
  <si>
    <t>2.5.2b Identify Low-value customers contributing least to the revenue</t>
  </si>
  <si>
    <t>2.5.3 Find out which segment is most price-sensitive (affected by discounts)</t>
  </si>
  <si>
    <t>Average of Profit Margin</t>
  </si>
  <si>
    <t>Monthly Sales and Profit  Trend</t>
  </si>
  <si>
    <t>Discount_New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</si>
</sst>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F800]dddd\,\ mmmm\ dd\,\ yyyy"/>
  </numFmts>
  <fonts count="8">
    <font>
      <sz val="11"/>
      <color theme="1"/>
      <name val="Calibri"/>
      <family val="2"/>
      <scheme val="minor"/>
    </font>
    <font>
      <b/>
      <sz val="11"/>
      <color theme="1"/>
      <name val="Calibri"/>
      <family val="2"/>
      <scheme val="minor"/>
    </font>
    <font>
      <b/>
      <sz val="12"/>
      <color rgb="FF000000"/>
      <name val="Calibri"/>
      <family val="2"/>
      <scheme val="minor"/>
    </font>
    <font>
      <sz val="11"/>
      <color theme="1"/>
      <name val="Calibri"/>
      <family val="2"/>
      <scheme val="minor"/>
    </font>
    <font>
      <b/>
      <sz val="11"/>
      <color rgb="FFFF0000"/>
      <name val="Calibri"/>
      <family val="2"/>
      <scheme val="minor"/>
    </font>
    <font>
      <b/>
      <sz val="14"/>
      <color rgb="FFFF0000"/>
      <name val="Calibri"/>
      <family val="2"/>
      <scheme val="minor"/>
    </font>
    <font>
      <sz val="12"/>
      <color rgb="FF000000"/>
      <name val="TimesNewRomanPSMT"/>
    </font>
    <font>
      <sz val="8"/>
      <name val="Calibri"/>
      <family val="2"/>
      <scheme val="minor"/>
    </font>
  </fonts>
  <fills count="2">
    <fill>
      <patternFill patternType="none"/>
    </fill>
    <fill>
      <patternFill patternType="gray125"/>
    </fill>
  </fills>
  <borders count="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1" fillId="0" borderId="0" xfId="0" applyFont="1"/>
    <xf numFmtId="164" fontId="0" fillId="0" borderId="0" xfId="0" applyNumberFormat="1"/>
    <xf numFmtId="2" fontId="0" fillId="0" borderId="0" xfId="0" applyNumberFormat="1"/>
    <xf numFmtId="0" fontId="2" fillId="0" borderId="0" xfId="0" applyFont="1"/>
    <xf numFmtId="9" fontId="0" fillId="0" borderId="0" xfId="1" applyFont="1"/>
    <xf numFmtId="2" fontId="0" fillId="0" borderId="0" xfId="1" applyNumberFormat="1" applyFont="1"/>
    <xf numFmtId="0" fontId="1" fillId="0" borderId="2" xfId="0" applyFont="1" applyBorder="1" applyAlignment="1">
      <alignment horizontal="center" wrapText="1"/>
    </xf>
    <xf numFmtId="2" fontId="0" fillId="0" borderId="1" xfId="0" applyNumberFormat="1" applyBorder="1"/>
    <xf numFmtId="0" fontId="1" fillId="0" borderId="3" xfId="0" applyFont="1" applyBorder="1"/>
    <xf numFmtId="0" fontId="1" fillId="0" borderId="4" xfId="0" applyFont="1" applyBorder="1"/>
    <xf numFmtId="9" fontId="0" fillId="0" borderId="0" xfId="0" applyNumberFormat="1"/>
    <xf numFmtId="0" fontId="1" fillId="0" borderId="0" xfId="0" applyFont="1" applyAlignment="1">
      <alignment horizontal="center" wrapText="1"/>
    </xf>
    <xf numFmtId="165" fontId="1" fillId="0" borderId="6" xfId="0" applyNumberFormat="1" applyFont="1" applyBorder="1"/>
    <xf numFmtId="0" fontId="1" fillId="0" borderId="7" xfId="0" applyFont="1" applyBorder="1"/>
    <xf numFmtId="0" fontId="1" fillId="0" borderId="0" xfId="0" applyFont="1" applyAlignment="1">
      <alignment horizontal="left"/>
    </xf>
    <xf numFmtId="164" fontId="1" fillId="0" borderId="0" xfId="0" applyNumberFormat="1" applyFont="1"/>
    <xf numFmtId="0" fontId="1" fillId="0" borderId="8" xfId="0" applyFont="1" applyBorder="1" applyAlignment="1">
      <alignment horizontal="center"/>
    </xf>
    <xf numFmtId="164" fontId="4" fillId="0" borderId="8" xfId="0" applyNumberFormat="1" applyFont="1" applyBorder="1"/>
    <xf numFmtId="0" fontId="1" fillId="0" borderId="8" xfId="0" applyFont="1" applyBorder="1" applyAlignment="1">
      <alignment horizontal="left"/>
    </xf>
    <xf numFmtId="164" fontId="1" fillId="0" borderId="8" xfId="0" applyNumberFormat="1" applyFont="1" applyBorder="1"/>
    <xf numFmtId="0" fontId="0" fillId="0" borderId="8" xfId="0" applyBorder="1" applyAlignment="1">
      <alignment horizontal="left"/>
    </xf>
    <xf numFmtId="164" fontId="0" fillId="0" borderId="8" xfId="0" applyNumberFormat="1" applyBorder="1"/>
    <xf numFmtId="164" fontId="1" fillId="0" borderId="8" xfId="0" applyNumberFormat="1" applyFont="1" applyBorder="1" applyAlignment="1">
      <alignment horizontal="center"/>
    </xf>
    <xf numFmtId="0" fontId="6" fillId="0" borderId="0" xfId="0" applyFont="1"/>
    <xf numFmtId="0" fontId="1" fillId="0" borderId="8" xfId="0" applyFont="1" applyBorder="1"/>
    <xf numFmtId="0" fontId="1" fillId="0" borderId="0" xfId="0" pivotButton="1" applyFont="1"/>
    <xf numFmtId="0" fontId="4" fillId="0" borderId="5" xfId="0" applyFont="1" applyBorder="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1" fillId="0" borderId="8" xfId="0" applyFont="1" applyBorder="1" applyAlignment="1">
      <alignment horizontal="center"/>
    </xf>
    <xf numFmtId="0" fontId="4" fillId="0" borderId="0" xfId="0" applyFont="1" applyAlignment="1">
      <alignment horizontal="center"/>
    </xf>
    <xf numFmtId="0" fontId="5" fillId="0" borderId="0" xfId="0" applyFont="1" applyAlignment="1">
      <alignment horizontal="center"/>
    </xf>
    <xf numFmtId="0" fontId="2" fillId="0" borderId="0" xfId="0" applyFont="1" applyAlignment="1">
      <alignment horizontal="center" wrapText="1"/>
    </xf>
  </cellXfs>
  <cellStyles count="2">
    <cellStyle name="Normal" xfId="0" builtinId="0"/>
    <cellStyle name="Percent" xfId="1" builtinId="5"/>
  </cellStyles>
  <dxfs count="74">
    <dxf>
      <numFmt numFmtId="164" formatCode="[$$-409]#,##0.00"/>
    </dxf>
    <dxf>
      <numFmt numFmtId="164" formatCode="[$$-409]#,##0.00"/>
    </dxf>
    <dxf>
      <numFmt numFmtId="164" formatCode="[$$-409]#,##0.00"/>
    </dxf>
    <dxf>
      <numFmt numFmtId="164" formatCode="[$$-409]#,##0.00"/>
    </dxf>
    <dxf>
      <numFmt numFmtId="164" formatCode="[$$-409]#,##0.00"/>
    </dxf>
    <dxf>
      <font>
        <b/>
      </font>
    </dxf>
    <dxf>
      <numFmt numFmtId="164" formatCode="[$$-409]#,##0.00"/>
    </dxf>
    <dxf>
      <numFmt numFmtId="164" formatCode="[$$-409]#,##0.00"/>
    </dxf>
    <dxf>
      <numFmt numFmtId="164" formatCode="[$$-409]#,##0.00"/>
    </dxf>
    <dxf>
      <numFmt numFmtId="2" formatCode="0.00"/>
    </dxf>
    <dxf>
      <font>
        <b/>
        <i val="0"/>
        <color theme="0"/>
      </font>
      <fill>
        <patternFill>
          <bgColor rgb="FF00B050"/>
        </patternFill>
      </fill>
      <border>
        <left style="thin">
          <color auto="1"/>
        </left>
        <right style="thin">
          <color auto="1"/>
        </right>
        <top style="thin">
          <color auto="1"/>
        </top>
        <bottom style="thin">
          <color auto="1"/>
        </bottom>
        <vertical/>
        <horizontal/>
      </border>
    </dxf>
    <dxf>
      <font>
        <color theme="0"/>
      </font>
      <fill>
        <patternFill>
          <bgColor rgb="FF00B050"/>
        </patternFill>
      </fill>
      <border>
        <left style="thin">
          <color auto="1"/>
        </left>
        <right style="thin">
          <color auto="1"/>
        </right>
        <top style="thin">
          <color auto="1"/>
        </top>
        <bottom style="thin">
          <color auto="1"/>
        </bottom>
        <vertical/>
        <horizontal/>
      </border>
    </dxf>
    <dxf>
      <font>
        <b/>
      </font>
    </dxf>
    <dxf>
      <numFmt numFmtId="164" formatCode="[$$-409]#,##0.00"/>
    </dxf>
    <dxf>
      <alignment wrapText="1"/>
    </dxf>
    <dxf>
      <numFmt numFmtId="2" formatCode="0.00"/>
    </dxf>
    <dxf>
      <numFmt numFmtId="2" formatCode="0.00"/>
    </dxf>
    <dxf>
      <numFmt numFmtId="164" formatCode="[$$-409]#,##0.00"/>
    </dxf>
    <dxf>
      <numFmt numFmtId="164" formatCode="[$$-409]#,##0.00"/>
    </dxf>
    <dxf>
      <numFmt numFmtId="164" formatCode="[$$-409]#,##0.00"/>
    </dxf>
    <dxf>
      <numFmt numFmtId="164" formatCode="[$$-409]#,##0.00"/>
    </dxf>
    <dxf>
      <font>
        <b/>
      </font>
    </dxf>
    <dxf>
      <font>
        <b/>
      </font>
    </dxf>
    <dxf>
      <alignment wrapText="1"/>
    </dxf>
    <dxf>
      <numFmt numFmtId="2" formatCode="0.00"/>
    </dxf>
    <dxf>
      <numFmt numFmtId="2" formatCode="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border>
        <left style="thin">
          <color rgb="FF9C0006"/>
        </left>
        <right style="thin">
          <color rgb="FF9C0006"/>
        </right>
        <top style="thin">
          <color rgb="FF9C0006"/>
        </top>
        <bottom style="thin">
          <color rgb="FF9C0006"/>
        </bottom>
      </border>
    </dxf>
    <dxf>
      <font>
        <b/>
        <i val="0"/>
        <color rgb="FFFF0000"/>
      </font>
    </dxf>
    <dxf>
      <numFmt numFmtId="2" formatCode="0.0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2" formatCode="0.00"/>
    </dxf>
    <dxf>
      <numFmt numFmtId="164" formatCode="[$$-409]#,##0.0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font>
        <b/>
        <i val="0"/>
        <sz val="11"/>
      </font>
      <border>
        <left style="thin">
          <color auto="1"/>
        </left>
        <right style="thin">
          <color auto="1"/>
        </right>
        <top style="thin">
          <color auto="1"/>
        </top>
        <bottom style="thin">
          <color auto="1"/>
        </bottom>
      </border>
    </dxf>
    <dxf>
      <font>
        <sz val="9"/>
        <color theme="0"/>
      </font>
      <fill>
        <patternFill patternType="solid">
          <fgColor auto="1"/>
          <bgColor rgb="FFC00000"/>
        </patternFill>
      </fill>
      <border diagonalUp="0" diagonalDown="0">
        <left style="thin">
          <color auto="1"/>
        </left>
        <right style="thin">
          <color auto="1"/>
        </right>
        <top style="thin">
          <color auto="1"/>
        </top>
        <bottom style="thin">
          <color auto="1"/>
        </bottom>
        <vertical/>
        <horizontal/>
      </border>
    </dxf>
    <dxf>
      <font>
        <color theme="0"/>
      </font>
      <fill>
        <patternFill>
          <bgColor rgb="FFC00000"/>
        </patternFill>
      </fill>
      <border>
        <left style="thick">
          <color auto="1"/>
        </left>
        <right style="thick">
          <color auto="1"/>
        </right>
        <top style="thick">
          <color auto="1"/>
        </top>
        <bottom style="thick">
          <color auto="1"/>
        </bottom>
      </border>
    </dxf>
  </dxfs>
  <tableStyles count="3" defaultTableStyle="TableStyleMedium2" defaultPivotStyle="PivotStyleLight16">
    <tableStyle name="Slicer Style 1" pivot="0" table="0" count="1" xr9:uid="{1EC3F01B-A149-4D1A-96D4-85FC207A1FE6}">
      <tableStyleElement type="wholeTable" dxfId="73"/>
    </tableStyle>
    <tableStyle name="Slicer Style 2" pivot="0" table="0" count="1" xr9:uid="{25117BC7-F4EE-4A14-9162-AD97C78F072D}">
      <tableStyleElement type="wholeTable" dxfId="72"/>
    </tableStyle>
    <tableStyle name="Slicer Style 3" pivot="0" table="0" count="3" xr9:uid="{FC6D2058-D1F9-42AD-A074-05C47A1E305B}">
      <tableStyleElement type="wholeTable" dxfId="71"/>
    </tableStyle>
  </tableStyles>
  <extLst>
    <ext xmlns:x14="http://schemas.microsoft.com/office/spreadsheetml/2009/9/main" uri="{46F421CA-312F-682f-3DD2-61675219B42D}">
      <x14:dxfs count="2">
        <dxf>
          <font>
            <sz val="10"/>
            <color theme="0"/>
          </font>
          <fill>
            <patternFill>
              <bgColor rgb="FFC00000"/>
            </patternFill>
          </fill>
        </dxf>
        <dxf>
          <font>
            <b val="0"/>
            <i val="0"/>
            <sz val="10"/>
            <color theme="4" tint="0.79992065187536243"/>
          </font>
        </dxf>
      </x14:dxfs>
    </ext>
    <ext xmlns:x14="http://schemas.microsoft.com/office/spreadsheetml/2009/9/main" uri="{EB79DEF2-80B8-43e5-95BD-54CBDDF9020C}">
      <x14:slicerStyles defaultSlicerStyle="Slicer Style 3">
        <x14:slicerStyle name="Slicer Style 1"/>
        <x14:slicerStyle name="Slicer Style 2"/>
        <x14:slicerStyle name="Slicer Style 3">
          <x14:slicerStyleElements>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1!SALES BY PRODUCT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1'!$B$10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1'!$A$11:$A$14</c:f>
              <c:strCache>
                <c:ptCount val="3"/>
                <c:pt idx="0">
                  <c:v>Furniture</c:v>
                </c:pt>
                <c:pt idx="1">
                  <c:v>Office Supplies</c:v>
                </c:pt>
                <c:pt idx="2">
                  <c:v>Technology</c:v>
                </c:pt>
              </c:strCache>
            </c:strRef>
          </c:cat>
          <c:val>
            <c:numRef>
              <c:f>'EDA 1'!$B$11:$B$14</c:f>
              <c:numCache>
                <c:formatCode>[$$-409]#,##0.00</c:formatCode>
                <c:ptCount val="3"/>
                <c:pt idx="0">
                  <c:v>660704.31000000052</c:v>
                </c:pt>
                <c:pt idx="1">
                  <c:v>551368.61999999941</c:v>
                </c:pt>
                <c:pt idx="2">
                  <c:v>712264.9499999996</c:v>
                </c:pt>
              </c:numCache>
            </c:numRef>
          </c:val>
          <c:extLst>
            <c:ext xmlns:c16="http://schemas.microsoft.com/office/drawing/2014/chart" uri="{C3380CC4-5D6E-409C-BE32-E72D297353CC}">
              <c16:uniqueId val="{00000000-2844-4CA1-A22A-B4EA567D730A}"/>
            </c:ext>
          </c:extLst>
        </c:ser>
        <c:dLbls>
          <c:dLblPos val="outEnd"/>
          <c:showLegendKey val="0"/>
          <c:showVal val="1"/>
          <c:showCatName val="0"/>
          <c:showSerName val="0"/>
          <c:showPercent val="0"/>
          <c:showBubbleSize val="0"/>
        </c:dLbls>
        <c:gapWidth val="182"/>
        <c:axId val="605230000"/>
        <c:axId val="605233840"/>
      </c:barChart>
      <c:catAx>
        <c:axId val="60523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33840"/>
        <c:crosses val="autoZero"/>
        <c:auto val="1"/>
        <c:lblAlgn val="ctr"/>
        <c:lblOffset val="100"/>
        <c:noMultiLvlLbl val="0"/>
      </c:catAx>
      <c:valAx>
        <c:axId val="605233840"/>
        <c:scaling>
          <c:orientation val="minMax"/>
        </c:scaling>
        <c:delete val="1"/>
        <c:axPos val="b"/>
        <c:numFmt formatCode="[$$-409]#,##0.00" sourceLinked="1"/>
        <c:majorTickMark val="none"/>
        <c:minorTickMark val="none"/>
        <c:tickLblPos val="nextTo"/>
        <c:crossAx val="60523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1!SALES BY PRODUCT CATEGORY</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1'!$B$10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1'!$A$11:$A$14</c:f>
              <c:strCache>
                <c:ptCount val="3"/>
                <c:pt idx="0">
                  <c:v>Furniture</c:v>
                </c:pt>
                <c:pt idx="1">
                  <c:v>Office Supplies</c:v>
                </c:pt>
                <c:pt idx="2">
                  <c:v>Technology</c:v>
                </c:pt>
              </c:strCache>
            </c:strRef>
          </c:cat>
          <c:val>
            <c:numRef>
              <c:f>'EDA 1'!$B$11:$B$14</c:f>
              <c:numCache>
                <c:formatCode>[$$-409]#,##0.00</c:formatCode>
                <c:ptCount val="3"/>
                <c:pt idx="0">
                  <c:v>660704.31000000052</c:v>
                </c:pt>
                <c:pt idx="1">
                  <c:v>551368.61999999941</c:v>
                </c:pt>
                <c:pt idx="2">
                  <c:v>712264.9499999996</c:v>
                </c:pt>
              </c:numCache>
            </c:numRef>
          </c:val>
          <c:extLst>
            <c:ext xmlns:c16="http://schemas.microsoft.com/office/drawing/2014/chart" uri="{C3380CC4-5D6E-409C-BE32-E72D297353CC}">
              <c16:uniqueId val="{00000000-BB65-434E-952A-70016F9A154D}"/>
            </c:ext>
          </c:extLst>
        </c:ser>
        <c:dLbls>
          <c:dLblPos val="outEnd"/>
          <c:showLegendKey val="0"/>
          <c:showVal val="1"/>
          <c:showCatName val="0"/>
          <c:showSerName val="0"/>
          <c:showPercent val="0"/>
          <c:showBubbleSize val="0"/>
        </c:dLbls>
        <c:gapWidth val="182"/>
        <c:axId val="605237200"/>
        <c:axId val="605241520"/>
      </c:barChart>
      <c:catAx>
        <c:axId val="60523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41520"/>
        <c:crosses val="autoZero"/>
        <c:auto val="1"/>
        <c:lblAlgn val="ctr"/>
        <c:lblOffset val="100"/>
        <c:noMultiLvlLbl val="0"/>
      </c:catAx>
      <c:valAx>
        <c:axId val="605241520"/>
        <c:scaling>
          <c:orientation val="minMax"/>
        </c:scaling>
        <c:delete val="1"/>
        <c:axPos val="b"/>
        <c:numFmt formatCode="[$$-409]#,##0.00" sourceLinked="1"/>
        <c:majorTickMark val="none"/>
        <c:minorTickMark val="none"/>
        <c:tickLblPos val="nextTo"/>
        <c:crossAx val="60523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1!Top 5 Product_Performance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Product_Performance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1'!$B$39</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1'!$A$40:$A$45</c:f>
              <c:strCache>
                <c:ptCount val="5"/>
                <c:pt idx="0">
                  <c:v>Fellowes PB500 Electric Punch Plastic Comb Binding Machine with Manual Bind</c:v>
                </c:pt>
                <c:pt idx="1">
                  <c:v>Global Troy™ Executive Leather Low-Back Tilter</c:v>
                </c:pt>
                <c:pt idx="2">
                  <c:v>GBC DocuBind TL300 Electric Binding System</c:v>
                </c:pt>
                <c:pt idx="3">
                  <c:v>Smead Adjustable Mobile File Trolley with Lockable Top</c:v>
                </c:pt>
                <c:pt idx="4">
                  <c:v>Hewlett Packard LaserJet 3310 Copier</c:v>
                </c:pt>
              </c:strCache>
            </c:strRef>
          </c:cat>
          <c:val>
            <c:numRef>
              <c:f>'EDA 1'!$B$40:$B$45</c:f>
              <c:numCache>
                <c:formatCode>[$$-409]#,##0.00</c:formatCode>
                <c:ptCount val="5"/>
                <c:pt idx="0">
                  <c:v>23865.909999999996</c:v>
                </c:pt>
                <c:pt idx="1">
                  <c:v>18628.150000000001</c:v>
                </c:pt>
                <c:pt idx="2">
                  <c:v>11004.45</c:v>
                </c:pt>
                <c:pt idx="3">
                  <c:v>9906.619999999999</c:v>
                </c:pt>
                <c:pt idx="4">
                  <c:v>8798.18</c:v>
                </c:pt>
              </c:numCache>
            </c:numRef>
          </c:val>
          <c:extLst>
            <c:ext xmlns:c16="http://schemas.microsoft.com/office/drawing/2014/chart" uri="{C3380CC4-5D6E-409C-BE32-E72D297353CC}">
              <c16:uniqueId val="{00000000-87C1-429D-BAA2-F45A8280F12C}"/>
            </c:ext>
          </c:extLst>
        </c:ser>
        <c:dLbls>
          <c:dLblPos val="outEnd"/>
          <c:showLegendKey val="0"/>
          <c:showVal val="1"/>
          <c:showCatName val="0"/>
          <c:showSerName val="0"/>
          <c:showPercent val="0"/>
          <c:showBubbleSize val="0"/>
        </c:dLbls>
        <c:gapWidth val="182"/>
        <c:axId val="1740883759"/>
        <c:axId val="1740884239"/>
      </c:barChart>
      <c:catAx>
        <c:axId val="1740883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884239"/>
        <c:crosses val="autoZero"/>
        <c:auto val="1"/>
        <c:lblAlgn val="ctr"/>
        <c:lblOffset val="100"/>
        <c:noMultiLvlLbl val="0"/>
      </c:catAx>
      <c:valAx>
        <c:axId val="1740884239"/>
        <c:scaling>
          <c:orientation val="minMax"/>
        </c:scaling>
        <c:delete val="1"/>
        <c:axPos val="b"/>
        <c:numFmt formatCode="[$$-409]#,##0.00" sourceLinked="1"/>
        <c:majorTickMark val="none"/>
        <c:minorTickMark val="none"/>
        <c:tickLblPos val="nextTo"/>
        <c:crossAx val="174088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Least 5 Product_Performance (Values in Negative - Losses)</a:t>
            </a:r>
          </a:p>
        </c:rich>
      </c:tx>
      <c:layout>
        <c:manualLayout>
          <c:xMode val="edge"/>
          <c:yMode val="edge"/>
          <c:x val="0.16193062932377261"/>
          <c:y val="2.81953771524395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 1'!$B$61</c:f>
              <c:strCache>
                <c:ptCount val="1"/>
                <c:pt idx="0">
                  <c:v>Sum of Profit</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1'!$A$62:$A$66</c:f>
              <c:strCache>
                <c:ptCount val="5"/>
                <c:pt idx="0">
                  <c:v>Polycom ViewStation™ ISDN Videoconferencing Unit</c:v>
                </c:pt>
                <c:pt idx="1">
                  <c:v>5165</c:v>
                </c:pt>
                <c:pt idx="2">
                  <c:v>Okidata Pacemark 4410N Wide Format Dot Matrix Printer</c:v>
                </c:pt>
                <c:pt idx="3">
                  <c:v>Global High-Back Leather Tilter, Burgundy</c:v>
                </c:pt>
                <c:pt idx="4">
                  <c:v>Epson DFX-8500 Dot Matrix Printer</c:v>
                </c:pt>
              </c:strCache>
            </c:strRef>
          </c:cat>
          <c:val>
            <c:numRef>
              <c:f>'EDA 1'!$B$62:$B$66</c:f>
              <c:numCache>
                <c:formatCode>[$$-409]#,##0.00</c:formatCode>
                <c:ptCount val="5"/>
                <c:pt idx="0">
                  <c:v>27621.25</c:v>
                </c:pt>
                <c:pt idx="1">
                  <c:v>12548.94</c:v>
                </c:pt>
                <c:pt idx="2">
                  <c:v>10999.53</c:v>
                </c:pt>
                <c:pt idx="3">
                  <c:v>10107.26</c:v>
                </c:pt>
                <c:pt idx="4">
                  <c:v>9361.7999999999993</c:v>
                </c:pt>
              </c:numCache>
            </c:numRef>
          </c:val>
          <c:extLst>
            <c:ext xmlns:c16="http://schemas.microsoft.com/office/drawing/2014/chart" uri="{C3380CC4-5D6E-409C-BE32-E72D297353CC}">
              <c16:uniqueId val="{00000000-E2A4-4B2A-B667-A90CB9923990}"/>
            </c:ext>
          </c:extLst>
        </c:ser>
        <c:dLbls>
          <c:dLblPos val="outEnd"/>
          <c:showLegendKey val="0"/>
          <c:showVal val="1"/>
          <c:showCatName val="0"/>
          <c:showSerName val="0"/>
          <c:showPercent val="0"/>
          <c:showBubbleSize val="0"/>
        </c:dLbls>
        <c:gapWidth val="182"/>
        <c:axId val="1732880943"/>
        <c:axId val="1732883343"/>
      </c:barChart>
      <c:catAx>
        <c:axId val="17328809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3343"/>
        <c:crosses val="autoZero"/>
        <c:auto val="1"/>
        <c:lblAlgn val="ctr"/>
        <c:lblOffset val="100"/>
        <c:noMultiLvlLbl val="0"/>
      </c:catAx>
      <c:valAx>
        <c:axId val="1732883343"/>
        <c:scaling>
          <c:orientation val="minMax"/>
        </c:scaling>
        <c:delete val="1"/>
        <c:axPos val="t"/>
        <c:numFmt formatCode="[$$-409]#,##0.00" sourceLinked="1"/>
        <c:majorTickMark val="none"/>
        <c:minorTickMark val="none"/>
        <c:tickLblPos val="nextTo"/>
        <c:crossAx val="1732880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rgbClr val="002060"/>
                </a:solidFill>
              </a:rPr>
              <a:t>Discount</a:t>
            </a:r>
            <a:r>
              <a:rPr lang="en-GB" b="1" baseline="0">
                <a:solidFill>
                  <a:srgbClr val="002060"/>
                </a:solidFill>
              </a:rPr>
              <a:t> Rate and Profit Margin</a:t>
            </a:r>
            <a:endParaRPr lang="en-GB"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Orders!$C$2:$C$1953</c:f>
              <c:numCache>
                <c:formatCode>0%</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xVal>
          <c:yVal>
            <c:numRef>
              <c:f>Orders!$AH$2:$AH$1953</c:f>
              <c:numCache>
                <c:formatCode>0.00</c:formatCode>
                <c:ptCount val="1952"/>
                <c:pt idx="0">
                  <c:v>285.30701754385967</c:v>
                </c:pt>
                <c:pt idx="1">
                  <c:v>144.92742069575002</c:v>
                </c:pt>
                <c:pt idx="2">
                  <c:v>0</c:v>
                </c:pt>
                <c:pt idx="3">
                  <c:v>144.92762642040151</c:v>
                </c:pt>
                <c:pt idx="4">
                  <c:v>0</c:v>
                </c:pt>
                <c:pt idx="5">
                  <c:v>0</c:v>
                </c:pt>
                <c:pt idx="6">
                  <c:v>0</c:v>
                </c:pt>
                <c:pt idx="7">
                  <c:v>0</c:v>
                </c:pt>
                <c:pt idx="8">
                  <c:v>144.9251565602566</c:v>
                </c:pt>
                <c:pt idx="9">
                  <c:v>714.82889733840307</c:v>
                </c:pt>
                <c:pt idx="10">
                  <c:v>144.92822453388078</c:v>
                </c:pt>
                <c:pt idx="11">
                  <c:v>144.92813533452048</c:v>
                </c:pt>
                <c:pt idx="12">
                  <c:v>0</c:v>
                </c:pt>
                <c:pt idx="13">
                  <c:v>488.23820177948909</c:v>
                </c:pt>
                <c:pt idx="14">
                  <c:v>0</c:v>
                </c:pt>
                <c:pt idx="15">
                  <c:v>0</c:v>
                </c:pt>
                <c:pt idx="16">
                  <c:v>0</c:v>
                </c:pt>
                <c:pt idx="17">
                  <c:v>0</c:v>
                </c:pt>
                <c:pt idx="18">
                  <c:v>616.19797525309332</c:v>
                </c:pt>
                <c:pt idx="19">
                  <c:v>293.51026332158409</c:v>
                </c:pt>
                <c:pt idx="20">
                  <c:v>0</c:v>
                </c:pt>
                <c:pt idx="21">
                  <c:v>373.11904761904759</c:v>
                </c:pt>
                <c:pt idx="22">
                  <c:v>107.56817353773718</c:v>
                </c:pt>
                <c:pt idx="23">
                  <c:v>0</c:v>
                </c:pt>
                <c:pt idx="24">
                  <c:v>218.42863019333612</c:v>
                </c:pt>
                <c:pt idx="25">
                  <c:v>2497.375530683134</c:v>
                </c:pt>
                <c:pt idx="26">
                  <c:v>385.46751091166163</c:v>
                </c:pt>
                <c:pt idx="27">
                  <c:v>0</c:v>
                </c:pt>
                <c:pt idx="28">
                  <c:v>0</c:v>
                </c:pt>
                <c:pt idx="29">
                  <c:v>374.68160978094755</c:v>
                </c:pt>
                <c:pt idx="30">
                  <c:v>0</c:v>
                </c:pt>
                <c:pt idx="31">
                  <c:v>1067.7570093457944</c:v>
                </c:pt>
                <c:pt idx="32">
                  <c:v>144.9271629317993</c:v>
                </c:pt>
                <c:pt idx="33">
                  <c:v>0</c:v>
                </c:pt>
                <c:pt idx="34">
                  <c:v>581.14099911321318</c:v>
                </c:pt>
                <c:pt idx="35">
                  <c:v>144.92822174396329</c:v>
                </c:pt>
                <c:pt idx="36">
                  <c:v>0</c:v>
                </c:pt>
                <c:pt idx="37">
                  <c:v>0</c:v>
                </c:pt>
                <c:pt idx="38">
                  <c:v>851.99513381995132</c:v>
                </c:pt>
                <c:pt idx="39">
                  <c:v>0</c:v>
                </c:pt>
                <c:pt idx="40">
                  <c:v>0</c:v>
                </c:pt>
                <c:pt idx="41">
                  <c:v>0</c:v>
                </c:pt>
                <c:pt idx="42">
                  <c:v>0</c:v>
                </c:pt>
                <c:pt idx="43">
                  <c:v>144.92753623188406</c:v>
                </c:pt>
                <c:pt idx="44">
                  <c:v>165.27462191268322</c:v>
                </c:pt>
                <c:pt idx="45">
                  <c:v>144.9064449064449</c:v>
                </c:pt>
                <c:pt idx="46">
                  <c:v>1657.6665898086233</c:v>
                </c:pt>
                <c:pt idx="47">
                  <c:v>144.92999575731864</c:v>
                </c:pt>
                <c:pt idx="48">
                  <c:v>157.42428697441932</c:v>
                </c:pt>
                <c:pt idx="49">
                  <c:v>165.56797652977343</c:v>
                </c:pt>
                <c:pt idx="50">
                  <c:v>0</c:v>
                </c:pt>
                <c:pt idx="51">
                  <c:v>13.93362015980332</c:v>
                </c:pt>
                <c:pt idx="52">
                  <c:v>946.71340929009625</c:v>
                </c:pt>
                <c:pt idx="53">
                  <c:v>5405.9776055124903</c:v>
                </c:pt>
                <c:pt idx="54">
                  <c:v>0</c:v>
                </c:pt>
                <c:pt idx="55">
                  <c:v>597.71356980659311</c:v>
                </c:pt>
                <c:pt idx="56">
                  <c:v>284.79164539607063</c:v>
                </c:pt>
                <c:pt idx="57">
                  <c:v>0</c:v>
                </c:pt>
                <c:pt idx="58">
                  <c:v>467.44607782581841</c:v>
                </c:pt>
                <c:pt idx="59">
                  <c:v>0</c:v>
                </c:pt>
                <c:pt idx="60">
                  <c:v>0</c:v>
                </c:pt>
                <c:pt idx="61">
                  <c:v>144.92721789513678</c:v>
                </c:pt>
                <c:pt idx="62">
                  <c:v>0</c:v>
                </c:pt>
                <c:pt idx="63">
                  <c:v>158.09217577706323</c:v>
                </c:pt>
                <c:pt idx="64">
                  <c:v>144.91925465838509</c:v>
                </c:pt>
                <c:pt idx="65">
                  <c:v>144.92547906316537</c:v>
                </c:pt>
                <c:pt idx="66">
                  <c:v>0</c:v>
                </c:pt>
                <c:pt idx="67">
                  <c:v>1244.7046843177188</c:v>
                </c:pt>
                <c:pt idx="68">
                  <c:v>203.87292521863287</c:v>
                </c:pt>
                <c:pt idx="69">
                  <c:v>462.23942823108996</c:v>
                </c:pt>
                <c:pt idx="70">
                  <c:v>0</c:v>
                </c:pt>
                <c:pt idx="71">
                  <c:v>144.91525423728814</c:v>
                </c:pt>
                <c:pt idx="72">
                  <c:v>144.92799104340895</c:v>
                </c:pt>
                <c:pt idx="73">
                  <c:v>89.865632096896292</c:v>
                </c:pt>
                <c:pt idx="74">
                  <c:v>0</c:v>
                </c:pt>
                <c:pt idx="75">
                  <c:v>144.92627927146575</c:v>
                </c:pt>
                <c:pt idx="76">
                  <c:v>3346.7105263157891</c:v>
                </c:pt>
                <c:pt idx="77">
                  <c:v>3118.8191881918819</c:v>
                </c:pt>
                <c:pt idx="78">
                  <c:v>339.91953023053503</c:v>
                </c:pt>
                <c:pt idx="79">
                  <c:v>0</c:v>
                </c:pt>
                <c:pt idx="80">
                  <c:v>588.35341365461841</c:v>
                </c:pt>
                <c:pt idx="81">
                  <c:v>0</c:v>
                </c:pt>
                <c:pt idx="82">
                  <c:v>144.92438987872436</c:v>
                </c:pt>
                <c:pt idx="83">
                  <c:v>369.74265144584547</c:v>
                </c:pt>
                <c:pt idx="84">
                  <c:v>0</c:v>
                </c:pt>
                <c:pt idx="85">
                  <c:v>202.23021582733813</c:v>
                </c:pt>
                <c:pt idx="86">
                  <c:v>0</c:v>
                </c:pt>
                <c:pt idx="87">
                  <c:v>0</c:v>
                </c:pt>
                <c:pt idx="88">
                  <c:v>298.62047823421216</c:v>
                </c:pt>
                <c:pt idx="89">
                  <c:v>214.45702864756825</c:v>
                </c:pt>
                <c:pt idx="90">
                  <c:v>147.09474981789657</c:v>
                </c:pt>
                <c:pt idx="91">
                  <c:v>0</c:v>
                </c:pt>
                <c:pt idx="92">
                  <c:v>0</c:v>
                </c:pt>
                <c:pt idx="93">
                  <c:v>0</c:v>
                </c:pt>
                <c:pt idx="94">
                  <c:v>6453.5601543318135</c:v>
                </c:pt>
                <c:pt idx="95">
                  <c:v>46.605059407000397</c:v>
                </c:pt>
                <c:pt idx="96">
                  <c:v>0</c:v>
                </c:pt>
                <c:pt idx="97">
                  <c:v>124.15730337078652</c:v>
                </c:pt>
                <c:pt idx="98">
                  <c:v>0</c:v>
                </c:pt>
                <c:pt idx="99">
                  <c:v>0</c:v>
                </c:pt>
                <c:pt idx="100">
                  <c:v>0</c:v>
                </c:pt>
                <c:pt idx="101">
                  <c:v>0</c:v>
                </c:pt>
                <c:pt idx="102">
                  <c:v>144.92335909865059</c:v>
                </c:pt>
                <c:pt idx="103">
                  <c:v>652.44755244755243</c:v>
                </c:pt>
                <c:pt idx="104">
                  <c:v>144.92740871095469</c:v>
                </c:pt>
                <c:pt idx="105">
                  <c:v>0</c:v>
                </c:pt>
                <c:pt idx="106">
                  <c:v>368.07187284035933</c:v>
                </c:pt>
                <c:pt idx="107">
                  <c:v>0</c:v>
                </c:pt>
                <c:pt idx="108">
                  <c:v>174.70043007563402</c:v>
                </c:pt>
                <c:pt idx="109">
                  <c:v>0</c:v>
                </c:pt>
                <c:pt idx="110">
                  <c:v>0</c:v>
                </c:pt>
                <c:pt idx="111">
                  <c:v>0</c:v>
                </c:pt>
                <c:pt idx="112">
                  <c:v>456.89655172413791</c:v>
                </c:pt>
                <c:pt idx="113">
                  <c:v>266.37136296651698</c:v>
                </c:pt>
                <c:pt idx="114">
                  <c:v>1241.4328222914121</c:v>
                </c:pt>
                <c:pt idx="115">
                  <c:v>2002.8901734104047</c:v>
                </c:pt>
                <c:pt idx="116">
                  <c:v>0</c:v>
                </c:pt>
                <c:pt idx="117">
                  <c:v>0</c:v>
                </c:pt>
                <c:pt idx="118">
                  <c:v>0</c:v>
                </c:pt>
                <c:pt idx="119">
                  <c:v>144.91942703670546</c:v>
                </c:pt>
                <c:pt idx="120">
                  <c:v>266.97753285290378</c:v>
                </c:pt>
                <c:pt idx="121">
                  <c:v>279.31488801054019</c:v>
                </c:pt>
                <c:pt idx="122">
                  <c:v>0</c:v>
                </c:pt>
                <c:pt idx="123">
                  <c:v>0</c:v>
                </c:pt>
                <c:pt idx="124">
                  <c:v>0</c:v>
                </c:pt>
                <c:pt idx="125">
                  <c:v>1239.3122420907839</c:v>
                </c:pt>
                <c:pt idx="126">
                  <c:v>0</c:v>
                </c:pt>
                <c:pt idx="127">
                  <c:v>0</c:v>
                </c:pt>
                <c:pt idx="128">
                  <c:v>144.92785130030708</c:v>
                </c:pt>
                <c:pt idx="129">
                  <c:v>144.92445357195248</c:v>
                </c:pt>
                <c:pt idx="130">
                  <c:v>0</c:v>
                </c:pt>
                <c:pt idx="131">
                  <c:v>0</c:v>
                </c:pt>
                <c:pt idx="132">
                  <c:v>144.92735588786067</c:v>
                </c:pt>
                <c:pt idx="133">
                  <c:v>163.60786548874319</c:v>
                </c:pt>
                <c:pt idx="134">
                  <c:v>357.65818515077069</c:v>
                </c:pt>
                <c:pt idx="135">
                  <c:v>0</c:v>
                </c:pt>
                <c:pt idx="136">
                  <c:v>219.19369414599856</c:v>
                </c:pt>
                <c:pt idx="137">
                  <c:v>0</c:v>
                </c:pt>
                <c:pt idx="138">
                  <c:v>0</c:v>
                </c:pt>
                <c:pt idx="139">
                  <c:v>0</c:v>
                </c:pt>
                <c:pt idx="140">
                  <c:v>9886.4864864864849</c:v>
                </c:pt>
                <c:pt idx="141">
                  <c:v>145.42859296387721</c:v>
                </c:pt>
                <c:pt idx="142">
                  <c:v>0</c:v>
                </c:pt>
                <c:pt idx="143">
                  <c:v>5094.1176470588234</c:v>
                </c:pt>
                <c:pt idx="144">
                  <c:v>0</c:v>
                </c:pt>
                <c:pt idx="145">
                  <c:v>458.78260869565219</c:v>
                </c:pt>
                <c:pt idx="146">
                  <c:v>0</c:v>
                </c:pt>
                <c:pt idx="147">
                  <c:v>398.71570881226052</c:v>
                </c:pt>
                <c:pt idx="148">
                  <c:v>759.91041433370663</c:v>
                </c:pt>
                <c:pt idx="149">
                  <c:v>325.41369099460024</c:v>
                </c:pt>
                <c:pt idx="150">
                  <c:v>0</c:v>
                </c:pt>
                <c:pt idx="151">
                  <c:v>266.86502912129652</c:v>
                </c:pt>
                <c:pt idx="152">
                  <c:v>144.93034860350684</c:v>
                </c:pt>
                <c:pt idx="153">
                  <c:v>144.92709564825762</c:v>
                </c:pt>
                <c:pt idx="154">
                  <c:v>0</c:v>
                </c:pt>
                <c:pt idx="155">
                  <c:v>702.81184097477148</c:v>
                </c:pt>
                <c:pt idx="156">
                  <c:v>0</c:v>
                </c:pt>
                <c:pt idx="157">
                  <c:v>1672.7702191987905</c:v>
                </c:pt>
                <c:pt idx="158">
                  <c:v>1158.706191993351</c:v>
                </c:pt>
                <c:pt idx="159">
                  <c:v>0</c:v>
                </c:pt>
                <c:pt idx="160">
                  <c:v>0</c:v>
                </c:pt>
                <c:pt idx="161">
                  <c:v>0</c:v>
                </c:pt>
                <c:pt idx="162">
                  <c:v>0</c:v>
                </c:pt>
                <c:pt idx="163">
                  <c:v>0</c:v>
                </c:pt>
                <c:pt idx="164">
                  <c:v>0</c:v>
                </c:pt>
                <c:pt idx="165">
                  <c:v>0</c:v>
                </c:pt>
                <c:pt idx="166">
                  <c:v>144.92425955234006</c:v>
                </c:pt>
                <c:pt idx="167">
                  <c:v>150.55646118859306</c:v>
                </c:pt>
                <c:pt idx="168">
                  <c:v>0</c:v>
                </c:pt>
                <c:pt idx="169">
                  <c:v>441.25786163522014</c:v>
                </c:pt>
                <c:pt idx="170">
                  <c:v>144.9280949543803</c:v>
                </c:pt>
                <c:pt idx="171">
                  <c:v>2612.8491620111731</c:v>
                </c:pt>
                <c:pt idx="172">
                  <c:v>0</c:v>
                </c:pt>
                <c:pt idx="173">
                  <c:v>0</c:v>
                </c:pt>
                <c:pt idx="174">
                  <c:v>0</c:v>
                </c:pt>
                <c:pt idx="175">
                  <c:v>0</c:v>
                </c:pt>
                <c:pt idx="176">
                  <c:v>0</c:v>
                </c:pt>
                <c:pt idx="177">
                  <c:v>903.92749244713002</c:v>
                </c:pt>
                <c:pt idx="178">
                  <c:v>0</c:v>
                </c:pt>
                <c:pt idx="179">
                  <c:v>0</c:v>
                </c:pt>
                <c:pt idx="180">
                  <c:v>0</c:v>
                </c:pt>
                <c:pt idx="181">
                  <c:v>144.92758015813783</c:v>
                </c:pt>
                <c:pt idx="182">
                  <c:v>0</c:v>
                </c:pt>
                <c:pt idx="183">
                  <c:v>0</c:v>
                </c:pt>
                <c:pt idx="184">
                  <c:v>458.71258712587127</c:v>
                </c:pt>
                <c:pt idx="185">
                  <c:v>0</c:v>
                </c:pt>
                <c:pt idx="186">
                  <c:v>960.17167381974241</c:v>
                </c:pt>
                <c:pt idx="187">
                  <c:v>2641.4285714285716</c:v>
                </c:pt>
                <c:pt idx="188">
                  <c:v>3632.9351535836176</c:v>
                </c:pt>
                <c:pt idx="189">
                  <c:v>289.85537491913101</c:v>
                </c:pt>
                <c:pt idx="190">
                  <c:v>528.95238095238096</c:v>
                </c:pt>
                <c:pt idx="191">
                  <c:v>144.92820703742086</c:v>
                </c:pt>
                <c:pt idx="192">
                  <c:v>0</c:v>
                </c:pt>
                <c:pt idx="193">
                  <c:v>0</c:v>
                </c:pt>
                <c:pt idx="194">
                  <c:v>159.61151855850488</c:v>
                </c:pt>
                <c:pt idx="195">
                  <c:v>0</c:v>
                </c:pt>
                <c:pt idx="196">
                  <c:v>478.22220062208396</c:v>
                </c:pt>
                <c:pt idx="197">
                  <c:v>186.57387681674007</c:v>
                </c:pt>
                <c:pt idx="198">
                  <c:v>535.02711387828879</c:v>
                </c:pt>
                <c:pt idx="199">
                  <c:v>0</c:v>
                </c:pt>
                <c:pt idx="200">
                  <c:v>0</c:v>
                </c:pt>
                <c:pt idx="201">
                  <c:v>0</c:v>
                </c:pt>
                <c:pt idx="202">
                  <c:v>0</c:v>
                </c:pt>
                <c:pt idx="203">
                  <c:v>0</c:v>
                </c:pt>
                <c:pt idx="204">
                  <c:v>13.95833333333333</c:v>
                </c:pt>
                <c:pt idx="205">
                  <c:v>184.31850903855386</c:v>
                </c:pt>
                <c:pt idx="206">
                  <c:v>0</c:v>
                </c:pt>
                <c:pt idx="207">
                  <c:v>0</c:v>
                </c:pt>
                <c:pt idx="208">
                  <c:v>261.3279790810609</c:v>
                </c:pt>
                <c:pt idx="209">
                  <c:v>0</c:v>
                </c:pt>
                <c:pt idx="210">
                  <c:v>0</c:v>
                </c:pt>
                <c:pt idx="211">
                  <c:v>0</c:v>
                </c:pt>
                <c:pt idx="212">
                  <c:v>144.92738825488331</c:v>
                </c:pt>
                <c:pt idx="213">
                  <c:v>0</c:v>
                </c:pt>
                <c:pt idx="214">
                  <c:v>156.39555714797564</c:v>
                </c:pt>
                <c:pt idx="215">
                  <c:v>0</c:v>
                </c:pt>
                <c:pt idx="216">
                  <c:v>0</c:v>
                </c:pt>
                <c:pt idx="217">
                  <c:v>6208.8709677419356</c:v>
                </c:pt>
                <c:pt idx="218">
                  <c:v>0</c:v>
                </c:pt>
                <c:pt idx="219">
                  <c:v>144.92762069895016</c:v>
                </c:pt>
                <c:pt idx="220">
                  <c:v>144.9402390438247</c:v>
                </c:pt>
                <c:pt idx="221">
                  <c:v>169.51828648831696</c:v>
                </c:pt>
                <c:pt idx="222">
                  <c:v>162.38706256627785</c:v>
                </c:pt>
                <c:pt idx="223">
                  <c:v>0</c:v>
                </c:pt>
                <c:pt idx="224">
                  <c:v>144.92522677126746</c:v>
                </c:pt>
                <c:pt idx="225">
                  <c:v>0</c:v>
                </c:pt>
                <c:pt idx="226">
                  <c:v>268.2741116751269</c:v>
                </c:pt>
                <c:pt idx="227">
                  <c:v>222.94905412998688</c:v>
                </c:pt>
                <c:pt idx="228">
                  <c:v>411.75381767700145</c:v>
                </c:pt>
                <c:pt idx="229">
                  <c:v>0</c:v>
                </c:pt>
                <c:pt idx="230">
                  <c:v>0</c:v>
                </c:pt>
                <c:pt idx="231">
                  <c:v>0</c:v>
                </c:pt>
                <c:pt idx="232">
                  <c:v>0</c:v>
                </c:pt>
                <c:pt idx="233">
                  <c:v>144.92713645069003</c:v>
                </c:pt>
                <c:pt idx="234">
                  <c:v>0</c:v>
                </c:pt>
                <c:pt idx="235">
                  <c:v>144.92942236460104</c:v>
                </c:pt>
                <c:pt idx="236">
                  <c:v>0</c:v>
                </c:pt>
                <c:pt idx="237">
                  <c:v>144.9221183800623</c:v>
                </c:pt>
                <c:pt idx="238">
                  <c:v>0</c:v>
                </c:pt>
                <c:pt idx="239">
                  <c:v>0</c:v>
                </c:pt>
                <c:pt idx="240">
                  <c:v>6239.2405063291135</c:v>
                </c:pt>
                <c:pt idx="241">
                  <c:v>207.31468879986195</c:v>
                </c:pt>
                <c:pt idx="242">
                  <c:v>228.02737520128824</c:v>
                </c:pt>
                <c:pt idx="243">
                  <c:v>0</c:v>
                </c:pt>
                <c:pt idx="244">
                  <c:v>0</c:v>
                </c:pt>
                <c:pt idx="245">
                  <c:v>0</c:v>
                </c:pt>
                <c:pt idx="246">
                  <c:v>259.65517241379314</c:v>
                </c:pt>
                <c:pt idx="247">
                  <c:v>0</c:v>
                </c:pt>
                <c:pt idx="248">
                  <c:v>0</c:v>
                </c:pt>
                <c:pt idx="249">
                  <c:v>0</c:v>
                </c:pt>
                <c:pt idx="250">
                  <c:v>0</c:v>
                </c:pt>
                <c:pt idx="251">
                  <c:v>231.31222034711794</c:v>
                </c:pt>
                <c:pt idx="252">
                  <c:v>144.95867768595042</c:v>
                </c:pt>
                <c:pt idx="253">
                  <c:v>0</c:v>
                </c:pt>
                <c:pt idx="254">
                  <c:v>0</c:v>
                </c:pt>
                <c:pt idx="255">
                  <c:v>187.7258974568648</c:v>
                </c:pt>
                <c:pt idx="256">
                  <c:v>0</c:v>
                </c:pt>
                <c:pt idx="257">
                  <c:v>0</c:v>
                </c:pt>
                <c:pt idx="258">
                  <c:v>1561.5742658225352</c:v>
                </c:pt>
                <c:pt idx="259">
                  <c:v>0</c:v>
                </c:pt>
                <c:pt idx="260">
                  <c:v>0</c:v>
                </c:pt>
                <c:pt idx="261">
                  <c:v>1426.5139116202945</c:v>
                </c:pt>
                <c:pt idx="262">
                  <c:v>0</c:v>
                </c:pt>
                <c:pt idx="263">
                  <c:v>0</c:v>
                </c:pt>
                <c:pt idx="264">
                  <c:v>0</c:v>
                </c:pt>
                <c:pt idx="265">
                  <c:v>283.9227133174237</c:v>
                </c:pt>
                <c:pt idx="266">
                  <c:v>0</c:v>
                </c:pt>
                <c:pt idx="267">
                  <c:v>2946.0486499068898</c:v>
                </c:pt>
                <c:pt idx="268">
                  <c:v>1964.0862173649061</c:v>
                </c:pt>
                <c:pt idx="269">
                  <c:v>720.54366862103086</c:v>
                </c:pt>
                <c:pt idx="270">
                  <c:v>0</c:v>
                </c:pt>
                <c:pt idx="271">
                  <c:v>395.37605251890977</c:v>
                </c:pt>
                <c:pt idx="272">
                  <c:v>144.93111638954866</c:v>
                </c:pt>
                <c:pt idx="273">
                  <c:v>0</c:v>
                </c:pt>
                <c:pt idx="274">
                  <c:v>176.13967022308438</c:v>
                </c:pt>
                <c:pt idx="275">
                  <c:v>1840.4980842911875</c:v>
                </c:pt>
                <c:pt idx="276">
                  <c:v>0</c:v>
                </c:pt>
                <c:pt idx="277">
                  <c:v>111.14273673985402</c:v>
                </c:pt>
                <c:pt idx="278">
                  <c:v>712.14688488516026</c:v>
                </c:pt>
                <c:pt idx="279">
                  <c:v>0</c:v>
                </c:pt>
                <c:pt idx="280">
                  <c:v>0</c:v>
                </c:pt>
                <c:pt idx="281">
                  <c:v>0</c:v>
                </c:pt>
                <c:pt idx="282">
                  <c:v>0</c:v>
                </c:pt>
                <c:pt idx="283">
                  <c:v>867.39083673908362</c:v>
                </c:pt>
                <c:pt idx="284">
                  <c:v>259.81946969222093</c:v>
                </c:pt>
                <c:pt idx="285">
                  <c:v>3055.888093689005</c:v>
                </c:pt>
                <c:pt idx="286">
                  <c:v>144.92759249912646</c:v>
                </c:pt>
                <c:pt idx="287">
                  <c:v>144.91033089163929</c:v>
                </c:pt>
                <c:pt idx="288">
                  <c:v>0</c:v>
                </c:pt>
                <c:pt idx="289">
                  <c:v>0</c:v>
                </c:pt>
                <c:pt idx="290">
                  <c:v>0</c:v>
                </c:pt>
                <c:pt idx="291">
                  <c:v>144.92744872676775</c:v>
                </c:pt>
                <c:pt idx="292">
                  <c:v>0</c:v>
                </c:pt>
                <c:pt idx="293">
                  <c:v>144.95583449558345</c:v>
                </c:pt>
                <c:pt idx="294">
                  <c:v>785.23627825066023</c:v>
                </c:pt>
                <c:pt idx="295">
                  <c:v>1056.8023077395201</c:v>
                </c:pt>
                <c:pt idx="296">
                  <c:v>0</c:v>
                </c:pt>
                <c:pt idx="297">
                  <c:v>0</c:v>
                </c:pt>
                <c:pt idx="298">
                  <c:v>171.37338037724709</c:v>
                </c:pt>
                <c:pt idx="299">
                  <c:v>0</c:v>
                </c:pt>
                <c:pt idx="300">
                  <c:v>0</c:v>
                </c:pt>
                <c:pt idx="301">
                  <c:v>144.91874322860238</c:v>
                </c:pt>
                <c:pt idx="302">
                  <c:v>0</c:v>
                </c:pt>
                <c:pt idx="303">
                  <c:v>98.857057777699936</c:v>
                </c:pt>
                <c:pt idx="304">
                  <c:v>0</c:v>
                </c:pt>
                <c:pt idx="305">
                  <c:v>474.33400044474092</c:v>
                </c:pt>
                <c:pt idx="306">
                  <c:v>0</c:v>
                </c:pt>
                <c:pt idx="307">
                  <c:v>0</c:v>
                </c:pt>
                <c:pt idx="308">
                  <c:v>0</c:v>
                </c:pt>
                <c:pt idx="309">
                  <c:v>0</c:v>
                </c:pt>
                <c:pt idx="310">
                  <c:v>175.98417138568604</c:v>
                </c:pt>
                <c:pt idx="311">
                  <c:v>0</c:v>
                </c:pt>
                <c:pt idx="312">
                  <c:v>0</c:v>
                </c:pt>
                <c:pt idx="313">
                  <c:v>0</c:v>
                </c:pt>
                <c:pt idx="314">
                  <c:v>0</c:v>
                </c:pt>
                <c:pt idx="315">
                  <c:v>0</c:v>
                </c:pt>
                <c:pt idx="316">
                  <c:v>0</c:v>
                </c:pt>
                <c:pt idx="317">
                  <c:v>0</c:v>
                </c:pt>
                <c:pt idx="318">
                  <c:v>144.92729710219655</c:v>
                </c:pt>
                <c:pt idx="319">
                  <c:v>373.55555555555549</c:v>
                </c:pt>
                <c:pt idx="320">
                  <c:v>158.93909626719056</c:v>
                </c:pt>
                <c:pt idx="321">
                  <c:v>144.90409928544565</c:v>
                </c:pt>
                <c:pt idx="322">
                  <c:v>0</c:v>
                </c:pt>
                <c:pt idx="323">
                  <c:v>0</c:v>
                </c:pt>
                <c:pt idx="324">
                  <c:v>0</c:v>
                </c:pt>
                <c:pt idx="325">
                  <c:v>0</c:v>
                </c:pt>
                <c:pt idx="326">
                  <c:v>0</c:v>
                </c:pt>
                <c:pt idx="327">
                  <c:v>0</c:v>
                </c:pt>
                <c:pt idx="328">
                  <c:v>0</c:v>
                </c:pt>
                <c:pt idx="329">
                  <c:v>196.38912489379777</c:v>
                </c:pt>
                <c:pt idx="330">
                  <c:v>0</c:v>
                </c:pt>
                <c:pt idx="331">
                  <c:v>0</c:v>
                </c:pt>
                <c:pt idx="332">
                  <c:v>0</c:v>
                </c:pt>
                <c:pt idx="333">
                  <c:v>0</c:v>
                </c:pt>
                <c:pt idx="334">
                  <c:v>192.4686974397309</c:v>
                </c:pt>
                <c:pt idx="335">
                  <c:v>170.79261672095546</c:v>
                </c:pt>
                <c:pt idx="336">
                  <c:v>271.54548316021402</c:v>
                </c:pt>
                <c:pt idx="337">
                  <c:v>0</c:v>
                </c:pt>
                <c:pt idx="338">
                  <c:v>0</c:v>
                </c:pt>
                <c:pt idx="339">
                  <c:v>144.92753623188406</c:v>
                </c:pt>
                <c:pt idx="340">
                  <c:v>0</c:v>
                </c:pt>
                <c:pt idx="341">
                  <c:v>0</c:v>
                </c:pt>
                <c:pt idx="342">
                  <c:v>0</c:v>
                </c:pt>
                <c:pt idx="343">
                  <c:v>175.77146030754281</c:v>
                </c:pt>
                <c:pt idx="344">
                  <c:v>144.92689164396509</c:v>
                </c:pt>
                <c:pt idx="345">
                  <c:v>148.47740008724543</c:v>
                </c:pt>
                <c:pt idx="346">
                  <c:v>560.91574108251405</c:v>
                </c:pt>
                <c:pt idx="347">
                  <c:v>0</c:v>
                </c:pt>
                <c:pt idx="348">
                  <c:v>664.02165989794867</c:v>
                </c:pt>
                <c:pt idx="349">
                  <c:v>404.73843048587588</c:v>
                </c:pt>
                <c:pt idx="350">
                  <c:v>313.1923194614443</c:v>
                </c:pt>
                <c:pt idx="351">
                  <c:v>0</c:v>
                </c:pt>
                <c:pt idx="352">
                  <c:v>144.92740046838409</c:v>
                </c:pt>
                <c:pt idx="353">
                  <c:v>0</c:v>
                </c:pt>
                <c:pt idx="354">
                  <c:v>163.02447758937555</c:v>
                </c:pt>
                <c:pt idx="355">
                  <c:v>144.92556193441666</c:v>
                </c:pt>
                <c:pt idx="356">
                  <c:v>0</c:v>
                </c:pt>
                <c:pt idx="357">
                  <c:v>144.96124031007753</c:v>
                </c:pt>
                <c:pt idx="358">
                  <c:v>0</c:v>
                </c:pt>
                <c:pt idx="359">
                  <c:v>0</c:v>
                </c:pt>
                <c:pt idx="360">
                  <c:v>2419.8148148148148</c:v>
                </c:pt>
                <c:pt idx="361">
                  <c:v>0</c:v>
                </c:pt>
                <c:pt idx="362">
                  <c:v>874.16262670780077</c:v>
                </c:pt>
                <c:pt idx="363">
                  <c:v>0</c:v>
                </c:pt>
                <c:pt idx="364">
                  <c:v>1188.2621733542767</c:v>
                </c:pt>
                <c:pt idx="365">
                  <c:v>0</c:v>
                </c:pt>
                <c:pt idx="366">
                  <c:v>144.93577075098815</c:v>
                </c:pt>
                <c:pt idx="367">
                  <c:v>307.54716981132077</c:v>
                </c:pt>
                <c:pt idx="368">
                  <c:v>0</c:v>
                </c:pt>
                <c:pt idx="369">
                  <c:v>364.65067778936395</c:v>
                </c:pt>
                <c:pt idx="370">
                  <c:v>0</c:v>
                </c:pt>
                <c:pt idx="371">
                  <c:v>0</c:v>
                </c:pt>
                <c:pt idx="372">
                  <c:v>0</c:v>
                </c:pt>
                <c:pt idx="373">
                  <c:v>0</c:v>
                </c:pt>
                <c:pt idx="374">
                  <c:v>144.92745058124902</c:v>
                </c:pt>
                <c:pt idx="375">
                  <c:v>0</c:v>
                </c:pt>
                <c:pt idx="376">
                  <c:v>183.81502890173408</c:v>
                </c:pt>
                <c:pt idx="377">
                  <c:v>0</c:v>
                </c:pt>
                <c:pt idx="378">
                  <c:v>0</c:v>
                </c:pt>
                <c:pt idx="379">
                  <c:v>0</c:v>
                </c:pt>
                <c:pt idx="380">
                  <c:v>0</c:v>
                </c:pt>
                <c:pt idx="381">
                  <c:v>144.9276998668463</c:v>
                </c:pt>
                <c:pt idx="382">
                  <c:v>1002.1074815595363</c:v>
                </c:pt>
                <c:pt idx="383">
                  <c:v>0</c:v>
                </c:pt>
                <c:pt idx="384">
                  <c:v>211.51564852052394</c:v>
                </c:pt>
                <c:pt idx="385">
                  <c:v>144.92754098683369</c:v>
                </c:pt>
                <c:pt idx="386">
                  <c:v>0</c:v>
                </c:pt>
                <c:pt idx="387">
                  <c:v>2416.5335463258789</c:v>
                </c:pt>
                <c:pt idx="388">
                  <c:v>0</c:v>
                </c:pt>
                <c:pt idx="389">
                  <c:v>144.92766104030312</c:v>
                </c:pt>
                <c:pt idx="390">
                  <c:v>0</c:v>
                </c:pt>
                <c:pt idx="391">
                  <c:v>0</c:v>
                </c:pt>
                <c:pt idx="392">
                  <c:v>9867.5718849840268</c:v>
                </c:pt>
                <c:pt idx="393">
                  <c:v>563.98672381013762</c:v>
                </c:pt>
                <c:pt idx="394">
                  <c:v>0</c:v>
                </c:pt>
                <c:pt idx="395">
                  <c:v>0</c:v>
                </c:pt>
                <c:pt idx="396">
                  <c:v>0</c:v>
                </c:pt>
                <c:pt idx="397">
                  <c:v>482.46268656716416</c:v>
                </c:pt>
                <c:pt idx="398">
                  <c:v>4947.0404984423676</c:v>
                </c:pt>
                <c:pt idx="399">
                  <c:v>708.68217054263562</c:v>
                </c:pt>
                <c:pt idx="400">
                  <c:v>0</c:v>
                </c:pt>
                <c:pt idx="401">
                  <c:v>0</c:v>
                </c:pt>
                <c:pt idx="402">
                  <c:v>0</c:v>
                </c:pt>
                <c:pt idx="403">
                  <c:v>0</c:v>
                </c:pt>
                <c:pt idx="404">
                  <c:v>2279.8962386511025</c:v>
                </c:pt>
                <c:pt idx="405">
                  <c:v>259.10966981132077</c:v>
                </c:pt>
                <c:pt idx="406">
                  <c:v>0</c:v>
                </c:pt>
                <c:pt idx="407">
                  <c:v>147.63135228251508</c:v>
                </c:pt>
                <c:pt idx="408">
                  <c:v>0</c:v>
                </c:pt>
                <c:pt idx="409">
                  <c:v>0</c:v>
                </c:pt>
                <c:pt idx="410">
                  <c:v>1048.5714285714284</c:v>
                </c:pt>
                <c:pt idx="411">
                  <c:v>170.40702536938949</c:v>
                </c:pt>
                <c:pt idx="412">
                  <c:v>0</c:v>
                </c:pt>
                <c:pt idx="413">
                  <c:v>277.59336099585062</c:v>
                </c:pt>
                <c:pt idx="414">
                  <c:v>618.79483500717367</c:v>
                </c:pt>
                <c:pt idx="415">
                  <c:v>0</c:v>
                </c:pt>
                <c:pt idx="416">
                  <c:v>0</c:v>
                </c:pt>
                <c:pt idx="417">
                  <c:v>0</c:v>
                </c:pt>
                <c:pt idx="418">
                  <c:v>0</c:v>
                </c:pt>
                <c:pt idx="419">
                  <c:v>252.71601534103726</c:v>
                </c:pt>
                <c:pt idx="420">
                  <c:v>144.92839389276838</c:v>
                </c:pt>
                <c:pt idx="421">
                  <c:v>0</c:v>
                </c:pt>
                <c:pt idx="422">
                  <c:v>0</c:v>
                </c:pt>
                <c:pt idx="423">
                  <c:v>0</c:v>
                </c:pt>
                <c:pt idx="424">
                  <c:v>0</c:v>
                </c:pt>
                <c:pt idx="425">
                  <c:v>110.39068637954432</c:v>
                </c:pt>
                <c:pt idx="426">
                  <c:v>229.63193262643452</c:v>
                </c:pt>
                <c:pt idx="427">
                  <c:v>522.33727810650896</c:v>
                </c:pt>
                <c:pt idx="428">
                  <c:v>0</c:v>
                </c:pt>
                <c:pt idx="429">
                  <c:v>2788.8888888888891</c:v>
                </c:pt>
                <c:pt idx="430">
                  <c:v>162.11981566820276</c:v>
                </c:pt>
                <c:pt idx="431">
                  <c:v>144.93139463444604</c:v>
                </c:pt>
                <c:pt idx="432">
                  <c:v>0</c:v>
                </c:pt>
                <c:pt idx="433">
                  <c:v>0</c:v>
                </c:pt>
                <c:pt idx="434">
                  <c:v>0</c:v>
                </c:pt>
                <c:pt idx="435">
                  <c:v>0</c:v>
                </c:pt>
                <c:pt idx="436">
                  <c:v>221.89281641961233</c:v>
                </c:pt>
                <c:pt idx="437">
                  <c:v>144.92853452729463</c:v>
                </c:pt>
                <c:pt idx="438">
                  <c:v>0</c:v>
                </c:pt>
                <c:pt idx="439">
                  <c:v>0</c:v>
                </c:pt>
                <c:pt idx="440">
                  <c:v>566.51512502185699</c:v>
                </c:pt>
                <c:pt idx="441">
                  <c:v>0</c:v>
                </c:pt>
                <c:pt idx="442">
                  <c:v>0</c:v>
                </c:pt>
                <c:pt idx="443">
                  <c:v>506.76632572777339</c:v>
                </c:pt>
                <c:pt idx="444">
                  <c:v>4463.3419689119173</c:v>
                </c:pt>
                <c:pt idx="445">
                  <c:v>144.92520257635567</c:v>
                </c:pt>
                <c:pt idx="446">
                  <c:v>0</c:v>
                </c:pt>
                <c:pt idx="447">
                  <c:v>0</c:v>
                </c:pt>
                <c:pt idx="448">
                  <c:v>0</c:v>
                </c:pt>
                <c:pt idx="449">
                  <c:v>0</c:v>
                </c:pt>
                <c:pt idx="450">
                  <c:v>0</c:v>
                </c:pt>
                <c:pt idx="451">
                  <c:v>0</c:v>
                </c:pt>
                <c:pt idx="452">
                  <c:v>0</c:v>
                </c:pt>
                <c:pt idx="453">
                  <c:v>0</c:v>
                </c:pt>
                <c:pt idx="454">
                  <c:v>729.53265337189839</c:v>
                </c:pt>
                <c:pt idx="455">
                  <c:v>0</c:v>
                </c:pt>
                <c:pt idx="456">
                  <c:v>0</c:v>
                </c:pt>
                <c:pt idx="457">
                  <c:v>0</c:v>
                </c:pt>
                <c:pt idx="458">
                  <c:v>0</c:v>
                </c:pt>
                <c:pt idx="459">
                  <c:v>0</c:v>
                </c:pt>
                <c:pt idx="460">
                  <c:v>683.00301629454771</c:v>
                </c:pt>
                <c:pt idx="461">
                  <c:v>0</c:v>
                </c:pt>
                <c:pt idx="462">
                  <c:v>1831.7351598173516</c:v>
                </c:pt>
                <c:pt idx="463">
                  <c:v>0</c:v>
                </c:pt>
                <c:pt idx="464">
                  <c:v>1576.9230769230769</c:v>
                </c:pt>
                <c:pt idx="465">
                  <c:v>6265.7142857142862</c:v>
                </c:pt>
                <c:pt idx="466">
                  <c:v>0</c:v>
                </c:pt>
                <c:pt idx="467">
                  <c:v>0</c:v>
                </c:pt>
                <c:pt idx="468">
                  <c:v>0</c:v>
                </c:pt>
                <c:pt idx="469">
                  <c:v>214.40981093510473</c:v>
                </c:pt>
                <c:pt idx="470">
                  <c:v>306.39013452914799</c:v>
                </c:pt>
                <c:pt idx="471">
                  <c:v>224.49817944169547</c:v>
                </c:pt>
                <c:pt idx="472">
                  <c:v>0</c:v>
                </c:pt>
                <c:pt idx="473">
                  <c:v>0</c:v>
                </c:pt>
                <c:pt idx="474">
                  <c:v>0</c:v>
                </c:pt>
                <c:pt idx="475">
                  <c:v>3218.032786885246</c:v>
                </c:pt>
                <c:pt idx="476">
                  <c:v>14072.157772621809</c:v>
                </c:pt>
                <c:pt idx="477">
                  <c:v>0</c:v>
                </c:pt>
                <c:pt idx="478">
                  <c:v>218.64004582276411</c:v>
                </c:pt>
                <c:pt idx="479">
                  <c:v>0</c:v>
                </c:pt>
                <c:pt idx="480">
                  <c:v>144.92415980965598</c:v>
                </c:pt>
                <c:pt idx="481">
                  <c:v>0</c:v>
                </c:pt>
                <c:pt idx="482">
                  <c:v>0</c:v>
                </c:pt>
                <c:pt idx="483">
                  <c:v>0</c:v>
                </c:pt>
                <c:pt idx="484">
                  <c:v>144.89795918367346</c:v>
                </c:pt>
                <c:pt idx="485">
                  <c:v>0</c:v>
                </c:pt>
                <c:pt idx="486">
                  <c:v>0</c:v>
                </c:pt>
                <c:pt idx="487">
                  <c:v>0</c:v>
                </c:pt>
                <c:pt idx="488">
                  <c:v>0</c:v>
                </c:pt>
                <c:pt idx="489">
                  <c:v>144.95708154506437</c:v>
                </c:pt>
                <c:pt idx="490">
                  <c:v>0</c:v>
                </c:pt>
                <c:pt idx="491">
                  <c:v>1849.2753623188405</c:v>
                </c:pt>
                <c:pt idx="492">
                  <c:v>1512.8787878787878</c:v>
                </c:pt>
                <c:pt idx="493">
                  <c:v>144.92775899169996</c:v>
                </c:pt>
                <c:pt idx="494">
                  <c:v>678.89532901466077</c:v>
                </c:pt>
                <c:pt idx="495">
                  <c:v>0</c:v>
                </c:pt>
                <c:pt idx="496">
                  <c:v>0</c:v>
                </c:pt>
                <c:pt idx="497">
                  <c:v>144.91994177583697</c:v>
                </c:pt>
                <c:pt idx="498">
                  <c:v>0</c:v>
                </c:pt>
                <c:pt idx="499">
                  <c:v>1439.9999999999998</c:v>
                </c:pt>
                <c:pt idx="500">
                  <c:v>0</c:v>
                </c:pt>
                <c:pt idx="501">
                  <c:v>0</c:v>
                </c:pt>
                <c:pt idx="502">
                  <c:v>225.67957479119215</c:v>
                </c:pt>
                <c:pt idx="503">
                  <c:v>612.43634414366113</c:v>
                </c:pt>
                <c:pt idx="504">
                  <c:v>0</c:v>
                </c:pt>
                <c:pt idx="505">
                  <c:v>0</c:v>
                </c:pt>
                <c:pt idx="506">
                  <c:v>144.92933537051184</c:v>
                </c:pt>
                <c:pt idx="507">
                  <c:v>153.12248726882873</c:v>
                </c:pt>
                <c:pt idx="508">
                  <c:v>144.93615966282385</c:v>
                </c:pt>
                <c:pt idx="509">
                  <c:v>132.61021693491952</c:v>
                </c:pt>
                <c:pt idx="510">
                  <c:v>2.8652441281910042</c:v>
                </c:pt>
                <c:pt idx="511">
                  <c:v>0</c:v>
                </c:pt>
                <c:pt idx="512">
                  <c:v>0</c:v>
                </c:pt>
                <c:pt idx="513">
                  <c:v>0</c:v>
                </c:pt>
                <c:pt idx="514">
                  <c:v>144.92704540964638</c:v>
                </c:pt>
                <c:pt idx="515">
                  <c:v>0</c:v>
                </c:pt>
                <c:pt idx="516">
                  <c:v>1414.0753327669215</c:v>
                </c:pt>
                <c:pt idx="517">
                  <c:v>1196.3993453355154</c:v>
                </c:pt>
                <c:pt idx="518">
                  <c:v>1128.5737153833841</c:v>
                </c:pt>
                <c:pt idx="519">
                  <c:v>0</c:v>
                </c:pt>
                <c:pt idx="520">
                  <c:v>144.93097497842967</c:v>
                </c:pt>
                <c:pt idx="521">
                  <c:v>0</c:v>
                </c:pt>
                <c:pt idx="522">
                  <c:v>196.99221603647629</c:v>
                </c:pt>
                <c:pt idx="523">
                  <c:v>0</c:v>
                </c:pt>
                <c:pt idx="524">
                  <c:v>319.22119884126869</c:v>
                </c:pt>
                <c:pt idx="525">
                  <c:v>0</c:v>
                </c:pt>
                <c:pt idx="526">
                  <c:v>0</c:v>
                </c:pt>
                <c:pt idx="527">
                  <c:v>0</c:v>
                </c:pt>
                <c:pt idx="528">
                  <c:v>0</c:v>
                </c:pt>
                <c:pt idx="529">
                  <c:v>0</c:v>
                </c:pt>
                <c:pt idx="530">
                  <c:v>0</c:v>
                </c:pt>
                <c:pt idx="531">
                  <c:v>264.81821520381931</c:v>
                </c:pt>
                <c:pt idx="532">
                  <c:v>0</c:v>
                </c:pt>
                <c:pt idx="533">
                  <c:v>235.85516632322637</c:v>
                </c:pt>
                <c:pt idx="534">
                  <c:v>0</c:v>
                </c:pt>
                <c:pt idx="535">
                  <c:v>0</c:v>
                </c:pt>
                <c:pt idx="536">
                  <c:v>144.92659246980821</c:v>
                </c:pt>
                <c:pt idx="537">
                  <c:v>0</c:v>
                </c:pt>
                <c:pt idx="538">
                  <c:v>144.96327387198323</c:v>
                </c:pt>
                <c:pt idx="539">
                  <c:v>295.54924242424244</c:v>
                </c:pt>
                <c:pt idx="540">
                  <c:v>144.9276573393181</c:v>
                </c:pt>
                <c:pt idx="541">
                  <c:v>0</c:v>
                </c:pt>
                <c:pt idx="542">
                  <c:v>0</c:v>
                </c:pt>
                <c:pt idx="543">
                  <c:v>0</c:v>
                </c:pt>
                <c:pt idx="544">
                  <c:v>0</c:v>
                </c:pt>
                <c:pt idx="545">
                  <c:v>0</c:v>
                </c:pt>
                <c:pt idx="546">
                  <c:v>144.88372093023256</c:v>
                </c:pt>
                <c:pt idx="547">
                  <c:v>0</c:v>
                </c:pt>
                <c:pt idx="548">
                  <c:v>508.47096430474164</c:v>
                </c:pt>
                <c:pt idx="549">
                  <c:v>16029.150253235792</c:v>
                </c:pt>
                <c:pt idx="550">
                  <c:v>0</c:v>
                </c:pt>
                <c:pt idx="551">
                  <c:v>0</c:v>
                </c:pt>
                <c:pt idx="552">
                  <c:v>1807.1960297766748</c:v>
                </c:pt>
                <c:pt idx="553">
                  <c:v>0</c:v>
                </c:pt>
                <c:pt idx="554">
                  <c:v>0</c:v>
                </c:pt>
                <c:pt idx="555">
                  <c:v>0</c:v>
                </c:pt>
                <c:pt idx="556">
                  <c:v>0</c:v>
                </c:pt>
                <c:pt idx="557">
                  <c:v>172.46366292257161</c:v>
                </c:pt>
                <c:pt idx="558">
                  <c:v>144.88863506567674</c:v>
                </c:pt>
                <c:pt idx="559">
                  <c:v>850.73239264553172</c:v>
                </c:pt>
                <c:pt idx="560">
                  <c:v>0</c:v>
                </c:pt>
                <c:pt idx="561">
                  <c:v>0</c:v>
                </c:pt>
                <c:pt idx="562">
                  <c:v>0</c:v>
                </c:pt>
                <c:pt idx="563">
                  <c:v>0</c:v>
                </c:pt>
                <c:pt idx="564">
                  <c:v>78.447683460522981</c:v>
                </c:pt>
                <c:pt idx="565">
                  <c:v>10.258946232691962</c:v>
                </c:pt>
                <c:pt idx="566">
                  <c:v>2975.0327940533448</c:v>
                </c:pt>
                <c:pt idx="567">
                  <c:v>65.25533569515251</c:v>
                </c:pt>
                <c:pt idx="568">
                  <c:v>258.92275886337643</c:v>
                </c:pt>
                <c:pt idx="569">
                  <c:v>0</c:v>
                </c:pt>
                <c:pt idx="570">
                  <c:v>746.16265750286368</c:v>
                </c:pt>
                <c:pt idx="571">
                  <c:v>144.92750344952387</c:v>
                </c:pt>
                <c:pt idx="572">
                  <c:v>144.92880998418002</c:v>
                </c:pt>
                <c:pt idx="573">
                  <c:v>182.19090326713646</c:v>
                </c:pt>
                <c:pt idx="574">
                  <c:v>801.00422832980962</c:v>
                </c:pt>
                <c:pt idx="575">
                  <c:v>144.93011435832275</c:v>
                </c:pt>
                <c:pt idx="576">
                  <c:v>0</c:v>
                </c:pt>
                <c:pt idx="577">
                  <c:v>144.92696527062245</c:v>
                </c:pt>
                <c:pt idx="578">
                  <c:v>307.70744506395539</c:v>
                </c:pt>
                <c:pt idx="579">
                  <c:v>144.92724701309294</c:v>
                </c:pt>
                <c:pt idx="580">
                  <c:v>0</c:v>
                </c:pt>
                <c:pt idx="581">
                  <c:v>203.76626030102841</c:v>
                </c:pt>
                <c:pt idx="582">
                  <c:v>0</c:v>
                </c:pt>
                <c:pt idx="583">
                  <c:v>0</c:v>
                </c:pt>
                <c:pt idx="584">
                  <c:v>144.93431307058563</c:v>
                </c:pt>
                <c:pt idx="585">
                  <c:v>1060.6645230439442</c:v>
                </c:pt>
                <c:pt idx="586">
                  <c:v>522.41452447611778</c:v>
                </c:pt>
                <c:pt idx="587">
                  <c:v>550.5564346898758</c:v>
                </c:pt>
                <c:pt idx="588">
                  <c:v>0</c:v>
                </c:pt>
                <c:pt idx="589">
                  <c:v>0</c:v>
                </c:pt>
                <c:pt idx="590">
                  <c:v>0</c:v>
                </c:pt>
                <c:pt idx="591">
                  <c:v>144.92573402417963</c:v>
                </c:pt>
                <c:pt idx="592">
                  <c:v>0</c:v>
                </c:pt>
                <c:pt idx="593">
                  <c:v>0</c:v>
                </c:pt>
                <c:pt idx="594">
                  <c:v>2922.5419664268584</c:v>
                </c:pt>
                <c:pt idx="595">
                  <c:v>0</c:v>
                </c:pt>
                <c:pt idx="596">
                  <c:v>2518.9138576779028</c:v>
                </c:pt>
                <c:pt idx="597">
                  <c:v>144.91725768321513</c:v>
                </c:pt>
                <c:pt idx="598">
                  <c:v>0</c:v>
                </c:pt>
                <c:pt idx="599">
                  <c:v>0</c:v>
                </c:pt>
                <c:pt idx="600">
                  <c:v>475.85416517441439</c:v>
                </c:pt>
                <c:pt idx="601">
                  <c:v>0</c:v>
                </c:pt>
                <c:pt idx="602">
                  <c:v>144.93209998031881</c:v>
                </c:pt>
                <c:pt idx="603">
                  <c:v>1991.9878296146046</c:v>
                </c:pt>
                <c:pt idx="604">
                  <c:v>0</c:v>
                </c:pt>
                <c:pt idx="605">
                  <c:v>0</c:v>
                </c:pt>
                <c:pt idx="606">
                  <c:v>0</c:v>
                </c:pt>
                <c:pt idx="607">
                  <c:v>0</c:v>
                </c:pt>
                <c:pt idx="608">
                  <c:v>144.92543095099748</c:v>
                </c:pt>
                <c:pt idx="609">
                  <c:v>2133.9622641509432</c:v>
                </c:pt>
                <c:pt idx="610">
                  <c:v>867.68707482993204</c:v>
                </c:pt>
                <c:pt idx="611">
                  <c:v>296.79679809336307</c:v>
                </c:pt>
                <c:pt idx="612">
                  <c:v>1229.5891404590436</c:v>
                </c:pt>
                <c:pt idx="613">
                  <c:v>388.8047857404469</c:v>
                </c:pt>
                <c:pt idx="614">
                  <c:v>0</c:v>
                </c:pt>
                <c:pt idx="615">
                  <c:v>914.41121358868907</c:v>
                </c:pt>
                <c:pt idx="616">
                  <c:v>6620.6422018348621</c:v>
                </c:pt>
                <c:pt idx="617">
                  <c:v>403.1440917895992</c:v>
                </c:pt>
                <c:pt idx="618">
                  <c:v>144.92173279941755</c:v>
                </c:pt>
                <c:pt idx="619">
                  <c:v>285.18188302425102</c:v>
                </c:pt>
                <c:pt idx="620">
                  <c:v>0</c:v>
                </c:pt>
                <c:pt idx="621">
                  <c:v>277.21793521821814</c:v>
                </c:pt>
                <c:pt idx="622">
                  <c:v>0</c:v>
                </c:pt>
                <c:pt idx="623">
                  <c:v>144.90413723511602</c:v>
                </c:pt>
                <c:pt idx="624">
                  <c:v>0</c:v>
                </c:pt>
                <c:pt idx="625">
                  <c:v>0</c:v>
                </c:pt>
                <c:pt idx="626">
                  <c:v>155.59259259259258</c:v>
                </c:pt>
                <c:pt idx="627">
                  <c:v>186.51995227363122</c:v>
                </c:pt>
                <c:pt idx="628">
                  <c:v>0</c:v>
                </c:pt>
                <c:pt idx="629">
                  <c:v>144.92729577140224</c:v>
                </c:pt>
                <c:pt idx="630">
                  <c:v>0</c:v>
                </c:pt>
                <c:pt idx="631">
                  <c:v>0</c:v>
                </c:pt>
                <c:pt idx="632">
                  <c:v>1998.2339955849889</c:v>
                </c:pt>
                <c:pt idx="633">
                  <c:v>572.29038854805731</c:v>
                </c:pt>
                <c:pt idx="634">
                  <c:v>0</c:v>
                </c:pt>
                <c:pt idx="635">
                  <c:v>3031.9130621906606</c:v>
                </c:pt>
                <c:pt idx="636">
                  <c:v>0</c:v>
                </c:pt>
                <c:pt idx="637">
                  <c:v>346.66041915147389</c:v>
                </c:pt>
                <c:pt idx="638">
                  <c:v>0</c:v>
                </c:pt>
                <c:pt idx="639">
                  <c:v>0</c:v>
                </c:pt>
                <c:pt idx="640">
                  <c:v>144.93517595099016</c:v>
                </c:pt>
                <c:pt idx="641">
                  <c:v>0</c:v>
                </c:pt>
                <c:pt idx="642">
                  <c:v>0</c:v>
                </c:pt>
                <c:pt idx="643">
                  <c:v>808.50933013618601</c:v>
                </c:pt>
                <c:pt idx="644">
                  <c:v>0</c:v>
                </c:pt>
                <c:pt idx="645">
                  <c:v>0</c:v>
                </c:pt>
                <c:pt idx="646">
                  <c:v>144.92771057162406</c:v>
                </c:pt>
                <c:pt idx="647">
                  <c:v>0</c:v>
                </c:pt>
                <c:pt idx="648">
                  <c:v>144.92749521728797</c:v>
                </c:pt>
                <c:pt idx="649">
                  <c:v>265.10246856078248</c:v>
                </c:pt>
                <c:pt idx="650">
                  <c:v>144.99178981937604</c:v>
                </c:pt>
                <c:pt idx="651">
                  <c:v>169.50738916256157</c:v>
                </c:pt>
                <c:pt idx="652">
                  <c:v>144.92259491338004</c:v>
                </c:pt>
                <c:pt idx="653">
                  <c:v>2091.6855787084796</c:v>
                </c:pt>
                <c:pt idx="654">
                  <c:v>0</c:v>
                </c:pt>
                <c:pt idx="655">
                  <c:v>144.92452679498444</c:v>
                </c:pt>
                <c:pt idx="656">
                  <c:v>382.30383973288815</c:v>
                </c:pt>
                <c:pt idx="657">
                  <c:v>33.390384316166177</c:v>
                </c:pt>
                <c:pt idx="658">
                  <c:v>0</c:v>
                </c:pt>
                <c:pt idx="659">
                  <c:v>4704.5694200351491</c:v>
                </c:pt>
                <c:pt idx="660">
                  <c:v>0</c:v>
                </c:pt>
                <c:pt idx="661">
                  <c:v>144.94631617919288</c:v>
                </c:pt>
                <c:pt idx="662">
                  <c:v>144.92399565689468</c:v>
                </c:pt>
                <c:pt idx="663">
                  <c:v>500062.04379562044</c:v>
                </c:pt>
                <c:pt idx="664">
                  <c:v>307.31536576828842</c:v>
                </c:pt>
                <c:pt idx="665">
                  <c:v>144.9274857063171</c:v>
                </c:pt>
                <c:pt idx="666">
                  <c:v>0</c:v>
                </c:pt>
                <c:pt idx="667">
                  <c:v>1018.4695051783659</c:v>
                </c:pt>
                <c:pt idx="668">
                  <c:v>144.92992580379223</c:v>
                </c:pt>
                <c:pt idx="669">
                  <c:v>149.46164199192464</c:v>
                </c:pt>
                <c:pt idx="670">
                  <c:v>4813.2596685082872</c:v>
                </c:pt>
                <c:pt idx="671">
                  <c:v>671.505617977528</c:v>
                </c:pt>
                <c:pt idx="672">
                  <c:v>769.01253944947939</c:v>
                </c:pt>
                <c:pt idx="673">
                  <c:v>1266.5850515463917</c:v>
                </c:pt>
                <c:pt idx="674">
                  <c:v>1359.9002100840337</c:v>
                </c:pt>
                <c:pt idx="675">
                  <c:v>0</c:v>
                </c:pt>
                <c:pt idx="676">
                  <c:v>821.92783245016403</c:v>
                </c:pt>
                <c:pt idx="677">
                  <c:v>624.09756097560978</c:v>
                </c:pt>
                <c:pt idx="678">
                  <c:v>1301.1075796975827</c:v>
                </c:pt>
                <c:pt idx="679">
                  <c:v>0</c:v>
                </c:pt>
                <c:pt idx="680">
                  <c:v>144.92835717136347</c:v>
                </c:pt>
                <c:pt idx="681">
                  <c:v>216.52928542404362</c:v>
                </c:pt>
                <c:pt idx="682">
                  <c:v>0</c:v>
                </c:pt>
                <c:pt idx="683">
                  <c:v>145.00000000000003</c:v>
                </c:pt>
                <c:pt idx="684">
                  <c:v>0</c:v>
                </c:pt>
                <c:pt idx="685">
                  <c:v>0</c:v>
                </c:pt>
                <c:pt idx="686">
                  <c:v>144.92691980511947</c:v>
                </c:pt>
                <c:pt idx="687">
                  <c:v>0</c:v>
                </c:pt>
                <c:pt idx="688">
                  <c:v>0</c:v>
                </c:pt>
                <c:pt idx="689">
                  <c:v>0</c:v>
                </c:pt>
                <c:pt idx="690">
                  <c:v>982.91605301914569</c:v>
                </c:pt>
                <c:pt idx="691">
                  <c:v>0</c:v>
                </c:pt>
                <c:pt idx="692">
                  <c:v>0</c:v>
                </c:pt>
                <c:pt idx="693">
                  <c:v>0</c:v>
                </c:pt>
                <c:pt idx="694">
                  <c:v>392.39624356255683</c:v>
                </c:pt>
                <c:pt idx="695">
                  <c:v>0</c:v>
                </c:pt>
                <c:pt idx="696">
                  <c:v>191.03072682041284</c:v>
                </c:pt>
                <c:pt idx="697">
                  <c:v>0</c:v>
                </c:pt>
                <c:pt idx="698">
                  <c:v>0</c:v>
                </c:pt>
                <c:pt idx="699">
                  <c:v>0</c:v>
                </c:pt>
                <c:pt idx="700">
                  <c:v>144.92826961516076</c:v>
                </c:pt>
                <c:pt idx="701">
                  <c:v>316.79586563307492</c:v>
                </c:pt>
                <c:pt idx="702">
                  <c:v>144.92749622990434</c:v>
                </c:pt>
                <c:pt idx="703">
                  <c:v>13454.441260744985</c:v>
                </c:pt>
                <c:pt idx="704">
                  <c:v>207.23766782033243</c:v>
                </c:pt>
                <c:pt idx="705">
                  <c:v>0</c:v>
                </c:pt>
                <c:pt idx="706">
                  <c:v>253.72070275760882</c:v>
                </c:pt>
                <c:pt idx="707">
                  <c:v>0</c:v>
                </c:pt>
                <c:pt idx="708">
                  <c:v>281.41708324277329</c:v>
                </c:pt>
                <c:pt idx="709">
                  <c:v>551.50221506242451</c:v>
                </c:pt>
                <c:pt idx="710">
                  <c:v>0</c:v>
                </c:pt>
                <c:pt idx="711">
                  <c:v>144.92344883158742</c:v>
                </c:pt>
                <c:pt idx="712">
                  <c:v>0</c:v>
                </c:pt>
                <c:pt idx="713">
                  <c:v>3389.3918918918921</c:v>
                </c:pt>
                <c:pt idx="714">
                  <c:v>206.19630780478892</c:v>
                </c:pt>
                <c:pt idx="715">
                  <c:v>144.92702029191881</c:v>
                </c:pt>
                <c:pt idx="716">
                  <c:v>0</c:v>
                </c:pt>
                <c:pt idx="717">
                  <c:v>0</c:v>
                </c:pt>
                <c:pt idx="718">
                  <c:v>0</c:v>
                </c:pt>
                <c:pt idx="719">
                  <c:v>0</c:v>
                </c:pt>
                <c:pt idx="720">
                  <c:v>0</c:v>
                </c:pt>
                <c:pt idx="721">
                  <c:v>0</c:v>
                </c:pt>
                <c:pt idx="722">
                  <c:v>0</c:v>
                </c:pt>
                <c:pt idx="723">
                  <c:v>0</c:v>
                </c:pt>
                <c:pt idx="724">
                  <c:v>868.69545245751033</c:v>
                </c:pt>
                <c:pt idx="725">
                  <c:v>0</c:v>
                </c:pt>
                <c:pt idx="726">
                  <c:v>5.5926106343912769</c:v>
                </c:pt>
                <c:pt idx="727">
                  <c:v>0</c:v>
                </c:pt>
                <c:pt idx="728">
                  <c:v>0</c:v>
                </c:pt>
                <c:pt idx="729">
                  <c:v>144.92647683807905</c:v>
                </c:pt>
                <c:pt idx="730">
                  <c:v>144.9231378241077</c:v>
                </c:pt>
                <c:pt idx="731">
                  <c:v>149.18032786885246</c:v>
                </c:pt>
                <c:pt idx="732">
                  <c:v>467.2568842096868</c:v>
                </c:pt>
                <c:pt idx="733">
                  <c:v>596.73952641165761</c:v>
                </c:pt>
                <c:pt idx="734">
                  <c:v>202.73512476007679</c:v>
                </c:pt>
                <c:pt idx="735">
                  <c:v>144.92675955698465</c:v>
                </c:pt>
                <c:pt idx="736">
                  <c:v>1444.4712164626205</c:v>
                </c:pt>
                <c:pt idx="737">
                  <c:v>1125.9442834629656</c:v>
                </c:pt>
                <c:pt idx="738">
                  <c:v>144.92863625113441</c:v>
                </c:pt>
                <c:pt idx="739">
                  <c:v>211.36207435176507</c:v>
                </c:pt>
                <c:pt idx="740">
                  <c:v>144.92730770443725</c:v>
                </c:pt>
                <c:pt idx="741">
                  <c:v>214.45119028598816</c:v>
                </c:pt>
                <c:pt idx="742">
                  <c:v>144.9419568822554</c:v>
                </c:pt>
                <c:pt idx="743">
                  <c:v>144.92488673396394</c:v>
                </c:pt>
                <c:pt idx="744">
                  <c:v>292.40365337491647</c:v>
                </c:pt>
                <c:pt idx="745">
                  <c:v>6973.913043478261</c:v>
                </c:pt>
                <c:pt idx="746">
                  <c:v>0</c:v>
                </c:pt>
                <c:pt idx="747">
                  <c:v>0</c:v>
                </c:pt>
                <c:pt idx="748">
                  <c:v>0</c:v>
                </c:pt>
                <c:pt idx="749">
                  <c:v>0</c:v>
                </c:pt>
                <c:pt idx="750">
                  <c:v>1704.6376811594205</c:v>
                </c:pt>
                <c:pt idx="751">
                  <c:v>0</c:v>
                </c:pt>
                <c:pt idx="752">
                  <c:v>0</c:v>
                </c:pt>
                <c:pt idx="753">
                  <c:v>0</c:v>
                </c:pt>
                <c:pt idx="754">
                  <c:v>144.92764661081492</c:v>
                </c:pt>
                <c:pt idx="755">
                  <c:v>0</c:v>
                </c:pt>
                <c:pt idx="756">
                  <c:v>0</c:v>
                </c:pt>
                <c:pt idx="757">
                  <c:v>817.73212190663287</c:v>
                </c:pt>
                <c:pt idx="758">
                  <c:v>1033.0533235938642</c:v>
                </c:pt>
                <c:pt idx="759">
                  <c:v>0</c:v>
                </c:pt>
                <c:pt idx="760">
                  <c:v>0</c:v>
                </c:pt>
                <c:pt idx="761">
                  <c:v>172.16946676406135</c:v>
                </c:pt>
                <c:pt idx="762">
                  <c:v>0</c:v>
                </c:pt>
                <c:pt idx="763">
                  <c:v>0</c:v>
                </c:pt>
                <c:pt idx="764">
                  <c:v>19.107710288907555</c:v>
                </c:pt>
                <c:pt idx="765">
                  <c:v>615.63857515204165</c:v>
                </c:pt>
                <c:pt idx="766">
                  <c:v>0</c:v>
                </c:pt>
                <c:pt idx="767">
                  <c:v>227.66439909297048</c:v>
                </c:pt>
                <c:pt idx="768">
                  <c:v>195.95376876397316</c:v>
                </c:pt>
                <c:pt idx="769">
                  <c:v>144.92706779380077</c:v>
                </c:pt>
                <c:pt idx="770">
                  <c:v>144.92771230713157</c:v>
                </c:pt>
                <c:pt idx="771">
                  <c:v>252.45901639344262</c:v>
                </c:pt>
                <c:pt idx="772">
                  <c:v>0</c:v>
                </c:pt>
                <c:pt idx="773">
                  <c:v>144.92694959205616</c:v>
                </c:pt>
                <c:pt idx="774">
                  <c:v>482.08409506398544</c:v>
                </c:pt>
                <c:pt idx="775">
                  <c:v>0</c:v>
                </c:pt>
                <c:pt idx="776">
                  <c:v>0</c:v>
                </c:pt>
                <c:pt idx="777">
                  <c:v>0</c:v>
                </c:pt>
                <c:pt idx="778">
                  <c:v>150.59171597633136</c:v>
                </c:pt>
                <c:pt idx="779">
                  <c:v>549.7517378351539</c:v>
                </c:pt>
                <c:pt idx="780">
                  <c:v>0</c:v>
                </c:pt>
                <c:pt idx="781">
                  <c:v>144.96124031007753</c:v>
                </c:pt>
                <c:pt idx="782">
                  <c:v>0</c:v>
                </c:pt>
                <c:pt idx="783">
                  <c:v>0</c:v>
                </c:pt>
                <c:pt idx="784">
                  <c:v>6492.7603725656209</c:v>
                </c:pt>
                <c:pt idx="785">
                  <c:v>0</c:v>
                </c:pt>
                <c:pt idx="786">
                  <c:v>144.92420762517227</c:v>
                </c:pt>
                <c:pt idx="787">
                  <c:v>144.92852280462901</c:v>
                </c:pt>
                <c:pt idx="788">
                  <c:v>144.92522432701895</c:v>
                </c:pt>
                <c:pt idx="789">
                  <c:v>144.92746653843071</c:v>
                </c:pt>
                <c:pt idx="790">
                  <c:v>0</c:v>
                </c:pt>
                <c:pt idx="791">
                  <c:v>2556.3648293963256</c:v>
                </c:pt>
                <c:pt idx="792">
                  <c:v>0</c:v>
                </c:pt>
                <c:pt idx="793">
                  <c:v>0</c:v>
                </c:pt>
                <c:pt idx="794">
                  <c:v>0</c:v>
                </c:pt>
                <c:pt idx="795">
                  <c:v>0</c:v>
                </c:pt>
                <c:pt idx="796">
                  <c:v>144.92702702702701</c:v>
                </c:pt>
                <c:pt idx="797">
                  <c:v>189.77995110024452</c:v>
                </c:pt>
                <c:pt idx="798">
                  <c:v>395.55924389119411</c:v>
                </c:pt>
                <c:pt idx="799">
                  <c:v>696.10688119523059</c:v>
                </c:pt>
                <c:pt idx="800">
                  <c:v>0</c:v>
                </c:pt>
                <c:pt idx="801">
                  <c:v>209.60743801652893</c:v>
                </c:pt>
                <c:pt idx="802">
                  <c:v>144.92868462757528</c:v>
                </c:pt>
                <c:pt idx="803">
                  <c:v>0</c:v>
                </c:pt>
                <c:pt idx="804">
                  <c:v>226.04148200673643</c:v>
                </c:pt>
                <c:pt idx="805">
                  <c:v>144.9210935763503</c:v>
                </c:pt>
                <c:pt idx="806">
                  <c:v>0</c:v>
                </c:pt>
                <c:pt idx="807">
                  <c:v>0</c:v>
                </c:pt>
                <c:pt idx="808">
                  <c:v>0</c:v>
                </c:pt>
                <c:pt idx="809">
                  <c:v>144.92727142732306</c:v>
                </c:pt>
                <c:pt idx="810">
                  <c:v>144.92460958535273</c:v>
                </c:pt>
                <c:pt idx="811">
                  <c:v>312.18820861678006</c:v>
                </c:pt>
                <c:pt idx="812">
                  <c:v>0</c:v>
                </c:pt>
                <c:pt idx="813">
                  <c:v>306.19016318481897</c:v>
                </c:pt>
                <c:pt idx="814">
                  <c:v>271.39356946354883</c:v>
                </c:pt>
                <c:pt idx="815">
                  <c:v>0</c:v>
                </c:pt>
                <c:pt idx="816">
                  <c:v>0</c:v>
                </c:pt>
                <c:pt idx="817">
                  <c:v>144.92719475990762</c:v>
                </c:pt>
                <c:pt idx="818">
                  <c:v>0</c:v>
                </c:pt>
                <c:pt idx="819">
                  <c:v>144.92734167869244</c:v>
                </c:pt>
                <c:pt idx="820">
                  <c:v>179.44010979428739</c:v>
                </c:pt>
                <c:pt idx="821">
                  <c:v>805.19050248481494</c:v>
                </c:pt>
                <c:pt idx="822">
                  <c:v>188.0897369009466</c:v>
                </c:pt>
                <c:pt idx="823">
                  <c:v>227.03118831425186</c:v>
                </c:pt>
                <c:pt idx="824">
                  <c:v>0</c:v>
                </c:pt>
                <c:pt idx="825">
                  <c:v>159.64968855547446</c:v>
                </c:pt>
                <c:pt idx="826">
                  <c:v>0</c:v>
                </c:pt>
                <c:pt idx="827">
                  <c:v>144.92758862055254</c:v>
                </c:pt>
                <c:pt idx="828">
                  <c:v>0</c:v>
                </c:pt>
                <c:pt idx="829">
                  <c:v>200.98949070331446</c:v>
                </c:pt>
                <c:pt idx="830">
                  <c:v>144.9339207048458</c:v>
                </c:pt>
                <c:pt idx="831">
                  <c:v>335.3864602638177</c:v>
                </c:pt>
                <c:pt idx="832">
                  <c:v>144.92180139438477</c:v>
                </c:pt>
                <c:pt idx="833">
                  <c:v>0</c:v>
                </c:pt>
                <c:pt idx="834">
                  <c:v>0</c:v>
                </c:pt>
                <c:pt idx="835">
                  <c:v>344.2483521156708</c:v>
                </c:pt>
                <c:pt idx="836">
                  <c:v>0</c:v>
                </c:pt>
                <c:pt idx="837">
                  <c:v>0</c:v>
                </c:pt>
                <c:pt idx="838">
                  <c:v>0</c:v>
                </c:pt>
                <c:pt idx="839">
                  <c:v>324.48719653442134</c:v>
                </c:pt>
                <c:pt idx="840">
                  <c:v>144.9270531022041</c:v>
                </c:pt>
                <c:pt idx="841">
                  <c:v>0</c:v>
                </c:pt>
                <c:pt idx="842">
                  <c:v>0</c:v>
                </c:pt>
                <c:pt idx="843">
                  <c:v>0</c:v>
                </c:pt>
                <c:pt idx="844">
                  <c:v>0</c:v>
                </c:pt>
                <c:pt idx="845">
                  <c:v>0</c:v>
                </c:pt>
                <c:pt idx="846">
                  <c:v>0</c:v>
                </c:pt>
                <c:pt idx="847">
                  <c:v>0</c:v>
                </c:pt>
                <c:pt idx="848">
                  <c:v>0</c:v>
                </c:pt>
                <c:pt idx="849">
                  <c:v>8.3875286916602914</c:v>
                </c:pt>
                <c:pt idx="850">
                  <c:v>1305.4888507718695</c:v>
                </c:pt>
                <c:pt idx="851">
                  <c:v>0</c:v>
                </c:pt>
                <c:pt idx="852">
                  <c:v>144.92920976001608</c:v>
                </c:pt>
                <c:pt idx="853">
                  <c:v>144.92792349342523</c:v>
                </c:pt>
                <c:pt idx="854">
                  <c:v>0</c:v>
                </c:pt>
                <c:pt idx="855">
                  <c:v>0</c:v>
                </c:pt>
                <c:pt idx="856">
                  <c:v>31841.176470588231</c:v>
                </c:pt>
                <c:pt idx="857">
                  <c:v>0</c:v>
                </c:pt>
                <c:pt idx="858">
                  <c:v>1988.3300085494443</c:v>
                </c:pt>
                <c:pt idx="859">
                  <c:v>0</c:v>
                </c:pt>
                <c:pt idx="860">
                  <c:v>0</c:v>
                </c:pt>
                <c:pt idx="861">
                  <c:v>0</c:v>
                </c:pt>
                <c:pt idx="862">
                  <c:v>144.92316962940646</c:v>
                </c:pt>
                <c:pt idx="863">
                  <c:v>0</c:v>
                </c:pt>
                <c:pt idx="864">
                  <c:v>0</c:v>
                </c:pt>
                <c:pt idx="865">
                  <c:v>0</c:v>
                </c:pt>
                <c:pt idx="866">
                  <c:v>127.44612696563773</c:v>
                </c:pt>
                <c:pt idx="867">
                  <c:v>35.802340810344468</c:v>
                </c:pt>
                <c:pt idx="868">
                  <c:v>0</c:v>
                </c:pt>
                <c:pt idx="869">
                  <c:v>0</c:v>
                </c:pt>
                <c:pt idx="870">
                  <c:v>0</c:v>
                </c:pt>
                <c:pt idx="871">
                  <c:v>0</c:v>
                </c:pt>
                <c:pt idx="872">
                  <c:v>164.57374584225636</c:v>
                </c:pt>
                <c:pt idx="873">
                  <c:v>0</c:v>
                </c:pt>
                <c:pt idx="874">
                  <c:v>0</c:v>
                </c:pt>
                <c:pt idx="875">
                  <c:v>0</c:v>
                </c:pt>
                <c:pt idx="876">
                  <c:v>1437.385236871098</c:v>
                </c:pt>
                <c:pt idx="877">
                  <c:v>0</c:v>
                </c:pt>
                <c:pt idx="878">
                  <c:v>171.89402076620121</c:v>
                </c:pt>
                <c:pt idx="879">
                  <c:v>0</c:v>
                </c:pt>
                <c:pt idx="880">
                  <c:v>144.92747915739562</c:v>
                </c:pt>
                <c:pt idx="881">
                  <c:v>382.56013745704468</c:v>
                </c:pt>
                <c:pt idx="882">
                  <c:v>760.3943661971831</c:v>
                </c:pt>
                <c:pt idx="883">
                  <c:v>0</c:v>
                </c:pt>
                <c:pt idx="884">
                  <c:v>780.40816326530603</c:v>
                </c:pt>
                <c:pt idx="885">
                  <c:v>0</c:v>
                </c:pt>
                <c:pt idx="886">
                  <c:v>0</c:v>
                </c:pt>
                <c:pt idx="887">
                  <c:v>0</c:v>
                </c:pt>
                <c:pt idx="888">
                  <c:v>16826.199025391124</c:v>
                </c:pt>
                <c:pt idx="889">
                  <c:v>0</c:v>
                </c:pt>
                <c:pt idx="890">
                  <c:v>0</c:v>
                </c:pt>
                <c:pt idx="891">
                  <c:v>0</c:v>
                </c:pt>
                <c:pt idx="892">
                  <c:v>0</c:v>
                </c:pt>
                <c:pt idx="893">
                  <c:v>144.92672919109029</c:v>
                </c:pt>
                <c:pt idx="894">
                  <c:v>0</c:v>
                </c:pt>
                <c:pt idx="895">
                  <c:v>4116.4141414141413</c:v>
                </c:pt>
                <c:pt idx="896">
                  <c:v>20558.024691358027</c:v>
                </c:pt>
                <c:pt idx="897">
                  <c:v>722.49579446398536</c:v>
                </c:pt>
                <c:pt idx="898">
                  <c:v>1397.7611940298507</c:v>
                </c:pt>
                <c:pt idx="899">
                  <c:v>144.92789968652036</c:v>
                </c:pt>
                <c:pt idx="900">
                  <c:v>144.9258456923846</c:v>
                </c:pt>
                <c:pt idx="901">
                  <c:v>0</c:v>
                </c:pt>
                <c:pt idx="902">
                  <c:v>0</c:v>
                </c:pt>
                <c:pt idx="903">
                  <c:v>0</c:v>
                </c:pt>
                <c:pt idx="904">
                  <c:v>301.93992490613266</c:v>
                </c:pt>
                <c:pt idx="905">
                  <c:v>0</c:v>
                </c:pt>
                <c:pt idx="906">
                  <c:v>0</c:v>
                </c:pt>
                <c:pt idx="907">
                  <c:v>0</c:v>
                </c:pt>
                <c:pt idx="908">
                  <c:v>0</c:v>
                </c:pt>
                <c:pt idx="909">
                  <c:v>275.80340264650283</c:v>
                </c:pt>
                <c:pt idx="910">
                  <c:v>144.92749767194363</c:v>
                </c:pt>
                <c:pt idx="911">
                  <c:v>144.92420140768814</c:v>
                </c:pt>
                <c:pt idx="912">
                  <c:v>144.91732566498922</c:v>
                </c:pt>
                <c:pt idx="913">
                  <c:v>421.68815943728026</c:v>
                </c:pt>
                <c:pt idx="914">
                  <c:v>144.9283927269862</c:v>
                </c:pt>
                <c:pt idx="915">
                  <c:v>590.08631964425854</c:v>
                </c:pt>
                <c:pt idx="916">
                  <c:v>144.9315889343853</c:v>
                </c:pt>
                <c:pt idx="917">
                  <c:v>624.30463576158934</c:v>
                </c:pt>
                <c:pt idx="918">
                  <c:v>551.37491616364855</c:v>
                </c:pt>
                <c:pt idx="919">
                  <c:v>0</c:v>
                </c:pt>
                <c:pt idx="920">
                  <c:v>0</c:v>
                </c:pt>
                <c:pt idx="921">
                  <c:v>0</c:v>
                </c:pt>
                <c:pt idx="922">
                  <c:v>0</c:v>
                </c:pt>
                <c:pt idx="923">
                  <c:v>19.217535896926403</c:v>
                </c:pt>
                <c:pt idx="924">
                  <c:v>0</c:v>
                </c:pt>
                <c:pt idx="925">
                  <c:v>0</c:v>
                </c:pt>
                <c:pt idx="926">
                  <c:v>697405.71428571444</c:v>
                </c:pt>
                <c:pt idx="927">
                  <c:v>5964.5846748229233</c:v>
                </c:pt>
                <c:pt idx="928">
                  <c:v>0</c:v>
                </c:pt>
                <c:pt idx="929">
                  <c:v>0</c:v>
                </c:pt>
                <c:pt idx="930">
                  <c:v>0</c:v>
                </c:pt>
                <c:pt idx="931">
                  <c:v>147.32591884925284</c:v>
                </c:pt>
                <c:pt idx="932">
                  <c:v>0</c:v>
                </c:pt>
                <c:pt idx="933">
                  <c:v>0</c:v>
                </c:pt>
                <c:pt idx="934">
                  <c:v>0</c:v>
                </c:pt>
                <c:pt idx="935">
                  <c:v>0</c:v>
                </c:pt>
                <c:pt idx="936">
                  <c:v>0</c:v>
                </c:pt>
                <c:pt idx="937">
                  <c:v>0</c:v>
                </c:pt>
                <c:pt idx="938">
                  <c:v>144.9265254484705</c:v>
                </c:pt>
                <c:pt idx="939">
                  <c:v>0</c:v>
                </c:pt>
                <c:pt idx="940">
                  <c:v>0</c:v>
                </c:pt>
                <c:pt idx="941">
                  <c:v>0</c:v>
                </c:pt>
                <c:pt idx="942">
                  <c:v>0</c:v>
                </c:pt>
                <c:pt idx="943">
                  <c:v>0</c:v>
                </c:pt>
                <c:pt idx="944">
                  <c:v>0</c:v>
                </c:pt>
                <c:pt idx="945">
                  <c:v>0</c:v>
                </c:pt>
                <c:pt idx="946">
                  <c:v>0</c:v>
                </c:pt>
                <c:pt idx="947">
                  <c:v>66.552231486022563</c:v>
                </c:pt>
                <c:pt idx="948">
                  <c:v>144.93207941483803</c:v>
                </c:pt>
                <c:pt idx="949">
                  <c:v>144.92759546092336</c:v>
                </c:pt>
                <c:pt idx="950">
                  <c:v>144.95238095238096</c:v>
                </c:pt>
                <c:pt idx="951">
                  <c:v>24015.952732644022</c:v>
                </c:pt>
                <c:pt idx="952">
                  <c:v>0</c:v>
                </c:pt>
                <c:pt idx="953">
                  <c:v>0</c:v>
                </c:pt>
                <c:pt idx="954">
                  <c:v>0</c:v>
                </c:pt>
                <c:pt idx="955">
                  <c:v>0</c:v>
                </c:pt>
                <c:pt idx="956">
                  <c:v>0</c:v>
                </c:pt>
                <c:pt idx="957">
                  <c:v>0</c:v>
                </c:pt>
                <c:pt idx="958">
                  <c:v>16195.854922279792</c:v>
                </c:pt>
                <c:pt idx="959">
                  <c:v>0</c:v>
                </c:pt>
                <c:pt idx="960">
                  <c:v>0</c:v>
                </c:pt>
                <c:pt idx="961">
                  <c:v>0</c:v>
                </c:pt>
                <c:pt idx="962">
                  <c:v>175.34356774150299</c:v>
                </c:pt>
                <c:pt idx="963">
                  <c:v>0</c:v>
                </c:pt>
                <c:pt idx="964">
                  <c:v>144.92942050520062</c:v>
                </c:pt>
                <c:pt idx="965">
                  <c:v>0</c:v>
                </c:pt>
                <c:pt idx="966">
                  <c:v>0</c:v>
                </c:pt>
                <c:pt idx="967">
                  <c:v>495.62407959056077</c:v>
                </c:pt>
                <c:pt idx="968">
                  <c:v>0</c:v>
                </c:pt>
                <c:pt idx="969">
                  <c:v>0</c:v>
                </c:pt>
                <c:pt idx="970">
                  <c:v>144.92749398265332</c:v>
                </c:pt>
                <c:pt idx="971">
                  <c:v>208.90277589095683</c:v>
                </c:pt>
                <c:pt idx="972">
                  <c:v>0</c:v>
                </c:pt>
                <c:pt idx="973">
                  <c:v>0</c:v>
                </c:pt>
                <c:pt idx="974">
                  <c:v>0</c:v>
                </c:pt>
                <c:pt idx="975">
                  <c:v>0</c:v>
                </c:pt>
                <c:pt idx="976">
                  <c:v>0</c:v>
                </c:pt>
                <c:pt idx="977">
                  <c:v>0</c:v>
                </c:pt>
                <c:pt idx="978">
                  <c:v>0</c:v>
                </c:pt>
                <c:pt idx="979">
                  <c:v>0</c:v>
                </c:pt>
                <c:pt idx="980">
                  <c:v>220.38451635052786</c:v>
                </c:pt>
                <c:pt idx="981">
                  <c:v>0</c:v>
                </c:pt>
                <c:pt idx="982">
                  <c:v>0</c:v>
                </c:pt>
                <c:pt idx="983">
                  <c:v>0</c:v>
                </c:pt>
                <c:pt idx="984">
                  <c:v>0</c:v>
                </c:pt>
                <c:pt idx="985">
                  <c:v>144.93113569654551</c:v>
                </c:pt>
                <c:pt idx="986">
                  <c:v>273.96025878003695</c:v>
                </c:pt>
                <c:pt idx="987">
                  <c:v>0</c:v>
                </c:pt>
                <c:pt idx="988">
                  <c:v>8922.9018492176383</c:v>
                </c:pt>
                <c:pt idx="989">
                  <c:v>0</c:v>
                </c:pt>
                <c:pt idx="990">
                  <c:v>20.103854681240037</c:v>
                </c:pt>
                <c:pt idx="991">
                  <c:v>17.06696087583807</c:v>
                </c:pt>
                <c:pt idx="992">
                  <c:v>1472.7528089887639</c:v>
                </c:pt>
                <c:pt idx="993">
                  <c:v>15327.528089887641</c:v>
                </c:pt>
                <c:pt idx="994">
                  <c:v>0</c:v>
                </c:pt>
                <c:pt idx="995">
                  <c:v>217.56396803616113</c:v>
                </c:pt>
                <c:pt idx="996">
                  <c:v>0</c:v>
                </c:pt>
                <c:pt idx="997">
                  <c:v>144.94339622641508</c:v>
                </c:pt>
                <c:pt idx="998">
                  <c:v>144.93489295961157</c:v>
                </c:pt>
                <c:pt idx="999">
                  <c:v>0</c:v>
                </c:pt>
                <c:pt idx="1000">
                  <c:v>4444.2901234567898</c:v>
                </c:pt>
                <c:pt idx="1001">
                  <c:v>2011.1587982832616</c:v>
                </c:pt>
                <c:pt idx="1002">
                  <c:v>144.92683463527339</c:v>
                </c:pt>
                <c:pt idx="1003">
                  <c:v>144.95049504950495</c:v>
                </c:pt>
                <c:pt idx="1004">
                  <c:v>0</c:v>
                </c:pt>
                <c:pt idx="1005">
                  <c:v>104.94807384128701</c:v>
                </c:pt>
                <c:pt idx="1006">
                  <c:v>0</c:v>
                </c:pt>
                <c:pt idx="1007">
                  <c:v>13.720798856877014</c:v>
                </c:pt>
                <c:pt idx="1008">
                  <c:v>0</c:v>
                </c:pt>
                <c:pt idx="1009">
                  <c:v>0</c:v>
                </c:pt>
                <c:pt idx="1010">
                  <c:v>0</c:v>
                </c:pt>
                <c:pt idx="1011">
                  <c:v>2669.2372702302978</c:v>
                </c:pt>
                <c:pt idx="1012">
                  <c:v>334.18097754293262</c:v>
                </c:pt>
                <c:pt idx="1013">
                  <c:v>0</c:v>
                </c:pt>
                <c:pt idx="1014">
                  <c:v>1301.967213114754</c:v>
                </c:pt>
                <c:pt idx="1015">
                  <c:v>1978.2746823069401</c:v>
                </c:pt>
                <c:pt idx="1016">
                  <c:v>429.89580550360671</c:v>
                </c:pt>
                <c:pt idx="1017">
                  <c:v>0</c:v>
                </c:pt>
                <c:pt idx="1018">
                  <c:v>5861.5577889447241</c:v>
                </c:pt>
                <c:pt idx="1019">
                  <c:v>0</c:v>
                </c:pt>
                <c:pt idx="1020">
                  <c:v>0</c:v>
                </c:pt>
                <c:pt idx="1021">
                  <c:v>0</c:v>
                </c:pt>
                <c:pt idx="1022">
                  <c:v>144.92639327024187</c:v>
                </c:pt>
                <c:pt idx="1023">
                  <c:v>0</c:v>
                </c:pt>
                <c:pt idx="1024">
                  <c:v>144.92561608055419</c:v>
                </c:pt>
                <c:pt idx="1025">
                  <c:v>0</c:v>
                </c:pt>
                <c:pt idx="1026">
                  <c:v>0</c:v>
                </c:pt>
                <c:pt idx="1027">
                  <c:v>0</c:v>
                </c:pt>
                <c:pt idx="1028">
                  <c:v>0</c:v>
                </c:pt>
                <c:pt idx="1029">
                  <c:v>144.92788269981673</c:v>
                </c:pt>
                <c:pt idx="1030">
                  <c:v>0</c:v>
                </c:pt>
                <c:pt idx="1031">
                  <c:v>0</c:v>
                </c:pt>
                <c:pt idx="1032">
                  <c:v>0</c:v>
                </c:pt>
                <c:pt idx="1033">
                  <c:v>0</c:v>
                </c:pt>
                <c:pt idx="1034">
                  <c:v>144.92565206792884</c:v>
                </c:pt>
                <c:pt idx="1035">
                  <c:v>1150.956072351421</c:v>
                </c:pt>
                <c:pt idx="1036">
                  <c:v>0</c:v>
                </c:pt>
                <c:pt idx="1037">
                  <c:v>0</c:v>
                </c:pt>
                <c:pt idx="1038">
                  <c:v>717.53228909040945</c:v>
                </c:pt>
                <c:pt idx="1039">
                  <c:v>211.71579743008314</c:v>
                </c:pt>
                <c:pt idx="1040">
                  <c:v>0</c:v>
                </c:pt>
                <c:pt idx="1041">
                  <c:v>649.4462540716612</c:v>
                </c:pt>
                <c:pt idx="1042">
                  <c:v>0</c:v>
                </c:pt>
                <c:pt idx="1043">
                  <c:v>935.13119533527697</c:v>
                </c:pt>
                <c:pt idx="1044">
                  <c:v>0</c:v>
                </c:pt>
                <c:pt idx="1045">
                  <c:v>159.48260214546315</c:v>
                </c:pt>
                <c:pt idx="1046">
                  <c:v>0</c:v>
                </c:pt>
                <c:pt idx="1047">
                  <c:v>519.71146015125078</c:v>
                </c:pt>
                <c:pt idx="1048">
                  <c:v>157.83464165562239</c:v>
                </c:pt>
                <c:pt idx="1049">
                  <c:v>144.92761816461825</c:v>
                </c:pt>
                <c:pt idx="1050">
                  <c:v>0</c:v>
                </c:pt>
                <c:pt idx="1051">
                  <c:v>144.92912588592642</c:v>
                </c:pt>
                <c:pt idx="1052">
                  <c:v>144.92725827010136</c:v>
                </c:pt>
                <c:pt idx="1053">
                  <c:v>1208.695652173913</c:v>
                </c:pt>
                <c:pt idx="1054">
                  <c:v>171.55242481712273</c:v>
                </c:pt>
                <c:pt idx="1055">
                  <c:v>0</c:v>
                </c:pt>
                <c:pt idx="1056">
                  <c:v>0</c:v>
                </c:pt>
                <c:pt idx="1057">
                  <c:v>819.26889714993786</c:v>
                </c:pt>
                <c:pt idx="1058">
                  <c:v>0</c:v>
                </c:pt>
                <c:pt idx="1059">
                  <c:v>133.66210626789692</c:v>
                </c:pt>
                <c:pt idx="1060">
                  <c:v>768.56720055710298</c:v>
                </c:pt>
                <c:pt idx="1061">
                  <c:v>0</c:v>
                </c:pt>
                <c:pt idx="1062">
                  <c:v>0</c:v>
                </c:pt>
                <c:pt idx="1063">
                  <c:v>248.28571428571428</c:v>
                </c:pt>
                <c:pt idx="1064">
                  <c:v>1059.9169654651821</c:v>
                </c:pt>
                <c:pt idx="1065">
                  <c:v>144.92941464952534</c:v>
                </c:pt>
                <c:pt idx="1066">
                  <c:v>529.01998097050432</c:v>
                </c:pt>
                <c:pt idx="1067">
                  <c:v>144.92762626576382</c:v>
                </c:pt>
                <c:pt idx="1068">
                  <c:v>9660</c:v>
                </c:pt>
                <c:pt idx="1069">
                  <c:v>0</c:v>
                </c:pt>
                <c:pt idx="1070">
                  <c:v>0</c:v>
                </c:pt>
                <c:pt idx="1071">
                  <c:v>144.92629724618533</c:v>
                </c:pt>
                <c:pt idx="1072">
                  <c:v>0</c:v>
                </c:pt>
                <c:pt idx="1073">
                  <c:v>0</c:v>
                </c:pt>
                <c:pt idx="1074">
                  <c:v>0</c:v>
                </c:pt>
                <c:pt idx="1075">
                  <c:v>0</c:v>
                </c:pt>
                <c:pt idx="1076">
                  <c:v>0</c:v>
                </c:pt>
                <c:pt idx="1077">
                  <c:v>0</c:v>
                </c:pt>
                <c:pt idx="1078">
                  <c:v>0</c:v>
                </c:pt>
                <c:pt idx="1079">
                  <c:v>0</c:v>
                </c:pt>
                <c:pt idx="1080">
                  <c:v>0</c:v>
                </c:pt>
                <c:pt idx="1081">
                  <c:v>0</c:v>
                </c:pt>
                <c:pt idx="1082">
                  <c:v>576.51223888248114</c:v>
                </c:pt>
                <c:pt idx="1083">
                  <c:v>0</c:v>
                </c:pt>
                <c:pt idx="1084">
                  <c:v>144.92732028740772</c:v>
                </c:pt>
                <c:pt idx="1085">
                  <c:v>0</c:v>
                </c:pt>
                <c:pt idx="1086">
                  <c:v>144.92619300585483</c:v>
                </c:pt>
                <c:pt idx="1087">
                  <c:v>0</c:v>
                </c:pt>
                <c:pt idx="1088">
                  <c:v>144.92729957203022</c:v>
                </c:pt>
                <c:pt idx="1089">
                  <c:v>0</c:v>
                </c:pt>
                <c:pt idx="1090">
                  <c:v>0</c:v>
                </c:pt>
                <c:pt idx="1091">
                  <c:v>181.88945511564091</c:v>
                </c:pt>
                <c:pt idx="1092">
                  <c:v>0</c:v>
                </c:pt>
                <c:pt idx="1093">
                  <c:v>144.9203288338577</c:v>
                </c:pt>
                <c:pt idx="1094">
                  <c:v>273.10834150212389</c:v>
                </c:pt>
                <c:pt idx="1095">
                  <c:v>332.49542961608773</c:v>
                </c:pt>
                <c:pt idx="1096">
                  <c:v>92.808407994486558</c:v>
                </c:pt>
                <c:pt idx="1097">
                  <c:v>3102.8806584362142</c:v>
                </c:pt>
                <c:pt idx="1098">
                  <c:v>755.53602811950793</c:v>
                </c:pt>
                <c:pt idx="1099">
                  <c:v>0</c:v>
                </c:pt>
                <c:pt idx="1100">
                  <c:v>311.26023580578305</c:v>
                </c:pt>
                <c:pt idx="1101">
                  <c:v>1395.0598802395209</c:v>
                </c:pt>
                <c:pt idx="1102">
                  <c:v>784.9859580903003</c:v>
                </c:pt>
                <c:pt idx="1103">
                  <c:v>270.40328477417177</c:v>
                </c:pt>
                <c:pt idx="1104">
                  <c:v>0</c:v>
                </c:pt>
                <c:pt idx="1105">
                  <c:v>144.92778595820673</c:v>
                </c:pt>
                <c:pt idx="1106">
                  <c:v>2315.3541076487254</c:v>
                </c:pt>
                <c:pt idx="1107">
                  <c:v>16.619573593629593</c:v>
                </c:pt>
                <c:pt idx="1108">
                  <c:v>0</c:v>
                </c:pt>
                <c:pt idx="1109">
                  <c:v>0</c:v>
                </c:pt>
                <c:pt idx="1110">
                  <c:v>0</c:v>
                </c:pt>
                <c:pt idx="1111">
                  <c:v>0</c:v>
                </c:pt>
                <c:pt idx="1112">
                  <c:v>0</c:v>
                </c:pt>
                <c:pt idx="1113">
                  <c:v>0</c:v>
                </c:pt>
                <c:pt idx="1114">
                  <c:v>170.50270513976557</c:v>
                </c:pt>
                <c:pt idx="1115">
                  <c:v>144.9655172413793</c:v>
                </c:pt>
                <c:pt idx="1116">
                  <c:v>0</c:v>
                </c:pt>
                <c:pt idx="1117">
                  <c:v>0</c:v>
                </c:pt>
                <c:pt idx="1118">
                  <c:v>144.92749233274014</c:v>
                </c:pt>
                <c:pt idx="1119">
                  <c:v>169.79627877641121</c:v>
                </c:pt>
                <c:pt idx="1120">
                  <c:v>144.92814234658962</c:v>
                </c:pt>
                <c:pt idx="1121">
                  <c:v>0</c:v>
                </c:pt>
                <c:pt idx="1122">
                  <c:v>0</c:v>
                </c:pt>
                <c:pt idx="1123">
                  <c:v>253.86588493953832</c:v>
                </c:pt>
                <c:pt idx="1124">
                  <c:v>0</c:v>
                </c:pt>
                <c:pt idx="1125">
                  <c:v>0</c:v>
                </c:pt>
                <c:pt idx="1126">
                  <c:v>0</c:v>
                </c:pt>
                <c:pt idx="1127">
                  <c:v>1070.1405066443965</c:v>
                </c:pt>
                <c:pt idx="1128">
                  <c:v>0</c:v>
                </c:pt>
                <c:pt idx="1129">
                  <c:v>0</c:v>
                </c:pt>
                <c:pt idx="1130">
                  <c:v>0</c:v>
                </c:pt>
                <c:pt idx="1131">
                  <c:v>144.9285202368828</c:v>
                </c:pt>
                <c:pt idx="1132">
                  <c:v>330.96234309623429</c:v>
                </c:pt>
                <c:pt idx="1133">
                  <c:v>144.92694180979237</c:v>
                </c:pt>
                <c:pt idx="1134">
                  <c:v>70.225080385852095</c:v>
                </c:pt>
                <c:pt idx="1135">
                  <c:v>0</c:v>
                </c:pt>
                <c:pt idx="1136">
                  <c:v>30.650840224059749</c:v>
                </c:pt>
                <c:pt idx="1137">
                  <c:v>0</c:v>
                </c:pt>
                <c:pt idx="1138">
                  <c:v>0</c:v>
                </c:pt>
                <c:pt idx="1139">
                  <c:v>0</c:v>
                </c:pt>
                <c:pt idx="1140">
                  <c:v>0</c:v>
                </c:pt>
                <c:pt idx="1141">
                  <c:v>0</c:v>
                </c:pt>
                <c:pt idx="1142">
                  <c:v>0</c:v>
                </c:pt>
                <c:pt idx="1143">
                  <c:v>14.294620264769517</c:v>
                </c:pt>
                <c:pt idx="1144">
                  <c:v>0</c:v>
                </c:pt>
                <c:pt idx="1145">
                  <c:v>180.01495886312642</c:v>
                </c:pt>
                <c:pt idx="1146">
                  <c:v>861.04260089686113</c:v>
                </c:pt>
                <c:pt idx="1147">
                  <c:v>144.92712057115349</c:v>
                </c:pt>
                <c:pt idx="1148">
                  <c:v>144.95689655172416</c:v>
                </c:pt>
                <c:pt idx="1149">
                  <c:v>578.66079199303738</c:v>
                </c:pt>
                <c:pt idx="1150">
                  <c:v>144.93013256897166</c:v>
                </c:pt>
                <c:pt idx="1151">
                  <c:v>258.32918983836544</c:v>
                </c:pt>
                <c:pt idx="1152">
                  <c:v>0</c:v>
                </c:pt>
                <c:pt idx="1153">
                  <c:v>0</c:v>
                </c:pt>
                <c:pt idx="1154">
                  <c:v>330.3917293506305</c:v>
                </c:pt>
                <c:pt idx="1155">
                  <c:v>532.7380952380953</c:v>
                </c:pt>
                <c:pt idx="1156">
                  <c:v>144.92740753896018</c:v>
                </c:pt>
                <c:pt idx="1157">
                  <c:v>144.92758729646357</c:v>
                </c:pt>
                <c:pt idx="1158">
                  <c:v>0</c:v>
                </c:pt>
                <c:pt idx="1159">
                  <c:v>258.5790756504847</c:v>
                </c:pt>
                <c:pt idx="1160">
                  <c:v>792.87784379075492</c:v>
                </c:pt>
                <c:pt idx="1161">
                  <c:v>1003.2673012606125</c:v>
                </c:pt>
                <c:pt idx="1162">
                  <c:v>0</c:v>
                </c:pt>
                <c:pt idx="1163">
                  <c:v>1703.1166863404919</c:v>
                </c:pt>
                <c:pt idx="1164">
                  <c:v>0</c:v>
                </c:pt>
                <c:pt idx="1165">
                  <c:v>0</c:v>
                </c:pt>
                <c:pt idx="1166">
                  <c:v>0</c:v>
                </c:pt>
                <c:pt idx="1167">
                  <c:v>7.9927102317104923</c:v>
                </c:pt>
                <c:pt idx="1168">
                  <c:v>481.69836189041615</c:v>
                </c:pt>
                <c:pt idx="1169">
                  <c:v>4818.9931350114412</c:v>
                </c:pt>
                <c:pt idx="1170">
                  <c:v>216.40482624269467</c:v>
                </c:pt>
                <c:pt idx="1171">
                  <c:v>144.92768579163581</c:v>
                </c:pt>
                <c:pt idx="1172">
                  <c:v>293.11214998625019</c:v>
                </c:pt>
                <c:pt idx="1173">
                  <c:v>0</c:v>
                </c:pt>
                <c:pt idx="1174">
                  <c:v>0</c:v>
                </c:pt>
                <c:pt idx="1175">
                  <c:v>15200.550357732523</c:v>
                </c:pt>
                <c:pt idx="1176">
                  <c:v>0</c:v>
                </c:pt>
                <c:pt idx="1177">
                  <c:v>0</c:v>
                </c:pt>
                <c:pt idx="1178">
                  <c:v>0</c:v>
                </c:pt>
                <c:pt idx="1179">
                  <c:v>283.2332587014044</c:v>
                </c:pt>
                <c:pt idx="1180">
                  <c:v>0</c:v>
                </c:pt>
                <c:pt idx="1181">
                  <c:v>0</c:v>
                </c:pt>
                <c:pt idx="1182">
                  <c:v>0</c:v>
                </c:pt>
                <c:pt idx="1183">
                  <c:v>0</c:v>
                </c:pt>
                <c:pt idx="1184">
                  <c:v>1227.9681274900399</c:v>
                </c:pt>
                <c:pt idx="1185">
                  <c:v>536.00264725347449</c:v>
                </c:pt>
                <c:pt idx="1186">
                  <c:v>595.98930481283435</c:v>
                </c:pt>
                <c:pt idx="1187">
                  <c:v>1516.7729591836735</c:v>
                </c:pt>
                <c:pt idx="1188">
                  <c:v>100.45471769609702</c:v>
                </c:pt>
                <c:pt idx="1189">
                  <c:v>0</c:v>
                </c:pt>
                <c:pt idx="1190">
                  <c:v>0</c:v>
                </c:pt>
                <c:pt idx="1191">
                  <c:v>0</c:v>
                </c:pt>
                <c:pt idx="1192">
                  <c:v>198.43089880815799</c:v>
                </c:pt>
                <c:pt idx="1193">
                  <c:v>144.92844589505398</c:v>
                </c:pt>
                <c:pt idx="1194">
                  <c:v>574.09030076776787</c:v>
                </c:pt>
                <c:pt idx="1195">
                  <c:v>2225.2567751515903</c:v>
                </c:pt>
                <c:pt idx="1196">
                  <c:v>195.86823605462334</c:v>
                </c:pt>
                <c:pt idx="1197">
                  <c:v>8017.4285714285716</c:v>
                </c:pt>
                <c:pt idx="1198">
                  <c:v>5554.8802288165898</c:v>
                </c:pt>
                <c:pt idx="1199">
                  <c:v>0</c:v>
                </c:pt>
                <c:pt idx="1200">
                  <c:v>0</c:v>
                </c:pt>
                <c:pt idx="1201">
                  <c:v>0</c:v>
                </c:pt>
                <c:pt idx="1202">
                  <c:v>0</c:v>
                </c:pt>
                <c:pt idx="1203">
                  <c:v>0</c:v>
                </c:pt>
                <c:pt idx="1204">
                  <c:v>0</c:v>
                </c:pt>
                <c:pt idx="1205">
                  <c:v>0</c:v>
                </c:pt>
                <c:pt idx="1206">
                  <c:v>0</c:v>
                </c:pt>
                <c:pt idx="1207">
                  <c:v>694.23875719982277</c:v>
                </c:pt>
                <c:pt idx="1208">
                  <c:v>0</c:v>
                </c:pt>
                <c:pt idx="1209">
                  <c:v>144.74279786882926</c:v>
                </c:pt>
                <c:pt idx="1210">
                  <c:v>0</c:v>
                </c:pt>
                <c:pt idx="1211">
                  <c:v>203.31433676043642</c:v>
                </c:pt>
                <c:pt idx="1212">
                  <c:v>24682.182182182183</c:v>
                </c:pt>
                <c:pt idx="1213">
                  <c:v>515.1311098787927</c:v>
                </c:pt>
                <c:pt idx="1214">
                  <c:v>144.92969748615255</c:v>
                </c:pt>
                <c:pt idx="1215">
                  <c:v>144.92582204048529</c:v>
                </c:pt>
                <c:pt idx="1216">
                  <c:v>0</c:v>
                </c:pt>
                <c:pt idx="1217">
                  <c:v>0</c:v>
                </c:pt>
                <c:pt idx="1218">
                  <c:v>457.53853901463219</c:v>
                </c:pt>
                <c:pt idx="1219">
                  <c:v>144.93184634448573</c:v>
                </c:pt>
                <c:pt idx="1220">
                  <c:v>144.95114006514657</c:v>
                </c:pt>
                <c:pt idx="1221">
                  <c:v>148.70805503073527</c:v>
                </c:pt>
                <c:pt idx="1222">
                  <c:v>0</c:v>
                </c:pt>
                <c:pt idx="1223">
                  <c:v>0</c:v>
                </c:pt>
                <c:pt idx="1224">
                  <c:v>0</c:v>
                </c:pt>
                <c:pt idx="1225">
                  <c:v>0</c:v>
                </c:pt>
                <c:pt idx="1226">
                  <c:v>0</c:v>
                </c:pt>
                <c:pt idx="1227">
                  <c:v>0</c:v>
                </c:pt>
                <c:pt idx="1228">
                  <c:v>0</c:v>
                </c:pt>
                <c:pt idx="1229">
                  <c:v>156.85140893035336</c:v>
                </c:pt>
                <c:pt idx="1230">
                  <c:v>0</c:v>
                </c:pt>
                <c:pt idx="1231">
                  <c:v>0</c:v>
                </c:pt>
                <c:pt idx="1232">
                  <c:v>0</c:v>
                </c:pt>
                <c:pt idx="1233">
                  <c:v>0</c:v>
                </c:pt>
                <c:pt idx="1234">
                  <c:v>107.19875743273872</c:v>
                </c:pt>
                <c:pt idx="1235">
                  <c:v>0</c:v>
                </c:pt>
                <c:pt idx="1236">
                  <c:v>0</c:v>
                </c:pt>
                <c:pt idx="1237">
                  <c:v>0</c:v>
                </c:pt>
                <c:pt idx="1238">
                  <c:v>394.89600612479262</c:v>
                </c:pt>
                <c:pt idx="1239">
                  <c:v>70.414093715946251</c:v>
                </c:pt>
                <c:pt idx="1240">
                  <c:v>0</c:v>
                </c:pt>
                <c:pt idx="1241">
                  <c:v>0</c:v>
                </c:pt>
                <c:pt idx="1242">
                  <c:v>1206.2992125984251</c:v>
                </c:pt>
                <c:pt idx="1243">
                  <c:v>0</c:v>
                </c:pt>
                <c:pt idx="1244">
                  <c:v>6561.7549302016396</c:v>
                </c:pt>
                <c:pt idx="1245">
                  <c:v>0</c:v>
                </c:pt>
                <c:pt idx="1246">
                  <c:v>375.6280299691494</c:v>
                </c:pt>
                <c:pt idx="1247">
                  <c:v>0.10000161618773638</c:v>
                </c:pt>
                <c:pt idx="1248">
                  <c:v>43.694581280788178</c:v>
                </c:pt>
                <c:pt idx="1249">
                  <c:v>160.56193202345551</c:v>
                </c:pt>
                <c:pt idx="1250">
                  <c:v>0</c:v>
                </c:pt>
                <c:pt idx="1251">
                  <c:v>0</c:v>
                </c:pt>
                <c:pt idx="1252">
                  <c:v>0</c:v>
                </c:pt>
                <c:pt idx="1253">
                  <c:v>144.93168282144109</c:v>
                </c:pt>
                <c:pt idx="1254">
                  <c:v>2956.5185935465202</c:v>
                </c:pt>
                <c:pt idx="1255">
                  <c:v>52.729036612114058</c:v>
                </c:pt>
                <c:pt idx="1256">
                  <c:v>0</c:v>
                </c:pt>
                <c:pt idx="1257">
                  <c:v>0</c:v>
                </c:pt>
                <c:pt idx="1258">
                  <c:v>0</c:v>
                </c:pt>
                <c:pt idx="1259">
                  <c:v>144.92724420328446</c:v>
                </c:pt>
                <c:pt idx="1260">
                  <c:v>0</c:v>
                </c:pt>
                <c:pt idx="1261">
                  <c:v>0</c:v>
                </c:pt>
                <c:pt idx="1262">
                  <c:v>144.92761268831626</c:v>
                </c:pt>
                <c:pt idx="1263">
                  <c:v>348.15891472868213</c:v>
                </c:pt>
                <c:pt idx="1264">
                  <c:v>161.50714872967174</c:v>
                </c:pt>
                <c:pt idx="1265">
                  <c:v>0</c:v>
                </c:pt>
                <c:pt idx="1266">
                  <c:v>0</c:v>
                </c:pt>
                <c:pt idx="1267">
                  <c:v>0</c:v>
                </c:pt>
                <c:pt idx="1268">
                  <c:v>62.368951612903224</c:v>
                </c:pt>
                <c:pt idx="1269">
                  <c:v>35.933250018378295</c:v>
                </c:pt>
                <c:pt idx="1270">
                  <c:v>0</c:v>
                </c:pt>
                <c:pt idx="1271">
                  <c:v>0</c:v>
                </c:pt>
                <c:pt idx="1272">
                  <c:v>59.374744918782127</c:v>
                </c:pt>
                <c:pt idx="1273">
                  <c:v>0</c:v>
                </c:pt>
                <c:pt idx="1274">
                  <c:v>1378.30936307602</c:v>
                </c:pt>
                <c:pt idx="1275">
                  <c:v>4587.5420875420868</c:v>
                </c:pt>
                <c:pt idx="1276">
                  <c:v>144.92862704386192</c:v>
                </c:pt>
                <c:pt idx="1277">
                  <c:v>155.0320512820513</c:v>
                </c:pt>
                <c:pt idx="1278">
                  <c:v>144.927963872888</c:v>
                </c:pt>
                <c:pt idx="1279">
                  <c:v>8796.8626036783262</c:v>
                </c:pt>
                <c:pt idx="1280">
                  <c:v>37.642150044997138</c:v>
                </c:pt>
                <c:pt idx="1281">
                  <c:v>0</c:v>
                </c:pt>
                <c:pt idx="1282">
                  <c:v>0</c:v>
                </c:pt>
                <c:pt idx="1283">
                  <c:v>0</c:v>
                </c:pt>
                <c:pt idx="1284">
                  <c:v>144.92664883912727</c:v>
                </c:pt>
                <c:pt idx="1285">
                  <c:v>0</c:v>
                </c:pt>
                <c:pt idx="1286">
                  <c:v>0</c:v>
                </c:pt>
                <c:pt idx="1287">
                  <c:v>0</c:v>
                </c:pt>
                <c:pt idx="1288">
                  <c:v>0</c:v>
                </c:pt>
                <c:pt idx="1289">
                  <c:v>0</c:v>
                </c:pt>
                <c:pt idx="1290">
                  <c:v>179.64898177920688</c:v>
                </c:pt>
                <c:pt idx="1291">
                  <c:v>0</c:v>
                </c:pt>
                <c:pt idx="1292">
                  <c:v>144.92634832907896</c:v>
                </c:pt>
                <c:pt idx="1293">
                  <c:v>0</c:v>
                </c:pt>
                <c:pt idx="1294">
                  <c:v>0</c:v>
                </c:pt>
                <c:pt idx="1295">
                  <c:v>0</c:v>
                </c:pt>
                <c:pt idx="1296">
                  <c:v>0</c:v>
                </c:pt>
                <c:pt idx="1297">
                  <c:v>529.64187327823686</c:v>
                </c:pt>
                <c:pt idx="1298">
                  <c:v>2632.0284697508891</c:v>
                </c:pt>
                <c:pt idx="1299">
                  <c:v>0</c:v>
                </c:pt>
                <c:pt idx="1300">
                  <c:v>0</c:v>
                </c:pt>
                <c:pt idx="1301">
                  <c:v>0</c:v>
                </c:pt>
                <c:pt idx="1302">
                  <c:v>4502.696629213483</c:v>
                </c:pt>
                <c:pt idx="1303">
                  <c:v>0</c:v>
                </c:pt>
                <c:pt idx="1304">
                  <c:v>144.92843643860601</c:v>
                </c:pt>
                <c:pt idx="1305">
                  <c:v>0</c:v>
                </c:pt>
                <c:pt idx="1306">
                  <c:v>0</c:v>
                </c:pt>
                <c:pt idx="1307">
                  <c:v>250.07590132827323</c:v>
                </c:pt>
                <c:pt idx="1308">
                  <c:v>0</c:v>
                </c:pt>
                <c:pt idx="1309">
                  <c:v>144.92738054314196</c:v>
                </c:pt>
                <c:pt idx="1310">
                  <c:v>0</c:v>
                </c:pt>
                <c:pt idx="1311">
                  <c:v>173.43851363624566</c:v>
                </c:pt>
                <c:pt idx="1312">
                  <c:v>220.8299319727891</c:v>
                </c:pt>
                <c:pt idx="1313">
                  <c:v>0</c:v>
                </c:pt>
                <c:pt idx="1314">
                  <c:v>31.957406078009093</c:v>
                </c:pt>
                <c:pt idx="1315">
                  <c:v>0</c:v>
                </c:pt>
                <c:pt idx="1316">
                  <c:v>0</c:v>
                </c:pt>
                <c:pt idx="1317">
                  <c:v>0</c:v>
                </c:pt>
                <c:pt idx="1318">
                  <c:v>0</c:v>
                </c:pt>
                <c:pt idx="1319">
                  <c:v>0</c:v>
                </c:pt>
                <c:pt idx="1320">
                  <c:v>0</c:v>
                </c:pt>
                <c:pt idx="1321">
                  <c:v>144.92747938139274</c:v>
                </c:pt>
                <c:pt idx="1322">
                  <c:v>152.73109243697479</c:v>
                </c:pt>
                <c:pt idx="1323">
                  <c:v>0</c:v>
                </c:pt>
                <c:pt idx="1324">
                  <c:v>576.99579831932772</c:v>
                </c:pt>
                <c:pt idx="1325">
                  <c:v>419.78355193546327</c:v>
                </c:pt>
                <c:pt idx="1326">
                  <c:v>0</c:v>
                </c:pt>
                <c:pt idx="1327">
                  <c:v>112.99328536930469</c:v>
                </c:pt>
                <c:pt idx="1328">
                  <c:v>0</c:v>
                </c:pt>
                <c:pt idx="1329">
                  <c:v>153.58208225341093</c:v>
                </c:pt>
                <c:pt idx="1330">
                  <c:v>0</c:v>
                </c:pt>
                <c:pt idx="1331">
                  <c:v>0</c:v>
                </c:pt>
                <c:pt idx="1332">
                  <c:v>0</c:v>
                </c:pt>
                <c:pt idx="1333">
                  <c:v>0</c:v>
                </c:pt>
                <c:pt idx="1334">
                  <c:v>501.63223667431777</c:v>
                </c:pt>
                <c:pt idx="1335">
                  <c:v>40.127515441322977</c:v>
                </c:pt>
                <c:pt idx="1336">
                  <c:v>1138.6426592797782</c:v>
                </c:pt>
                <c:pt idx="1337">
                  <c:v>0</c:v>
                </c:pt>
                <c:pt idx="1338">
                  <c:v>0</c:v>
                </c:pt>
                <c:pt idx="1339">
                  <c:v>0</c:v>
                </c:pt>
                <c:pt idx="1340">
                  <c:v>0</c:v>
                </c:pt>
                <c:pt idx="1341">
                  <c:v>42.329716696805306</c:v>
                </c:pt>
                <c:pt idx="1342">
                  <c:v>0</c:v>
                </c:pt>
                <c:pt idx="1343">
                  <c:v>6.3241520495044892</c:v>
                </c:pt>
                <c:pt idx="1344">
                  <c:v>0</c:v>
                </c:pt>
                <c:pt idx="1345">
                  <c:v>285.57281254805474</c:v>
                </c:pt>
                <c:pt idx="1346">
                  <c:v>0</c:v>
                </c:pt>
                <c:pt idx="1347">
                  <c:v>153.70452693191081</c:v>
                </c:pt>
                <c:pt idx="1348">
                  <c:v>144.92546780843639</c:v>
                </c:pt>
                <c:pt idx="1349">
                  <c:v>144.92764006304625</c:v>
                </c:pt>
                <c:pt idx="1350">
                  <c:v>153.83422996261513</c:v>
                </c:pt>
                <c:pt idx="1351">
                  <c:v>224.03936151374867</c:v>
                </c:pt>
                <c:pt idx="1352">
                  <c:v>144.93375274044419</c:v>
                </c:pt>
                <c:pt idx="1353">
                  <c:v>199.67466449776333</c:v>
                </c:pt>
                <c:pt idx="1354">
                  <c:v>0</c:v>
                </c:pt>
                <c:pt idx="1355">
                  <c:v>0</c:v>
                </c:pt>
                <c:pt idx="1356">
                  <c:v>0</c:v>
                </c:pt>
                <c:pt idx="1357">
                  <c:v>1794.4147843942503</c:v>
                </c:pt>
                <c:pt idx="1358">
                  <c:v>0</c:v>
                </c:pt>
                <c:pt idx="1359">
                  <c:v>0</c:v>
                </c:pt>
                <c:pt idx="1360">
                  <c:v>736.75262113913288</c:v>
                </c:pt>
                <c:pt idx="1361">
                  <c:v>0</c:v>
                </c:pt>
                <c:pt idx="1362">
                  <c:v>0</c:v>
                </c:pt>
                <c:pt idx="1363">
                  <c:v>45.230386966872501</c:v>
                </c:pt>
                <c:pt idx="1364">
                  <c:v>0</c:v>
                </c:pt>
                <c:pt idx="1365">
                  <c:v>0</c:v>
                </c:pt>
                <c:pt idx="1366">
                  <c:v>0</c:v>
                </c:pt>
                <c:pt idx="1367">
                  <c:v>0</c:v>
                </c:pt>
                <c:pt idx="1368">
                  <c:v>162.09769801440106</c:v>
                </c:pt>
                <c:pt idx="1369">
                  <c:v>0</c:v>
                </c:pt>
                <c:pt idx="1370">
                  <c:v>0</c:v>
                </c:pt>
                <c:pt idx="1371">
                  <c:v>0</c:v>
                </c:pt>
                <c:pt idx="1372">
                  <c:v>708.19397993311043</c:v>
                </c:pt>
                <c:pt idx="1373">
                  <c:v>0</c:v>
                </c:pt>
                <c:pt idx="1374">
                  <c:v>302.01966160636664</c:v>
                </c:pt>
                <c:pt idx="1375">
                  <c:v>1.7114391871896888</c:v>
                </c:pt>
                <c:pt idx="1376">
                  <c:v>0</c:v>
                </c:pt>
                <c:pt idx="1377">
                  <c:v>2971.875</c:v>
                </c:pt>
                <c:pt idx="1378">
                  <c:v>10.023804473355488</c:v>
                </c:pt>
                <c:pt idx="1379">
                  <c:v>0</c:v>
                </c:pt>
                <c:pt idx="1380">
                  <c:v>429.86172403648129</c:v>
                </c:pt>
                <c:pt idx="1381">
                  <c:v>0</c:v>
                </c:pt>
                <c:pt idx="1382">
                  <c:v>22.129937969311133</c:v>
                </c:pt>
                <c:pt idx="1383">
                  <c:v>0</c:v>
                </c:pt>
                <c:pt idx="1384">
                  <c:v>144.92630385487527</c:v>
                </c:pt>
                <c:pt idx="1385">
                  <c:v>0</c:v>
                </c:pt>
                <c:pt idx="1386">
                  <c:v>34.145660002483545</c:v>
                </c:pt>
                <c:pt idx="1387">
                  <c:v>245.5721067277787</c:v>
                </c:pt>
                <c:pt idx="1388">
                  <c:v>0</c:v>
                </c:pt>
                <c:pt idx="1389">
                  <c:v>16.219247600485417</c:v>
                </c:pt>
                <c:pt idx="1390">
                  <c:v>22653.91304347826</c:v>
                </c:pt>
                <c:pt idx="1391">
                  <c:v>16.885794305274622</c:v>
                </c:pt>
                <c:pt idx="1392">
                  <c:v>5875.9493670886077</c:v>
                </c:pt>
                <c:pt idx="1393">
                  <c:v>1288.3355916892504</c:v>
                </c:pt>
                <c:pt idx="1394">
                  <c:v>335.34956794972504</c:v>
                </c:pt>
                <c:pt idx="1395">
                  <c:v>203.60052235557492</c:v>
                </c:pt>
                <c:pt idx="1396">
                  <c:v>0</c:v>
                </c:pt>
                <c:pt idx="1397">
                  <c:v>144.92710824281886</c:v>
                </c:pt>
                <c:pt idx="1398">
                  <c:v>429.40640932265114</c:v>
                </c:pt>
                <c:pt idx="1399">
                  <c:v>0</c:v>
                </c:pt>
                <c:pt idx="1400">
                  <c:v>144.93349455864569</c:v>
                </c:pt>
                <c:pt idx="1401">
                  <c:v>0</c:v>
                </c:pt>
                <c:pt idx="1402">
                  <c:v>10529.72972972973</c:v>
                </c:pt>
                <c:pt idx="1403">
                  <c:v>413.23478823414644</c:v>
                </c:pt>
                <c:pt idx="1404">
                  <c:v>1765.3222869628551</c:v>
                </c:pt>
                <c:pt idx="1405">
                  <c:v>357.43966257908306</c:v>
                </c:pt>
                <c:pt idx="1406">
                  <c:v>537.79527559055123</c:v>
                </c:pt>
                <c:pt idx="1407">
                  <c:v>1142.7523248869552</c:v>
                </c:pt>
                <c:pt idx="1408">
                  <c:v>2340.5405405405409</c:v>
                </c:pt>
                <c:pt idx="1409">
                  <c:v>851.00826446280985</c:v>
                </c:pt>
                <c:pt idx="1410">
                  <c:v>0</c:v>
                </c:pt>
                <c:pt idx="1411">
                  <c:v>0</c:v>
                </c:pt>
                <c:pt idx="1412">
                  <c:v>0</c:v>
                </c:pt>
                <c:pt idx="1413">
                  <c:v>226.93569844789357</c:v>
                </c:pt>
                <c:pt idx="1414">
                  <c:v>0</c:v>
                </c:pt>
                <c:pt idx="1415">
                  <c:v>0</c:v>
                </c:pt>
                <c:pt idx="1416">
                  <c:v>295.26607900750895</c:v>
                </c:pt>
                <c:pt idx="1417">
                  <c:v>0</c:v>
                </c:pt>
                <c:pt idx="1418">
                  <c:v>144.92747227090305</c:v>
                </c:pt>
                <c:pt idx="1419">
                  <c:v>0</c:v>
                </c:pt>
                <c:pt idx="1420">
                  <c:v>149.85907279619011</c:v>
                </c:pt>
                <c:pt idx="1421">
                  <c:v>0</c:v>
                </c:pt>
                <c:pt idx="1422">
                  <c:v>523.02000548095361</c:v>
                </c:pt>
                <c:pt idx="1423">
                  <c:v>144.92708292606636</c:v>
                </c:pt>
                <c:pt idx="1424">
                  <c:v>144.92714256395396</c:v>
                </c:pt>
                <c:pt idx="1425">
                  <c:v>276.73445723964664</c:v>
                </c:pt>
                <c:pt idx="1426">
                  <c:v>14.667980594299577</c:v>
                </c:pt>
                <c:pt idx="1427">
                  <c:v>0</c:v>
                </c:pt>
                <c:pt idx="1428">
                  <c:v>0</c:v>
                </c:pt>
                <c:pt idx="1429">
                  <c:v>183.06338028169017</c:v>
                </c:pt>
                <c:pt idx="1430">
                  <c:v>144.93076401665536</c:v>
                </c:pt>
                <c:pt idx="1431">
                  <c:v>28.323753013165216</c:v>
                </c:pt>
                <c:pt idx="1432">
                  <c:v>181.16470368293139</c:v>
                </c:pt>
                <c:pt idx="1433">
                  <c:v>7273.4463276836168</c:v>
                </c:pt>
                <c:pt idx="1434">
                  <c:v>7931.9513406156902</c:v>
                </c:pt>
                <c:pt idx="1435">
                  <c:v>225.48322594978893</c:v>
                </c:pt>
                <c:pt idx="1436">
                  <c:v>486.99551569506718</c:v>
                </c:pt>
                <c:pt idx="1437">
                  <c:v>175.89072079042913</c:v>
                </c:pt>
                <c:pt idx="1438">
                  <c:v>621.91312835529538</c:v>
                </c:pt>
                <c:pt idx="1439">
                  <c:v>4826.1631089217299</c:v>
                </c:pt>
                <c:pt idx="1440">
                  <c:v>0</c:v>
                </c:pt>
                <c:pt idx="1441">
                  <c:v>1877.922077922078</c:v>
                </c:pt>
                <c:pt idx="1442">
                  <c:v>155.47421506425897</c:v>
                </c:pt>
                <c:pt idx="1443">
                  <c:v>1173.9463601532566</c:v>
                </c:pt>
                <c:pt idx="1444">
                  <c:v>0</c:v>
                </c:pt>
                <c:pt idx="1445">
                  <c:v>309.1620111731844</c:v>
                </c:pt>
                <c:pt idx="1446">
                  <c:v>144.92780869303655</c:v>
                </c:pt>
                <c:pt idx="1447">
                  <c:v>0</c:v>
                </c:pt>
                <c:pt idx="1448">
                  <c:v>0</c:v>
                </c:pt>
                <c:pt idx="1449">
                  <c:v>144.93147644676247</c:v>
                </c:pt>
                <c:pt idx="1450">
                  <c:v>144.90348797832709</c:v>
                </c:pt>
                <c:pt idx="1451">
                  <c:v>144.92774302995713</c:v>
                </c:pt>
                <c:pt idx="1452">
                  <c:v>0</c:v>
                </c:pt>
                <c:pt idx="1453">
                  <c:v>164.62364388770831</c:v>
                </c:pt>
                <c:pt idx="1454">
                  <c:v>144.91305956344803</c:v>
                </c:pt>
                <c:pt idx="1455">
                  <c:v>0</c:v>
                </c:pt>
                <c:pt idx="1456">
                  <c:v>151.65202801313703</c:v>
                </c:pt>
                <c:pt idx="1457">
                  <c:v>501.65511071348686</c:v>
                </c:pt>
                <c:pt idx="1458">
                  <c:v>0</c:v>
                </c:pt>
                <c:pt idx="1459">
                  <c:v>697.60006197023085</c:v>
                </c:pt>
                <c:pt idx="1460">
                  <c:v>0</c:v>
                </c:pt>
                <c:pt idx="1461">
                  <c:v>15.127054341157859</c:v>
                </c:pt>
                <c:pt idx="1462">
                  <c:v>0</c:v>
                </c:pt>
                <c:pt idx="1463">
                  <c:v>0</c:v>
                </c:pt>
                <c:pt idx="1464">
                  <c:v>0</c:v>
                </c:pt>
                <c:pt idx="1465">
                  <c:v>4408.4745762711873</c:v>
                </c:pt>
                <c:pt idx="1466">
                  <c:v>0</c:v>
                </c:pt>
                <c:pt idx="1467">
                  <c:v>0</c:v>
                </c:pt>
                <c:pt idx="1468">
                  <c:v>144.91939062268895</c:v>
                </c:pt>
                <c:pt idx="1469">
                  <c:v>0</c:v>
                </c:pt>
                <c:pt idx="1470">
                  <c:v>144.92550744925506</c:v>
                </c:pt>
                <c:pt idx="1471">
                  <c:v>0</c:v>
                </c:pt>
                <c:pt idx="1472">
                  <c:v>46.889936804285753</c:v>
                </c:pt>
                <c:pt idx="1473">
                  <c:v>0</c:v>
                </c:pt>
                <c:pt idx="1474">
                  <c:v>166.51715893361137</c:v>
                </c:pt>
                <c:pt idx="1475">
                  <c:v>0</c:v>
                </c:pt>
                <c:pt idx="1476">
                  <c:v>0</c:v>
                </c:pt>
                <c:pt idx="1477">
                  <c:v>0</c:v>
                </c:pt>
                <c:pt idx="1478">
                  <c:v>0</c:v>
                </c:pt>
                <c:pt idx="1479">
                  <c:v>0</c:v>
                </c:pt>
                <c:pt idx="1480">
                  <c:v>807.13399503722098</c:v>
                </c:pt>
                <c:pt idx="1481">
                  <c:v>0</c:v>
                </c:pt>
                <c:pt idx="1482">
                  <c:v>1773.7507906388362</c:v>
                </c:pt>
                <c:pt idx="1483">
                  <c:v>354.43949262941373</c:v>
                </c:pt>
                <c:pt idx="1484">
                  <c:v>0</c:v>
                </c:pt>
                <c:pt idx="1485">
                  <c:v>1251.0648423557407</c:v>
                </c:pt>
                <c:pt idx="1486">
                  <c:v>144.89910313901348</c:v>
                </c:pt>
                <c:pt idx="1487">
                  <c:v>0</c:v>
                </c:pt>
                <c:pt idx="1488">
                  <c:v>67.585556312562233</c:v>
                </c:pt>
                <c:pt idx="1489">
                  <c:v>0</c:v>
                </c:pt>
                <c:pt idx="1490">
                  <c:v>144.92930277913212</c:v>
                </c:pt>
                <c:pt idx="1491">
                  <c:v>0</c:v>
                </c:pt>
                <c:pt idx="1492">
                  <c:v>144.92741024080675</c:v>
                </c:pt>
                <c:pt idx="1493">
                  <c:v>144.92783423098351</c:v>
                </c:pt>
                <c:pt idx="1494">
                  <c:v>148.57499220455256</c:v>
                </c:pt>
                <c:pt idx="1495">
                  <c:v>0</c:v>
                </c:pt>
                <c:pt idx="1496">
                  <c:v>144.92722384199121</c:v>
                </c:pt>
                <c:pt idx="1497">
                  <c:v>369.79166666666663</c:v>
                </c:pt>
                <c:pt idx="1498">
                  <c:v>0</c:v>
                </c:pt>
                <c:pt idx="1499">
                  <c:v>144.92852280462901</c:v>
                </c:pt>
                <c:pt idx="1500">
                  <c:v>0</c:v>
                </c:pt>
                <c:pt idx="1501">
                  <c:v>144.92676228257551</c:v>
                </c:pt>
                <c:pt idx="1502">
                  <c:v>432.5068870523416</c:v>
                </c:pt>
                <c:pt idx="1503">
                  <c:v>0</c:v>
                </c:pt>
                <c:pt idx="1504">
                  <c:v>144.92780383322869</c:v>
                </c:pt>
                <c:pt idx="1505">
                  <c:v>228.82911109121835</c:v>
                </c:pt>
                <c:pt idx="1506">
                  <c:v>0</c:v>
                </c:pt>
                <c:pt idx="1507">
                  <c:v>0</c:v>
                </c:pt>
                <c:pt idx="1508">
                  <c:v>144.93036098590977</c:v>
                </c:pt>
                <c:pt idx="1509">
                  <c:v>144.92815327301756</c:v>
                </c:pt>
                <c:pt idx="1510">
                  <c:v>436.09072715143435</c:v>
                </c:pt>
                <c:pt idx="1511">
                  <c:v>0</c:v>
                </c:pt>
                <c:pt idx="1512">
                  <c:v>224.30426716141002</c:v>
                </c:pt>
                <c:pt idx="1513">
                  <c:v>1373.3963588571771</c:v>
                </c:pt>
                <c:pt idx="1514">
                  <c:v>0</c:v>
                </c:pt>
                <c:pt idx="1515">
                  <c:v>0</c:v>
                </c:pt>
                <c:pt idx="1516">
                  <c:v>0</c:v>
                </c:pt>
                <c:pt idx="1517">
                  <c:v>0</c:v>
                </c:pt>
                <c:pt idx="1518">
                  <c:v>49.872988992379334</c:v>
                </c:pt>
                <c:pt idx="1519">
                  <c:v>0</c:v>
                </c:pt>
                <c:pt idx="1520">
                  <c:v>0</c:v>
                </c:pt>
                <c:pt idx="1521">
                  <c:v>352.20500595947556</c:v>
                </c:pt>
                <c:pt idx="1522">
                  <c:v>12448.692152917507</c:v>
                </c:pt>
                <c:pt idx="1523">
                  <c:v>0</c:v>
                </c:pt>
                <c:pt idx="1524">
                  <c:v>144.92385786802032</c:v>
                </c:pt>
                <c:pt idx="1525">
                  <c:v>164.84611138854575</c:v>
                </c:pt>
                <c:pt idx="1526">
                  <c:v>0</c:v>
                </c:pt>
                <c:pt idx="1527">
                  <c:v>314.37837837837839</c:v>
                </c:pt>
                <c:pt idx="1528">
                  <c:v>0</c:v>
                </c:pt>
                <c:pt idx="1529">
                  <c:v>0</c:v>
                </c:pt>
                <c:pt idx="1530">
                  <c:v>0</c:v>
                </c:pt>
                <c:pt idx="1531">
                  <c:v>0.55123310737251607</c:v>
                </c:pt>
                <c:pt idx="1532">
                  <c:v>0</c:v>
                </c:pt>
                <c:pt idx="1533">
                  <c:v>0</c:v>
                </c:pt>
                <c:pt idx="1534">
                  <c:v>0</c:v>
                </c:pt>
                <c:pt idx="1535">
                  <c:v>144.9225473321859</c:v>
                </c:pt>
                <c:pt idx="1536">
                  <c:v>0</c:v>
                </c:pt>
                <c:pt idx="1537">
                  <c:v>0</c:v>
                </c:pt>
                <c:pt idx="1538">
                  <c:v>150.08408500229325</c:v>
                </c:pt>
                <c:pt idx="1539">
                  <c:v>0</c:v>
                </c:pt>
                <c:pt idx="1540">
                  <c:v>0</c:v>
                </c:pt>
                <c:pt idx="1541">
                  <c:v>0</c:v>
                </c:pt>
                <c:pt idx="1542">
                  <c:v>0</c:v>
                </c:pt>
                <c:pt idx="1543">
                  <c:v>184.33694113895035</c:v>
                </c:pt>
                <c:pt idx="1544">
                  <c:v>144.92684562573902</c:v>
                </c:pt>
                <c:pt idx="1545">
                  <c:v>0</c:v>
                </c:pt>
                <c:pt idx="1546">
                  <c:v>144.92868462757528</c:v>
                </c:pt>
                <c:pt idx="1547">
                  <c:v>144.92966136644824</c:v>
                </c:pt>
                <c:pt idx="1548">
                  <c:v>246.99865590116588</c:v>
                </c:pt>
                <c:pt idx="1549">
                  <c:v>0</c:v>
                </c:pt>
                <c:pt idx="1550">
                  <c:v>987.9946236046635</c:v>
                </c:pt>
                <c:pt idx="1551">
                  <c:v>98.960151688436767</c:v>
                </c:pt>
                <c:pt idx="1552">
                  <c:v>228.92147587511826</c:v>
                </c:pt>
                <c:pt idx="1553">
                  <c:v>0</c:v>
                </c:pt>
                <c:pt idx="1554">
                  <c:v>0</c:v>
                </c:pt>
                <c:pt idx="1555">
                  <c:v>12.372613193938172</c:v>
                </c:pt>
                <c:pt idx="1556">
                  <c:v>0</c:v>
                </c:pt>
                <c:pt idx="1557">
                  <c:v>0</c:v>
                </c:pt>
                <c:pt idx="1558">
                  <c:v>144.92769833585581</c:v>
                </c:pt>
                <c:pt idx="1559">
                  <c:v>144.92764926980732</c:v>
                </c:pt>
                <c:pt idx="1560">
                  <c:v>685.02415458937196</c:v>
                </c:pt>
                <c:pt idx="1561">
                  <c:v>1908.1404772624942</c:v>
                </c:pt>
                <c:pt idx="1562">
                  <c:v>0</c:v>
                </c:pt>
                <c:pt idx="1563">
                  <c:v>0</c:v>
                </c:pt>
                <c:pt idx="1564">
                  <c:v>0</c:v>
                </c:pt>
                <c:pt idx="1565">
                  <c:v>108.25252009276529</c:v>
                </c:pt>
                <c:pt idx="1566">
                  <c:v>0</c:v>
                </c:pt>
                <c:pt idx="1567">
                  <c:v>0</c:v>
                </c:pt>
                <c:pt idx="1568">
                  <c:v>397.73195876288662</c:v>
                </c:pt>
                <c:pt idx="1569">
                  <c:v>145.12534818941504</c:v>
                </c:pt>
                <c:pt idx="1570">
                  <c:v>144.97153700189753</c:v>
                </c:pt>
                <c:pt idx="1571">
                  <c:v>0</c:v>
                </c:pt>
                <c:pt idx="1572">
                  <c:v>144.92710959013326</c:v>
                </c:pt>
                <c:pt idx="1573">
                  <c:v>0</c:v>
                </c:pt>
                <c:pt idx="1574">
                  <c:v>144.92802519118308</c:v>
                </c:pt>
                <c:pt idx="1575">
                  <c:v>0</c:v>
                </c:pt>
                <c:pt idx="1576">
                  <c:v>144.94645247657297</c:v>
                </c:pt>
                <c:pt idx="1577">
                  <c:v>538.93100833965116</c:v>
                </c:pt>
                <c:pt idx="1578">
                  <c:v>144.92774020548299</c:v>
                </c:pt>
                <c:pt idx="1579">
                  <c:v>0</c:v>
                </c:pt>
                <c:pt idx="1580">
                  <c:v>0</c:v>
                </c:pt>
                <c:pt idx="1581">
                  <c:v>0</c:v>
                </c:pt>
                <c:pt idx="1582">
                  <c:v>0</c:v>
                </c:pt>
                <c:pt idx="1583">
                  <c:v>0</c:v>
                </c:pt>
                <c:pt idx="1584">
                  <c:v>891.8961696739475</c:v>
                </c:pt>
                <c:pt idx="1585">
                  <c:v>144.9314737668297</c:v>
                </c:pt>
                <c:pt idx="1586">
                  <c:v>451.63127912998442</c:v>
                </c:pt>
                <c:pt idx="1587">
                  <c:v>12166.666666666666</c:v>
                </c:pt>
                <c:pt idx="1588">
                  <c:v>0</c:v>
                </c:pt>
                <c:pt idx="1589">
                  <c:v>144.92785104732351</c:v>
                </c:pt>
                <c:pt idx="1590">
                  <c:v>0</c:v>
                </c:pt>
                <c:pt idx="1591">
                  <c:v>391.86333898715776</c:v>
                </c:pt>
                <c:pt idx="1592">
                  <c:v>144.92598740307875</c:v>
                </c:pt>
                <c:pt idx="1593">
                  <c:v>0</c:v>
                </c:pt>
                <c:pt idx="1594">
                  <c:v>1706.3033175355447</c:v>
                </c:pt>
                <c:pt idx="1595">
                  <c:v>22.287271885687833</c:v>
                </c:pt>
                <c:pt idx="1596">
                  <c:v>0</c:v>
                </c:pt>
                <c:pt idx="1597">
                  <c:v>0</c:v>
                </c:pt>
                <c:pt idx="1598">
                  <c:v>483.51331893448514</c:v>
                </c:pt>
                <c:pt idx="1599">
                  <c:v>0</c:v>
                </c:pt>
                <c:pt idx="1600">
                  <c:v>0</c:v>
                </c:pt>
                <c:pt idx="1601">
                  <c:v>2141.8616610953973</c:v>
                </c:pt>
                <c:pt idx="1602">
                  <c:v>144.92806005421562</c:v>
                </c:pt>
                <c:pt idx="1603">
                  <c:v>0</c:v>
                </c:pt>
                <c:pt idx="1604">
                  <c:v>167.94848979988032</c:v>
                </c:pt>
                <c:pt idx="1605">
                  <c:v>0</c:v>
                </c:pt>
                <c:pt idx="1606">
                  <c:v>0</c:v>
                </c:pt>
                <c:pt idx="1607">
                  <c:v>13909.694915254235</c:v>
                </c:pt>
                <c:pt idx="1608">
                  <c:v>790.76328011827775</c:v>
                </c:pt>
                <c:pt idx="1609">
                  <c:v>37.685446009389665</c:v>
                </c:pt>
                <c:pt idx="1610">
                  <c:v>0</c:v>
                </c:pt>
                <c:pt idx="1611">
                  <c:v>4069.9999999999995</c:v>
                </c:pt>
                <c:pt idx="1612">
                  <c:v>144.92734651132346</c:v>
                </c:pt>
                <c:pt idx="1613">
                  <c:v>0</c:v>
                </c:pt>
                <c:pt idx="1614">
                  <c:v>314.07560611283458</c:v>
                </c:pt>
                <c:pt idx="1615">
                  <c:v>0</c:v>
                </c:pt>
                <c:pt idx="1616">
                  <c:v>144.92758451249676</c:v>
                </c:pt>
                <c:pt idx="1617">
                  <c:v>0</c:v>
                </c:pt>
                <c:pt idx="1618">
                  <c:v>0</c:v>
                </c:pt>
                <c:pt idx="1619">
                  <c:v>7.4775244004619683</c:v>
                </c:pt>
                <c:pt idx="1620">
                  <c:v>576.68011264175357</c:v>
                </c:pt>
                <c:pt idx="1621">
                  <c:v>144.90706319702602</c:v>
                </c:pt>
                <c:pt idx="1622">
                  <c:v>144.92749670890345</c:v>
                </c:pt>
                <c:pt idx="1623">
                  <c:v>447.06587671039637</c:v>
                </c:pt>
                <c:pt idx="1624">
                  <c:v>144.93124831490968</c:v>
                </c:pt>
                <c:pt idx="1625">
                  <c:v>511.57818005102655</c:v>
                </c:pt>
                <c:pt idx="1626">
                  <c:v>0</c:v>
                </c:pt>
                <c:pt idx="1627">
                  <c:v>527.512767986104</c:v>
                </c:pt>
                <c:pt idx="1628">
                  <c:v>0</c:v>
                </c:pt>
                <c:pt idx="1629">
                  <c:v>327.01576372531258</c:v>
                </c:pt>
                <c:pt idx="1630">
                  <c:v>0</c:v>
                </c:pt>
                <c:pt idx="1631">
                  <c:v>0</c:v>
                </c:pt>
                <c:pt idx="1632">
                  <c:v>0</c:v>
                </c:pt>
                <c:pt idx="1633">
                  <c:v>1023.8095238095239</c:v>
                </c:pt>
                <c:pt idx="1634">
                  <c:v>493.35474581902747</c:v>
                </c:pt>
                <c:pt idx="1635">
                  <c:v>516.54182646212848</c:v>
                </c:pt>
                <c:pt idx="1636">
                  <c:v>0</c:v>
                </c:pt>
                <c:pt idx="1637">
                  <c:v>0</c:v>
                </c:pt>
                <c:pt idx="1638">
                  <c:v>144.92717145965605</c:v>
                </c:pt>
                <c:pt idx="1639">
                  <c:v>144.93030882754852</c:v>
                </c:pt>
                <c:pt idx="1640">
                  <c:v>0</c:v>
                </c:pt>
                <c:pt idx="1641">
                  <c:v>144.94057179569546</c:v>
                </c:pt>
                <c:pt idx="1642">
                  <c:v>0</c:v>
                </c:pt>
                <c:pt idx="1643">
                  <c:v>0</c:v>
                </c:pt>
                <c:pt idx="1644">
                  <c:v>0</c:v>
                </c:pt>
                <c:pt idx="1645">
                  <c:v>144.92764952500073</c:v>
                </c:pt>
                <c:pt idx="1646">
                  <c:v>0</c:v>
                </c:pt>
                <c:pt idx="1647">
                  <c:v>159.99327647829011</c:v>
                </c:pt>
                <c:pt idx="1648">
                  <c:v>0</c:v>
                </c:pt>
                <c:pt idx="1649">
                  <c:v>559.71112476951441</c:v>
                </c:pt>
                <c:pt idx="1650">
                  <c:v>146.62408759124085</c:v>
                </c:pt>
                <c:pt idx="1651">
                  <c:v>144.9225473321859</c:v>
                </c:pt>
                <c:pt idx="1652">
                  <c:v>0</c:v>
                </c:pt>
                <c:pt idx="1653">
                  <c:v>0</c:v>
                </c:pt>
                <c:pt idx="1654">
                  <c:v>144.91259524876736</c:v>
                </c:pt>
                <c:pt idx="1655">
                  <c:v>144.92799422147985</c:v>
                </c:pt>
                <c:pt idx="1656">
                  <c:v>0</c:v>
                </c:pt>
                <c:pt idx="1657">
                  <c:v>0</c:v>
                </c:pt>
                <c:pt idx="1658">
                  <c:v>0</c:v>
                </c:pt>
                <c:pt idx="1659">
                  <c:v>152.62338817252115</c:v>
                </c:pt>
                <c:pt idx="1660">
                  <c:v>34.356549112906734</c:v>
                </c:pt>
                <c:pt idx="1661">
                  <c:v>0</c:v>
                </c:pt>
                <c:pt idx="1662">
                  <c:v>194.59653146051315</c:v>
                </c:pt>
                <c:pt idx="1663">
                  <c:v>0</c:v>
                </c:pt>
                <c:pt idx="1664">
                  <c:v>279.89056087551302</c:v>
                </c:pt>
                <c:pt idx="1665">
                  <c:v>144.92760385075974</c:v>
                </c:pt>
                <c:pt idx="1666">
                  <c:v>168.45003933910306</c:v>
                </c:pt>
                <c:pt idx="1667">
                  <c:v>211.20537292329448</c:v>
                </c:pt>
                <c:pt idx="1668">
                  <c:v>144.92508027113806</c:v>
                </c:pt>
                <c:pt idx="1669">
                  <c:v>144.9265109039778</c:v>
                </c:pt>
                <c:pt idx="1670">
                  <c:v>0</c:v>
                </c:pt>
                <c:pt idx="1671">
                  <c:v>0</c:v>
                </c:pt>
                <c:pt idx="1672">
                  <c:v>144.92076966610071</c:v>
                </c:pt>
                <c:pt idx="1673">
                  <c:v>144.93424513413993</c:v>
                </c:pt>
                <c:pt idx="1674">
                  <c:v>144.92798719772401</c:v>
                </c:pt>
                <c:pt idx="1675">
                  <c:v>0</c:v>
                </c:pt>
                <c:pt idx="1676">
                  <c:v>144.91754122938531</c:v>
                </c:pt>
                <c:pt idx="1677">
                  <c:v>0</c:v>
                </c:pt>
                <c:pt idx="1678">
                  <c:v>0</c:v>
                </c:pt>
                <c:pt idx="1679">
                  <c:v>0</c:v>
                </c:pt>
                <c:pt idx="1680">
                  <c:v>0</c:v>
                </c:pt>
                <c:pt idx="1681">
                  <c:v>953.73340707964621</c:v>
                </c:pt>
                <c:pt idx="1682">
                  <c:v>3058.8304093567244</c:v>
                </c:pt>
                <c:pt idx="1683">
                  <c:v>191.01293544880176</c:v>
                </c:pt>
                <c:pt idx="1684">
                  <c:v>1751.3472292831721</c:v>
                </c:pt>
                <c:pt idx="1685">
                  <c:v>144.92793037802556</c:v>
                </c:pt>
                <c:pt idx="1686">
                  <c:v>395.29780564263325</c:v>
                </c:pt>
                <c:pt idx="1687">
                  <c:v>655.28301886792451</c:v>
                </c:pt>
                <c:pt idx="1688">
                  <c:v>144.92388758782201</c:v>
                </c:pt>
                <c:pt idx="1689">
                  <c:v>148.47731510254818</c:v>
                </c:pt>
                <c:pt idx="1690">
                  <c:v>165.79100992410974</c:v>
                </c:pt>
                <c:pt idx="1691">
                  <c:v>0</c:v>
                </c:pt>
                <c:pt idx="1692">
                  <c:v>144.90740740740739</c:v>
                </c:pt>
                <c:pt idx="1693">
                  <c:v>733.90163934426232</c:v>
                </c:pt>
                <c:pt idx="1694">
                  <c:v>0</c:v>
                </c:pt>
                <c:pt idx="1695">
                  <c:v>0</c:v>
                </c:pt>
                <c:pt idx="1696">
                  <c:v>777.11306256860598</c:v>
                </c:pt>
                <c:pt idx="1697">
                  <c:v>810.25538707102953</c:v>
                </c:pt>
                <c:pt idx="1698">
                  <c:v>475.38071065989851</c:v>
                </c:pt>
                <c:pt idx="1699">
                  <c:v>144.93783303730018</c:v>
                </c:pt>
                <c:pt idx="1700">
                  <c:v>0</c:v>
                </c:pt>
                <c:pt idx="1701">
                  <c:v>144.92816507569185</c:v>
                </c:pt>
                <c:pt idx="1702">
                  <c:v>0</c:v>
                </c:pt>
                <c:pt idx="1703">
                  <c:v>0</c:v>
                </c:pt>
                <c:pt idx="1704">
                  <c:v>144.92810771820152</c:v>
                </c:pt>
                <c:pt idx="1705">
                  <c:v>0</c:v>
                </c:pt>
                <c:pt idx="1706">
                  <c:v>0</c:v>
                </c:pt>
                <c:pt idx="1707">
                  <c:v>492.42130750605327</c:v>
                </c:pt>
                <c:pt idx="1708">
                  <c:v>337.45011552194916</c:v>
                </c:pt>
                <c:pt idx="1709">
                  <c:v>0</c:v>
                </c:pt>
                <c:pt idx="1710">
                  <c:v>756.76101364522412</c:v>
                </c:pt>
                <c:pt idx="1711">
                  <c:v>18881.046511627905</c:v>
                </c:pt>
                <c:pt idx="1712">
                  <c:v>471.45812924365782</c:v>
                </c:pt>
                <c:pt idx="1713">
                  <c:v>164.51348254422427</c:v>
                </c:pt>
                <c:pt idx="1714">
                  <c:v>4165.82406471183</c:v>
                </c:pt>
                <c:pt idx="1715">
                  <c:v>144.9268659926866</c:v>
                </c:pt>
                <c:pt idx="1716">
                  <c:v>0</c:v>
                </c:pt>
                <c:pt idx="1717">
                  <c:v>144.93589743589743</c:v>
                </c:pt>
                <c:pt idx="1718">
                  <c:v>0</c:v>
                </c:pt>
                <c:pt idx="1719">
                  <c:v>144.93003641939814</c:v>
                </c:pt>
                <c:pt idx="1720">
                  <c:v>0</c:v>
                </c:pt>
                <c:pt idx="1721">
                  <c:v>144.9273615046115</c:v>
                </c:pt>
                <c:pt idx="1722">
                  <c:v>245.83388881482469</c:v>
                </c:pt>
                <c:pt idx="1723">
                  <c:v>167.69479803459745</c:v>
                </c:pt>
                <c:pt idx="1724">
                  <c:v>1216.2103746397695</c:v>
                </c:pt>
                <c:pt idx="1725">
                  <c:v>0</c:v>
                </c:pt>
                <c:pt idx="1726">
                  <c:v>252.47568523430593</c:v>
                </c:pt>
                <c:pt idx="1727">
                  <c:v>0</c:v>
                </c:pt>
                <c:pt idx="1728">
                  <c:v>0</c:v>
                </c:pt>
                <c:pt idx="1729">
                  <c:v>223.62555466086448</c:v>
                </c:pt>
                <c:pt idx="1730">
                  <c:v>291.92926604820053</c:v>
                </c:pt>
                <c:pt idx="1731">
                  <c:v>420.75313807531387</c:v>
                </c:pt>
                <c:pt idx="1732">
                  <c:v>144.92757708853694</c:v>
                </c:pt>
                <c:pt idx="1733">
                  <c:v>3800.7177033492821</c:v>
                </c:pt>
                <c:pt idx="1734">
                  <c:v>144.92716585739839</c:v>
                </c:pt>
                <c:pt idx="1735">
                  <c:v>306.22064879705221</c:v>
                </c:pt>
                <c:pt idx="1736">
                  <c:v>296.9217748381738</c:v>
                </c:pt>
                <c:pt idx="1737">
                  <c:v>144.92418772563175</c:v>
                </c:pt>
                <c:pt idx="1738">
                  <c:v>0</c:v>
                </c:pt>
                <c:pt idx="1739">
                  <c:v>0</c:v>
                </c:pt>
                <c:pt idx="1740">
                  <c:v>0</c:v>
                </c:pt>
                <c:pt idx="1741">
                  <c:v>0</c:v>
                </c:pt>
                <c:pt idx="1742">
                  <c:v>144.92961308269409</c:v>
                </c:pt>
                <c:pt idx="1743">
                  <c:v>151.03004291845491</c:v>
                </c:pt>
                <c:pt idx="1744">
                  <c:v>0</c:v>
                </c:pt>
                <c:pt idx="1745">
                  <c:v>479.10031847133763</c:v>
                </c:pt>
                <c:pt idx="1746">
                  <c:v>724.92276004119458</c:v>
                </c:pt>
                <c:pt idx="1747">
                  <c:v>4144.4089456869006</c:v>
                </c:pt>
                <c:pt idx="1748">
                  <c:v>1068.381431463451</c:v>
                </c:pt>
                <c:pt idx="1749">
                  <c:v>0</c:v>
                </c:pt>
                <c:pt idx="1750">
                  <c:v>870.92907092907103</c:v>
                </c:pt>
                <c:pt idx="1751">
                  <c:v>254.57761065612948</c:v>
                </c:pt>
                <c:pt idx="1752">
                  <c:v>0</c:v>
                </c:pt>
                <c:pt idx="1753">
                  <c:v>0</c:v>
                </c:pt>
                <c:pt idx="1754">
                  <c:v>3051.5151515151515</c:v>
                </c:pt>
                <c:pt idx="1755">
                  <c:v>0</c:v>
                </c:pt>
                <c:pt idx="1756">
                  <c:v>144.92660389496461</c:v>
                </c:pt>
                <c:pt idx="1757">
                  <c:v>0</c:v>
                </c:pt>
                <c:pt idx="1758">
                  <c:v>0</c:v>
                </c:pt>
                <c:pt idx="1759">
                  <c:v>0</c:v>
                </c:pt>
                <c:pt idx="1760">
                  <c:v>275.18498218690053</c:v>
                </c:pt>
                <c:pt idx="1761">
                  <c:v>144.92463985344324</c:v>
                </c:pt>
                <c:pt idx="1762">
                  <c:v>0</c:v>
                </c:pt>
                <c:pt idx="1763">
                  <c:v>144.9531737773153</c:v>
                </c:pt>
                <c:pt idx="1764">
                  <c:v>0</c:v>
                </c:pt>
                <c:pt idx="1765">
                  <c:v>434.85507246376807</c:v>
                </c:pt>
                <c:pt idx="1766">
                  <c:v>2072.4373576309799</c:v>
                </c:pt>
                <c:pt idx="1767">
                  <c:v>0</c:v>
                </c:pt>
                <c:pt idx="1768">
                  <c:v>657.60688506385338</c:v>
                </c:pt>
                <c:pt idx="1769">
                  <c:v>0</c:v>
                </c:pt>
                <c:pt idx="1770">
                  <c:v>974.92996924523504</c:v>
                </c:pt>
                <c:pt idx="1771">
                  <c:v>0</c:v>
                </c:pt>
                <c:pt idx="1772">
                  <c:v>0</c:v>
                </c:pt>
                <c:pt idx="1773">
                  <c:v>118.74642392717816</c:v>
                </c:pt>
                <c:pt idx="1774">
                  <c:v>735.20503625165668</c:v>
                </c:pt>
                <c:pt idx="1775">
                  <c:v>5935.4896675651389</c:v>
                </c:pt>
                <c:pt idx="1776">
                  <c:v>0</c:v>
                </c:pt>
                <c:pt idx="1777">
                  <c:v>144.92707564837411</c:v>
                </c:pt>
                <c:pt idx="1778">
                  <c:v>0</c:v>
                </c:pt>
                <c:pt idx="1779">
                  <c:v>0</c:v>
                </c:pt>
                <c:pt idx="1780">
                  <c:v>0</c:v>
                </c:pt>
                <c:pt idx="1781">
                  <c:v>144.92725414821663</c:v>
                </c:pt>
                <c:pt idx="1782">
                  <c:v>0</c:v>
                </c:pt>
                <c:pt idx="1783">
                  <c:v>455.71428571428567</c:v>
                </c:pt>
                <c:pt idx="1784">
                  <c:v>0</c:v>
                </c:pt>
                <c:pt idx="1785">
                  <c:v>0</c:v>
                </c:pt>
                <c:pt idx="1786">
                  <c:v>0</c:v>
                </c:pt>
                <c:pt idx="1787">
                  <c:v>203.66776973708133</c:v>
                </c:pt>
                <c:pt idx="1788">
                  <c:v>0</c:v>
                </c:pt>
                <c:pt idx="1789">
                  <c:v>144.92749160996337</c:v>
                </c:pt>
                <c:pt idx="1790">
                  <c:v>0</c:v>
                </c:pt>
                <c:pt idx="1791">
                  <c:v>3158.2280486355894</c:v>
                </c:pt>
                <c:pt idx="1792">
                  <c:v>0</c:v>
                </c:pt>
                <c:pt idx="1793">
                  <c:v>0</c:v>
                </c:pt>
                <c:pt idx="1794">
                  <c:v>0</c:v>
                </c:pt>
                <c:pt idx="1795">
                  <c:v>0</c:v>
                </c:pt>
                <c:pt idx="1796">
                  <c:v>626.2243285939968</c:v>
                </c:pt>
                <c:pt idx="1797">
                  <c:v>0</c:v>
                </c:pt>
                <c:pt idx="1798">
                  <c:v>200.94584302505095</c:v>
                </c:pt>
                <c:pt idx="1799">
                  <c:v>0</c:v>
                </c:pt>
                <c:pt idx="1800">
                  <c:v>0</c:v>
                </c:pt>
                <c:pt idx="1801">
                  <c:v>0</c:v>
                </c:pt>
                <c:pt idx="1802">
                  <c:v>204.82392448720276</c:v>
                </c:pt>
                <c:pt idx="1803">
                  <c:v>250.57615755290175</c:v>
                </c:pt>
                <c:pt idx="1804">
                  <c:v>209.95443392919731</c:v>
                </c:pt>
                <c:pt idx="1805">
                  <c:v>0</c:v>
                </c:pt>
                <c:pt idx="1806">
                  <c:v>0</c:v>
                </c:pt>
                <c:pt idx="1807">
                  <c:v>716.00425833924771</c:v>
                </c:pt>
                <c:pt idx="1808">
                  <c:v>0</c:v>
                </c:pt>
                <c:pt idx="1809">
                  <c:v>0</c:v>
                </c:pt>
                <c:pt idx="1810">
                  <c:v>187.07211120764552</c:v>
                </c:pt>
                <c:pt idx="1811">
                  <c:v>0</c:v>
                </c:pt>
                <c:pt idx="1812">
                  <c:v>29369.086460032628</c:v>
                </c:pt>
                <c:pt idx="1813">
                  <c:v>0</c:v>
                </c:pt>
                <c:pt idx="1814">
                  <c:v>0</c:v>
                </c:pt>
                <c:pt idx="1815">
                  <c:v>0</c:v>
                </c:pt>
                <c:pt idx="1816">
                  <c:v>0</c:v>
                </c:pt>
                <c:pt idx="1817">
                  <c:v>49.68624873005438</c:v>
                </c:pt>
                <c:pt idx="1818">
                  <c:v>328.12500000000006</c:v>
                </c:pt>
                <c:pt idx="1819">
                  <c:v>522315.38461538457</c:v>
                </c:pt>
                <c:pt idx="1820">
                  <c:v>567.60518823157224</c:v>
                </c:pt>
                <c:pt idx="1821">
                  <c:v>0</c:v>
                </c:pt>
                <c:pt idx="1822">
                  <c:v>0</c:v>
                </c:pt>
                <c:pt idx="1823">
                  <c:v>144.92753623188406</c:v>
                </c:pt>
                <c:pt idx="1824">
                  <c:v>0</c:v>
                </c:pt>
                <c:pt idx="1825">
                  <c:v>0</c:v>
                </c:pt>
                <c:pt idx="1826">
                  <c:v>180.93416782568383</c:v>
                </c:pt>
                <c:pt idx="1827">
                  <c:v>97.249334516415274</c:v>
                </c:pt>
                <c:pt idx="1828">
                  <c:v>0</c:v>
                </c:pt>
                <c:pt idx="1829">
                  <c:v>446.7662583918414</c:v>
                </c:pt>
                <c:pt idx="1830">
                  <c:v>144.92779994541129</c:v>
                </c:pt>
                <c:pt idx="1831">
                  <c:v>171.79409077063661</c:v>
                </c:pt>
                <c:pt idx="1832">
                  <c:v>499.16650513665434</c:v>
                </c:pt>
                <c:pt idx="1833">
                  <c:v>153.5464504549112</c:v>
                </c:pt>
                <c:pt idx="1834">
                  <c:v>144.92798149386442</c:v>
                </c:pt>
                <c:pt idx="1835">
                  <c:v>0</c:v>
                </c:pt>
                <c:pt idx="1836">
                  <c:v>144.92911668484186</c:v>
                </c:pt>
                <c:pt idx="1837">
                  <c:v>0</c:v>
                </c:pt>
                <c:pt idx="1838">
                  <c:v>0</c:v>
                </c:pt>
                <c:pt idx="1839">
                  <c:v>0</c:v>
                </c:pt>
                <c:pt idx="1840">
                  <c:v>0</c:v>
                </c:pt>
                <c:pt idx="1841">
                  <c:v>0</c:v>
                </c:pt>
                <c:pt idx="1842">
                  <c:v>0</c:v>
                </c:pt>
                <c:pt idx="1843">
                  <c:v>0</c:v>
                </c:pt>
                <c:pt idx="1844">
                  <c:v>5.3990708575733484</c:v>
                </c:pt>
                <c:pt idx="1845">
                  <c:v>0</c:v>
                </c:pt>
                <c:pt idx="1846">
                  <c:v>268.24614739490511</c:v>
                </c:pt>
                <c:pt idx="1847">
                  <c:v>144.9252075442825</c:v>
                </c:pt>
                <c:pt idx="1848">
                  <c:v>0</c:v>
                </c:pt>
                <c:pt idx="1849">
                  <c:v>0</c:v>
                </c:pt>
                <c:pt idx="1850">
                  <c:v>144.92833357463442</c:v>
                </c:pt>
                <c:pt idx="1851">
                  <c:v>0</c:v>
                </c:pt>
                <c:pt idx="1852">
                  <c:v>0</c:v>
                </c:pt>
                <c:pt idx="1853">
                  <c:v>1121.0256410256409</c:v>
                </c:pt>
                <c:pt idx="1854">
                  <c:v>0</c:v>
                </c:pt>
                <c:pt idx="1855">
                  <c:v>144.92784930441545</c:v>
                </c:pt>
                <c:pt idx="1856">
                  <c:v>0</c:v>
                </c:pt>
                <c:pt idx="1857">
                  <c:v>0</c:v>
                </c:pt>
                <c:pt idx="1858">
                  <c:v>0</c:v>
                </c:pt>
                <c:pt idx="1859">
                  <c:v>16.413934082873947</c:v>
                </c:pt>
                <c:pt idx="1860">
                  <c:v>144.92764862718249</c:v>
                </c:pt>
                <c:pt idx="1861">
                  <c:v>148.91567802015564</c:v>
                </c:pt>
                <c:pt idx="1862">
                  <c:v>160.97548836630583</c:v>
                </c:pt>
                <c:pt idx="1863">
                  <c:v>144.9280256659209</c:v>
                </c:pt>
                <c:pt idx="1864">
                  <c:v>0</c:v>
                </c:pt>
                <c:pt idx="1865">
                  <c:v>0</c:v>
                </c:pt>
                <c:pt idx="1866">
                  <c:v>144.92687732060315</c:v>
                </c:pt>
                <c:pt idx="1867">
                  <c:v>368.25028968713787</c:v>
                </c:pt>
                <c:pt idx="1868">
                  <c:v>144.92770235512512</c:v>
                </c:pt>
                <c:pt idx="1869">
                  <c:v>177.08537782139356</c:v>
                </c:pt>
                <c:pt idx="1870">
                  <c:v>1177.306332369013</c:v>
                </c:pt>
                <c:pt idx="1871">
                  <c:v>44.094334356684342</c:v>
                </c:pt>
                <c:pt idx="1872">
                  <c:v>14577.884615384615</c:v>
                </c:pt>
                <c:pt idx="1873">
                  <c:v>521.19067443796837</c:v>
                </c:pt>
                <c:pt idx="1874">
                  <c:v>0</c:v>
                </c:pt>
                <c:pt idx="1875">
                  <c:v>75.660162349995076</c:v>
                </c:pt>
                <c:pt idx="1876">
                  <c:v>0</c:v>
                </c:pt>
                <c:pt idx="1877">
                  <c:v>15.174222555264146</c:v>
                </c:pt>
                <c:pt idx="1878">
                  <c:v>32.175009203377918</c:v>
                </c:pt>
                <c:pt idx="1879">
                  <c:v>144.92745409204261</c:v>
                </c:pt>
                <c:pt idx="1880">
                  <c:v>292.13744903902148</c:v>
                </c:pt>
                <c:pt idx="1881">
                  <c:v>0</c:v>
                </c:pt>
                <c:pt idx="1882">
                  <c:v>0</c:v>
                </c:pt>
                <c:pt idx="1883">
                  <c:v>0</c:v>
                </c:pt>
                <c:pt idx="1884">
                  <c:v>144.9265138154027</c:v>
                </c:pt>
                <c:pt idx="1885">
                  <c:v>144.9150393101699</c:v>
                </c:pt>
                <c:pt idx="1886">
                  <c:v>0</c:v>
                </c:pt>
                <c:pt idx="1887">
                  <c:v>1437.1419053964023</c:v>
                </c:pt>
                <c:pt idx="1888">
                  <c:v>13311.627906976744</c:v>
                </c:pt>
                <c:pt idx="1889">
                  <c:v>1245.3941407429782</c:v>
                </c:pt>
                <c:pt idx="1890">
                  <c:v>0</c:v>
                </c:pt>
                <c:pt idx="1891">
                  <c:v>0</c:v>
                </c:pt>
                <c:pt idx="1892">
                  <c:v>526.94143167028199</c:v>
                </c:pt>
                <c:pt idx="1893">
                  <c:v>0</c:v>
                </c:pt>
                <c:pt idx="1894">
                  <c:v>0</c:v>
                </c:pt>
                <c:pt idx="1895">
                  <c:v>0</c:v>
                </c:pt>
                <c:pt idx="1896">
                  <c:v>0</c:v>
                </c:pt>
                <c:pt idx="1897">
                  <c:v>76.517599047780976</c:v>
                </c:pt>
                <c:pt idx="1898">
                  <c:v>470.79207920792084</c:v>
                </c:pt>
                <c:pt idx="1899">
                  <c:v>0</c:v>
                </c:pt>
                <c:pt idx="1900">
                  <c:v>144.92781442903186</c:v>
                </c:pt>
                <c:pt idx="1901">
                  <c:v>298.81195801482698</c:v>
                </c:pt>
                <c:pt idx="1902">
                  <c:v>144.92760189782061</c:v>
                </c:pt>
                <c:pt idx="1903">
                  <c:v>17.563492063492063</c:v>
                </c:pt>
                <c:pt idx="1904">
                  <c:v>0</c:v>
                </c:pt>
                <c:pt idx="1905">
                  <c:v>0</c:v>
                </c:pt>
                <c:pt idx="1906">
                  <c:v>0</c:v>
                </c:pt>
                <c:pt idx="1907">
                  <c:v>0</c:v>
                </c:pt>
                <c:pt idx="1908">
                  <c:v>195.25332021642893</c:v>
                </c:pt>
                <c:pt idx="1909">
                  <c:v>144.9230098779779</c:v>
                </c:pt>
                <c:pt idx="1910">
                  <c:v>0</c:v>
                </c:pt>
                <c:pt idx="1911">
                  <c:v>144.91899852724595</c:v>
                </c:pt>
                <c:pt idx="1912">
                  <c:v>144.92619926199265</c:v>
                </c:pt>
                <c:pt idx="1913">
                  <c:v>0</c:v>
                </c:pt>
                <c:pt idx="1914">
                  <c:v>182.98066595059078</c:v>
                </c:pt>
                <c:pt idx="1915">
                  <c:v>0</c:v>
                </c:pt>
                <c:pt idx="1916">
                  <c:v>224.85707717066438</c:v>
                </c:pt>
                <c:pt idx="1917">
                  <c:v>144.92686554830181</c:v>
                </c:pt>
                <c:pt idx="1918">
                  <c:v>146.42159143787811</c:v>
                </c:pt>
                <c:pt idx="1919">
                  <c:v>148.66920152091254</c:v>
                </c:pt>
                <c:pt idx="1920">
                  <c:v>149.56574737162885</c:v>
                </c:pt>
                <c:pt idx="1921">
                  <c:v>0</c:v>
                </c:pt>
                <c:pt idx="1922">
                  <c:v>0</c:v>
                </c:pt>
                <c:pt idx="1923">
                  <c:v>1264.8293566898219</c:v>
                </c:pt>
                <c:pt idx="1924">
                  <c:v>0</c:v>
                </c:pt>
                <c:pt idx="1925">
                  <c:v>7106.4606741573043</c:v>
                </c:pt>
                <c:pt idx="1926">
                  <c:v>144.93649158942671</c:v>
                </c:pt>
                <c:pt idx="1927">
                  <c:v>0</c:v>
                </c:pt>
                <c:pt idx="1928">
                  <c:v>2242.163954189271</c:v>
                </c:pt>
                <c:pt idx="1929">
                  <c:v>0</c:v>
                </c:pt>
                <c:pt idx="1930">
                  <c:v>0</c:v>
                </c:pt>
                <c:pt idx="1931">
                  <c:v>0</c:v>
                </c:pt>
                <c:pt idx="1932">
                  <c:v>0</c:v>
                </c:pt>
                <c:pt idx="1933">
                  <c:v>3.6367655999557846</c:v>
                </c:pt>
                <c:pt idx="1934">
                  <c:v>0</c:v>
                </c:pt>
                <c:pt idx="1935">
                  <c:v>92.112811905000498</c:v>
                </c:pt>
                <c:pt idx="1936">
                  <c:v>1195.834287022202</c:v>
                </c:pt>
                <c:pt idx="1937">
                  <c:v>7.2509024236520929</c:v>
                </c:pt>
                <c:pt idx="1938">
                  <c:v>25795.477386934675</c:v>
                </c:pt>
                <c:pt idx="1939">
                  <c:v>0</c:v>
                </c:pt>
                <c:pt idx="1940">
                  <c:v>159.60465225343526</c:v>
                </c:pt>
                <c:pt idx="1941">
                  <c:v>144.96163682864449</c:v>
                </c:pt>
                <c:pt idx="1942">
                  <c:v>564.86096537250785</c:v>
                </c:pt>
                <c:pt idx="1943">
                  <c:v>1335.084315773765</c:v>
                </c:pt>
                <c:pt idx="1944">
                  <c:v>189.62148310287759</c:v>
                </c:pt>
                <c:pt idx="1945">
                  <c:v>0</c:v>
                </c:pt>
                <c:pt idx="1946">
                  <c:v>144.92751126175514</c:v>
                </c:pt>
                <c:pt idx="1947">
                  <c:v>0</c:v>
                </c:pt>
                <c:pt idx="1948">
                  <c:v>0</c:v>
                </c:pt>
                <c:pt idx="1949">
                  <c:v>0</c:v>
                </c:pt>
                <c:pt idx="1950">
                  <c:v>0</c:v>
                </c:pt>
                <c:pt idx="1951">
                  <c:v>144.92960970584866</c:v>
                </c:pt>
              </c:numCache>
            </c:numRef>
          </c:yVal>
          <c:smooth val="0"/>
          <c:extLst>
            <c:ext xmlns:c16="http://schemas.microsoft.com/office/drawing/2014/chart" uri="{C3380CC4-5D6E-409C-BE32-E72D297353CC}">
              <c16:uniqueId val="{00000000-B1C4-432E-97C8-D8629810958E}"/>
            </c:ext>
          </c:extLst>
        </c:ser>
        <c:dLbls>
          <c:showLegendKey val="0"/>
          <c:showVal val="0"/>
          <c:showCatName val="0"/>
          <c:showSerName val="0"/>
          <c:showPercent val="0"/>
          <c:showBubbleSize val="0"/>
        </c:dLbls>
        <c:axId val="1796428639"/>
        <c:axId val="1796407999"/>
      </c:scatterChart>
      <c:valAx>
        <c:axId val="1796428639"/>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407999"/>
        <c:crosses val="autoZero"/>
        <c:crossBetween val="midCat"/>
      </c:valAx>
      <c:valAx>
        <c:axId val="1796407999"/>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42863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2!PivotTable18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rgbClr val="002060"/>
                </a:solidFill>
              </a:rPr>
              <a:t>Discount Sales</a:t>
            </a:r>
            <a:r>
              <a:rPr lang="en-GB" b="1" baseline="0">
                <a:solidFill>
                  <a:srgbClr val="002060"/>
                </a:solidFill>
              </a:rPr>
              <a:t> Performance</a:t>
            </a:r>
            <a:endParaRPr lang="en-GB"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2'!$B$40</c:f>
              <c:strCache>
                <c:ptCount val="1"/>
                <c:pt idx="0">
                  <c:v>Sum of Sales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2'!$A$41:$A$43</c:f>
              <c:strCache>
                <c:ptCount val="2"/>
                <c:pt idx="0">
                  <c:v>Discounted</c:v>
                </c:pt>
                <c:pt idx="1">
                  <c:v>Non-Discounted</c:v>
                </c:pt>
              </c:strCache>
            </c:strRef>
          </c:cat>
          <c:val>
            <c:numRef>
              <c:f>'EDA 2'!$B$41:$B$43</c:f>
              <c:numCache>
                <c:formatCode>[$$-409]#,##0.00</c:formatCode>
                <c:ptCount val="2"/>
                <c:pt idx="0">
                  <c:v>1753798.8299999982</c:v>
                </c:pt>
                <c:pt idx="1">
                  <c:v>170539.05000000005</c:v>
                </c:pt>
              </c:numCache>
            </c:numRef>
          </c:val>
          <c:extLst>
            <c:ext xmlns:c16="http://schemas.microsoft.com/office/drawing/2014/chart" uri="{C3380CC4-5D6E-409C-BE32-E72D297353CC}">
              <c16:uniqueId val="{00000000-21A6-45F6-8245-113DDCD819E8}"/>
            </c:ext>
          </c:extLst>
        </c:ser>
        <c:ser>
          <c:idx val="1"/>
          <c:order val="1"/>
          <c:tx>
            <c:strRef>
              <c:f>'EDA 2'!$C$40</c:f>
              <c:strCache>
                <c:ptCount val="1"/>
                <c:pt idx="0">
                  <c:v>Sum of Profit</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2'!$A$41:$A$43</c:f>
              <c:strCache>
                <c:ptCount val="2"/>
                <c:pt idx="0">
                  <c:v>Discounted</c:v>
                </c:pt>
                <c:pt idx="1">
                  <c:v>Non-Discounted</c:v>
                </c:pt>
              </c:strCache>
            </c:strRef>
          </c:cat>
          <c:val>
            <c:numRef>
              <c:f>'EDA 2'!$C$41:$C$43</c:f>
              <c:numCache>
                <c:formatCode>[$$-409]#,##0.00</c:formatCode>
                <c:ptCount val="2"/>
                <c:pt idx="0">
                  <c:v>194605.32999999967</c:v>
                </c:pt>
                <c:pt idx="1">
                  <c:v>29472.360000000008</c:v>
                </c:pt>
              </c:numCache>
            </c:numRef>
          </c:val>
          <c:extLst>
            <c:ext xmlns:c16="http://schemas.microsoft.com/office/drawing/2014/chart" uri="{C3380CC4-5D6E-409C-BE32-E72D297353CC}">
              <c16:uniqueId val="{00000001-21A6-45F6-8245-113DDCD819E8}"/>
            </c:ext>
          </c:extLst>
        </c:ser>
        <c:ser>
          <c:idx val="2"/>
          <c:order val="2"/>
          <c:tx>
            <c:strRef>
              <c:f>'EDA 2'!$D$40</c:f>
              <c:strCache>
                <c:ptCount val="1"/>
                <c:pt idx="0">
                  <c:v>Sum of Quantity ordered new</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2'!$A$41:$A$43</c:f>
              <c:strCache>
                <c:ptCount val="2"/>
                <c:pt idx="0">
                  <c:v>Discounted</c:v>
                </c:pt>
                <c:pt idx="1">
                  <c:v>Non-Discounted</c:v>
                </c:pt>
              </c:strCache>
            </c:strRef>
          </c:cat>
          <c:val>
            <c:numRef>
              <c:f>'EDA 2'!$D$41:$D$43</c:f>
              <c:numCache>
                <c:formatCode>General</c:formatCode>
                <c:ptCount val="2"/>
                <c:pt idx="0">
                  <c:v>23069</c:v>
                </c:pt>
                <c:pt idx="1">
                  <c:v>2199</c:v>
                </c:pt>
              </c:numCache>
            </c:numRef>
          </c:val>
          <c:extLst>
            <c:ext xmlns:c16="http://schemas.microsoft.com/office/drawing/2014/chart" uri="{C3380CC4-5D6E-409C-BE32-E72D297353CC}">
              <c16:uniqueId val="{00000002-21A6-45F6-8245-113DDCD819E8}"/>
            </c:ext>
          </c:extLst>
        </c:ser>
        <c:dLbls>
          <c:dLblPos val="outEnd"/>
          <c:showLegendKey val="0"/>
          <c:showVal val="1"/>
          <c:showCatName val="0"/>
          <c:showSerName val="0"/>
          <c:showPercent val="0"/>
          <c:showBubbleSize val="0"/>
        </c:dLbls>
        <c:gapWidth val="150"/>
        <c:axId val="1740851119"/>
        <c:axId val="1740857839"/>
      </c:barChart>
      <c:catAx>
        <c:axId val="1740851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857839"/>
        <c:crosses val="autoZero"/>
        <c:auto val="1"/>
        <c:lblAlgn val="ctr"/>
        <c:lblOffset val="100"/>
        <c:noMultiLvlLbl val="0"/>
      </c:catAx>
      <c:valAx>
        <c:axId val="1740857839"/>
        <c:scaling>
          <c:orientation val="minMax"/>
        </c:scaling>
        <c:delete val="1"/>
        <c:axPos val="l"/>
        <c:numFmt formatCode="[$$-409]#,##0.00" sourceLinked="1"/>
        <c:majorTickMark val="none"/>
        <c:minorTickMark val="none"/>
        <c:tickLblPos val="nextTo"/>
        <c:crossAx val="174085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3!Average Cost Different Shipping Modes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Shipping Cost</a:t>
            </a:r>
            <a:r>
              <a:rPr lang="en-US" sz="1100" b="1" i="0" u="none" strike="noStrike" kern="1200" spc="0" baseline="0">
                <a:solidFill>
                  <a:sysClr val="windowText" lastClr="000000">
                    <a:lumMod val="65000"/>
                    <a:lumOff val="35000"/>
                  </a:sysClr>
                </a:solidFill>
              </a:rPr>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3'!$B$11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3'!$A$12:$A$15</c:f>
              <c:strCache>
                <c:ptCount val="3"/>
                <c:pt idx="0">
                  <c:v>Delivery Truck</c:v>
                </c:pt>
                <c:pt idx="1">
                  <c:v>Express Air</c:v>
                </c:pt>
                <c:pt idx="2">
                  <c:v>Regular Air</c:v>
                </c:pt>
              </c:strCache>
            </c:strRef>
          </c:cat>
          <c:val>
            <c:numRef>
              <c:f>'EDA 3'!$B$12:$B$15</c:f>
              <c:numCache>
                <c:formatCode>[$$-409]#,##0.00</c:formatCode>
                <c:ptCount val="3"/>
                <c:pt idx="0">
                  <c:v>44.137454545454567</c:v>
                </c:pt>
                <c:pt idx="1">
                  <c:v>9.1310833333333292</c:v>
                </c:pt>
                <c:pt idx="2">
                  <c:v>7.6440988169797919</c:v>
                </c:pt>
              </c:numCache>
            </c:numRef>
          </c:val>
          <c:extLst>
            <c:ext xmlns:c16="http://schemas.microsoft.com/office/drawing/2014/chart" uri="{C3380CC4-5D6E-409C-BE32-E72D297353CC}">
              <c16:uniqueId val="{00000000-1C47-45F8-9DDB-3E506611CF3E}"/>
            </c:ext>
          </c:extLst>
        </c:ser>
        <c:dLbls>
          <c:showLegendKey val="0"/>
          <c:showVal val="0"/>
          <c:showCatName val="0"/>
          <c:showSerName val="0"/>
          <c:showPercent val="0"/>
          <c:showBubbleSize val="0"/>
        </c:dLbls>
        <c:gapWidth val="182"/>
        <c:axId val="2043255103"/>
        <c:axId val="2043253183"/>
      </c:barChart>
      <c:catAx>
        <c:axId val="204325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53183"/>
        <c:crosses val="autoZero"/>
        <c:auto val="1"/>
        <c:lblAlgn val="ctr"/>
        <c:lblOffset val="100"/>
        <c:noMultiLvlLbl val="0"/>
      </c:catAx>
      <c:valAx>
        <c:axId val="2043253183"/>
        <c:scaling>
          <c:orientation val="minMax"/>
        </c:scaling>
        <c:delete val="1"/>
        <c:axPos val="b"/>
        <c:numFmt formatCode="[$$-409]#,##0.00" sourceLinked="1"/>
        <c:majorTickMark val="none"/>
        <c:minorTickMark val="none"/>
        <c:tickLblPos val="nextTo"/>
        <c:crossAx val="204325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3!Time Difference of Shipping Modes</c:name>
    <c:fmtId val="9"/>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t>Average Time Difference of Shipping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pivotFmt>
      <c:pivotFmt>
        <c:idx val="11"/>
        <c:spPr>
          <a:solidFill>
            <a:schemeClr val="accent1">
              <a:lumMod val="50000"/>
            </a:schemeClr>
          </a:solidFill>
          <a:ln>
            <a:noFill/>
          </a:ln>
          <a:effectLst/>
        </c:spPr>
      </c:pivotFmt>
    </c:pivotFmts>
    <c:plotArea>
      <c:layout/>
      <c:barChart>
        <c:barDir val="col"/>
        <c:grouping val="clustered"/>
        <c:varyColors val="0"/>
        <c:ser>
          <c:idx val="0"/>
          <c:order val="0"/>
          <c:tx>
            <c:strRef>
              <c:f>'EDA 3'!$B$21</c:f>
              <c:strCache>
                <c:ptCount val="1"/>
                <c:pt idx="0">
                  <c:v>Average of Order Processing Time</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3'!$A$22:$A$25</c:f>
              <c:strCache>
                <c:ptCount val="3"/>
                <c:pt idx="0">
                  <c:v>Delivery Truck</c:v>
                </c:pt>
                <c:pt idx="1">
                  <c:v>Express Air</c:v>
                </c:pt>
                <c:pt idx="2">
                  <c:v>Regular Air</c:v>
                </c:pt>
              </c:strCache>
            </c:strRef>
          </c:cat>
          <c:val>
            <c:numRef>
              <c:f>'EDA 3'!$B$22:$B$25</c:f>
              <c:numCache>
                <c:formatCode>0.00</c:formatCode>
                <c:ptCount val="3"/>
                <c:pt idx="0">
                  <c:v>1.8945454545454545</c:v>
                </c:pt>
                <c:pt idx="1">
                  <c:v>1.8</c:v>
                </c:pt>
                <c:pt idx="2">
                  <c:v>1.9728601252609603</c:v>
                </c:pt>
              </c:numCache>
            </c:numRef>
          </c:val>
          <c:extLst>
            <c:ext xmlns:c16="http://schemas.microsoft.com/office/drawing/2014/chart" uri="{C3380CC4-5D6E-409C-BE32-E72D297353CC}">
              <c16:uniqueId val="{00000000-AE47-40C6-948B-EAA0DC862183}"/>
            </c:ext>
          </c:extLst>
        </c:ser>
        <c:ser>
          <c:idx val="1"/>
          <c:order val="1"/>
          <c:tx>
            <c:strRef>
              <c:f>'EDA 3'!$C$21</c:f>
              <c:strCache>
                <c:ptCount val="1"/>
                <c:pt idx="0">
                  <c:v>Average of Shipping Cost</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3'!$A$22:$A$25</c:f>
              <c:strCache>
                <c:ptCount val="3"/>
                <c:pt idx="0">
                  <c:v>Delivery Truck</c:v>
                </c:pt>
                <c:pt idx="1">
                  <c:v>Express Air</c:v>
                </c:pt>
                <c:pt idx="2">
                  <c:v>Regular Air</c:v>
                </c:pt>
              </c:strCache>
            </c:strRef>
          </c:cat>
          <c:val>
            <c:numRef>
              <c:f>'EDA 3'!$C$22:$C$25</c:f>
              <c:numCache>
                <c:formatCode>[$$-409]#,##0.00</c:formatCode>
                <c:ptCount val="3"/>
                <c:pt idx="0">
                  <c:v>44.137454545454567</c:v>
                </c:pt>
                <c:pt idx="1">
                  <c:v>9.1310833333333292</c:v>
                </c:pt>
                <c:pt idx="2">
                  <c:v>7.6440988169797919</c:v>
                </c:pt>
              </c:numCache>
            </c:numRef>
          </c:val>
          <c:extLst>
            <c:ext xmlns:c16="http://schemas.microsoft.com/office/drawing/2014/chart" uri="{C3380CC4-5D6E-409C-BE32-E72D297353CC}">
              <c16:uniqueId val="{00000004-AE47-40C6-948B-EAA0DC862183}"/>
            </c:ext>
          </c:extLst>
        </c:ser>
        <c:dLbls>
          <c:dLblPos val="outEnd"/>
          <c:showLegendKey val="0"/>
          <c:showVal val="1"/>
          <c:showCatName val="0"/>
          <c:showSerName val="0"/>
          <c:showPercent val="0"/>
          <c:showBubbleSize val="0"/>
        </c:dLbls>
        <c:gapWidth val="219"/>
        <c:overlap val="-27"/>
        <c:axId val="16536096"/>
        <c:axId val="16537056"/>
      </c:barChart>
      <c:catAx>
        <c:axId val="1653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537056"/>
        <c:crosses val="autoZero"/>
        <c:auto val="1"/>
        <c:lblAlgn val="ctr"/>
        <c:lblOffset val="100"/>
        <c:noMultiLvlLbl val="0"/>
      </c:catAx>
      <c:valAx>
        <c:axId val="16537056"/>
        <c:scaling>
          <c:orientation val="minMax"/>
        </c:scaling>
        <c:delete val="1"/>
        <c:axPos val="l"/>
        <c:numFmt formatCode="0.00" sourceLinked="1"/>
        <c:majorTickMark val="none"/>
        <c:minorTickMark val="none"/>
        <c:tickLblPos val="nextTo"/>
        <c:crossAx val="165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3!PivotTable20</c:name>
    <c:fmtId val="11"/>
  </c:pivotSource>
  <c:chart>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3'!$B$29</c:f>
              <c:strCache>
                <c:ptCount val="1"/>
                <c:pt idx="0">
                  <c:v>Average of Order Processing Time</c:v>
                </c:pt>
              </c:strCache>
            </c:strRef>
          </c:tx>
          <c:spPr>
            <a:solidFill>
              <a:srgbClr val="C00000"/>
            </a:solidFill>
            <a:ln>
              <a:noFill/>
            </a:ln>
            <a:effectLst/>
          </c:spPr>
          <c:invertIfNegative val="0"/>
          <c:cat>
            <c:strRef>
              <c:f>'EDA 3'!$A$30:$A$34</c:f>
              <c:strCache>
                <c:ptCount val="4"/>
                <c:pt idx="0">
                  <c:v>Central</c:v>
                </c:pt>
                <c:pt idx="1">
                  <c:v>East</c:v>
                </c:pt>
                <c:pt idx="2">
                  <c:v>South</c:v>
                </c:pt>
                <c:pt idx="3">
                  <c:v>West</c:v>
                </c:pt>
              </c:strCache>
            </c:strRef>
          </c:cat>
          <c:val>
            <c:numRef>
              <c:f>'EDA 3'!$B$30:$B$34</c:f>
              <c:numCache>
                <c:formatCode>0.00</c:formatCode>
                <c:ptCount val="4"/>
                <c:pt idx="0">
                  <c:v>1.9328621908127208</c:v>
                </c:pt>
                <c:pt idx="1">
                  <c:v>1.8523206751054853</c:v>
                </c:pt>
                <c:pt idx="2">
                  <c:v>1.9343891402714932</c:v>
                </c:pt>
                <c:pt idx="3">
                  <c:v>2.0446808510638297</c:v>
                </c:pt>
              </c:numCache>
            </c:numRef>
          </c:val>
          <c:extLst>
            <c:ext xmlns:c16="http://schemas.microsoft.com/office/drawing/2014/chart" uri="{C3380CC4-5D6E-409C-BE32-E72D297353CC}">
              <c16:uniqueId val="{00000000-1BA9-41A6-98E3-83FD51D3ED0E}"/>
            </c:ext>
          </c:extLst>
        </c:ser>
        <c:ser>
          <c:idx val="1"/>
          <c:order val="1"/>
          <c:tx>
            <c:strRef>
              <c:f>'EDA 3'!$C$29</c:f>
              <c:strCache>
                <c:ptCount val="1"/>
                <c:pt idx="0">
                  <c:v>Average of Shipping Cost</c:v>
                </c:pt>
              </c:strCache>
            </c:strRef>
          </c:tx>
          <c:spPr>
            <a:solidFill>
              <a:srgbClr val="002060"/>
            </a:solidFill>
            <a:ln>
              <a:noFill/>
            </a:ln>
            <a:effectLst/>
          </c:spPr>
          <c:invertIfNegative val="0"/>
          <c:cat>
            <c:strRef>
              <c:f>'EDA 3'!$A$30:$A$34</c:f>
              <c:strCache>
                <c:ptCount val="4"/>
                <c:pt idx="0">
                  <c:v>Central</c:v>
                </c:pt>
                <c:pt idx="1">
                  <c:v>East</c:v>
                </c:pt>
                <c:pt idx="2">
                  <c:v>South</c:v>
                </c:pt>
                <c:pt idx="3">
                  <c:v>West</c:v>
                </c:pt>
              </c:strCache>
            </c:strRef>
          </c:cat>
          <c:val>
            <c:numRef>
              <c:f>'EDA 3'!$C$30:$C$34</c:f>
              <c:numCache>
                <c:formatCode>0.00</c:formatCode>
                <c:ptCount val="4"/>
                <c:pt idx="0">
                  <c:v>12.575618374558269</c:v>
                </c:pt>
                <c:pt idx="1">
                  <c:v>13.799578059071701</c:v>
                </c:pt>
                <c:pt idx="2">
                  <c:v>12.828303167420769</c:v>
                </c:pt>
                <c:pt idx="3">
                  <c:v>12.733872340425496</c:v>
                </c:pt>
              </c:numCache>
            </c:numRef>
          </c:val>
          <c:extLst>
            <c:ext xmlns:c16="http://schemas.microsoft.com/office/drawing/2014/chart" uri="{C3380CC4-5D6E-409C-BE32-E72D297353CC}">
              <c16:uniqueId val="{00000001-1BA9-41A6-98E3-83FD51D3ED0E}"/>
            </c:ext>
          </c:extLst>
        </c:ser>
        <c:dLbls>
          <c:showLegendKey val="0"/>
          <c:showVal val="0"/>
          <c:showCatName val="0"/>
          <c:showSerName val="0"/>
          <c:showPercent val="0"/>
          <c:showBubbleSize val="0"/>
        </c:dLbls>
        <c:gapWidth val="219"/>
        <c:overlap val="-27"/>
        <c:axId val="1637969359"/>
        <c:axId val="1637951599"/>
      </c:barChart>
      <c:catAx>
        <c:axId val="163796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951599"/>
        <c:crosses val="autoZero"/>
        <c:auto val="1"/>
        <c:lblAlgn val="ctr"/>
        <c:lblOffset val="100"/>
        <c:noMultiLvlLbl val="0"/>
      </c:catAx>
      <c:valAx>
        <c:axId val="16379515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96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Shipping Cost  on Profitability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Orders!$F$2:$F$1953</c:f>
              <c:numCache>
                <c:formatCode>General</c:formatCode>
                <c:ptCount val="1952"/>
                <c:pt idx="0">
                  <c:v>0.93</c:v>
                </c:pt>
                <c:pt idx="1">
                  <c:v>26</c:v>
                </c:pt>
                <c:pt idx="2">
                  <c:v>7.29</c:v>
                </c:pt>
                <c:pt idx="3">
                  <c:v>19.989999999999998</c:v>
                </c:pt>
                <c:pt idx="4">
                  <c:v>2.31</c:v>
                </c:pt>
                <c:pt idx="5">
                  <c:v>4.2</c:v>
                </c:pt>
                <c:pt idx="6">
                  <c:v>1.63</c:v>
                </c:pt>
                <c:pt idx="7">
                  <c:v>4.99</c:v>
                </c:pt>
                <c:pt idx="8">
                  <c:v>6.66</c:v>
                </c:pt>
                <c:pt idx="9">
                  <c:v>1.58</c:v>
                </c:pt>
                <c:pt idx="10">
                  <c:v>2.5</c:v>
                </c:pt>
                <c:pt idx="11">
                  <c:v>6.93</c:v>
                </c:pt>
                <c:pt idx="12">
                  <c:v>9.44</c:v>
                </c:pt>
                <c:pt idx="13">
                  <c:v>6.93</c:v>
                </c:pt>
                <c:pt idx="14">
                  <c:v>3.39</c:v>
                </c:pt>
                <c:pt idx="15">
                  <c:v>9.44</c:v>
                </c:pt>
                <c:pt idx="16">
                  <c:v>14.3</c:v>
                </c:pt>
                <c:pt idx="17">
                  <c:v>1.57</c:v>
                </c:pt>
                <c:pt idx="18">
                  <c:v>6.6</c:v>
                </c:pt>
                <c:pt idx="19">
                  <c:v>7.73</c:v>
                </c:pt>
                <c:pt idx="20">
                  <c:v>8.51</c:v>
                </c:pt>
                <c:pt idx="21">
                  <c:v>7.69</c:v>
                </c:pt>
                <c:pt idx="22">
                  <c:v>8.99</c:v>
                </c:pt>
                <c:pt idx="23">
                  <c:v>5.41</c:v>
                </c:pt>
                <c:pt idx="24">
                  <c:v>0.7</c:v>
                </c:pt>
                <c:pt idx="25">
                  <c:v>19.989999999999998</c:v>
                </c:pt>
                <c:pt idx="26">
                  <c:v>2.5</c:v>
                </c:pt>
                <c:pt idx="27">
                  <c:v>8.73</c:v>
                </c:pt>
                <c:pt idx="28">
                  <c:v>5.79</c:v>
                </c:pt>
                <c:pt idx="29">
                  <c:v>1.49</c:v>
                </c:pt>
                <c:pt idx="30">
                  <c:v>0.7</c:v>
                </c:pt>
                <c:pt idx="31">
                  <c:v>5.15</c:v>
                </c:pt>
                <c:pt idx="32">
                  <c:v>4.8600000000000003</c:v>
                </c:pt>
                <c:pt idx="33">
                  <c:v>0.5</c:v>
                </c:pt>
                <c:pt idx="34">
                  <c:v>4.99</c:v>
                </c:pt>
                <c:pt idx="35">
                  <c:v>7.07</c:v>
                </c:pt>
                <c:pt idx="36">
                  <c:v>48.8</c:v>
                </c:pt>
                <c:pt idx="37">
                  <c:v>45</c:v>
                </c:pt>
                <c:pt idx="38">
                  <c:v>7.07</c:v>
                </c:pt>
                <c:pt idx="39">
                  <c:v>70.2</c:v>
                </c:pt>
                <c:pt idx="40">
                  <c:v>70.2</c:v>
                </c:pt>
                <c:pt idx="41">
                  <c:v>54.12</c:v>
                </c:pt>
                <c:pt idx="42">
                  <c:v>7.96</c:v>
                </c:pt>
                <c:pt idx="43">
                  <c:v>19.989999999999998</c:v>
                </c:pt>
                <c:pt idx="44">
                  <c:v>19.989999999999998</c:v>
                </c:pt>
                <c:pt idx="45">
                  <c:v>0.5</c:v>
                </c:pt>
                <c:pt idx="46">
                  <c:v>54.12</c:v>
                </c:pt>
                <c:pt idx="47">
                  <c:v>4.0999999999999996</c:v>
                </c:pt>
                <c:pt idx="48">
                  <c:v>2.04</c:v>
                </c:pt>
                <c:pt idx="49">
                  <c:v>8.99</c:v>
                </c:pt>
                <c:pt idx="50">
                  <c:v>1.43</c:v>
                </c:pt>
                <c:pt idx="51">
                  <c:v>6.07</c:v>
                </c:pt>
                <c:pt idx="52">
                  <c:v>3.14</c:v>
                </c:pt>
                <c:pt idx="53">
                  <c:v>30</c:v>
                </c:pt>
                <c:pt idx="54">
                  <c:v>4</c:v>
                </c:pt>
                <c:pt idx="55">
                  <c:v>30</c:v>
                </c:pt>
                <c:pt idx="56">
                  <c:v>8.99</c:v>
                </c:pt>
                <c:pt idx="57">
                  <c:v>4</c:v>
                </c:pt>
                <c:pt idx="58">
                  <c:v>54.92</c:v>
                </c:pt>
                <c:pt idx="59">
                  <c:v>4</c:v>
                </c:pt>
                <c:pt idx="60">
                  <c:v>1.49</c:v>
                </c:pt>
                <c:pt idx="61">
                  <c:v>54.92</c:v>
                </c:pt>
                <c:pt idx="62">
                  <c:v>1.49</c:v>
                </c:pt>
                <c:pt idx="63">
                  <c:v>1.2</c:v>
                </c:pt>
                <c:pt idx="64">
                  <c:v>0.5</c:v>
                </c:pt>
                <c:pt idx="65">
                  <c:v>1.3</c:v>
                </c:pt>
                <c:pt idx="66">
                  <c:v>1.99</c:v>
                </c:pt>
                <c:pt idx="67">
                  <c:v>1.2</c:v>
                </c:pt>
                <c:pt idx="68">
                  <c:v>0.5</c:v>
                </c:pt>
                <c:pt idx="69">
                  <c:v>1.3</c:v>
                </c:pt>
                <c:pt idx="70">
                  <c:v>1.99</c:v>
                </c:pt>
                <c:pt idx="71">
                  <c:v>0.5</c:v>
                </c:pt>
                <c:pt idx="72">
                  <c:v>3</c:v>
                </c:pt>
                <c:pt idx="73">
                  <c:v>6.14</c:v>
                </c:pt>
                <c:pt idx="74">
                  <c:v>4.08</c:v>
                </c:pt>
                <c:pt idx="75">
                  <c:v>1.39</c:v>
                </c:pt>
                <c:pt idx="76">
                  <c:v>9.5399999999999991</c:v>
                </c:pt>
                <c:pt idx="77">
                  <c:v>3.37</c:v>
                </c:pt>
                <c:pt idx="78">
                  <c:v>11.54</c:v>
                </c:pt>
                <c:pt idx="79">
                  <c:v>3.37</c:v>
                </c:pt>
                <c:pt idx="80">
                  <c:v>2.17</c:v>
                </c:pt>
                <c:pt idx="81">
                  <c:v>69</c:v>
                </c:pt>
                <c:pt idx="82">
                  <c:v>4.8</c:v>
                </c:pt>
                <c:pt idx="83">
                  <c:v>26.2</c:v>
                </c:pt>
                <c:pt idx="84">
                  <c:v>5.5</c:v>
                </c:pt>
                <c:pt idx="85">
                  <c:v>2.5</c:v>
                </c:pt>
                <c:pt idx="86">
                  <c:v>0.7</c:v>
                </c:pt>
                <c:pt idx="87">
                  <c:v>48.2</c:v>
                </c:pt>
                <c:pt idx="88">
                  <c:v>8.99</c:v>
                </c:pt>
                <c:pt idx="89">
                  <c:v>4</c:v>
                </c:pt>
                <c:pt idx="90">
                  <c:v>4.9000000000000004</c:v>
                </c:pt>
                <c:pt idx="91">
                  <c:v>4.5</c:v>
                </c:pt>
                <c:pt idx="92">
                  <c:v>35.840000000000003</c:v>
                </c:pt>
                <c:pt idx="93">
                  <c:v>5.49</c:v>
                </c:pt>
                <c:pt idx="94">
                  <c:v>12.06</c:v>
                </c:pt>
                <c:pt idx="95">
                  <c:v>16.71</c:v>
                </c:pt>
                <c:pt idx="96">
                  <c:v>24.49</c:v>
                </c:pt>
                <c:pt idx="97">
                  <c:v>2.27</c:v>
                </c:pt>
                <c:pt idx="98">
                  <c:v>1.49</c:v>
                </c:pt>
                <c:pt idx="99">
                  <c:v>19.989999999999998</c:v>
                </c:pt>
                <c:pt idx="100">
                  <c:v>1.57</c:v>
                </c:pt>
                <c:pt idx="101">
                  <c:v>19.989999999999998</c:v>
                </c:pt>
                <c:pt idx="102">
                  <c:v>2.06</c:v>
                </c:pt>
                <c:pt idx="103">
                  <c:v>1.57</c:v>
                </c:pt>
                <c:pt idx="104">
                  <c:v>1.49</c:v>
                </c:pt>
                <c:pt idx="105">
                  <c:v>4.5</c:v>
                </c:pt>
                <c:pt idx="106">
                  <c:v>1.49</c:v>
                </c:pt>
                <c:pt idx="107">
                  <c:v>4</c:v>
                </c:pt>
                <c:pt idx="108">
                  <c:v>8.08</c:v>
                </c:pt>
                <c:pt idx="109">
                  <c:v>14.7</c:v>
                </c:pt>
                <c:pt idx="110">
                  <c:v>5.27</c:v>
                </c:pt>
                <c:pt idx="111">
                  <c:v>9.17</c:v>
                </c:pt>
                <c:pt idx="112">
                  <c:v>1.35</c:v>
                </c:pt>
                <c:pt idx="113">
                  <c:v>19.989999999999998</c:v>
                </c:pt>
                <c:pt idx="114">
                  <c:v>19.989999999999998</c:v>
                </c:pt>
                <c:pt idx="115">
                  <c:v>4.8600000000000003</c:v>
                </c:pt>
                <c:pt idx="116">
                  <c:v>5.53</c:v>
                </c:pt>
                <c:pt idx="117">
                  <c:v>2.58</c:v>
                </c:pt>
                <c:pt idx="118">
                  <c:v>7.78</c:v>
                </c:pt>
                <c:pt idx="119">
                  <c:v>6.68</c:v>
                </c:pt>
                <c:pt idx="120">
                  <c:v>2.36</c:v>
                </c:pt>
                <c:pt idx="121">
                  <c:v>2.06</c:v>
                </c:pt>
                <c:pt idx="122">
                  <c:v>5.92</c:v>
                </c:pt>
                <c:pt idx="123">
                  <c:v>2.56</c:v>
                </c:pt>
                <c:pt idx="124">
                  <c:v>56.14</c:v>
                </c:pt>
                <c:pt idx="125">
                  <c:v>32.409999999999997</c:v>
                </c:pt>
                <c:pt idx="126">
                  <c:v>8.49</c:v>
                </c:pt>
                <c:pt idx="127">
                  <c:v>6.22</c:v>
                </c:pt>
                <c:pt idx="128">
                  <c:v>23.19</c:v>
                </c:pt>
                <c:pt idx="129">
                  <c:v>1.49</c:v>
                </c:pt>
                <c:pt idx="130">
                  <c:v>1.99</c:v>
                </c:pt>
                <c:pt idx="131">
                  <c:v>7.49</c:v>
                </c:pt>
                <c:pt idx="132">
                  <c:v>14.7</c:v>
                </c:pt>
                <c:pt idx="133">
                  <c:v>5.77</c:v>
                </c:pt>
                <c:pt idx="134">
                  <c:v>66.67</c:v>
                </c:pt>
                <c:pt idx="135">
                  <c:v>9.92</c:v>
                </c:pt>
                <c:pt idx="136">
                  <c:v>3</c:v>
                </c:pt>
                <c:pt idx="137">
                  <c:v>80.2</c:v>
                </c:pt>
                <c:pt idx="138">
                  <c:v>5.92</c:v>
                </c:pt>
                <c:pt idx="139">
                  <c:v>0.99</c:v>
                </c:pt>
                <c:pt idx="140">
                  <c:v>1.3</c:v>
                </c:pt>
                <c:pt idx="141">
                  <c:v>3.9</c:v>
                </c:pt>
                <c:pt idx="142">
                  <c:v>35.67</c:v>
                </c:pt>
                <c:pt idx="143">
                  <c:v>2.64</c:v>
                </c:pt>
                <c:pt idx="144">
                  <c:v>1.99</c:v>
                </c:pt>
                <c:pt idx="145">
                  <c:v>0.7</c:v>
                </c:pt>
                <c:pt idx="146">
                  <c:v>45.51</c:v>
                </c:pt>
                <c:pt idx="147">
                  <c:v>12.14</c:v>
                </c:pt>
                <c:pt idx="148">
                  <c:v>7.03</c:v>
                </c:pt>
                <c:pt idx="149">
                  <c:v>35</c:v>
                </c:pt>
                <c:pt idx="150">
                  <c:v>5.3</c:v>
                </c:pt>
                <c:pt idx="151">
                  <c:v>18.98</c:v>
                </c:pt>
                <c:pt idx="152">
                  <c:v>6.66</c:v>
                </c:pt>
                <c:pt idx="153">
                  <c:v>13.99</c:v>
                </c:pt>
                <c:pt idx="154">
                  <c:v>7.44</c:v>
                </c:pt>
                <c:pt idx="155">
                  <c:v>30.06</c:v>
                </c:pt>
                <c:pt idx="156">
                  <c:v>5.3</c:v>
                </c:pt>
                <c:pt idx="157">
                  <c:v>18.98</c:v>
                </c:pt>
                <c:pt idx="158">
                  <c:v>6.66</c:v>
                </c:pt>
                <c:pt idx="159">
                  <c:v>7.44</c:v>
                </c:pt>
                <c:pt idx="160">
                  <c:v>10.91</c:v>
                </c:pt>
                <c:pt idx="161">
                  <c:v>0.7</c:v>
                </c:pt>
                <c:pt idx="162">
                  <c:v>5</c:v>
                </c:pt>
                <c:pt idx="163">
                  <c:v>1.57</c:v>
                </c:pt>
                <c:pt idx="164">
                  <c:v>5.34</c:v>
                </c:pt>
                <c:pt idx="165">
                  <c:v>54.74</c:v>
                </c:pt>
                <c:pt idx="166">
                  <c:v>1.99</c:v>
                </c:pt>
                <c:pt idx="167">
                  <c:v>4.99</c:v>
                </c:pt>
                <c:pt idx="168">
                  <c:v>4.62</c:v>
                </c:pt>
                <c:pt idx="169">
                  <c:v>1.99</c:v>
                </c:pt>
                <c:pt idx="170">
                  <c:v>0.99</c:v>
                </c:pt>
                <c:pt idx="171">
                  <c:v>1.99</c:v>
                </c:pt>
                <c:pt idx="172">
                  <c:v>24.49</c:v>
                </c:pt>
                <c:pt idx="173">
                  <c:v>4</c:v>
                </c:pt>
                <c:pt idx="174">
                  <c:v>5.21</c:v>
                </c:pt>
                <c:pt idx="175">
                  <c:v>5.15</c:v>
                </c:pt>
                <c:pt idx="176">
                  <c:v>10.68</c:v>
                </c:pt>
                <c:pt idx="177">
                  <c:v>1.99</c:v>
                </c:pt>
                <c:pt idx="178">
                  <c:v>5.03</c:v>
                </c:pt>
                <c:pt idx="179">
                  <c:v>54.12</c:v>
                </c:pt>
                <c:pt idx="180">
                  <c:v>4</c:v>
                </c:pt>
                <c:pt idx="181">
                  <c:v>24.49</c:v>
                </c:pt>
                <c:pt idx="182">
                  <c:v>5.29</c:v>
                </c:pt>
                <c:pt idx="183">
                  <c:v>9.23</c:v>
                </c:pt>
                <c:pt idx="184">
                  <c:v>4</c:v>
                </c:pt>
                <c:pt idx="185">
                  <c:v>1.86</c:v>
                </c:pt>
                <c:pt idx="186">
                  <c:v>27.75</c:v>
                </c:pt>
                <c:pt idx="187">
                  <c:v>1.86</c:v>
                </c:pt>
                <c:pt idx="188">
                  <c:v>2.64</c:v>
                </c:pt>
                <c:pt idx="189">
                  <c:v>8.99</c:v>
                </c:pt>
                <c:pt idx="190">
                  <c:v>2.64</c:v>
                </c:pt>
                <c:pt idx="191">
                  <c:v>8.99</c:v>
                </c:pt>
                <c:pt idx="192">
                  <c:v>4.93</c:v>
                </c:pt>
                <c:pt idx="193">
                  <c:v>6.92</c:v>
                </c:pt>
                <c:pt idx="194">
                  <c:v>51.94</c:v>
                </c:pt>
                <c:pt idx="195">
                  <c:v>8.99</c:v>
                </c:pt>
                <c:pt idx="196">
                  <c:v>91.05</c:v>
                </c:pt>
                <c:pt idx="197">
                  <c:v>6.15</c:v>
                </c:pt>
                <c:pt idx="198">
                  <c:v>4.8099999999999996</c:v>
                </c:pt>
                <c:pt idx="199">
                  <c:v>7.78</c:v>
                </c:pt>
                <c:pt idx="200">
                  <c:v>55.96</c:v>
                </c:pt>
                <c:pt idx="201">
                  <c:v>5.17</c:v>
                </c:pt>
                <c:pt idx="202">
                  <c:v>0.99</c:v>
                </c:pt>
                <c:pt idx="203">
                  <c:v>55.96</c:v>
                </c:pt>
                <c:pt idx="204">
                  <c:v>5.17</c:v>
                </c:pt>
                <c:pt idx="205">
                  <c:v>5.37</c:v>
                </c:pt>
                <c:pt idx="206">
                  <c:v>11.37</c:v>
                </c:pt>
                <c:pt idx="207">
                  <c:v>5.63</c:v>
                </c:pt>
                <c:pt idx="208">
                  <c:v>5.26</c:v>
                </c:pt>
                <c:pt idx="209">
                  <c:v>6.28</c:v>
                </c:pt>
                <c:pt idx="210">
                  <c:v>5.66</c:v>
                </c:pt>
                <c:pt idx="211">
                  <c:v>2.5</c:v>
                </c:pt>
                <c:pt idx="212">
                  <c:v>30</c:v>
                </c:pt>
                <c:pt idx="213">
                  <c:v>7.53</c:v>
                </c:pt>
                <c:pt idx="214">
                  <c:v>11.17</c:v>
                </c:pt>
                <c:pt idx="215">
                  <c:v>9.4499999999999993</c:v>
                </c:pt>
                <c:pt idx="216">
                  <c:v>4</c:v>
                </c:pt>
                <c:pt idx="217">
                  <c:v>5.47</c:v>
                </c:pt>
                <c:pt idx="218">
                  <c:v>69</c:v>
                </c:pt>
                <c:pt idx="219">
                  <c:v>14.48</c:v>
                </c:pt>
                <c:pt idx="220">
                  <c:v>0.8</c:v>
                </c:pt>
                <c:pt idx="221">
                  <c:v>6.27</c:v>
                </c:pt>
                <c:pt idx="222">
                  <c:v>19.989999999999998</c:v>
                </c:pt>
                <c:pt idx="223">
                  <c:v>13.99</c:v>
                </c:pt>
                <c:pt idx="224">
                  <c:v>1.99</c:v>
                </c:pt>
                <c:pt idx="225">
                  <c:v>3.3</c:v>
                </c:pt>
                <c:pt idx="226">
                  <c:v>4.8</c:v>
                </c:pt>
                <c:pt idx="227">
                  <c:v>8.08</c:v>
                </c:pt>
                <c:pt idx="228">
                  <c:v>4</c:v>
                </c:pt>
                <c:pt idx="229">
                  <c:v>19.989999999999998</c:v>
                </c:pt>
                <c:pt idx="230">
                  <c:v>55.96</c:v>
                </c:pt>
                <c:pt idx="231">
                  <c:v>0.97</c:v>
                </c:pt>
                <c:pt idx="232">
                  <c:v>30</c:v>
                </c:pt>
                <c:pt idx="233">
                  <c:v>4.2</c:v>
                </c:pt>
                <c:pt idx="234">
                  <c:v>11.28</c:v>
                </c:pt>
                <c:pt idx="235">
                  <c:v>2.99</c:v>
                </c:pt>
                <c:pt idx="236">
                  <c:v>6.28</c:v>
                </c:pt>
                <c:pt idx="237">
                  <c:v>0.99</c:v>
                </c:pt>
                <c:pt idx="238">
                  <c:v>5</c:v>
                </c:pt>
                <c:pt idx="239">
                  <c:v>7.87</c:v>
                </c:pt>
                <c:pt idx="240">
                  <c:v>6.25</c:v>
                </c:pt>
                <c:pt idx="241">
                  <c:v>19.989999999999998</c:v>
                </c:pt>
                <c:pt idx="242">
                  <c:v>14.7</c:v>
                </c:pt>
                <c:pt idx="243">
                  <c:v>14.37</c:v>
                </c:pt>
                <c:pt idx="244">
                  <c:v>6.75</c:v>
                </c:pt>
                <c:pt idx="245">
                  <c:v>6.6</c:v>
                </c:pt>
                <c:pt idx="246">
                  <c:v>5.01</c:v>
                </c:pt>
                <c:pt idx="247">
                  <c:v>19.989999999999998</c:v>
                </c:pt>
                <c:pt idx="248">
                  <c:v>19.989999999999998</c:v>
                </c:pt>
                <c:pt idx="249">
                  <c:v>4.9800000000000004</c:v>
                </c:pt>
                <c:pt idx="250">
                  <c:v>6.27</c:v>
                </c:pt>
                <c:pt idx="251">
                  <c:v>24.49</c:v>
                </c:pt>
                <c:pt idx="252">
                  <c:v>0.5</c:v>
                </c:pt>
                <c:pt idx="253">
                  <c:v>6.27</c:v>
                </c:pt>
                <c:pt idx="254">
                  <c:v>4.8600000000000003</c:v>
                </c:pt>
                <c:pt idx="255">
                  <c:v>0.99</c:v>
                </c:pt>
                <c:pt idx="256">
                  <c:v>0.96</c:v>
                </c:pt>
                <c:pt idx="257">
                  <c:v>6.07</c:v>
                </c:pt>
                <c:pt idx="258">
                  <c:v>14.7</c:v>
                </c:pt>
                <c:pt idx="259">
                  <c:v>9.86</c:v>
                </c:pt>
                <c:pt idx="260">
                  <c:v>6.6</c:v>
                </c:pt>
                <c:pt idx="261">
                  <c:v>4.96</c:v>
                </c:pt>
                <c:pt idx="262">
                  <c:v>2.38</c:v>
                </c:pt>
                <c:pt idx="263">
                  <c:v>0.96</c:v>
                </c:pt>
                <c:pt idx="264">
                  <c:v>6.07</c:v>
                </c:pt>
                <c:pt idx="265">
                  <c:v>14.7</c:v>
                </c:pt>
                <c:pt idx="266">
                  <c:v>9.86</c:v>
                </c:pt>
                <c:pt idx="267">
                  <c:v>6.5</c:v>
                </c:pt>
                <c:pt idx="268">
                  <c:v>4.8600000000000003</c:v>
                </c:pt>
                <c:pt idx="269">
                  <c:v>8.99</c:v>
                </c:pt>
                <c:pt idx="270">
                  <c:v>53.03</c:v>
                </c:pt>
                <c:pt idx="271">
                  <c:v>12.65</c:v>
                </c:pt>
                <c:pt idx="272">
                  <c:v>5.09</c:v>
                </c:pt>
                <c:pt idx="273">
                  <c:v>5.19</c:v>
                </c:pt>
                <c:pt idx="274">
                  <c:v>4.9800000000000004</c:v>
                </c:pt>
                <c:pt idx="275">
                  <c:v>13.99</c:v>
                </c:pt>
                <c:pt idx="276">
                  <c:v>0.95</c:v>
                </c:pt>
                <c:pt idx="277">
                  <c:v>29.21</c:v>
                </c:pt>
                <c:pt idx="278">
                  <c:v>19.989999999999998</c:v>
                </c:pt>
                <c:pt idx="279">
                  <c:v>14.7</c:v>
                </c:pt>
                <c:pt idx="280">
                  <c:v>8.51</c:v>
                </c:pt>
                <c:pt idx="281">
                  <c:v>1.49</c:v>
                </c:pt>
                <c:pt idx="282">
                  <c:v>5.67</c:v>
                </c:pt>
                <c:pt idx="283">
                  <c:v>13.18</c:v>
                </c:pt>
                <c:pt idx="284">
                  <c:v>10.29</c:v>
                </c:pt>
                <c:pt idx="285">
                  <c:v>1.25</c:v>
                </c:pt>
                <c:pt idx="286">
                  <c:v>13.99</c:v>
                </c:pt>
                <c:pt idx="287">
                  <c:v>6.85</c:v>
                </c:pt>
                <c:pt idx="288">
                  <c:v>6.05</c:v>
                </c:pt>
                <c:pt idx="289">
                  <c:v>1.57</c:v>
                </c:pt>
                <c:pt idx="290">
                  <c:v>69.64</c:v>
                </c:pt>
                <c:pt idx="291">
                  <c:v>49</c:v>
                </c:pt>
                <c:pt idx="292">
                  <c:v>5.99</c:v>
                </c:pt>
                <c:pt idx="293">
                  <c:v>1.97</c:v>
                </c:pt>
                <c:pt idx="294">
                  <c:v>2</c:v>
                </c:pt>
                <c:pt idx="295">
                  <c:v>14.7</c:v>
                </c:pt>
                <c:pt idx="296">
                  <c:v>7.44</c:v>
                </c:pt>
                <c:pt idx="297">
                  <c:v>51.94</c:v>
                </c:pt>
                <c:pt idx="298">
                  <c:v>14.7</c:v>
                </c:pt>
                <c:pt idx="299">
                  <c:v>7.44</c:v>
                </c:pt>
                <c:pt idx="300">
                  <c:v>51.94</c:v>
                </c:pt>
                <c:pt idx="301">
                  <c:v>2</c:v>
                </c:pt>
                <c:pt idx="302">
                  <c:v>35</c:v>
                </c:pt>
                <c:pt idx="303">
                  <c:v>57</c:v>
                </c:pt>
                <c:pt idx="304">
                  <c:v>3.5</c:v>
                </c:pt>
                <c:pt idx="305">
                  <c:v>19.989999999999998</c:v>
                </c:pt>
                <c:pt idx="306">
                  <c:v>5.03</c:v>
                </c:pt>
                <c:pt idx="307">
                  <c:v>5.04</c:v>
                </c:pt>
                <c:pt idx="308">
                  <c:v>11.37</c:v>
                </c:pt>
                <c:pt idx="309">
                  <c:v>49</c:v>
                </c:pt>
                <c:pt idx="310">
                  <c:v>19.989999999999998</c:v>
                </c:pt>
                <c:pt idx="311">
                  <c:v>5.72</c:v>
                </c:pt>
                <c:pt idx="312">
                  <c:v>5</c:v>
                </c:pt>
                <c:pt idx="313">
                  <c:v>17.78</c:v>
                </c:pt>
                <c:pt idx="314">
                  <c:v>7.59</c:v>
                </c:pt>
                <c:pt idx="315">
                  <c:v>19.989999999999998</c:v>
                </c:pt>
                <c:pt idx="316">
                  <c:v>1.57</c:v>
                </c:pt>
                <c:pt idx="317">
                  <c:v>8.7799999999999994</c:v>
                </c:pt>
                <c:pt idx="318">
                  <c:v>1.99</c:v>
                </c:pt>
                <c:pt idx="319">
                  <c:v>1.61</c:v>
                </c:pt>
                <c:pt idx="320">
                  <c:v>1.49</c:v>
                </c:pt>
                <c:pt idx="321">
                  <c:v>1.25</c:v>
                </c:pt>
                <c:pt idx="322">
                  <c:v>75.23</c:v>
                </c:pt>
                <c:pt idx="323">
                  <c:v>5.9</c:v>
                </c:pt>
                <c:pt idx="324">
                  <c:v>7.37</c:v>
                </c:pt>
                <c:pt idx="325">
                  <c:v>5</c:v>
                </c:pt>
                <c:pt idx="326">
                  <c:v>69</c:v>
                </c:pt>
                <c:pt idx="327">
                  <c:v>1.49</c:v>
                </c:pt>
                <c:pt idx="328">
                  <c:v>69</c:v>
                </c:pt>
                <c:pt idx="329">
                  <c:v>1.39</c:v>
                </c:pt>
                <c:pt idx="330">
                  <c:v>11.52</c:v>
                </c:pt>
                <c:pt idx="331">
                  <c:v>4</c:v>
                </c:pt>
                <c:pt idx="332">
                  <c:v>5.24</c:v>
                </c:pt>
                <c:pt idx="333">
                  <c:v>5.96</c:v>
                </c:pt>
                <c:pt idx="334">
                  <c:v>5.3</c:v>
                </c:pt>
                <c:pt idx="335">
                  <c:v>2</c:v>
                </c:pt>
                <c:pt idx="336">
                  <c:v>8.99</c:v>
                </c:pt>
                <c:pt idx="337">
                  <c:v>8.4</c:v>
                </c:pt>
                <c:pt idx="338">
                  <c:v>5</c:v>
                </c:pt>
                <c:pt idx="339">
                  <c:v>19.989999999999998</c:v>
                </c:pt>
                <c:pt idx="340">
                  <c:v>5.33</c:v>
                </c:pt>
                <c:pt idx="341">
                  <c:v>99</c:v>
                </c:pt>
                <c:pt idx="342">
                  <c:v>35.020000000000003</c:v>
                </c:pt>
                <c:pt idx="343">
                  <c:v>8.8000000000000007</c:v>
                </c:pt>
                <c:pt idx="344">
                  <c:v>4.2</c:v>
                </c:pt>
                <c:pt idx="345">
                  <c:v>59.24</c:v>
                </c:pt>
                <c:pt idx="346">
                  <c:v>59.24</c:v>
                </c:pt>
                <c:pt idx="347">
                  <c:v>35.020000000000003</c:v>
                </c:pt>
                <c:pt idx="348">
                  <c:v>8.8000000000000007</c:v>
                </c:pt>
                <c:pt idx="349">
                  <c:v>4.2</c:v>
                </c:pt>
                <c:pt idx="350">
                  <c:v>19.989999999999998</c:v>
                </c:pt>
                <c:pt idx="351">
                  <c:v>8.99</c:v>
                </c:pt>
                <c:pt idx="352">
                  <c:v>0.71</c:v>
                </c:pt>
                <c:pt idx="353">
                  <c:v>13.18</c:v>
                </c:pt>
                <c:pt idx="354">
                  <c:v>44.55</c:v>
                </c:pt>
                <c:pt idx="355">
                  <c:v>4.95</c:v>
                </c:pt>
                <c:pt idx="356">
                  <c:v>11.28</c:v>
                </c:pt>
                <c:pt idx="357">
                  <c:v>1.49</c:v>
                </c:pt>
                <c:pt idx="358">
                  <c:v>9.0299999999999994</c:v>
                </c:pt>
                <c:pt idx="359">
                  <c:v>56.14</c:v>
                </c:pt>
                <c:pt idx="360">
                  <c:v>7.4</c:v>
                </c:pt>
                <c:pt idx="361">
                  <c:v>8.99</c:v>
                </c:pt>
                <c:pt idx="362">
                  <c:v>30</c:v>
                </c:pt>
                <c:pt idx="363">
                  <c:v>5.42</c:v>
                </c:pt>
                <c:pt idx="364">
                  <c:v>8.99</c:v>
                </c:pt>
                <c:pt idx="365">
                  <c:v>5.42</c:v>
                </c:pt>
                <c:pt idx="366">
                  <c:v>0.5</c:v>
                </c:pt>
                <c:pt idx="367">
                  <c:v>5.81</c:v>
                </c:pt>
                <c:pt idx="368">
                  <c:v>54.12</c:v>
                </c:pt>
                <c:pt idx="369">
                  <c:v>1.01</c:v>
                </c:pt>
                <c:pt idx="370">
                  <c:v>3.99</c:v>
                </c:pt>
                <c:pt idx="371">
                  <c:v>19.989999999999998</c:v>
                </c:pt>
                <c:pt idx="372">
                  <c:v>10.68</c:v>
                </c:pt>
                <c:pt idx="373">
                  <c:v>5.13</c:v>
                </c:pt>
                <c:pt idx="374">
                  <c:v>19.989999999999998</c:v>
                </c:pt>
                <c:pt idx="375">
                  <c:v>4.9000000000000004</c:v>
                </c:pt>
                <c:pt idx="376">
                  <c:v>8.99</c:v>
                </c:pt>
                <c:pt idx="377">
                  <c:v>35</c:v>
                </c:pt>
                <c:pt idx="378">
                  <c:v>2.99</c:v>
                </c:pt>
                <c:pt idx="379">
                  <c:v>1.99</c:v>
                </c:pt>
                <c:pt idx="380">
                  <c:v>6.35</c:v>
                </c:pt>
                <c:pt idx="381">
                  <c:v>41.44</c:v>
                </c:pt>
                <c:pt idx="382">
                  <c:v>2.99</c:v>
                </c:pt>
                <c:pt idx="383">
                  <c:v>53.48</c:v>
                </c:pt>
                <c:pt idx="384">
                  <c:v>5.26</c:v>
                </c:pt>
                <c:pt idx="385">
                  <c:v>23.78</c:v>
                </c:pt>
                <c:pt idx="386">
                  <c:v>2.83</c:v>
                </c:pt>
                <c:pt idx="387">
                  <c:v>18.45</c:v>
                </c:pt>
                <c:pt idx="388">
                  <c:v>19.989999999999998</c:v>
                </c:pt>
                <c:pt idx="389">
                  <c:v>8.99</c:v>
                </c:pt>
                <c:pt idx="390">
                  <c:v>13.32</c:v>
                </c:pt>
                <c:pt idx="391">
                  <c:v>2.83</c:v>
                </c:pt>
                <c:pt idx="392">
                  <c:v>18.45</c:v>
                </c:pt>
                <c:pt idx="393">
                  <c:v>8.99</c:v>
                </c:pt>
                <c:pt idx="394">
                  <c:v>19.989999999999998</c:v>
                </c:pt>
                <c:pt idx="395">
                  <c:v>13.32</c:v>
                </c:pt>
                <c:pt idx="396">
                  <c:v>5.61</c:v>
                </c:pt>
                <c:pt idx="397">
                  <c:v>1.22</c:v>
                </c:pt>
                <c:pt idx="398">
                  <c:v>0.93</c:v>
                </c:pt>
                <c:pt idx="399">
                  <c:v>2.82</c:v>
                </c:pt>
                <c:pt idx="400">
                  <c:v>1.32</c:v>
                </c:pt>
                <c:pt idx="401">
                  <c:v>9.4499999999999993</c:v>
                </c:pt>
                <c:pt idx="402">
                  <c:v>5.14</c:v>
                </c:pt>
                <c:pt idx="403">
                  <c:v>57</c:v>
                </c:pt>
                <c:pt idx="404">
                  <c:v>1.2</c:v>
                </c:pt>
                <c:pt idx="405">
                  <c:v>1.2</c:v>
                </c:pt>
                <c:pt idx="406">
                  <c:v>5.61</c:v>
                </c:pt>
                <c:pt idx="407">
                  <c:v>2.82</c:v>
                </c:pt>
                <c:pt idx="408">
                  <c:v>1.32</c:v>
                </c:pt>
                <c:pt idx="409">
                  <c:v>9.4499999999999993</c:v>
                </c:pt>
                <c:pt idx="410">
                  <c:v>0.93</c:v>
                </c:pt>
                <c:pt idx="411">
                  <c:v>1.99</c:v>
                </c:pt>
                <c:pt idx="412">
                  <c:v>19.989999999999998</c:v>
                </c:pt>
                <c:pt idx="413">
                  <c:v>5.16</c:v>
                </c:pt>
                <c:pt idx="414">
                  <c:v>1.34</c:v>
                </c:pt>
                <c:pt idx="415">
                  <c:v>11.15</c:v>
                </c:pt>
                <c:pt idx="416">
                  <c:v>8.99</c:v>
                </c:pt>
                <c:pt idx="417">
                  <c:v>4</c:v>
                </c:pt>
                <c:pt idx="418">
                  <c:v>35</c:v>
                </c:pt>
                <c:pt idx="419">
                  <c:v>30</c:v>
                </c:pt>
                <c:pt idx="420">
                  <c:v>5.79</c:v>
                </c:pt>
                <c:pt idx="421">
                  <c:v>46.74</c:v>
                </c:pt>
                <c:pt idx="422">
                  <c:v>4</c:v>
                </c:pt>
                <c:pt idx="423">
                  <c:v>3.99</c:v>
                </c:pt>
                <c:pt idx="424">
                  <c:v>5.74</c:v>
                </c:pt>
                <c:pt idx="425">
                  <c:v>56.14</c:v>
                </c:pt>
                <c:pt idx="426">
                  <c:v>8.99</c:v>
                </c:pt>
                <c:pt idx="427">
                  <c:v>1.99</c:v>
                </c:pt>
                <c:pt idx="428">
                  <c:v>19.989999999999998</c:v>
                </c:pt>
                <c:pt idx="429">
                  <c:v>54.74</c:v>
                </c:pt>
                <c:pt idx="430">
                  <c:v>0.5</c:v>
                </c:pt>
                <c:pt idx="431">
                  <c:v>1.02</c:v>
                </c:pt>
                <c:pt idx="432">
                  <c:v>69.64</c:v>
                </c:pt>
                <c:pt idx="433">
                  <c:v>14</c:v>
                </c:pt>
                <c:pt idx="434">
                  <c:v>5.08</c:v>
                </c:pt>
                <c:pt idx="435">
                  <c:v>3.3</c:v>
                </c:pt>
                <c:pt idx="436">
                  <c:v>8.99</c:v>
                </c:pt>
                <c:pt idx="437">
                  <c:v>1.99</c:v>
                </c:pt>
                <c:pt idx="438">
                  <c:v>4</c:v>
                </c:pt>
                <c:pt idx="439">
                  <c:v>3.5</c:v>
                </c:pt>
                <c:pt idx="440">
                  <c:v>11.64</c:v>
                </c:pt>
                <c:pt idx="441">
                  <c:v>9.23</c:v>
                </c:pt>
                <c:pt idx="442">
                  <c:v>9.5399999999999991</c:v>
                </c:pt>
                <c:pt idx="443">
                  <c:v>6.89</c:v>
                </c:pt>
                <c:pt idx="444">
                  <c:v>5.76</c:v>
                </c:pt>
                <c:pt idx="445">
                  <c:v>5.49</c:v>
                </c:pt>
                <c:pt idx="446">
                  <c:v>35.840000000000003</c:v>
                </c:pt>
                <c:pt idx="447">
                  <c:v>4.82</c:v>
                </c:pt>
                <c:pt idx="448">
                  <c:v>9.68</c:v>
                </c:pt>
                <c:pt idx="449">
                  <c:v>6.19</c:v>
                </c:pt>
                <c:pt idx="450">
                  <c:v>6.75</c:v>
                </c:pt>
                <c:pt idx="451">
                  <c:v>2.25</c:v>
                </c:pt>
                <c:pt idx="452">
                  <c:v>35</c:v>
                </c:pt>
                <c:pt idx="453">
                  <c:v>6.86</c:v>
                </c:pt>
                <c:pt idx="454">
                  <c:v>30</c:v>
                </c:pt>
                <c:pt idx="455">
                  <c:v>13.99</c:v>
                </c:pt>
                <c:pt idx="456">
                  <c:v>1.1000000000000001</c:v>
                </c:pt>
                <c:pt idx="457">
                  <c:v>6.5</c:v>
                </c:pt>
                <c:pt idx="458">
                  <c:v>5.14</c:v>
                </c:pt>
                <c:pt idx="459">
                  <c:v>5</c:v>
                </c:pt>
                <c:pt idx="460">
                  <c:v>13.99</c:v>
                </c:pt>
                <c:pt idx="461">
                  <c:v>0.83</c:v>
                </c:pt>
                <c:pt idx="462">
                  <c:v>5.22</c:v>
                </c:pt>
                <c:pt idx="463">
                  <c:v>41.91</c:v>
                </c:pt>
                <c:pt idx="464">
                  <c:v>4.9800000000000004</c:v>
                </c:pt>
                <c:pt idx="465">
                  <c:v>1.6</c:v>
                </c:pt>
                <c:pt idx="466">
                  <c:v>2.04</c:v>
                </c:pt>
                <c:pt idx="467">
                  <c:v>6.75</c:v>
                </c:pt>
                <c:pt idx="468">
                  <c:v>8.99</c:v>
                </c:pt>
                <c:pt idx="469">
                  <c:v>0.91</c:v>
                </c:pt>
                <c:pt idx="470">
                  <c:v>22.24</c:v>
                </c:pt>
                <c:pt idx="471">
                  <c:v>5.29</c:v>
                </c:pt>
                <c:pt idx="472">
                  <c:v>6.27</c:v>
                </c:pt>
                <c:pt idx="473">
                  <c:v>0.7</c:v>
                </c:pt>
                <c:pt idx="474">
                  <c:v>5.41</c:v>
                </c:pt>
                <c:pt idx="475">
                  <c:v>0.7</c:v>
                </c:pt>
                <c:pt idx="476">
                  <c:v>8.7899999999999991</c:v>
                </c:pt>
                <c:pt idx="477">
                  <c:v>5.99</c:v>
                </c:pt>
                <c:pt idx="478">
                  <c:v>5.3</c:v>
                </c:pt>
                <c:pt idx="479">
                  <c:v>5.16</c:v>
                </c:pt>
                <c:pt idx="480">
                  <c:v>8.5500000000000007</c:v>
                </c:pt>
                <c:pt idx="481">
                  <c:v>35</c:v>
                </c:pt>
                <c:pt idx="482">
                  <c:v>8.8800000000000008</c:v>
                </c:pt>
                <c:pt idx="483">
                  <c:v>60</c:v>
                </c:pt>
                <c:pt idx="484">
                  <c:v>5.3</c:v>
                </c:pt>
                <c:pt idx="485">
                  <c:v>9.92</c:v>
                </c:pt>
                <c:pt idx="486">
                  <c:v>5.1100000000000003</c:v>
                </c:pt>
                <c:pt idx="487">
                  <c:v>5.15</c:v>
                </c:pt>
                <c:pt idx="488">
                  <c:v>8.99</c:v>
                </c:pt>
                <c:pt idx="489">
                  <c:v>1.39</c:v>
                </c:pt>
                <c:pt idx="490">
                  <c:v>11.54</c:v>
                </c:pt>
                <c:pt idx="491">
                  <c:v>14.36</c:v>
                </c:pt>
                <c:pt idx="492">
                  <c:v>0.75</c:v>
                </c:pt>
                <c:pt idx="493">
                  <c:v>5.26</c:v>
                </c:pt>
                <c:pt idx="494">
                  <c:v>0.96</c:v>
                </c:pt>
                <c:pt idx="495">
                  <c:v>3.97</c:v>
                </c:pt>
                <c:pt idx="496">
                  <c:v>0.7</c:v>
                </c:pt>
                <c:pt idx="497">
                  <c:v>0.96</c:v>
                </c:pt>
                <c:pt idx="498">
                  <c:v>3.97</c:v>
                </c:pt>
                <c:pt idx="499">
                  <c:v>3.61</c:v>
                </c:pt>
                <c:pt idx="500">
                  <c:v>28</c:v>
                </c:pt>
                <c:pt idx="501">
                  <c:v>35</c:v>
                </c:pt>
                <c:pt idx="502">
                  <c:v>0.49</c:v>
                </c:pt>
                <c:pt idx="503">
                  <c:v>2.04</c:v>
                </c:pt>
                <c:pt idx="504">
                  <c:v>28</c:v>
                </c:pt>
                <c:pt idx="505">
                  <c:v>35</c:v>
                </c:pt>
                <c:pt idx="506">
                  <c:v>0.49</c:v>
                </c:pt>
                <c:pt idx="507">
                  <c:v>2.04</c:v>
                </c:pt>
                <c:pt idx="508">
                  <c:v>1.49</c:v>
                </c:pt>
                <c:pt idx="509">
                  <c:v>5.99</c:v>
                </c:pt>
                <c:pt idx="510">
                  <c:v>2.4</c:v>
                </c:pt>
                <c:pt idx="511">
                  <c:v>5.61</c:v>
                </c:pt>
                <c:pt idx="512">
                  <c:v>5.83</c:v>
                </c:pt>
                <c:pt idx="513">
                  <c:v>69.64</c:v>
                </c:pt>
                <c:pt idx="514">
                  <c:v>9.7100000000000009</c:v>
                </c:pt>
                <c:pt idx="515">
                  <c:v>30</c:v>
                </c:pt>
                <c:pt idx="516">
                  <c:v>19.989999999999998</c:v>
                </c:pt>
                <c:pt idx="517">
                  <c:v>6.31</c:v>
                </c:pt>
                <c:pt idx="518">
                  <c:v>36.61</c:v>
                </c:pt>
                <c:pt idx="519">
                  <c:v>2.64</c:v>
                </c:pt>
                <c:pt idx="520">
                  <c:v>4</c:v>
                </c:pt>
                <c:pt idx="521">
                  <c:v>8.94</c:v>
                </c:pt>
                <c:pt idx="522">
                  <c:v>8.99</c:v>
                </c:pt>
                <c:pt idx="523">
                  <c:v>1.38</c:v>
                </c:pt>
                <c:pt idx="524">
                  <c:v>35.89</c:v>
                </c:pt>
                <c:pt idx="525">
                  <c:v>2.14</c:v>
                </c:pt>
                <c:pt idx="526">
                  <c:v>5.46</c:v>
                </c:pt>
                <c:pt idx="527">
                  <c:v>3.99</c:v>
                </c:pt>
                <c:pt idx="528">
                  <c:v>35.840000000000003</c:v>
                </c:pt>
                <c:pt idx="529">
                  <c:v>12.62</c:v>
                </c:pt>
                <c:pt idx="530">
                  <c:v>56.2</c:v>
                </c:pt>
                <c:pt idx="531">
                  <c:v>5.3</c:v>
                </c:pt>
                <c:pt idx="532">
                  <c:v>2.99</c:v>
                </c:pt>
                <c:pt idx="533">
                  <c:v>5.09</c:v>
                </c:pt>
                <c:pt idx="534">
                  <c:v>2.99</c:v>
                </c:pt>
                <c:pt idx="535">
                  <c:v>29.7</c:v>
                </c:pt>
                <c:pt idx="536">
                  <c:v>5.09</c:v>
                </c:pt>
                <c:pt idx="537">
                  <c:v>1.6</c:v>
                </c:pt>
                <c:pt idx="538">
                  <c:v>0.49</c:v>
                </c:pt>
                <c:pt idx="539">
                  <c:v>1.56</c:v>
                </c:pt>
                <c:pt idx="540">
                  <c:v>17.850000000000001</c:v>
                </c:pt>
                <c:pt idx="541">
                  <c:v>0.96</c:v>
                </c:pt>
                <c:pt idx="542">
                  <c:v>51.94</c:v>
                </c:pt>
                <c:pt idx="543">
                  <c:v>0.96</c:v>
                </c:pt>
                <c:pt idx="544">
                  <c:v>35.89</c:v>
                </c:pt>
                <c:pt idx="545">
                  <c:v>69.55</c:v>
                </c:pt>
                <c:pt idx="546">
                  <c:v>14.37</c:v>
                </c:pt>
                <c:pt idx="547">
                  <c:v>5</c:v>
                </c:pt>
                <c:pt idx="548">
                  <c:v>12.9</c:v>
                </c:pt>
                <c:pt idx="549">
                  <c:v>7.18</c:v>
                </c:pt>
                <c:pt idx="550">
                  <c:v>5.17</c:v>
                </c:pt>
                <c:pt idx="551">
                  <c:v>76.37</c:v>
                </c:pt>
                <c:pt idx="552">
                  <c:v>5.83</c:v>
                </c:pt>
                <c:pt idx="553">
                  <c:v>0.99</c:v>
                </c:pt>
                <c:pt idx="554">
                  <c:v>1.99</c:v>
                </c:pt>
                <c:pt idx="555">
                  <c:v>19.989999999999998</c:v>
                </c:pt>
                <c:pt idx="556">
                  <c:v>2.27</c:v>
                </c:pt>
                <c:pt idx="557">
                  <c:v>17.48</c:v>
                </c:pt>
                <c:pt idx="558">
                  <c:v>0.49</c:v>
                </c:pt>
                <c:pt idx="559">
                  <c:v>45.7</c:v>
                </c:pt>
                <c:pt idx="560">
                  <c:v>1.99</c:v>
                </c:pt>
                <c:pt idx="561">
                  <c:v>5.33</c:v>
                </c:pt>
                <c:pt idx="562">
                  <c:v>4.99</c:v>
                </c:pt>
                <c:pt idx="563">
                  <c:v>2.99</c:v>
                </c:pt>
                <c:pt idx="564">
                  <c:v>8.99</c:v>
                </c:pt>
                <c:pt idx="565">
                  <c:v>7.86</c:v>
                </c:pt>
                <c:pt idx="566">
                  <c:v>14.72</c:v>
                </c:pt>
                <c:pt idx="567">
                  <c:v>5.43</c:v>
                </c:pt>
                <c:pt idx="568">
                  <c:v>16.63</c:v>
                </c:pt>
                <c:pt idx="569">
                  <c:v>5.04</c:v>
                </c:pt>
                <c:pt idx="570">
                  <c:v>2.5</c:v>
                </c:pt>
                <c:pt idx="571">
                  <c:v>10.55</c:v>
                </c:pt>
                <c:pt idx="572">
                  <c:v>2.99</c:v>
                </c:pt>
                <c:pt idx="573">
                  <c:v>5.92</c:v>
                </c:pt>
                <c:pt idx="574">
                  <c:v>3.85</c:v>
                </c:pt>
                <c:pt idx="575">
                  <c:v>0.5</c:v>
                </c:pt>
                <c:pt idx="576">
                  <c:v>4</c:v>
                </c:pt>
                <c:pt idx="577">
                  <c:v>10.17</c:v>
                </c:pt>
                <c:pt idx="578">
                  <c:v>2.35</c:v>
                </c:pt>
                <c:pt idx="579">
                  <c:v>6.13</c:v>
                </c:pt>
                <c:pt idx="580">
                  <c:v>2.5</c:v>
                </c:pt>
                <c:pt idx="581">
                  <c:v>19.989999999999998</c:v>
                </c:pt>
                <c:pt idx="582">
                  <c:v>5.83</c:v>
                </c:pt>
                <c:pt idx="583">
                  <c:v>4</c:v>
                </c:pt>
                <c:pt idx="584">
                  <c:v>0.5</c:v>
                </c:pt>
                <c:pt idx="585">
                  <c:v>6.75</c:v>
                </c:pt>
                <c:pt idx="586">
                  <c:v>21.21</c:v>
                </c:pt>
                <c:pt idx="587">
                  <c:v>11.54</c:v>
                </c:pt>
                <c:pt idx="588">
                  <c:v>5.66</c:v>
                </c:pt>
                <c:pt idx="589">
                  <c:v>5.66</c:v>
                </c:pt>
                <c:pt idx="590">
                  <c:v>7.46</c:v>
                </c:pt>
                <c:pt idx="591">
                  <c:v>5.58</c:v>
                </c:pt>
                <c:pt idx="592">
                  <c:v>2.5</c:v>
                </c:pt>
                <c:pt idx="593">
                  <c:v>52.42</c:v>
                </c:pt>
                <c:pt idx="594">
                  <c:v>0.5</c:v>
                </c:pt>
                <c:pt idx="595">
                  <c:v>52.42</c:v>
                </c:pt>
                <c:pt idx="596">
                  <c:v>15.1</c:v>
                </c:pt>
                <c:pt idx="597">
                  <c:v>5.03</c:v>
                </c:pt>
                <c:pt idx="598">
                  <c:v>13.18</c:v>
                </c:pt>
                <c:pt idx="599">
                  <c:v>16.87</c:v>
                </c:pt>
                <c:pt idx="600">
                  <c:v>5.45</c:v>
                </c:pt>
                <c:pt idx="601">
                  <c:v>60.2</c:v>
                </c:pt>
                <c:pt idx="602">
                  <c:v>6.15</c:v>
                </c:pt>
                <c:pt idx="603">
                  <c:v>7.59</c:v>
                </c:pt>
                <c:pt idx="604">
                  <c:v>5</c:v>
                </c:pt>
                <c:pt idx="605">
                  <c:v>5.83</c:v>
                </c:pt>
                <c:pt idx="606">
                  <c:v>9.86</c:v>
                </c:pt>
                <c:pt idx="607">
                  <c:v>8.65</c:v>
                </c:pt>
                <c:pt idx="608">
                  <c:v>5.08</c:v>
                </c:pt>
                <c:pt idx="609">
                  <c:v>7.27</c:v>
                </c:pt>
                <c:pt idx="610">
                  <c:v>4.53</c:v>
                </c:pt>
                <c:pt idx="611">
                  <c:v>91.05</c:v>
                </c:pt>
                <c:pt idx="612">
                  <c:v>91.05</c:v>
                </c:pt>
                <c:pt idx="613">
                  <c:v>1.02</c:v>
                </c:pt>
                <c:pt idx="614">
                  <c:v>3.98</c:v>
                </c:pt>
                <c:pt idx="615">
                  <c:v>24.49</c:v>
                </c:pt>
                <c:pt idx="616">
                  <c:v>3.98</c:v>
                </c:pt>
                <c:pt idx="617">
                  <c:v>12.62</c:v>
                </c:pt>
                <c:pt idx="618">
                  <c:v>1.02</c:v>
                </c:pt>
                <c:pt idx="619">
                  <c:v>8.99</c:v>
                </c:pt>
                <c:pt idx="620">
                  <c:v>10.16</c:v>
                </c:pt>
                <c:pt idx="621">
                  <c:v>54.92</c:v>
                </c:pt>
                <c:pt idx="622">
                  <c:v>29.7</c:v>
                </c:pt>
                <c:pt idx="623">
                  <c:v>0.5</c:v>
                </c:pt>
                <c:pt idx="624">
                  <c:v>5</c:v>
                </c:pt>
                <c:pt idx="625">
                  <c:v>35</c:v>
                </c:pt>
                <c:pt idx="626">
                  <c:v>8.68</c:v>
                </c:pt>
                <c:pt idx="627">
                  <c:v>7.69</c:v>
                </c:pt>
                <c:pt idx="628">
                  <c:v>7.72</c:v>
                </c:pt>
                <c:pt idx="629">
                  <c:v>4.99</c:v>
                </c:pt>
                <c:pt idx="630">
                  <c:v>35.020000000000003</c:v>
                </c:pt>
                <c:pt idx="631">
                  <c:v>6.89</c:v>
                </c:pt>
                <c:pt idx="632">
                  <c:v>0.7</c:v>
                </c:pt>
                <c:pt idx="633">
                  <c:v>2.2599999999999998</c:v>
                </c:pt>
                <c:pt idx="634">
                  <c:v>6.19</c:v>
                </c:pt>
                <c:pt idx="635">
                  <c:v>24.49</c:v>
                </c:pt>
                <c:pt idx="636">
                  <c:v>7.64</c:v>
                </c:pt>
                <c:pt idx="637">
                  <c:v>1.39</c:v>
                </c:pt>
                <c:pt idx="638">
                  <c:v>6.5</c:v>
                </c:pt>
                <c:pt idx="639">
                  <c:v>6.07</c:v>
                </c:pt>
                <c:pt idx="640">
                  <c:v>1.39</c:v>
                </c:pt>
                <c:pt idx="641">
                  <c:v>5.19</c:v>
                </c:pt>
                <c:pt idx="642">
                  <c:v>6.19</c:v>
                </c:pt>
                <c:pt idx="643">
                  <c:v>24.49</c:v>
                </c:pt>
                <c:pt idx="644">
                  <c:v>6.5</c:v>
                </c:pt>
                <c:pt idx="645">
                  <c:v>6.07</c:v>
                </c:pt>
                <c:pt idx="646">
                  <c:v>28.06</c:v>
                </c:pt>
                <c:pt idx="647">
                  <c:v>30</c:v>
                </c:pt>
                <c:pt idx="648">
                  <c:v>19.989999999999998</c:v>
                </c:pt>
                <c:pt idx="649">
                  <c:v>9.5399999999999991</c:v>
                </c:pt>
                <c:pt idx="650">
                  <c:v>4</c:v>
                </c:pt>
                <c:pt idx="651">
                  <c:v>2.15</c:v>
                </c:pt>
                <c:pt idx="652">
                  <c:v>1.97</c:v>
                </c:pt>
                <c:pt idx="653">
                  <c:v>8.99</c:v>
                </c:pt>
                <c:pt idx="654">
                  <c:v>35.840000000000003</c:v>
                </c:pt>
                <c:pt idx="655">
                  <c:v>1.39</c:v>
                </c:pt>
                <c:pt idx="656">
                  <c:v>8.08</c:v>
                </c:pt>
                <c:pt idx="657">
                  <c:v>49</c:v>
                </c:pt>
                <c:pt idx="658">
                  <c:v>39</c:v>
                </c:pt>
                <c:pt idx="659">
                  <c:v>6.5</c:v>
                </c:pt>
                <c:pt idx="660">
                  <c:v>60</c:v>
                </c:pt>
                <c:pt idx="661">
                  <c:v>0.5</c:v>
                </c:pt>
                <c:pt idx="662">
                  <c:v>3.3</c:v>
                </c:pt>
                <c:pt idx="663">
                  <c:v>24.49</c:v>
                </c:pt>
                <c:pt idx="664">
                  <c:v>6.96</c:v>
                </c:pt>
                <c:pt idx="665">
                  <c:v>48.26</c:v>
                </c:pt>
                <c:pt idx="666">
                  <c:v>4.5</c:v>
                </c:pt>
                <c:pt idx="667">
                  <c:v>5.16</c:v>
                </c:pt>
                <c:pt idx="668">
                  <c:v>4.95</c:v>
                </c:pt>
                <c:pt idx="669">
                  <c:v>1.49</c:v>
                </c:pt>
                <c:pt idx="670">
                  <c:v>5.16</c:v>
                </c:pt>
                <c:pt idx="671">
                  <c:v>4.95</c:v>
                </c:pt>
                <c:pt idx="672">
                  <c:v>16.11</c:v>
                </c:pt>
                <c:pt idx="673">
                  <c:v>13.89</c:v>
                </c:pt>
                <c:pt idx="674">
                  <c:v>1.49</c:v>
                </c:pt>
                <c:pt idx="675">
                  <c:v>19.989999999999998</c:v>
                </c:pt>
                <c:pt idx="676">
                  <c:v>1.49</c:v>
                </c:pt>
                <c:pt idx="677">
                  <c:v>1.49</c:v>
                </c:pt>
                <c:pt idx="678">
                  <c:v>58.92</c:v>
                </c:pt>
                <c:pt idx="679">
                  <c:v>4.53</c:v>
                </c:pt>
                <c:pt idx="680">
                  <c:v>16.11</c:v>
                </c:pt>
                <c:pt idx="681">
                  <c:v>13.89</c:v>
                </c:pt>
                <c:pt idx="682">
                  <c:v>19.989999999999998</c:v>
                </c:pt>
                <c:pt idx="683">
                  <c:v>0.5</c:v>
                </c:pt>
                <c:pt idx="684">
                  <c:v>4.97</c:v>
                </c:pt>
                <c:pt idx="685">
                  <c:v>24.49</c:v>
                </c:pt>
                <c:pt idx="686">
                  <c:v>1.99</c:v>
                </c:pt>
                <c:pt idx="687">
                  <c:v>4.82</c:v>
                </c:pt>
                <c:pt idx="688">
                  <c:v>1.2</c:v>
                </c:pt>
                <c:pt idx="689">
                  <c:v>30</c:v>
                </c:pt>
                <c:pt idx="690">
                  <c:v>2.64</c:v>
                </c:pt>
                <c:pt idx="691">
                  <c:v>30</c:v>
                </c:pt>
                <c:pt idx="692">
                  <c:v>6.05</c:v>
                </c:pt>
                <c:pt idx="693">
                  <c:v>4.62</c:v>
                </c:pt>
                <c:pt idx="694">
                  <c:v>1.39</c:v>
                </c:pt>
                <c:pt idx="695">
                  <c:v>4.62</c:v>
                </c:pt>
                <c:pt idx="696">
                  <c:v>9.07</c:v>
                </c:pt>
                <c:pt idx="697">
                  <c:v>6.5</c:v>
                </c:pt>
                <c:pt idx="698">
                  <c:v>19.989999999999998</c:v>
                </c:pt>
                <c:pt idx="699">
                  <c:v>5.26</c:v>
                </c:pt>
                <c:pt idx="700">
                  <c:v>12.65</c:v>
                </c:pt>
                <c:pt idx="701">
                  <c:v>5.21</c:v>
                </c:pt>
                <c:pt idx="702">
                  <c:v>13.99</c:v>
                </c:pt>
                <c:pt idx="703">
                  <c:v>5</c:v>
                </c:pt>
                <c:pt idx="704">
                  <c:v>30</c:v>
                </c:pt>
                <c:pt idx="705">
                  <c:v>19.989999999999998</c:v>
                </c:pt>
                <c:pt idx="706">
                  <c:v>15.59</c:v>
                </c:pt>
                <c:pt idx="707">
                  <c:v>15.1</c:v>
                </c:pt>
                <c:pt idx="708">
                  <c:v>2.83</c:v>
                </c:pt>
                <c:pt idx="709">
                  <c:v>11.25</c:v>
                </c:pt>
                <c:pt idx="710">
                  <c:v>15.1</c:v>
                </c:pt>
                <c:pt idx="711">
                  <c:v>2.83</c:v>
                </c:pt>
                <c:pt idx="712">
                  <c:v>7.01</c:v>
                </c:pt>
                <c:pt idx="713">
                  <c:v>30</c:v>
                </c:pt>
                <c:pt idx="714">
                  <c:v>5.76</c:v>
                </c:pt>
                <c:pt idx="715">
                  <c:v>5.0999999999999996</c:v>
                </c:pt>
                <c:pt idx="716">
                  <c:v>36.090000000000003</c:v>
                </c:pt>
                <c:pt idx="717">
                  <c:v>110.2</c:v>
                </c:pt>
                <c:pt idx="718">
                  <c:v>1.49</c:v>
                </c:pt>
                <c:pt idx="719">
                  <c:v>35</c:v>
                </c:pt>
                <c:pt idx="720">
                  <c:v>2</c:v>
                </c:pt>
                <c:pt idx="721">
                  <c:v>56.14</c:v>
                </c:pt>
                <c:pt idx="722">
                  <c:v>1.92</c:v>
                </c:pt>
                <c:pt idx="723">
                  <c:v>2.5</c:v>
                </c:pt>
                <c:pt idx="724">
                  <c:v>14.52</c:v>
                </c:pt>
                <c:pt idx="725">
                  <c:v>6.26</c:v>
                </c:pt>
                <c:pt idx="726">
                  <c:v>7.51</c:v>
                </c:pt>
                <c:pt idx="727">
                  <c:v>12.65</c:v>
                </c:pt>
                <c:pt idx="728">
                  <c:v>4.38</c:v>
                </c:pt>
                <c:pt idx="729">
                  <c:v>7.69</c:v>
                </c:pt>
                <c:pt idx="730">
                  <c:v>5.0199999999999996</c:v>
                </c:pt>
                <c:pt idx="731">
                  <c:v>7.47</c:v>
                </c:pt>
                <c:pt idx="732">
                  <c:v>14.7</c:v>
                </c:pt>
                <c:pt idx="733">
                  <c:v>7.47</c:v>
                </c:pt>
                <c:pt idx="734">
                  <c:v>24.49</c:v>
                </c:pt>
                <c:pt idx="735">
                  <c:v>24.49</c:v>
                </c:pt>
                <c:pt idx="736">
                  <c:v>24.49</c:v>
                </c:pt>
                <c:pt idx="737">
                  <c:v>24.49</c:v>
                </c:pt>
                <c:pt idx="738">
                  <c:v>13.99</c:v>
                </c:pt>
                <c:pt idx="739">
                  <c:v>11.87</c:v>
                </c:pt>
                <c:pt idx="740">
                  <c:v>1.99</c:v>
                </c:pt>
                <c:pt idx="741">
                  <c:v>5.31</c:v>
                </c:pt>
                <c:pt idx="742">
                  <c:v>0.5</c:v>
                </c:pt>
                <c:pt idx="743">
                  <c:v>10.84</c:v>
                </c:pt>
                <c:pt idx="744">
                  <c:v>1.99</c:v>
                </c:pt>
                <c:pt idx="745">
                  <c:v>2.99</c:v>
                </c:pt>
                <c:pt idx="746">
                  <c:v>5</c:v>
                </c:pt>
                <c:pt idx="747">
                  <c:v>35</c:v>
                </c:pt>
                <c:pt idx="748">
                  <c:v>35</c:v>
                </c:pt>
                <c:pt idx="749">
                  <c:v>5.68</c:v>
                </c:pt>
                <c:pt idx="750">
                  <c:v>2.99</c:v>
                </c:pt>
                <c:pt idx="751">
                  <c:v>5</c:v>
                </c:pt>
                <c:pt idx="752">
                  <c:v>35</c:v>
                </c:pt>
                <c:pt idx="753">
                  <c:v>35</c:v>
                </c:pt>
                <c:pt idx="754">
                  <c:v>3.3</c:v>
                </c:pt>
                <c:pt idx="755">
                  <c:v>15.1</c:v>
                </c:pt>
                <c:pt idx="756">
                  <c:v>4.6900000000000004</c:v>
                </c:pt>
                <c:pt idx="757">
                  <c:v>3.3</c:v>
                </c:pt>
                <c:pt idx="758">
                  <c:v>0.83</c:v>
                </c:pt>
                <c:pt idx="759">
                  <c:v>4.6900000000000004</c:v>
                </c:pt>
                <c:pt idx="760">
                  <c:v>1.99</c:v>
                </c:pt>
                <c:pt idx="761">
                  <c:v>0.83</c:v>
                </c:pt>
                <c:pt idx="762">
                  <c:v>0.8</c:v>
                </c:pt>
                <c:pt idx="763">
                  <c:v>6.02</c:v>
                </c:pt>
                <c:pt idx="764">
                  <c:v>8.99</c:v>
                </c:pt>
                <c:pt idx="765">
                  <c:v>8.99</c:v>
                </c:pt>
                <c:pt idx="766">
                  <c:v>0.99</c:v>
                </c:pt>
                <c:pt idx="767">
                  <c:v>0.49</c:v>
                </c:pt>
                <c:pt idx="768">
                  <c:v>7.69</c:v>
                </c:pt>
                <c:pt idx="769">
                  <c:v>16.8</c:v>
                </c:pt>
                <c:pt idx="770">
                  <c:v>5</c:v>
                </c:pt>
                <c:pt idx="771">
                  <c:v>0.5</c:v>
                </c:pt>
                <c:pt idx="772">
                  <c:v>6.22</c:v>
                </c:pt>
                <c:pt idx="773">
                  <c:v>3.3</c:v>
                </c:pt>
                <c:pt idx="774">
                  <c:v>1.49</c:v>
                </c:pt>
                <c:pt idx="775">
                  <c:v>3.37</c:v>
                </c:pt>
                <c:pt idx="776">
                  <c:v>5.35</c:v>
                </c:pt>
                <c:pt idx="777">
                  <c:v>14.52</c:v>
                </c:pt>
                <c:pt idx="778">
                  <c:v>1.49</c:v>
                </c:pt>
                <c:pt idx="779">
                  <c:v>5.76</c:v>
                </c:pt>
                <c:pt idx="780">
                  <c:v>3.5</c:v>
                </c:pt>
                <c:pt idx="781">
                  <c:v>0.5</c:v>
                </c:pt>
                <c:pt idx="782">
                  <c:v>4.57</c:v>
                </c:pt>
                <c:pt idx="783">
                  <c:v>5.03</c:v>
                </c:pt>
                <c:pt idx="784">
                  <c:v>3.5</c:v>
                </c:pt>
                <c:pt idx="785">
                  <c:v>4.08</c:v>
                </c:pt>
                <c:pt idx="786">
                  <c:v>0.8</c:v>
                </c:pt>
                <c:pt idx="787">
                  <c:v>0.5</c:v>
                </c:pt>
                <c:pt idx="788">
                  <c:v>1.69</c:v>
                </c:pt>
                <c:pt idx="789">
                  <c:v>2.5</c:v>
                </c:pt>
                <c:pt idx="790">
                  <c:v>0.7</c:v>
                </c:pt>
                <c:pt idx="791">
                  <c:v>6.13</c:v>
                </c:pt>
                <c:pt idx="792">
                  <c:v>6.19</c:v>
                </c:pt>
                <c:pt idx="793">
                  <c:v>4</c:v>
                </c:pt>
                <c:pt idx="794">
                  <c:v>6.19</c:v>
                </c:pt>
                <c:pt idx="795">
                  <c:v>4</c:v>
                </c:pt>
                <c:pt idx="796">
                  <c:v>5.26</c:v>
                </c:pt>
                <c:pt idx="797">
                  <c:v>0.85</c:v>
                </c:pt>
                <c:pt idx="798">
                  <c:v>5.26</c:v>
                </c:pt>
                <c:pt idx="799">
                  <c:v>1.99</c:v>
                </c:pt>
                <c:pt idx="800">
                  <c:v>75.23</c:v>
                </c:pt>
                <c:pt idx="801">
                  <c:v>5.0999999999999996</c:v>
                </c:pt>
                <c:pt idx="802">
                  <c:v>0.71</c:v>
                </c:pt>
                <c:pt idx="803">
                  <c:v>51.94</c:v>
                </c:pt>
                <c:pt idx="804">
                  <c:v>39</c:v>
                </c:pt>
                <c:pt idx="805">
                  <c:v>1.39</c:v>
                </c:pt>
                <c:pt idx="806">
                  <c:v>0.7</c:v>
                </c:pt>
                <c:pt idx="807">
                  <c:v>8.94</c:v>
                </c:pt>
                <c:pt idx="808">
                  <c:v>14.7</c:v>
                </c:pt>
                <c:pt idx="809">
                  <c:v>2.5</c:v>
                </c:pt>
                <c:pt idx="810">
                  <c:v>1.39</c:v>
                </c:pt>
                <c:pt idx="811">
                  <c:v>4.8</c:v>
                </c:pt>
                <c:pt idx="812">
                  <c:v>3.97</c:v>
                </c:pt>
                <c:pt idx="813">
                  <c:v>64.73</c:v>
                </c:pt>
                <c:pt idx="814">
                  <c:v>45</c:v>
                </c:pt>
                <c:pt idx="815">
                  <c:v>35</c:v>
                </c:pt>
                <c:pt idx="816">
                  <c:v>6.22</c:v>
                </c:pt>
                <c:pt idx="817">
                  <c:v>0.99</c:v>
                </c:pt>
                <c:pt idx="818">
                  <c:v>13.18</c:v>
                </c:pt>
                <c:pt idx="819">
                  <c:v>6.77</c:v>
                </c:pt>
                <c:pt idx="820">
                  <c:v>18.059999999999999</c:v>
                </c:pt>
                <c:pt idx="821">
                  <c:v>0.99</c:v>
                </c:pt>
                <c:pt idx="822">
                  <c:v>4.9800000000000004</c:v>
                </c:pt>
                <c:pt idx="823">
                  <c:v>8.99</c:v>
                </c:pt>
                <c:pt idx="824">
                  <c:v>54.74</c:v>
                </c:pt>
                <c:pt idx="825">
                  <c:v>10.119999999999999</c:v>
                </c:pt>
                <c:pt idx="826">
                  <c:v>45.51</c:v>
                </c:pt>
                <c:pt idx="827">
                  <c:v>19.989999999999998</c:v>
                </c:pt>
                <c:pt idx="828">
                  <c:v>6.5</c:v>
                </c:pt>
                <c:pt idx="829">
                  <c:v>3.99</c:v>
                </c:pt>
                <c:pt idx="830">
                  <c:v>1.99</c:v>
                </c:pt>
                <c:pt idx="831">
                  <c:v>2.0099999999999998</c:v>
                </c:pt>
                <c:pt idx="832">
                  <c:v>2.0099999999999998</c:v>
                </c:pt>
                <c:pt idx="833">
                  <c:v>6.22</c:v>
                </c:pt>
                <c:pt idx="834">
                  <c:v>19.989999999999998</c:v>
                </c:pt>
                <c:pt idx="835">
                  <c:v>19.989999999999998</c:v>
                </c:pt>
                <c:pt idx="836">
                  <c:v>3.3</c:v>
                </c:pt>
                <c:pt idx="837">
                  <c:v>7.19</c:v>
                </c:pt>
                <c:pt idx="838">
                  <c:v>11.25</c:v>
                </c:pt>
                <c:pt idx="839">
                  <c:v>28.66</c:v>
                </c:pt>
                <c:pt idx="840">
                  <c:v>14</c:v>
                </c:pt>
                <c:pt idx="841">
                  <c:v>10.16</c:v>
                </c:pt>
                <c:pt idx="842">
                  <c:v>9.17</c:v>
                </c:pt>
                <c:pt idx="843">
                  <c:v>5.29</c:v>
                </c:pt>
                <c:pt idx="844">
                  <c:v>4.53</c:v>
                </c:pt>
                <c:pt idx="845">
                  <c:v>6.05</c:v>
                </c:pt>
                <c:pt idx="846">
                  <c:v>6.6</c:v>
                </c:pt>
                <c:pt idx="847">
                  <c:v>80.2</c:v>
                </c:pt>
                <c:pt idx="848">
                  <c:v>0.5</c:v>
                </c:pt>
                <c:pt idx="849">
                  <c:v>1</c:v>
                </c:pt>
                <c:pt idx="850">
                  <c:v>8.99</c:v>
                </c:pt>
                <c:pt idx="851">
                  <c:v>0.99</c:v>
                </c:pt>
                <c:pt idx="852">
                  <c:v>1.49</c:v>
                </c:pt>
                <c:pt idx="853">
                  <c:v>4.8499999999999996</c:v>
                </c:pt>
                <c:pt idx="854">
                  <c:v>70.2</c:v>
                </c:pt>
                <c:pt idx="855">
                  <c:v>5.01</c:v>
                </c:pt>
                <c:pt idx="856">
                  <c:v>8.99</c:v>
                </c:pt>
                <c:pt idx="857">
                  <c:v>5.26</c:v>
                </c:pt>
                <c:pt idx="858">
                  <c:v>6.5</c:v>
                </c:pt>
                <c:pt idx="859">
                  <c:v>19.989999999999998</c:v>
                </c:pt>
                <c:pt idx="860">
                  <c:v>0.5</c:v>
                </c:pt>
                <c:pt idx="861">
                  <c:v>4.93</c:v>
                </c:pt>
                <c:pt idx="862">
                  <c:v>2.06</c:v>
                </c:pt>
                <c:pt idx="863">
                  <c:v>24.49</c:v>
                </c:pt>
                <c:pt idx="864">
                  <c:v>9.4700000000000006</c:v>
                </c:pt>
                <c:pt idx="865">
                  <c:v>40.19</c:v>
                </c:pt>
                <c:pt idx="866">
                  <c:v>6.35</c:v>
                </c:pt>
                <c:pt idx="867">
                  <c:v>3.99</c:v>
                </c:pt>
                <c:pt idx="868">
                  <c:v>51.94</c:v>
                </c:pt>
                <c:pt idx="869">
                  <c:v>0.99</c:v>
                </c:pt>
                <c:pt idx="870">
                  <c:v>11.54</c:v>
                </c:pt>
                <c:pt idx="871">
                  <c:v>49</c:v>
                </c:pt>
                <c:pt idx="872">
                  <c:v>1.99</c:v>
                </c:pt>
                <c:pt idx="873">
                  <c:v>28.16</c:v>
                </c:pt>
                <c:pt idx="874">
                  <c:v>11.25</c:v>
                </c:pt>
                <c:pt idx="875">
                  <c:v>6.02</c:v>
                </c:pt>
                <c:pt idx="876">
                  <c:v>5.99</c:v>
                </c:pt>
                <c:pt idx="877">
                  <c:v>6.97</c:v>
                </c:pt>
                <c:pt idx="878">
                  <c:v>6.38</c:v>
                </c:pt>
                <c:pt idx="879">
                  <c:v>6.98</c:v>
                </c:pt>
                <c:pt idx="880">
                  <c:v>26</c:v>
                </c:pt>
                <c:pt idx="881">
                  <c:v>6.02</c:v>
                </c:pt>
                <c:pt idx="882">
                  <c:v>0.98</c:v>
                </c:pt>
                <c:pt idx="883">
                  <c:v>2.15</c:v>
                </c:pt>
                <c:pt idx="884">
                  <c:v>0.78</c:v>
                </c:pt>
                <c:pt idx="885">
                  <c:v>29.21</c:v>
                </c:pt>
                <c:pt idx="886">
                  <c:v>4.7699999999999996</c:v>
                </c:pt>
                <c:pt idx="887">
                  <c:v>24.49</c:v>
                </c:pt>
                <c:pt idx="888">
                  <c:v>24.49</c:v>
                </c:pt>
                <c:pt idx="889">
                  <c:v>15.09</c:v>
                </c:pt>
                <c:pt idx="890">
                  <c:v>3.6</c:v>
                </c:pt>
                <c:pt idx="891">
                  <c:v>6.05</c:v>
                </c:pt>
                <c:pt idx="892">
                  <c:v>9.4499999999999993</c:v>
                </c:pt>
                <c:pt idx="893">
                  <c:v>1.99</c:v>
                </c:pt>
                <c:pt idx="894">
                  <c:v>4.59</c:v>
                </c:pt>
                <c:pt idx="895">
                  <c:v>4.99</c:v>
                </c:pt>
                <c:pt idx="896">
                  <c:v>8.4</c:v>
                </c:pt>
                <c:pt idx="897">
                  <c:v>19.989999999999998</c:v>
                </c:pt>
                <c:pt idx="898">
                  <c:v>6.13</c:v>
                </c:pt>
                <c:pt idx="899">
                  <c:v>14.7</c:v>
                </c:pt>
                <c:pt idx="900">
                  <c:v>13.88</c:v>
                </c:pt>
                <c:pt idx="901">
                  <c:v>8.34</c:v>
                </c:pt>
                <c:pt idx="902">
                  <c:v>69</c:v>
                </c:pt>
                <c:pt idx="903">
                  <c:v>16.36</c:v>
                </c:pt>
                <c:pt idx="904">
                  <c:v>7.96</c:v>
                </c:pt>
                <c:pt idx="905">
                  <c:v>5.37</c:v>
                </c:pt>
                <c:pt idx="906">
                  <c:v>3.85</c:v>
                </c:pt>
                <c:pt idx="907">
                  <c:v>14</c:v>
                </c:pt>
                <c:pt idx="908">
                  <c:v>56.14</c:v>
                </c:pt>
                <c:pt idx="909">
                  <c:v>0.94</c:v>
                </c:pt>
                <c:pt idx="910">
                  <c:v>24.49</c:v>
                </c:pt>
                <c:pt idx="911">
                  <c:v>6.79</c:v>
                </c:pt>
                <c:pt idx="912">
                  <c:v>5.81</c:v>
                </c:pt>
                <c:pt idx="913">
                  <c:v>1.35</c:v>
                </c:pt>
                <c:pt idx="914">
                  <c:v>5.0999999999999996</c:v>
                </c:pt>
                <c:pt idx="915">
                  <c:v>3.14</c:v>
                </c:pt>
                <c:pt idx="916">
                  <c:v>3.99</c:v>
                </c:pt>
                <c:pt idx="917">
                  <c:v>2.74</c:v>
                </c:pt>
                <c:pt idx="918">
                  <c:v>0.5</c:v>
                </c:pt>
                <c:pt idx="919">
                  <c:v>8.99</c:v>
                </c:pt>
                <c:pt idx="920">
                  <c:v>35</c:v>
                </c:pt>
                <c:pt idx="921">
                  <c:v>4.9000000000000004</c:v>
                </c:pt>
                <c:pt idx="922">
                  <c:v>2.2000000000000002</c:v>
                </c:pt>
                <c:pt idx="923">
                  <c:v>1.99</c:v>
                </c:pt>
                <c:pt idx="924">
                  <c:v>19.989999999999998</c:v>
                </c:pt>
                <c:pt idx="925">
                  <c:v>0.99</c:v>
                </c:pt>
                <c:pt idx="926">
                  <c:v>15.01</c:v>
                </c:pt>
                <c:pt idx="927">
                  <c:v>69.55</c:v>
                </c:pt>
                <c:pt idx="928">
                  <c:v>14.3</c:v>
                </c:pt>
                <c:pt idx="929">
                  <c:v>6.85</c:v>
                </c:pt>
                <c:pt idx="930">
                  <c:v>19.510000000000002</c:v>
                </c:pt>
                <c:pt idx="931">
                  <c:v>10.25</c:v>
                </c:pt>
                <c:pt idx="932">
                  <c:v>5.41</c:v>
                </c:pt>
                <c:pt idx="933">
                  <c:v>4.7</c:v>
                </c:pt>
                <c:pt idx="934">
                  <c:v>5.41</c:v>
                </c:pt>
                <c:pt idx="935">
                  <c:v>4.7</c:v>
                </c:pt>
                <c:pt idx="936">
                  <c:v>5.33</c:v>
                </c:pt>
                <c:pt idx="937">
                  <c:v>35</c:v>
                </c:pt>
                <c:pt idx="938">
                  <c:v>5.26</c:v>
                </c:pt>
                <c:pt idx="939">
                  <c:v>19.989999999999998</c:v>
                </c:pt>
                <c:pt idx="940">
                  <c:v>8.3699999999999992</c:v>
                </c:pt>
                <c:pt idx="941">
                  <c:v>5.76</c:v>
                </c:pt>
                <c:pt idx="942">
                  <c:v>1.39</c:v>
                </c:pt>
                <c:pt idx="943">
                  <c:v>5.5</c:v>
                </c:pt>
                <c:pt idx="944">
                  <c:v>5.26</c:v>
                </c:pt>
                <c:pt idx="945">
                  <c:v>5.4</c:v>
                </c:pt>
                <c:pt idx="946">
                  <c:v>13.32</c:v>
                </c:pt>
                <c:pt idx="947">
                  <c:v>2.2599999999999998</c:v>
                </c:pt>
                <c:pt idx="948">
                  <c:v>1.39</c:v>
                </c:pt>
                <c:pt idx="949">
                  <c:v>3</c:v>
                </c:pt>
                <c:pt idx="950">
                  <c:v>2.99</c:v>
                </c:pt>
                <c:pt idx="951">
                  <c:v>19.989999999999998</c:v>
                </c:pt>
                <c:pt idx="952">
                  <c:v>4</c:v>
                </c:pt>
                <c:pt idx="953">
                  <c:v>7.95</c:v>
                </c:pt>
                <c:pt idx="954">
                  <c:v>6.3</c:v>
                </c:pt>
                <c:pt idx="955">
                  <c:v>64.73</c:v>
                </c:pt>
                <c:pt idx="956">
                  <c:v>1.99</c:v>
                </c:pt>
                <c:pt idx="957">
                  <c:v>6.27</c:v>
                </c:pt>
                <c:pt idx="958">
                  <c:v>19.989999999999998</c:v>
                </c:pt>
                <c:pt idx="959">
                  <c:v>5.66</c:v>
                </c:pt>
                <c:pt idx="960">
                  <c:v>9.4700000000000006</c:v>
                </c:pt>
                <c:pt idx="961">
                  <c:v>6.27</c:v>
                </c:pt>
                <c:pt idx="962">
                  <c:v>1.1000000000000001</c:v>
                </c:pt>
                <c:pt idx="963">
                  <c:v>7.69</c:v>
                </c:pt>
                <c:pt idx="964">
                  <c:v>6.79</c:v>
                </c:pt>
                <c:pt idx="965">
                  <c:v>3.99</c:v>
                </c:pt>
                <c:pt idx="966">
                  <c:v>49</c:v>
                </c:pt>
                <c:pt idx="967">
                  <c:v>19.989999999999998</c:v>
                </c:pt>
                <c:pt idx="968">
                  <c:v>17.079999999999998</c:v>
                </c:pt>
                <c:pt idx="969">
                  <c:v>49</c:v>
                </c:pt>
                <c:pt idx="970">
                  <c:v>19.989999999999998</c:v>
                </c:pt>
                <c:pt idx="971">
                  <c:v>8.99</c:v>
                </c:pt>
                <c:pt idx="972">
                  <c:v>17.079999999999998</c:v>
                </c:pt>
                <c:pt idx="973">
                  <c:v>3.92</c:v>
                </c:pt>
                <c:pt idx="974">
                  <c:v>0.7</c:v>
                </c:pt>
                <c:pt idx="975">
                  <c:v>4.99</c:v>
                </c:pt>
                <c:pt idx="976">
                  <c:v>19.989999999999998</c:v>
                </c:pt>
                <c:pt idx="977">
                  <c:v>60</c:v>
                </c:pt>
                <c:pt idx="978">
                  <c:v>2.5</c:v>
                </c:pt>
                <c:pt idx="979">
                  <c:v>6.89</c:v>
                </c:pt>
                <c:pt idx="980">
                  <c:v>12.23</c:v>
                </c:pt>
                <c:pt idx="981">
                  <c:v>51.94</c:v>
                </c:pt>
                <c:pt idx="982">
                  <c:v>5</c:v>
                </c:pt>
                <c:pt idx="983">
                  <c:v>51.94</c:v>
                </c:pt>
                <c:pt idx="984">
                  <c:v>6.89</c:v>
                </c:pt>
                <c:pt idx="985">
                  <c:v>12.23</c:v>
                </c:pt>
                <c:pt idx="986">
                  <c:v>1.99</c:v>
                </c:pt>
                <c:pt idx="987">
                  <c:v>9.4</c:v>
                </c:pt>
                <c:pt idx="988">
                  <c:v>8.99</c:v>
                </c:pt>
                <c:pt idx="989">
                  <c:v>5.92</c:v>
                </c:pt>
                <c:pt idx="990">
                  <c:v>10.49</c:v>
                </c:pt>
                <c:pt idx="991">
                  <c:v>4.8600000000000003</c:v>
                </c:pt>
                <c:pt idx="992">
                  <c:v>4.97</c:v>
                </c:pt>
                <c:pt idx="993">
                  <c:v>6.5</c:v>
                </c:pt>
                <c:pt idx="994">
                  <c:v>49</c:v>
                </c:pt>
                <c:pt idx="995">
                  <c:v>4.9800000000000004</c:v>
                </c:pt>
                <c:pt idx="996">
                  <c:v>5.67</c:v>
                </c:pt>
                <c:pt idx="997">
                  <c:v>0.95</c:v>
                </c:pt>
                <c:pt idx="998">
                  <c:v>2.06</c:v>
                </c:pt>
                <c:pt idx="999">
                  <c:v>11.17</c:v>
                </c:pt>
                <c:pt idx="1000">
                  <c:v>7.51</c:v>
                </c:pt>
                <c:pt idx="1001">
                  <c:v>1.97</c:v>
                </c:pt>
                <c:pt idx="1002">
                  <c:v>14.3</c:v>
                </c:pt>
                <c:pt idx="1003">
                  <c:v>2.0299999999999998</c:v>
                </c:pt>
                <c:pt idx="1004">
                  <c:v>3.97</c:v>
                </c:pt>
                <c:pt idx="1005">
                  <c:v>8.99</c:v>
                </c:pt>
                <c:pt idx="1006">
                  <c:v>44.55</c:v>
                </c:pt>
                <c:pt idx="1007">
                  <c:v>1.32</c:v>
                </c:pt>
                <c:pt idx="1008">
                  <c:v>2.83</c:v>
                </c:pt>
                <c:pt idx="1009">
                  <c:v>4</c:v>
                </c:pt>
                <c:pt idx="1010">
                  <c:v>0.7</c:v>
                </c:pt>
                <c:pt idx="1011">
                  <c:v>14</c:v>
                </c:pt>
                <c:pt idx="1012">
                  <c:v>2.89</c:v>
                </c:pt>
                <c:pt idx="1013">
                  <c:v>8.51</c:v>
                </c:pt>
                <c:pt idx="1014">
                  <c:v>4.78</c:v>
                </c:pt>
                <c:pt idx="1015">
                  <c:v>2.89</c:v>
                </c:pt>
                <c:pt idx="1016">
                  <c:v>3.77</c:v>
                </c:pt>
                <c:pt idx="1017">
                  <c:v>8.51</c:v>
                </c:pt>
                <c:pt idx="1018">
                  <c:v>4.78</c:v>
                </c:pt>
                <c:pt idx="1019">
                  <c:v>8.99</c:v>
                </c:pt>
                <c:pt idx="1020">
                  <c:v>19.989999999999998</c:v>
                </c:pt>
                <c:pt idx="1021">
                  <c:v>4.3899999999999997</c:v>
                </c:pt>
                <c:pt idx="1022">
                  <c:v>0.96</c:v>
                </c:pt>
                <c:pt idx="1023">
                  <c:v>57.38</c:v>
                </c:pt>
                <c:pt idx="1024">
                  <c:v>0.99</c:v>
                </c:pt>
                <c:pt idx="1025">
                  <c:v>5.46</c:v>
                </c:pt>
                <c:pt idx="1026">
                  <c:v>6.05</c:v>
                </c:pt>
                <c:pt idx="1027">
                  <c:v>4</c:v>
                </c:pt>
                <c:pt idx="1028">
                  <c:v>5.16</c:v>
                </c:pt>
                <c:pt idx="1029">
                  <c:v>10.55</c:v>
                </c:pt>
                <c:pt idx="1030">
                  <c:v>6.83</c:v>
                </c:pt>
                <c:pt idx="1031">
                  <c:v>17.78</c:v>
                </c:pt>
                <c:pt idx="1032">
                  <c:v>8.99</c:v>
                </c:pt>
                <c:pt idx="1033">
                  <c:v>5.46</c:v>
                </c:pt>
                <c:pt idx="1034">
                  <c:v>2.99</c:v>
                </c:pt>
                <c:pt idx="1035">
                  <c:v>1.1000000000000001</c:v>
                </c:pt>
                <c:pt idx="1036">
                  <c:v>2.5</c:v>
                </c:pt>
                <c:pt idx="1037">
                  <c:v>5.14</c:v>
                </c:pt>
                <c:pt idx="1038">
                  <c:v>4</c:v>
                </c:pt>
                <c:pt idx="1039">
                  <c:v>1.49</c:v>
                </c:pt>
                <c:pt idx="1040">
                  <c:v>7.96</c:v>
                </c:pt>
                <c:pt idx="1041">
                  <c:v>19.989999999999998</c:v>
                </c:pt>
                <c:pt idx="1042">
                  <c:v>8.18</c:v>
                </c:pt>
                <c:pt idx="1043">
                  <c:v>4.9000000000000004</c:v>
                </c:pt>
                <c:pt idx="1044">
                  <c:v>5.67</c:v>
                </c:pt>
                <c:pt idx="1045">
                  <c:v>14.7</c:v>
                </c:pt>
                <c:pt idx="1046">
                  <c:v>35</c:v>
                </c:pt>
                <c:pt idx="1047">
                  <c:v>29.2</c:v>
                </c:pt>
                <c:pt idx="1048">
                  <c:v>26.2</c:v>
                </c:pt>
                <c:pt idx="1049">
                  <c:v>164.73</c:v>
                </c:pt>
                <c:pt idx="1050">
                  <c:v>0.96</c:v>
                </c:pt>
                <c:pt idx="1051">
                  <c:v>1.39</c:v>
                </c:pt>
                <c:pt idx="1052">
                  <c:v>19.989999999999998</c:v>
                </c:pt>
                <c:pt idx="1053">
                  <c:v>1.39</c:v>
                </c:pt>
                <c:pt idx="1054">
                  <c:v>6.27</c:v>
                </c:pt>
                <c:pt idx="1055">
                  <c:v>5.99</c:v>
                </c:pt>
                <c:pt idx="1056">
                  <c:v>8.99</c:v>
                </c:pt>
                <c:pt idx="1057">
                  <c:v>8.99</c:v>
                </c:pt>
                <c:pt idx="1058">
                  <c:v>3.63</c:v>
                </c:pt>
                <c:pt idx="1059">
                  <c:v>5.75</c:v>
                </c:pt>
                <c:pt idx="1060">
                  <c:v>8.99</c:v>
                </c:pt>
                <c:pt idx="1061">
                  <c:v>66.67</c:v>
                </c:pt>
                <c:pt idx="1062">
                  <c:v>19.989999999999998</c:v>
                </c:pt>
                <c:pt idx="1063">
                  <c:v>1.63</c:v>
                </c:pt>
                <c:pt idx="1064">
                  <c:v>30</c:v>
                </c:pt>
                <c:pt idx="1065">
                  <c:v>4.62</c:v>
                </c:pt>
                <c:pt idx="1066">
                  <c:v>49</c:v>
                </c:pt>
                <c:pt idx="1067">
                  <c:v>13.99</c:v>
                </c:pt>
                <c:pt idx="1068">
                  <c:v>2</c:v>
                </c:pt>
                <c:pt idx="1069">
                  <c:v>4</c:v>
                </c:pt>
                <c:pt idx="1070">
                  <c:v>8.3699999999999992</c:v>
                </c:pt>
                <c:pt idx="1071">
                  <c:v>13.99</c:v>
                </c:pt>
                <c:pt idx="1072">
                  <c:v>70.2</c:v>
                </c:pt>
                <c:pt idx="1073">
                  <c:v>56.2</c:v>
                </c:pt>
                <c:pt idx="1074">
                  <c:v>5.35</c:v>
                </c:pt>
                <c:pt idx="1075">
                  <c:v>110.2</c:v>
                </c:pt>
                <c:pt idx="1076">
                  <c:v>4.91</c:v>
                </c:pt>
                <c:pt idx="1077">
                  <c:v>6.5</c:v>
                </c:pt>
                <c:pt idx="1078">
                  <c:v>4</c:v>
                </c:pt>
                <c:pt idx="1079">
                  <c:v>6.5</c:v>
                </c:pt>
                <c:pt idx="1080">
                  <c:v>14.39</c:v>
                </c:pt>
                <c:pt idx="1081">
                  <c:v>11.59</c:v>
                </c:pt>
                <c:pt idx="1082">
                  <c:v>5.79</c:v>
                </c:pt>
                <c:pt idx="1083">
                  <c:v>4.91</c:v>
                </c:pt>
                <c:pt idx="1084">
                  <c:v>5.79</c:v>
                </c:pt>
                <c:pt idx="1085">
                  <c:v>4.91</c:v>
                </c:pt>
                <c:pt idx="1086">
                  <c:v>13.99</c:v>
                </c:pt>
                <c:pt idx="1087">
                  <c:v>5.72</c:v>
                </c:pt>
                <c:pt idx="1088">
                  <c:v>39</c:v>
                </c:pt>
                <c:pt idx="1089">
                  <c:v>9.4</c:v>
                </c:pt>
                <c:pt idx="1090">
                  <c:v>6.32</c:v>
                </c:pt>
                <c:pt idx="1091">
                  <c:v>1.39</c:v>
                </c:pt>
                <c:pt idx="1092">
                  <c:v>46.74</c:v>
                </c:pt>
                <c:pt idx="1093">
                  <c:v>2.36</c:v>
                </c:pt>
                <c:pt idx="1094">
                  <c:v>17.48</c:v>
                </c:pt>
                <c:pt idx="1095">
                  <c:v>3.3</c:v>
                </c:pt>
                <c:pt idx="1096">
                  <c:v>5.53</c:v>
                </c:pt>
                <c:pt idx="1097">
                  <c:v>8.7799999999999994</c:v>
                </c:pt>
                <c:pt idx="1098">
                  <c:v>5.03</c:v>
                </c:pt>
                <c:pt idx="1099">
                  <c:v>21.2</c:v>
                </c:pt>
                <c:pt idx="1100">
                  <c:v>58.92</c:v>
                </c:pt>
                <c:pt idx="1101">
                  <c:v>8.68</c:v>
                </c:pt>
                <c:pt idx="1102">
                  <c:v>6.5</c:v>
                </c:pt>
                <c:pt idx="1103">
                  <c:v>19.989999999999998</c:v>
                </c:pt>
                <c:pt idx="1104">
                  <c:v>1.29</c:v>
                </c:pt>
                <c:pt idx="1105">
                  <c:v>5.86</c:v>
                </c:pt>
                <c:pt idx="1106">
                  <c:v>8.99</c:v>
                </c:pt>
                <c:pt idx="1107">
                  <c:v>1.99</c:v>
                </c:pt>
                <c:pt idx="1108">
                  <c:v>12.98</c:v>
                </c:pt>
                <c:pt idx="1109">
                  <c:v>4.99</c:v>
                </c:pt>
                <c:pt idx="1110">
                  <c:v>5.41</c:v>
                </c:pt>
                <c:pt idx="1111">
                  <c:v>24.49</c:v>
                </c:pt>
                <c:pt idx="1112">
                  <c:v>5.37</c:v>
                </c:pt>
                <c:pt idx="1113">
                  <c:v>2.89</c:v>
                </c:pt>
                <c:pt idx="1114">
                  <c:v>1.99</c:v>
                </c:pt>
                <c:pt idx="1115">
                  <c:v>0.5</c:v>
                </c:pt>
                <c:pt idx="1116">
                  <c:v>7.49</c:v>
                </c:pt>
                <c:pt idx="1117">
                  <c:v>58.64</c:v>
                </c:pt>
                <c:pt idx="1118">
                  <c:v>7.11</c:v>
                </c:pt>
                <c:pt idx="1119">
                  <c:v>4.2</c:v>
                </c:pt>
                <c:pt idx="1120">
                  <c:v>4.8600000000000003</c:v>
                </c:pt>
                <c:pt idx="1121">
                  <c:v>0.76</c:v>
                </c:pt>
                <c:pt idx="1122">
                  <c:v>14.52</c:v>
                </c:pt>
                <c:pt idx="1123">
                  <c:v>17.48</c:v>
                </c:pt>
                <c:pt idx="1124">
                  <c:v>2.5</c:v>
                </c:pt>
                <c:pt idx="1125">
                  <c:v>5.68</c:v>
                </c:pt>
                <c:pt idx="1126">
                  <c:v>85.63</c:v>
                </c:pt>
                <c:pt idx="1127">
                  <c:v>110.2</c:v>
                </c:pt>
                <c:pt idx="1128">
                  <c:v>8.99</c:v>
                </c:pt>
                <c:pt idx="1129">
                  <c:v>1.99</c:v>
                </c:pt>
                <c:pt idx="1130">
                  <c:v>0.7</c:v>
                </c:pt>
                <c:pt idx="1131">
                  <c:v>1.99</c:v>
                </c:pt>
                <c:pt idx="1132">
                  <c:v>2.5</c:v>
                </c:pt>
                <c:pt idx="1133">
                  <c:v>1.1000000000000001</c:v>
                </c:pt>
                <c:pt idx="1134">
                  <c:v>5.46</c:v>
                </c:pt>
                <c:pt idx="1135">
                  <c:v>1.99</c:v>
                </c:pt>
                <c:pt idx="1136">
                  <c:v>4.82</c:v>
                </c:pt>
                <c:pt idx="1137">
                  <c:v>7.69</c:v>
                </c:pt>
                <c:pt idx="1138">
                  <c:v>60.2</c:v>
                </c:pt>
                <c:pt idx="1139">
                  <c:v>19.989999999999998</c:v>
                </c:pt>
                <c:pt idx="1140">
                  <c:v>48.8</c:v>
                </c:pt>
                <c:pt idx="1141">
                  <c:v>7.18</c:v>
                </c:pt>
                <c:pt idx="1142">
                  <c:v>11.52</c:v>
                </c:pt>
                <c:pt idx="1143">
                  <c:v>4.8099999999999996</c:v>
                </c:pt>
                <c:pt idx="1144">
                  <c:v>5.41</c:v>
                </c:pt>
                <c:pt idx="1145">
                  <c:v>6.5</c:v>
                </c:pt>
                <c:pt idx="1146">
                  <c:v>5.99</c:v>
                </c:pt>
                <c:pt idx="1147">
                  <c:v>1.99</c:v>
                </c:pt>
                <c:pt idx="1148">
                  <c:v>0.99</c:v>
                </c:pt>
                <c:pt idx="1149">
                  <c:v>5.92</c:v>
                </c:pt>
                <c:pt idx="1150">
                  <c:v>1.79</c:v>
                </c:pt>
                <c:pt idx="1151">
                  <c:v>41.91</c:v>
                </c:pt>
                <c:pt idx="1152">
                  <c:v>7.94</c:v>
                </c:pt>
                <c:pt idx="1153">
                  <c:v>7.5</c:v>
                </c:pt>
                <c:pt idx="1154">
                  <c:v>48.8</c:v>
                </c:pt>
                <c:pt idx="1155">
                  <c:v>0.7</c:v>
                </c:pt>
                <c:pt idx="1156">
                  <c:v>4.5</c:v>
                </c:pt>
                <c:pt idx="1157">
                  <c:v>24.49</c:v>
                </c:pt>
                <c:pt idx="1158">
                  <c:v>2.97</c:v>
                </c:pt>
                <c:pt idx="1159">
                  <c:v>42.52</c:v>
                </c:pt>
                <c:pt idx="1160">
                  <c:v>7.18</c:v>
                </c:pt>
                <c:pt idx="1161">
                  <c:v>3.04</c:v>
                </c:pt>
                <c:pt idx="1162">
                  <c:v>3.5</c:v>
                </c:pt>
                <c:pt idx="1163">
                  <c:v>12.06</c:v>
                </c:pt>
                <c:pt idx="1164">
                  <c:v>5.74</c:v>
                </c:pt>
                <c:pt idx="1165">
                  <c:v>5.74</c:v>
                </c:pt>
                <c:pt idx="1166">
                  <c:v>1.5</c:v>
                </c:pt>
                <c:pt idx="1167">
                  <c:v>0.49</c:v>
                </c:pt>
                <c:pt idx="1168">
                  <c:v>28.16</c:v>
                </c:pt>
                <c:pt idx="1169">
                  <c:v>53.03</c:v>
                </c:pt>
                <c:pt idx="1170">
                  <c:v>74.349999999999994</c:v>
                </c:pt>
                <c:pt idx="1171">
                  <c:v>24.49</c:v>
                </c:pt>
                <c:pt idx="1172">
                  <c:v>8.8000000000000007</c:v>
                </c:pt>
                <c:pt idx="1173">
                  <c:v>33.6</c:v>
                </c:pt>
                <c:pt idx="1174">
                  <c:v>1.99</c:v>
                </c:pt>
                <c:pt idx="1175">
                  <c:v>51.94</c:v>
                </c:pt>
                <c:pt idx="1176">
                  <c:v>5.14</c:v>
                </c:pt>
                <c:pt idx="1177">
                  <c:v>66.27</c:v>
                </c:pt>
                <c:pt idx="1178">
                  <c:v>8.65</c:v>
                </c:pt>
                <c:pt idx="1179">
                  <c:v>8.59</c:v>
                </c:pt>
                <c:pt idx="1180">
                  <c:v>1.6</c:v>
                </c:pt>
                <c:pt idx="1181">
                  <c:v>29.7</c:v>
                </c:pt>
                <c:pt idx="1182">
                  <c:v>7.46</c:v>
                </c:pt>
                <c:pt idx="1183">
                  <c:v>49</c:v>
                </c:pt>
                <c:pt idx="1184">
                  <c:v>5.53</c:v>
                </c:pt>
                <c:pt idx="1185">
                  <c:v>8.2200000000000006</c:v>
                </c:pt>
                <c:pt idx="1186">
                  <c:v>4.96</c:v>
                </c:pt>
                <c:pt idx="1187">
                  <c:v>14.39</c:v>
                </c:pt>
                <c:pt idx="1188">
                  <c:v>35</c:v>
                </c:pt>
                <c:pt idx="1189">
                  <c:v>43.32</c:v>
                </c:pt>
                <c:pt idx="1190">
                  <c:v>5.01</c:v>
                </c:pt>
                <c:pt idx="1191">
                  <c:v>52.2</c:v>
                </c:pt>
                <c:pt idx="1192">
                  <c:v>14.7</c:v>
                </c:pt>
                <c:pt idx="1193">
                  <c:v>3.92</c:v>
                </c:pt>
                <c:pt idx="1194">
                  <c:v>18.059999999999999</c:v>
                </c:pt>
                <c:pt idx="1195">
                  <c:v>54.12</c:v>
                </c:pt>
                <c:pt idx="1196">
                  <c:v>8.74</c:v>
                </c:pt>
                <c:pt idx="1197">
                  <c:v>60</c:v>
                </c:pt>
                <c:pt idx="1198">
                  <c:v>5</c:v>
                </c:pt>
                <c:pt idx="1199">
                  <c:v>7.57</c:v>
                </c:pt>
                <c:pt idx="1200">
                  <c:v>3.97</c:v>
                </c:pt>
                <c:pt idx="1201">
                  <c:v>0.97</c:v>
                </c:pt>
                <c:pt idx="1202">
                  <c:v>0.96</c:v>
                </c:pt>
                <c:pt idx="1203">
                  <c:v>0.7</c:v>
                </c:pt>
                <c:pt idx="1204">
                  <c:v>12.39</c:v>
                </c:pt>
                <c:pt idx="1205">
                  <c:v>12.39</c:v>
                </c:pt>
                <c:pt idx="1206">
                  <c:v>7.78</c:v>
                </c:pt>
                <c:pt idx="1207">
                  <c:v>4.2300000000000004</c:v>
                </c:pt>
                <c:pt idx="1208">
                  <c:v>7.78</c:v>
                </c:pt>
                <c:pt idx="1209">
                  <c:v>4.2300000000000004</c:v>
                </c:pt>
                <c:pt idx="1210">
                  <c:v>4</c:v>
                </c:pt>
                <c:pt idx="1211">
                  <c:v>19.989999999999998</c:v>
                </c:pt>
                <c:pt idx="1212">
                  <c:v>19.989999999999998</c:v>
                </c:pt>
                <c:pt idx="1213">
                  <c:v>7.18</c:v>
                </c:pt>
                <c:pt idx="1214">
                  <c:v>4.95</c:v>
                </c:pt>
                <c:pt idx="1215">
                  <c:v>4.08</c:v>
                </c:pt>
                <c:pt idx="1216">
                  <c:v>53.03</c:v>
                </c:pt>
                <c:pt idx="1217">
                  <c:v>13.56</c:v>
                </c:pt>
                <c:pt idx="1218">
                  <c:v>30</c:v>
                </c:pt>
                <c:pt idx="1219">
                  <c:v>0.5</c:v>
                </c:pt>
                <c:pt idx="1220">
                  <c:v>0.8</c:v>
                </c:pt>
                <c:pt idx="1221">
                  <c:v>17.850000000000001</c:v>
                </c:pt>
                <c:pt idx="1222">
                  <c:v>12.06</c:v>
                </c:pt>
                <c:pt idx="1223">
                  <c:v>19.190000000000001</c:v>
                </c:pt>
                <c:pt idx="1224">
                  <c:v>154.12</c:v>
                </c:pt>
                <c:pt idx="1225">
                  <c:v>1.99</c:v>
                </c:pt>
                <c:pt idx="1226">
                  <c:v>5.99</c:v>
                </c:pt>
                <c:pt idx="1227">
                  <c:v>1.6</c:v>
                </c:pt>
                <c:pt idx="1228">
                  <c:v>35</c:v>
                </c:pt>
                <c:pt idx="1229">
                  <c:v>24.49</c:v>
                </c:pt>
                <c:pt idx="1230">
                  <c:v>3.97</c:v>
                </c:pt>
                <c:pt idx="1231">
                  <c:v>11.25</c:v>
                </c:pt>
                <c:pt idx="1232">
                  <c:v>5.14</c:v>
                </c:pt>
                <c:pt idx="1233">
                  <c:v>5.3</c:v>
                </c:pt>
                <c:pt idx="1234">
                  <c:v>42</c:v>
                </c:pt>
                <c:pt idx="1235">
                  <c:v>5.5</c:v>
                </c:pt>
                <c:pt idx="1236">
                  <c:v>5.33</c:v>
                </c:pt>
                <c:pt idx="1237">
                  <c:v>0.5</c:v>
                </c:pt>
                <c:pt idx="1238">
                  <c:v>5.97</c:v>
                </c:pt>
                <c:pt idx="1239">
                  <c:v>5.46</c:v>
                </c:pt>
                <c:pt idx="1240">
                  <c:v>4.5</c:v>
                </c:pt>
                <c:pt idx="1241">
                  <c:v>30</c:v>
                </c:pt>
                <c:pt idx="1242">
                  <c:v>6.93</c:v>
                </c:pt>
                <c:pt idx="1243">
                  <c:v>1.39</c:v>
                </c:pt>
                <c:pt idx="1244">
                  <c:v>48.26</c:v>
                </c:pt>
                <c:pt idx="1245">
                  <c:v>0.49</c:v>
                </c:pt>
                <c:pt idx="1246">
                  <c:v>0.99</c:v>
                </c:pt>
                <c:pt idx="1247">
                  <c:v>0.49</c:v>
                </c:pt>
                <c:pt idx="1248">
                  <c:v>14</c:v>
                </c:pt>
                <c:pt idx="1249">
                  <c:v>0.99</c:v>
                </c:pt>
                <c:pt idx="1250">
                  <c:v>6.28</c:v>
                </c:pt>
                <c:pt idx="1251">
                  <c:v>7.86</c:v>
                </c:pt>
                <c:pt idx="1252">
                  <c:v>6.12</c:v>
                </c:pt>
                <c:pt idx="1253">
                  <c:v>1.39</c:v>
                </c:pt>
                <c:pt idx="1254">
                  <c:v>66.67</c:v>
                </c:pt>
                <c:pt idx="1255">
                  <c:v>6.32</c:v>
                </c:pt>
                <c:pt idx="1256">
                  <c:v>2.58</c:v>
                </c:pt>
                <c:pt idx="1257">
                  <c:v>2.5</c:v>
                </c:pt>
                <c:pt idx="1258">
                  <c:v>7.42</c:v>
                </c:pt>
                <c:pt idx="1259">
                  <c:v>3.99</c:v>
                </c:pt>
                <c:pt idx="1260">
                  <c:v>5</c:v>
                </c:pt>
                <c:pt idx="1261">
                  <c:v>15.68</c:v>
                </c:pt>
                <c:pt idx="1262">
                  <c:v>8.99</c:v>
                </c:pt>
                <c:pt idx="1263">
                  <c:v>2.5</c:v>
                </c:pt>
                <c:pt idx="1264">
                  <c:v>2.5</c:v>
                </c:pt>
                <c:pt idx="1265">
                  <c:v>5.79</c:v>
                </c:pt>
                <c:pt idx="1266">
                  <c:v>6.96</c:v>
                </c:pt>
                <c:pt idx="1267">
                  <c:v>9.4700000000000006</c:v>
                </c:pt>
                <c:pt idx="1268">
                  <c:v>0.5</c:v>
                </c:pt>
                <c:pt idx="1269">
                  <c:v>11.15</c:v>
                </c:pt>
                <c:pt idx="1270">
                  <c:v>6.93</c:v>
                </c:pt>
                <c:pt idx="1271">
                  <c:v>9.0299999999999994</c:v>
                </c:pt>
                <c:pt idx="1272">
                  <c:v>4.8600000000000003</c:v>
                </c:pt>
                <c:pt idx="1273">
                  <c:v>7.73</c:v>
                </c:pt>
                <c:pt idx="1274">
                  <c:v>19.989999999999998</c:v>
                </c:pt>
                <c:pt idx="1275">
                  <c:v>4</c:v>
                </c:pt>
                <c:pt idx="1276">
                  <c:v>4.62</c:v>
                </c:pt>
                <c:pt idx="1277">
                  <c:v>5.94</c:v>
                </c:pt>
                <c:pt idx="1278">
                  <c:v>7.18</c:v>
                </c:pt>
                <c:pt idx="1279">
                  <c:v>50</c:v>
                </c:pt>
                <c:pt idx="1280">
                  <c:v>0.49</c:v>
                </c:pt>
                <c:pt idx="1281">
                  <c:v>43.75</c:v>
                </c:pt>
                <c:pt idx="1282">
                  <c:v>50</c:v>
                </c:pt>
                <c:pt idx="1283">
                  <c:v>43.75</c:v>
                </c:pt>
                <c:pt idx="1284">
                  <c:v>19.989999999999998</c:v>
                </c:pt>
                <c:pt idx="1285">
                  <c:v>7.29</c:v>
                </c:pt>
                <c:pt idx="1286">
                  <c:v>19.989999999999998</c:v>
                </c:pt>
                <c:pt idx="1287">
                  <c:v>60</c:v>
                </c:pt>
                <c:pt idx="1288">
                  <c:v>8.99</c:v>
                </c:pt>
                <c:pt idx="1289">
                  <c:v>4.62</c:v>
                </c:pt>
                <c:pt idx="1290">
                  <c:v>1.49</c:v>
                </c:pt>
                <c:pt idx="1291">
                  <c:v>26.2</c:v>
                </c:pt>
                <c:pt idx="1292">
                  <c:v>12.23</c:v>
                </c:pt>
                <c:pt idx="1293">
                  <c:v>13.32</c:v>
                </c:pt>
                <c:pt idx="1294">
                  <c:v>1.25</c:v>
                </c:pt>
                <c:pt idx="1295">
                  <c:v>0.94</c:v>
                </c:pt>
                <c:pt idx="1296">
                  <c:v>5.33</c:v>
                </c:pt>
                <c:pt idx="1297">
                  <c:v>2.99</c:v>
                </c:pt>
                <c:pt idx="1298">
                  <c:v>6.97</c:v>
                </c:pt>
                <c:pt idx="1299">
                  <c:v>23.76</c:v>
                </c:pt>
                <c:pt idx="1300">
                  <c:v>29.21</c:v>
                </c:pt>
                <c:pt idx="1301">
                  <c:v>14.7</c:v>
                </c:pt>
                <c:pt idx="1302">
                  <c:v>69.64</c:v>
                </c:pt>
                <c:pt idx="1303">
                  <c:v>7.49</c:v>
                </c:pt>
                <c:pt idx="1304">
                  <c:v>9.7100000000000009</c:v>
                </c:pt>
                <c:pt idx="1305">
                  <c:v>4.2</c:v>
                </c:pt>
                <c:pt idx="1306">
                  <c:v>69</c:v>
                </c:pt>
                <c:pt idx="1307">
                  <c:v>0.96</c:v>
                </c:pt>
                <c:pt idx="1308">
                  <c:v>0.99</c:v>
                </c:pt>
                <c:pt idx="1309">
                  <c:v>19.989999999999998</c:v>
                </c:pt>
                <c:pt idx="1310">
                  <c:v>43.75</c:v>
                </c:pt>
                <c:pt idx="1311">
                  <c:v>7.87</c:v>
                </c:pt>
                <c:pt idx="1312">
                  <c:v>8.99</c:v>
                </c:pt>
                <c:pt idx="1313">
                  <c:v>2.56</c:v>
                </c:pt>
                <c:pt idx="1314">
                  <c:v>1.77</c:v>
                </c:pt>
                <c:pt idx="1315">
                  <c:v>1.99</c:v>
                </c:pt>
                <c:pt idx="1316">
                  <c:v>5.92</c:v>
                </c:pt>
                <c:pt idx="1317">
                  <c:v>5.79</c:v>
                </c:pt>
                <c:pt idx="1318">
                  <c:v>0.7</c:v>
                </c:pt>
                <c:pt idx="1319">
                  <c:v>3.97</c:v>
                </c:pt>
                <c:pt idx="1320">
                  <c:v>9.69</c:v>
                </c:pt>
                <c:pt idx="1321">
                  <c:v>19.989999999999998</c:v>
                </c:pt>
                <c:pt idx="1322">
                  <c:v>0.85</c:v>
                </c:pt>
                <c:pt idx="1323">
                  <c:v>60</c:v>
                </c:pt>
                <c:pt idx="1324">
                  <c:v>0.85</c:v>
                </c:pt>
                <c:pt idx="1325">
                  <c:v>19.989999999999998</c:v>
                </c:pt>
                <c:pt idx="1326">
                  <c:v>60</c:v>
                </c:pt>
                <c:pt idx="1327">
                  <c:v>30</c:v>
                </c:pt>
                <c:pt idx="1328">
                  <c:v>2.39</c:v>
                </c:pt>
                <c:pt idx="1329">
                  <c:v>8.23</c:v>
                </c:pt>
                <c:pt idx="1330">
                  <c:v>13.99</c:v>
                </c:pt>
                <c:pt idx="1331">
                  <c:v>5.14</c:v>
                </c:pt>
                <c:pt idx="1332">
                  <c:v>7.91</c:v>
                </c:pt>
                <c:pt idx="1333">
                  <c:v>10.119999999999999</c:v>
                </c:pt>
                <c:pt idx="1334">
                  <c:v>5.63</c:v>
                </c:pt>
                <c:pt idx="1335">
                  <c:v>1.49</c:v>
                </c:pt>
                <c:pt idx="1336">
                  <c:v>4.5</c:v>
                </c:pt>
                <c:pt idx="1337">
                  <c:v>5.83</c:v>
                </c:pt>
                <c:pt idx="1338">
                  <c:v>3.99</c:v>
                </c:pt>
                <c:pt idx="1339">
                  <c:v>0.7</c:v>
                </c:pt>
                <c:pt idx="1340">
                  <c:v>24.49</c:v>
                </c:pt>
                <c:pt idx="1341">
                  <c:v>1.25</c:v>
                </c:pt>
                <c:pt idx="1342">
                  <c:v>11.79</c:v>
                </c:pt>
                <c:pt idx="1343">
                  <c:v>4.71</c:v>
                </c:pt>
                <c:pt idx="1344">
                  <c:v>2.15</c:v>
                </c:pt>
                <c:pt idx="1345">
                  <c:v>43.71</c:v>
                </c:pt>
                <c:pt idx="1346">
                  <c:v>7.01</c:v>
                </c:pt>
                <c:pt idx="1347">
                  <c:v>7.18</c:v>
                </c:pt>
                <c:pt idx="1348">
                  <c:v>3.92</c:v>
                </c:pt>
                <c:pt idx="1349">
                  <c:v>49</c:v>
                </c:pt>
                <c:pt idx="1350">
                  <c:v>8.99</c:v>
                </c:pt>
                <c:pt idx="1351">
                  <c:v>19.989999999999998</c:v>
                </c:pt>
                <c:pt idx="1352">
                  <c:v>2.99</c:v>
                </c:pt>
                <c:pt idx="1353">
                  <c:v>2.35</c:v>
                </c:pt>
                <c:pt idx="1354">
                  <c:v>4.2</c:v>
                </c:pt>
                <c:pt idx="1355">
                  <c:v>5.6</c:v>
                </c:pt>
                <c:pt idx="1356">
                  <c:v>7.07</c:v>
                </c:pt>
                <c:pt idx="1357">
                  <c:v>7.07</c:v>
                </c:pt>
                <c:pt idx="1358">
                  <c:v>7.78</c:v>
                </c:pt>
                <c:pt idx="1359">
                  <c:v>5.6</c:v>
                </c:pt>
                <c:pt idx="1360">
                  <c:v>14</c:v>
                </c:pt>
                <c:pt idx="1361">
                  <c:v>14.48</c:v>
                </c:pt>
                <c:pt idx="1362">
                  <c:v>5.14</c:v>
                </c:pt>
                <c:pt idx="1363">
                  <c:v>1.49</c:v>
                </c:pt>
                <c:pt idx="1364">
                  <c:v>5.2</c:v>
                </c:pt>
                <c:pt idx="1365">
                  <c:v>7.03</c:v>
                </c:pt>
                <c:pt idx="1366">
                  <c:v>1.17</c:v>
                </c:pt>
                <c:pt idx="1367">
                  <c:v>24.49</c:v>
                </c:pt>
                <c:pt idx="1368">
                  <c:v>19.989999999999998</c:v>
                </c:pt>
                <c:pt idx="1369">
                  <c:v>39.61</c:v>
                </c:pt>
                <c:pt idx="1370">
                  <c:v>9.73</c:v>
                </c:pt>
                <c:pt idx="1371">
                  <c:v>8.73</c:v>
                </c:pt>
                <c:pt idx="1372">
                  <c:v>4.59</c:v>
                </c:pt>
                <c:pt idx="1373">
                  <c:v>8.73</c:v>
                </c:pt>
                <c:pt idx="1374">
                  <c:v>1.0900000000000001</c:v>
                </c:pt>
                <c:pt idx="1375">
                  <c:v>4.08</c:v>
                </c:pt>
                <c:pt idx="1376">
                  <c:v>32.479999999999997</c:v>
                </c:pt>
                <c:pt idx="1377">
                  <c:v>5.36</c:v>
                </c:pt>
                <c:pt idx="1378">
                  <c:v>0.99</c:v>
                </c:pt>
                <c:pt idx="1379">
                  <c:v>1.49</c:v>
                </c:pt>
                <c:pt idx="1380">
                  <c:v>5.5</c:v>
                </c:pt>
                <c:pt idx="1381">
                  <c:v>5.0199999999999996</c:v>
                </c:pt>
                <c:pt idx="1382">
                  <c:v>1.49</c:v>
                </c:pt>
                <c:pt idx="1383">
                  <c:v>8.99</c:v>
                </c:pt>
                <c:pt idx="1384">
                  <c:v>0.5</c:v>
                </c:pt>
                <c:pt idx="1385">
                  <c:v>5.74</c:v>
                </c:pt>
                <c:pt idx="1386">
                  <c:v>7.91</c:v>
                </c:pt>
                <c:pt idx="1387">
                  <c:v>8.64</c:v>
                </c:pt>
                <c:pt idx="1388">
                  <c:v>69</c:v>
                </c:pt>
                <c:pt idx="1389">
                  <c:v>8.99</c:v>
                </c:pt>
                <c:pt idx="1390">
                  <c:v>30</c:v>
                </c:pt>
                <c:pt idx="1391">
                  <c:v>0.99</c:v>
                </c:pt>
                <c:pt idx="1392">
                  <c:v>1.25</c:v>
                </c:pt>
                <c:pt idx="1393">
                  <c:v>24.49</c:v>
                </c:pt>
                <c:pt idx="1394">
                  <c:v>0.5</c:v>
                </c:pt>
                <c:pt idx="1395">
                  <c:v>6.17</c:v>
                </c:pt>
                <c:pt idx="1396">
                  <c:v>14.7</c:v>
                </c:pt>
                <c:pt idx="1397">
                  <c:v>19.989999999999998</c:v>
                </c:pt>
                <c:pt idx="1398">
                  <c:v>8.8000000000000007</c:v>
                </c:pt>
                <c:pt idx="1399">
                  <c:v>40.19</c:v>
                </c:pt>
                <c:pt idx="1400">
                  <c:v>1.99</c:v>
                </c:pt>
                <c:pt idx="1401">
                  <c:v>40.19</c:v>
                </c:pt>
                <c:pt idx="1402">
                  <c:v>0.94</c:v>
                </c:pt>
                <c:pt idx="1403">
                  <c:v>19.989999999999998</c:v>
                </c:pt>
                <c:pt idx="1404">
                  <c:v>8.8000000000000007</c:v>
                </c:pt>
                <c:pt idx="1405">
                  <c:v>1.99</c:v>
                </c:pt>
                <c:pt idx="1406">
                  <c:v>0.5</c:v>
                </c:pt>
                <c:pt idx="1407">
                  <c:v>6.17</c:v>
                </c:pt>
                <c:pt idx="1408">
                  <c:v>0.94</c:v>
                </c:pt>
                <c:pt idx="1409">
                  <c:v>58.92</c:v>
                </c:pt>
                <c:pt idx="1410">
                  <c:v>69.64</c:v>
                </c:pt>
                <c:pt idx="1411">
                  <c:v>5.41</c:v>
                </c:pt>
                <c:pt idx="1412">
                  <c:v>1.57</c:v>
                </c:pt>
                <c:pt idx="1413">
                  <c:v>58.92</c:v>
                </c:pt>
                <c:pt idx="1414">
                  <c:v>5.41</c:v>
                </c:pt>
                <c:pt idx="1415">
                  <c:v>12.98</c:v>
                </c:pt>
                <c:pt idx="1416">
                  <c:v>6.35</c:v>
                </c:pt>
                <c:pt idx="1417">
                  <c:v>8.74</c:v>
                </c:pt>
                <c:pt idx="1418">
                  <c:v>24.49</c:v>
                </c:pt>
                <c:pt idx="1419">
                  <c:v>8.49</c:v>
                </c:pt>
                <c:pt idx="1420">
                  <c:v>9.18</c:v>
                </c:pt>
                <c:pt idx="1421">
                  <c:v>9.5399999999999991</c:v>
                </c:pt>
                <c:pt idx="1422">
                  <c:v>4.96</c:v>
                </c:pt>
                <c:pt idx="1423">
                  <c:v>8.74</c:v>
                </c:pt>
                <c:pt idx="1424">
                  <c:v>4.99</c:v>
                </c:pt>
                <c:pt idx="1425">
                  <c:v>14.7</c:v>
                </c:pt>
                <c:pt idx="1426">
                  <c:v>6.05</c:v>
                </c:pt>
                <c:pt idx="1427">
                  <c:v>8.99</c:v>
                </c:pt>
                <c:pt idx="1428">
                  <c:v>6.5</c:v>
                </c:pt>
                <c:pt idx="1429">
                  <c:v>1.3</c:v>
                </c:pt>
                <c:pt idx="1430">
                  <c:v>3.3</c:v>
                </c:pt>
                <c:pt idx="1431">
                  <c:v>0.5</c:v>
                </c:pt>
                <c:pt idx="1432">
                  <c:v>19.989999999999998</c:v>
                </c:pt>
                <c:pt idx="1433">
                  <c:v>3.73</c:v>
                </c:pt>
                <c:pt idx="1434">
                  <c:v>4.2</c:v>
                </c:pt>
                <c:pt idx="1435">
                  <c:v>19.989999999999998</c:v>
                </c:pt>
                <c:pt idx="1436">
                  <c:v>9.5399999999999991</c:v>
                </c:pt>
                <c:pt idx="1437">
                  <c:v>0.99</c:v>
                </c:pt>
                <c:pt idx="1438">
                  <c:v>9.18</c:v>
                </c:pt>
                <c:pt idx="1439">
                  <c:v>8.99</c:v>
                </c:pt>
                <c:pt idx="1440">
                  <c:v>110.2</c:v>
                </c:pt>
                <c:pt idx="1441">
                  <c:v>1.67</c:v>
                </c:pt>
                <c:pt idx="1442">
                  <c:v>9.18</c:v>
                </c:pt>
                <c:pt idx="1443">
                  <c:v>8.99</c:v>
                </c:pt>
                <c:pt idx="1444">
                  <c:v>110.2</c:v>
                </c:pt>
                <c:pt idx="1445">
                  <c:v>1.67</c:v>
                </c:pt>
                <c:pt idx="1446">
                  <c:v>0.99</c:v>
                </c:pt>
                <c:pt idx="1447">
                  <c:v>7.17</c:v>
                </c:pt>
                <c:pt idx="1448">
                  <c:v>2.4</c:v>
                </c:pt>
                <c:pt idx="1449">
                  <c:v>1.49</c:v>
                </c:pt>
                <c:pt idx="1450">
                  <c:v>0.5</c:v>
                </c:pt>
                <c:pt idx="1451">
                  <c:v>30</c:v>
                </c:pt>
                <c:pt idx="1452">
                  <c:v>5.26</c:v>
                </c:pt>
                <c:pt idx="1453">
                  <c:v>2.85</c:v>
                </c:pt>
                <c:pt idx="1454">
                  <c:v>1.49</c:v>
                </c:pt>
                <c:pt idx="1455">
                  <c:v>5.15</c:v>
                </c:pt>
                <c:pt idx="1456">
                  <c:v>56</c:v>
                </c:pt>
                <c:pt idx="1457">
                  <c:v>5.16</c:v>
                </c:pt>
                <c:pt idx="1458">
                  <c:v>3.68</c:v>
                </c:pt>
                <c:pt idx="1459">
                  <c:v>56</c:v>
                </c:pt>
                <c:pt idx="1460">
                  <c:v>3.68</c:v>
                </c:pt>
                <c:pt idx="1461">
                  <c:v>6.19</c:v>
                </c:pt>
                <c:pt idx="1462">
                  <c:v>1.63</c:v>
                </c:pt>
                <c:pt idx="1463">
                  <c:v>41.64</c:v>
                </c:pt>
                <c:pt idx="1464">
                  <c:v>52.2</c:v>
                </c:pt>
                <c:pt idx="1465">
                  <c:v>4.8600000000000003</c:v>
                </c:pt>
                <c:pt idx="1466">
                  <c:v>14.7</c:v>
                </c:pt>
                <c:pt idx="1467">
                  <c:v>3.01</c:v>
                </c:pt>
                <c:pt idx="1468">
                  <c:v>0.5</c:v>
                </c:pt>
                <c:pt idx="1469">
                  <c:v>6.57</c:v>
                </c:pt>
                <c:pt idx="1470">
                  <c:v>8.99</c:v>
                </c:pt>
                <c:pt idx="1471">
                  <c:v>19.989999999999998</c:v>
                </c:pt>
                <c:pt idx="1472">
                  <c:v>0.99</c:v>
                </c:pt>
                <c:pt idx="1473">
                  <c:v>5.3</c:v>
                </c:pt>
                <c:pt idx="1474">
                  <c:v>4.2</c:v>
                </c:pt>
                <c:pt idx="1475">
                  <c:v>18.059999999999999</c:v>
                </c:pt>
                <c:pt idx="1476">
                  <c:v>7.78</c:v>
                </c:pt>
                <c:pt idx="1477">
                  <c:v>13.66</c:v>
                </c:pt>
                <c:pt idx="1478">
                  <c:v>2.4</c:v>
                </c:pt>
                <c:pt idx="1479">
                  <c:v>49</c:v>
                </c:pt>
                <c:pt idx="1480">
                  <c:v>1.39</c:v>
                </c:pt>
                <c:pt idx="1481">
                  <c:v>2.5</c:v>
                </c:pt>
                <c:pt idx="1482">
                  <c:v>2.36</c:v>
                </c:pt>
                <c:pt idx="1483">
                  <c:v>0.71</c:v>
                </c:pt>
                <c:pt idx="1484">
                  <c:v>7.69</c:v>
                </c:pt>
                <c:pt idx="1485">
                  <c:v>3.99</c:v>
                </c:pt>
                <c:pt idx="1486">
                  <c:v>0.71</c:v>
                </c:pt>
                <c:pt idx="1487">
                  <c:v>8.99</c:v>
                </c:pt>
                <c:pt idx="1488">
                  <c:v>3.99</c:v>
                </c:pt>
                <c:pt idx="1489">
                  <c:v>8.99</c:v>
                </c:pt>
                <c:pt idx="1490">
                  <c:v>2.99</c:v>
                </c:pt>
                <c:pt idx="1491">
                  <c:v>19.989999999999998</c:v>
                </c:pt>
                <c:pt idx="1492">
                  <c:v>11.54</c:v>
                </c:pt>
                <c:pt idx="1493">
                  <c:v>21.21</c:v>
                </c:pt>
                <c:pt idx="1494">
                  <c:v>17.850000000000001</c:v>
                </c:pt>
                <c:pt idx="1495">
                  <c:v>5.99</c:v>
                </c:pt>
                <c:pt idx="1496">
                  <c:v>7.18</c:v>
                </c:pt>
                <c:pt idx="1497">
                  <c:v>0.49</c:v>
                </c:pt>
                <c:pt idx="1498">
                  <c:v>3.99</c:v>
                </c:pt>
                <c:pt idx="1499">
                  <c:v>9.1999999999999993</c:v>
                </c:pt>
                <c:pt idx="1500">
                  <c:v>4</c:v>
                </c:pt>
                <c:pt idx="1501">
                  <c:v>5.99</c:v>
                </c:pt>
                <c:pt idx="1502">
                  <c:v>5.86</c:v>
                </c:pt>
                <c:pt idx="1503">
                  <c:v>4.62</c:v>
                </c:pt>
                <c:pt idx="1504">
                  <c:v>5.0199999999999996</c:v>
                </c:pt>
                <c:pt idx="1505">
                  <c:v>42</c:v>
                </c:pt>
                <c:pt idx="1506">
                  <c:v>0.81</c:v>
                </c:pt>
                <c:pt idx="1507">
                  <c:v>35</c:v>
                </c:pt>
                <c:pt idx="1508">
                  <c:v>0.99</c:v>
                </c:pt>
                <c:pt idx="1509">
                  <c:v>5.86</c:v>
                </c:pt>
                <c:pt idx="1510">
                  <c:v>5.4</c:v>
                </c:pt>
                <c:pt idx="1511">
                  <c:v>4.79</c:v>
                </c:pt>
                <c:pt idx="1512">
                  <c:v>0.99</c:v>
                </c:pt>
                <c:pt idx="1513">
                  <c:v>19.989999999999998</c:v>
                </c:pt>
                <c:pt idx="1514">
                  <c:v>8.65</c:v>
                </c:pt>
                <c:pt idx="1515">
                  <c:v>19.989999999999998</c:v>
                </c:pt>
                <c:pt idx="1516">
                  <c:v>58.66</c:v>
                </c:pt>
                <c:pt idx="1517">
                  <c:v>2</c:v>
                </c:pt>
                <c:pt idx="1518">
                  <c:v>1.39</c:v>
                </c:pt>
                <c:pt idx="1519">
                  <c:v>9.0299999999999994</c:v>
                </c:pt>
                <c:pt idx="1520">
                  <c:v>5.71</c:v>
                </c:pt>
                <c:pt idx="1521">
                  <c:v>0.8</c:v>
                </c:pt>
                <c:pt idx="1522">
                  <c:v>8.8000000000000007</c:v>
                </c:pt>
                <c:pt idx="1523">
                  <c:v>11.51</c:v>
                </c:pt>
                <c:pt idx="1524">
                  <c:v>0.5</c:v>
                </c:pt>
                <c:pt idx="1525">
                  <c:v>9.18</c:v>
                </c:pt>
                <c:pt idx="1526">
                  <c:v>5.81</c:v>
                </c:pt>
                <c:pt idx="1527">
                  <c:v>4.08</c:v>
                </c:pt>
                <c:pt idx="1528">
                  <c:v>56.14</c:v>
                </c:pt>
                <c:pt idx="1529">
                  <c:v>4.95</c:v>
                </c:pt>
                <c:pt idx="1530">
                  <c:v>26.74</c:v>
                </c:pt>
                <c:pt idx="1531">
                  <c:v>2.2000000000000002</c:v>
                </c:pt>
                <c:pt idx="1532">
                  <c:v>4.51</c:v>
                </c:pt>
                <c:pt idx="1533">
                  <c:v>4.5</c:v>
                </c:pt>
                <c:pt idx="1534">
                  <c:v>56.2</c:v>
                </c:pt>
                <c:pt idx="1535">
                  <c:v>0.5</c:v>
                </c:pt>
                <c:pt idx="1536">
                  <c:v>40.19</c:v>
                </c:pt>
                <c:pt idx="1537">
                  <c:v>1.99</c:v>
                </c:pt>
                <c:pt idx="1538">
                  <c:v>1.72</c:v>
                </c:pt>
                <c:pt idx="1539">
                  <c:v>19.989999999999998</c:v>
                </c:pt>
                <c:pt idx="1540">
                  <c:v>7.44</c:v>
                </c:pt>
                <c:pt idx="1541">
                  <c:v>7.37</c:v>
                </c:pt>
                <c:pt idx="1542">
                  <c:v>6.17</c:v>
                </c:pt>
                <c:pt idx="1543">
                  <c:v>23.78</c:v>
                </c:pt>
                <c:pt idx="1544">
                  <c:v>7.18</c:v>
                </c:pt>
                <c:pt idx="1545">
                  <c:v>8.7799999999999994</c:v>
                </c:pt>
                <c:pt idx="1546">
                  <c:v>1.99</c:v>
                </c:pt>
                <c:pt idx="1547">
                  <c:v>5.99</c:v>
                </c:pt>
                <c:pt idx="1548">
                  <c:v>64.66</c:v>
                </c:pt>
                <c:pt idx="1549">
                  <c:v>12.52</c:v>
                </c:pt>
                <c:pt idx="1550">
                  <c:v>64.66</c:v>
                </c:pt>
                <c:pt idx="1551">
                  <c:v>19.989999999999998</c:v>
                </c:pt>
                <c:pt idx="1552">
                  <c:v>5.53</c:v>
                </c:pt>
                <c:pt idx="1553">
                  <c:v>6.64</c:v>
                </c:pt>
                <c:pt idx="1554">
                  <c:v>2.27</c:v>
                </c:pt>
                <c:pt idx="1555">
                  <c:v>2.36</c:v>
                </c:pt>
                <c:pt idx="1556">
                  <c:v>0.99</c:v>
                </c:pt>
                <c:pt idx="1557">
                  <c:v>5.74</c:v>
                </c:pt>
                <c:pt idx="1558">
                  <c:v>24.49</c:v>
                </c:pt>
                <c:pt idx="1559">
                  <c:v>30</c:v>
                </c:pt>
                <c:pt idx="1560">
                  <c:v>1</c:v>
                </c:pt>
                <c:pt idx="1561">
                  <c:v>8.99</c:v>
                </c:pt>
                <c:pt idx="1562">
                  <c:v>8.99</c:v>
                </c:pt>
                <c:pt idx="1563">
                  <c:v>5.99</c:v>
                </c:pt>
                <c:pt idx="1564">
                  <c:v>6.05</c:v>
                </c:pt>
                <c:pt idx="1565">
                  <c:v>55.3</c:v>
                </c:pt>
                <c:pt idx="1566">
                  <c:v>8.19</c:v>
                </c:pt>
                <c:pt idx="1567">
                  <c:v>3.61</c:v>
                </c:pt>
                <c:pt idx="1568">
                  <c:v>0.7</c:v>
                </c:pt>
                <c:pt idx="1569">
                  <c:v>0.5</c:v>
                </c:pt>
                <c:pt idx="1570">
                  <c:v>0.88</c:v>
                </c:pt>
                <c:pt idx="1571">
                  <c:v>4.17</c:v>
                </c:pt>
                <c:pt idx="1572">
                  <c:v>4.2</c:v>
                </c:pt>
                <c:pt idx="1573">
                  <c:v>8.99</c:v>
                </c:pt>
                <c:pt idx="1574">
                  <c:v>1.49</c:v>
                </c:pt>
                <c:pt idx="1575">
                  <c:v>5.14</c:v>
                </c:pt>
                <c:pt idx="1576">
                  <c:v>0.5</c:v>
                </c:pt>
                <c:pt idx="1577">
                  <c:v>8.17</c:v>
                </c:pt>
                <c:pt idx="1578">
                  <c:v>28.14</c:v>
                </c:pt>
                <c:pt idx="1579">
                  <c:v>19.989999999999998</c:v>
                </c:pt>
                <c:pt idx="1580">
                  <c:v>2.99</c:v>
                </c:pt>
                <c:pt idx="1581">
                  <c:v>0.7</c:v>
                </c:pt>
                <c:pt idx="1582">
                  <c:v>1.25</c:v>
                </c:pt>
                <c:pt idx="1583">
                  <c:v>2.74</c:v>
                </c:pt>
                <c:pt idx="1584">
                  <c:v>5.53</c:v>
                </c:pt>
                <c:pt idx="1585">
                  <c:v>2.87</c:v>
                </c:pt>
                <c:pt idx="1586">
                  <c:v>4</c:v>
                </c:pt>
                <c:pt idx="1587">
                  <c:v>2.06</c:v>
                </c:pt>
                <c:pt idx="1588">
                  <c:v>5.03</c:v>
                </c:pt>
                <c:pt idx="1589">
                  <c:v>1.99</c:v>
                </c:pt>
                <c:pt idx="1590">
                  <c:v>36.090000000000003</c:v>
                </c:pt>
                <c:pt idx="1591">
                  <c:v>8.99</c:v>
                </c:pt>
                <c:pt idx="1592">
                  <c:v>10.17</c:v>
                </c:pt>
                <c:pt idx="1593">
                  <c:v>33.6</c:v>
                </c:pt>
                <c:pt idx="1594">
                  <c:v>2.87</c:v>
                </c:pt>
                <c:pt idx="1595">
                  <c:v>3.73</c:v>
                </c:pt>
                <c:pt idx="1596">
                  <c:v>8.99</c:v>
                </c:pt>
                <c:pt idx="1597">
                  <c:v>13.26</c:v>
                </c:pt>
                <c:pt idx="1598">
                  <c:v>19.989999999999998</c:v>
                </c:pt>
                <c:pt idx="1599">
                  <c:v>6.02</c:v>
                </c:pt>
                <c:pt idx="1600">
                  <c:v>7.73</c:v>
                </c:pt>
                <c:pt idx="1601">
                  <c:v>19.989999999999998</c:v>
                </c:pt>
                <c:pt idx="1602">
                  <c:v>8.99</c:v>
                </c:pt>
                <c:pt idx="1603">
                  <c:v>4.71</c:v>
                </c:pt>
                <c:pt idx="1604">
                  <c:v>24.49</c:v>
                </c:pt>
                <c:pt idx="1605">
                  <c:v>24.49</c:v>
                </c:pt>
                <c:pt idx="1606">
                  <c:v>0.96</c:v>
                </c:pt>
                <c:pt idx="1607">
                  <c:v>19.989999999999998</c:v>
                </c:pt>
                <c:pt idx="1608">
                  <c:v>54.74</c:v>
                </c:pt>
                <c:pt idx="1609">
                  <c:v>1.25</c:v>
                </c:pt>
                <c:pt idx="1610">
                  <c:v>19.989999999999998</c:v>
                </c:pt>
                <c:pt idx="1611">
                  <c:v>4.8099999999999996</c:v>
                </c:pt>
                <c:pt idx="1612">
                  <c:v>2.85</c:v>
                </c:pt>
                <c:pt idx="1613">
                  <c:v>8.7799999999999994</c:v>
                </c:pt>
                <c:pt idx="1614">
                  <c:v>8.74</c:v>
                </c:pt>
                <c:pt idx="1615">
                  <c:v>8.99</c:v>
                </c:pt>
                <c:pt idx="1616">
                  <c:v>19.989999999999998</c:v>
                </c:pt>
                <c:pt idx="1617">
                  <c:v>8.99</c:v>
                </c:pt>
                <c:pt idx="1618">
                  <c:v>13.18</c:v>
                </c:pt>
                <c:pt idx="1619">
                  <c:v>0.5</c:v>
                </c:pt>
                <c:pt idx="1620">
                  <c:v>29.1</c:v>
                </c:pt>
                <c:pt idx="1621">
                  <c:v>0.71</c:v>
                </c:pt>
                <c:pt idx="1622">
                  <c:v>19.989999999999998</c:v>
                </c:pt>
                <c:pt idx="1623">
                  <c:v>8.99</c:v>
                </c:pt>
                <c:pt idx="1624">
                  <c:v>1.99</c:v>
                </c:pt>
                <c:pt idx="1625">
                  <c:v>1.99</c:v>
                </c:pt>
                <c:pt idx="1626">
                  <c:v>6.93</c:v>
                </c:pt>
                <c:pt idx="1627">
                  <c:v>43.32</c:v>
                </c:pt>
                <c:pt idx="1628">
                  <c:v>6.89</c:v>
                </c:pt>
                <c:pt idx="1629">
                  <c:v>0.5</c:v>
                </c:pt>
                <c:pt idx="1630">
                  <c:v>13.04</c:v>
                </c:pt>
                <c:pt idx="1631">
                  <c:v>8.59</c:v>
                </c:pt>
                <c:pt idx="1632">
                  <c:v>8.73</c:v>
                </c:pt>
                <c:pt idx="1633">
                  <c:v>19.989999999999998</c:v>
                </c:pt>
                <c:pt idx="1634">
                  <c:v>14.48</c:v>
                </c:pt>
                <c:pt idx="1635">
                  <c:v>1.99</c:v>
                </c:pt>
                <c:pt idx="1636">
                  <c:v>8.73</c:v>
                </c:pt>
                <c:pt idx="1637">
                  <c:v>8.59</c:v>
                </c:pt>
                <c:pt idx="1638">
                  <c:v>19.989999999999998</c:v>
                </c:pt>
                <c:pt idx="1639">
                  <c:v>14.48</c:v>
                </c:pt>
                <c:pt idx="1640">
                  <c:v>6.89</c:v>
                </c:pt>
                <c:pt idx="1641">
                  <c:v>0.5</c:v>
                </c:pt>
                <c:pt idx="1642">
                  <c:v>13.04</c:v>
                </c:pt>
                <c:pt idx="1643">
                  <c:v>69</c:v>
                </c:pt>
                <c:pt idx="1644">
                  <c:v>4.7</c:v>
                </c:pt>
                <c:pt idx="1645">
                  <c:v>44.55</c:v>
                </c:pt>
                <c:pt idx="1646">
                  <c:v>16.920000000000002</c:v>
                </c:pt>
                <c:pt idx="1647">
                  <c:v>30.06</c:v>
                </c:pt>
                <c:pt idx="1648">
                  <c:v>10.050000000000001</c:v>
                </c:pt>
                <c:pt idx="1649">
                  <c:v>89.3</c:v>
                </c:pt>
                <c:pt idx="1650">
                  <c:v>0.99</c:v>
                </c:pt>
                <c:pt idx="1651">
                  <c:v>8.99</c:v>
                </c:pt>
                <c:pt idx="1652">
                  <c:v>7.53</c:v>
                </c:pt>
                <c:pt idx="1653">
                  <c:v>1.92</c:v>
                </c:pt>
                <c:pt idx="1654">
                  <c:v>0.99</c:v>
                </c:pt>
                <c:pt idx="1655">
                  <c:v>14.3</c:v>
                </c:pt>
                <c:pt idx="1656">
                  <c:v>14.7</c:v>
                </c:pt>
                <c:pt idx="1657">
                  <c:v>5.19</c:v>
                </c:pt>
                <c:pt idx="1658">
                  <c:v>13.99</c:v>
                </c:pt>
                <c:pt idx="1659">
                  <c:v>2.87</c:v>
                </c:pt>
                <c:pt idx="1660">
                  <c:v>2.99</c:v>
                </c:pt>
                <c:pt idx="1661">
                  <c:v>19.989999999999998</c:v>
                </c:pt>
                <c:pt idx="1662">
                  <c:v>2.36</c:v>
                </c:pt>
                <c:pt idx="1663">
                  <c:v>19.989999999999998</c:v>
                </c:pt>
                <c:pt idx="1664">
                  <c:v>1.49</c:v>
                </c:pt>
                <c:pt idx="1665">
                  <c:v>5.86</c:v>
                </c:pt>
                <c:pt idx="1666">
                  <c:v>0.8</c:v>
                </c:pt>
                <c:pt idx="1667">
                  <c:v>1.49</c:v>
                </c:pt>
                <c:pt idx="1668">
                  <c:v>1.39</c:v>
                </c:pt>
                <c:pt idx="1669">
                  <c:v>4.62</c:v>
                </c:pt>
                <c:pt idx="1670">
                  <c:v>42</c:v>
                </c:pt>
                <c:pt idx="1671">
                  <c:v>5.01</c:v>
                </c:pt>
                <c:pt idx="1672">
                  <c:v>2.85</c:v>
                </c:pt>
                <c:pt idx="1673">
                  <c:v>5.08</c:v>
                </c:pt>
                <c:pt idx="1674">
                  <c:v>0.99</c:v>
                </c:pt>
                <c:pt idx="1675">
                  <c:v>13.89</c:v>
                </c:pt>
                <c:pt idx="1676">
                  <c:v>0.88</c:v>
                </c:pt>
                <c:pt idx="1677">
                  <c:v>6.5</c:v>
                </c:pt>
                <c:pt idx="1678">
                  <c:v>4.62</c:v>
                </c:pt>
                <c:pt idx="1679">
                  <c:v>2.0299999999999998</c:v>
                </c:pt>
                <c:pt idx="1680">
                  <c:v>16.010000000000002</c:v>
                </c:pt>
                <c:pt idx="1681">
                  <c:v>19.989999999999998</c:v>
                </c:pt>
                <c:pt idx="1682">
                  <c:v>4</c:v>
                </c:pt>
                <c:pt idx="1683">
                  <c:v>7.69</c:v>
                </c:pt>
                <c:pt idx="1684">
                  <c:v>14.7</c:v>
                </c:pt>
                <c:pt idx="1685">
                  <c:v>0.99</c:v>
                </c:pt>
                <c:pt idx="1686">
                  <c:v>0.7</c:v>
                </c:pt>
                <c:pt idx="1687">
                  <c:v>2.99</c:v>
                </c:pt>
                <c:pt idx="1688">
                  <c:v>7.47</c:v>
                </c:pt>
                <c:pt idx="1689">
                  <c:v>0.83</c:v>
                </c:pt>
                <c:pt idx="1690">
                  <c:v>8.99</c:v>
                </c:pt>
                <c:pt idx="1691">
                  <c:v>0.7</c:v>
                </c:pt>
                <c:pt idx="1692">
                  <c:v>0.5</c:v>
                </c:pt>
                <c:pt idx="1693">
                  <c:v>1.01</c:v>
                </c:pt>
                <c:pt idx="1694">
                  <c:v>35.840000000000003</c:v>
                </c:pt>
                <c:pt idx="1695">
                  <c:v>7.96</c:v>
                </c:pt>
                <c:pt idx="1696">
                  <c:v>3.5</c:v>
                </c:pt>
                <c:pt idx="1697">
                  <c:v>6.26</c:v>
                </c:pt>
                <c:pt idx="1698">
                  <c:v>3.37</c:v>
                </c:pt>
                <c:pt idx="1699">
                  <c:v>2.27</c:v>
                </c:pt>
                <c:pt idx="1700">
                  <c:v>7.78</c:v>
                </c:pt>
                <c:pt idx="1701">
                  <c:v>0.99</c:v>
                </c:pt>
                <c:pt idx="1702">
                  <c:v>6.81</c:v>
                </c:pt>
                <c:pt idx="1703">
                  <c:v>53.03</c:v>
                </c:pt>
                <c:pt idx="1704">
                  <c:v>19.989999999999998</c:v>
                </c:pt>
                <c:pt idx="1705">
                  <c:v>6.81</c:v>
                </c:pt>
                <c:pt idx="1706">
                  <c:v>53.03</c:v>
                </c:pt>
                <c:pt idx="1707">
                  <c:v>4.78</c:v>
                </c:pt>
                <c:pt idx="1708">
                  <c:v>6.47</c:v>
                </c:pt>
                <c:pt idx="1709">
                  <c:v>5.35</c:v>
                </c:pt>
                <c:pt idx="1710">
                  <c:v>24.49</c:v>
                </c:pt>
                <c:pt idx="1711">
                  <c:v>19.989999999999998</c:v>
                </c:pt>
                <c:pt idx="1712">
                  <c:v>4.6500000000000004</c:v>
                </c:pt>
                <c:pt idx="1713">
                  <c:v>24.49</c:v>
                </c:pt>
                <c:pt idx="1714">
                  <c:v>19.989999999999998</c:v>
                </c:pt>
                <c:pt idx="1715">
                  <c:v>4.6500000000000004</c:v>
                </c:pt>
                <c:pt idx="1716">
                  <c:v>5.3</c:v>
                </c:pt>
                <c:pt idx="1717">
                  <c:v>0.7</c:v>
                </c:pt>
                <c:pt idx="1718">
                  <c:v>4.75</c:v>
                </c:pt>
                <c:pt idx="1719">
                  <c:v>1.02</c:v>
                </c:pt>
                <c:pt idx="1720">
                  <c:v>14.37</c:v>
                </c:pt>
                <c:pt idx="1721">
                  <c:v>7.5</c:v>
                </c:pt>
                <c:pt idx="1722">
                  <c:v>3.14</c:v>
                </c:pt>
                <c:pt idx="1723">
                  <c:v>19.989999999999998</c:v>
                </c:pt>
                <c:pt idx="1724">
                  <c:v>4</c:v>
                </c:pt>
                <c:pt idx="1725">
                  <c:v>1.32</c:v>
                </c:pt>
                <c:pt idx="1726">
                  <c:v>6.46</c:v>
                </c:pt>
                <c:pt idx="1727">
                  <c:v>5.19</c:v>
                </c:pt>
                <c:pt idx="1728">
                  <c:v>30</c:v>
                </c:pt>
                <c:pt idx="1729">
                  <c:v>24.49</c:v>
                </c:pt>
                <c:pt idx="1730">
                  <c:v>2.5</c:v>
                </c:pt>
                <c:pt idx="1731">
                  <c:v>1.99</c:v>
                </c:pt>
                <c:pt idx="1732">
                  <c:v>24.49</c:v>
                </c:pt>
                <c:pt idx="1733">
                  <c:v>0.99</c:v>
                </c:pt>
                <c:pt idx="1734">
                  <c:v>1.34</c:v>
                </c:pt>
                <c:pt idx="1735">
                  <c:v>58.92</c:v>
                </c:pt>
                <c:pt idx="1736">
                  <c:v>30</c:v>
                </c:pt>
                <c:pt idx="1737">
                  <c:v>3.73</c:v>
                </c:pt>
                <c:pt idx="1738">
                  <c:v>0.83</c:v>
                </c:pt>
                <c:pt idx="1739">
                  <c:v>6.15</c:v>
                </c:pt>
                <c:pt idx="1740">
                  <c:v>32.18</c:v>
                </c:pt>
                <c:pt idx="1741">
                  <c:v>7.18</c:v>
                </c:pt>
                <c:pt idx="1742">
                  <c:v>5.09</c:v>
                </c:pt>
                <c:pt idx="1743">
                  <c:v>0.7</c:v>
                </c:pt>
                <c:pt idx="1744">
                  <c:v>7.18</c:v>
                </c:pt>
                <c:pt idx="1745">
                  <c:v>5.09</c:v>
                </c:pt>
                <c:pt idx="1746">
                  <c:v>0.7</c:v>
                </c:pt>
                <c:pt idx="1747">
                  <c:v>0.7</c:v>
                </c:pt>
                <c:pt idx="1748">
                  <c:v>19.989999999999998</c:v>
                </c:pt>
                <c:pt idx="1749">
                  <c:v>32.18</c:v>
                </c:pt>
                <c:pt idx="1750">
                  <c:v>1</c:v>
                </c:pt>
                <c:pt idx="1751">
                  <c:v>5.99</c:v>
                </c:pt>
                <c:pt idx="1752">
                  <c:v>6.05</c:v>
                </c:pt>
                <c:pt idx="1753">
                  <c:v>9.0299999999999994</c:v>
                </c:pt>
                <c:pt idx="1754">
                  <c:v>10.25</c:v>
                </c:pt>
                <c:pt idx="1755">
                  <c:v>19.989999999999998</c:v>
                </c:pt>
                <c:pt idx="1756">
                  <c:v>0.99</c:v>
                </c:pt>
                <c:pt idx="1757">
                  <c:v>7.2</c:v>
                </c:pt>
                <c:pt idx="1758">
                  <c:v>2.83</c:v>
                </c:pt>
                <c:pt idx="1759">
                  <c:v>62.74</c:v>
                </c:pt>
                <c:pt idx="1760">
                  <c:v>5.0999999999999996</c:v>
                </c:pt>
                <c:pt idx="1761">
                  <c:v>5.09</c:v>
                </c:pt>
                <c:pt idx="1762">
                  <c:v>6.96</c:v>
                </c:pt>
                <c:pt idx="1763">
                  <c:v>0.5</c:v>
                </c:pt>
                <c:pt idx="1764">
                  <c:v>5</c:v>
                </c:pt>
                <c:pt idx="1765">
                  <c:v>0.99</c:v>
                </c:pt>
                <c:pt idx="1766">
                  <c:v>5.9</c:v>
                </c:pt>
                <c:pt idx="1767">
                  <c:v>4.2</c:v>
                </c:pt>
                <c:pt idx="1768">
                  <c:v>0.99</c:v>
                </c:pt>
                <c:pt idx="1769">
                  <c:v>5.9</c:v>
                </c:pt>
                <c:pt idx="1770">
                  <c:v>4.2</c:v>
                </c:pt>
                <c:pt idx="1771">
                  <c:v>14.72</c:v>
                </c:pt>
                <c:pt idx="1772">
                  <c:v>6.47</c:v>
                </c:pt>
                <c:pt idx="1773">
                  <c:v>8.99</c:v>
                </c:pt>
                <c:pt idx="1774">
                  <c:v>60</c:v>
                </c:pt>
                <c:pt idx="1775">
                  <c:v>19.989999999999998</c:v>
                </c:pt>
                <c:pt idx="1776">
                  <c:v>6.05</c:v>
                </c:pt>
                <c:pt idx="1777">
                  <c:v>9.07</c:v>
                </c:pt>
                <c:pt idx="1778">
                  <c:v>26.3</c:v>
                </c:pt>
                <c:pt idx="1779">
                  <c:v>2.5</c:v>
                </c:pt>
                <c:pt idx="1780">
                  <c:v>26.2</c:v>
                </c:pt>
                <c:pt idx="1781">
                  <c:v>3.99</c:v>
                </c:pt>
                <c:pt idx="1782">
                  <c:v>8.49</c:v>
                </c:pt>
                <c:pt idx="1783">
                  <c:v>0.75</c:v>
                </c:pt>
                <c:pt idx="1784">
                  <c:v>7.78</c:v>
                </c:pt>
                <c:pt idx="1785">
                  <c:v>8.99</c:v>
                </c:pt>
                <c:pt idx="1786">
                  <c:v>8.99</c:v>
                </c:pt>
                <c:pt idx="1787">
                  <c:v>8.08</c:v>
                </c:pt>
                <c:pt idx="1788">
                  <c:v>60.2</c:v>
                </c:pt>
                <c:pt idx="1789">
                  <c:v>19.989999999999998</c:v>
                </c:pt>
                <c:pt idx="1790">
                  <c:v>6.89</c:v>
                </c:pt>
                <c:pt idx="1791">
                  <c:v>57</c:v>
                </c:pt>
                <c:pt idx="1792">
                  <c:v>8.3699999999999992</c:v>
                </c:pt>
                <c:pt idx="1793">
                  <c:v>35</c:v>
                </c:pt>
                <c:pt idx="1794">
                  <c:v>5.41</c:v>
                </c:pt>
                <c:pt idx="1795">
                  <c:v>6.27</c:v>
                </c:pt>
                <c:pt idx="1796">
                  <c:v>1.93</c:v>
                </c:pt>
                <c:pt idx="1797">
                  <c:v>11.17</c:v>
                </c:pt>
                <c:pt idx="1798">
                  <c:v>58.95</c:v>
                </c:pt>
                <c:pt idx="1799">
                  <c:v>46.2</c:v>
                </c:pt>
                <c:pt idx="1800">
                  <c:v>8.73</c:v>
                </c:pt>
                <c:pt idx="1801">
                  <c:v>7.42</c:v>
                </c:pt>
                <c:pt idx="1802">
                  <c:v>5.37</c:v>
                </c:pt>
                <c:pt idx="1803">
                  <c:v>3.26</c:v>
                </c:pt>
                <c:pt idx="1804">
                  <c:v>1.49</c:v>
                </c:pt>
                <c:pt idx="1805">
                  <c:v>8.99</c:v>
                </c:pt>
                <c:pt idx="1806">
                  <c:v>13.99</c:v>
                </c:pt>
                <c:pt idx="1807">
                  <c:v>9.4700000000000006</c:v>
                </c:pt>
                <c:pt idx="1808">
                  <c:v>8.99</c:v>
                </c:pt>
                <c:pt idx="1809">
                  <c:v>3.5</c:v>
                </c:pt>
                <c:pt idx="1810">
                  <c:v>14.36</c:v>
                </c:pt>
                <c:pt idx="1811">
                  <c:v>35</c:v>
                </c:pt>
                <c:pt idx="1812">
                  <c:v>5.5</c:v>
                </c:pt>
                <c:pt idx="1813">
                  <c:v>57</c:v>
                </c:pt>
                <c:pt idx="1814">
                  <c:v>7.44</c:v>
                </c:pt>
                <c:pt idx="1815">
                  <c:v>0.83</c:v>
                </c:pt>
                <c:pt idx="1816">
                  <c:v>11.15</c:v>
                </c:pt>
                <c:pt idx="1817">
                  <c:v>5.47</c:v>
                </c:pt>
                <c:pt idx="1818">
                  <c:v>6.5</c:v>
                </c:pt>
                <c:pt idx="1819">
                  <c:v>36.61</c:v>
                </c:pt>
                <c:pt idx="1820">
                  <c:v>1.39</c:v>
                </c:pt>
                <c:pt idx="1821">
                  <c:v>10.84</c:v>
                </c:pt>
                <c:pt idx="1822">
                  <c:v>1</c:v>
                </c:pt>
                <c:pt idx="1823">
                  <c:v>7.5</c:v>
                </c:pt>
                <c:pt idx="1824">
                  <c:v>35.89</c:v>
                </c:pt>
                <c:pt idx="1825">
                  <c:v>4.8099999999999996</c:v>
                </c:pt>
                <c:pt idx="1826">
                  <c:v>6.66</c:v>
                </c:pt>
                <c:pt idx="1827">
                  <c:v>7.54</c:v>
                </c:pt>
                <c:pt idx="1828">
                  <c:v>8.18</c:v>
                </c:pt>
                <c:pt idx="1829">
                  <c:v>15.59</c:v>
                </c:pt>
                <c:pt idx="1830">
                  <c:v>15.59</c:v>
                </c:pt>
                <c:pt idx="1831">
                  <c:v>0.96</c:v>
                </c:pt>
                <c:pt idx="1832">
                  <c:v>4</c:v>
                </c:pt>
                <c:pt idx="1833">
                  <c:v>18.059999999999999</c:v>
                </c:pt>
                <c:pt idx="1834">
                  <c:v>5.09</c:v>
                </c:pt>
                <c:pt idx="1835">
                  <c:v>4.62</c:v>
                </c:pt>
                <c:pt idx="1836">
                  <c:v>0.49</c:v>
                </c:pt>
                <c:pt idx="1837">
                  <c:v>2.5</c:v>
                </c:pt>
                <c:pt idx="1838">
                  <c:v>1.5</c:v>
                </c:pt>
                <c:pt idx="1839">
                  <c:v>1.99</c:v>
                </c:pt>
                <c:pt idx="1840">
                  <c:v>2.83</c:v>
                </c:pt>
                <c:pt idx="1841">
                  <c:v>30</c:v>
                </c:pt>
                <c:pt idx="1842">
                  <c:v>68.02</c:v>
                </c:pt>
                <c:pt idx="1843">
                  <c:v>19.989999999999998</c:v>
                </c:pt>
                <c:pt idx="1844">
                  <c:v>7.29</c:v>
                </c:pt>
                <c:pt idx="1845">
                  <c:v>0.94</c:v>
                </c:pt>
                <c:pt idx="1846">
                  <c:v>1.99</c:v>
                </c:pt>
                <c:pt idx="1847">
                  <c:v>2.99</c:v>
                </c:pt>
                <c:pt idx="1848">
                  <c:v>8.99</c:v>
                </c:pt>
                <c:pt idx="1849">
                  <c:v>5.68</c:v>
                </c:pt>
                <c:pt idx="1850">
                  <c:v>5.86</c:v>
                </c:pt>
                <c:pt idx="1851">
                  <c:v>5.92</c:v>
                </c:pt>
                <c:pt idx="1852">
                  <c:v>3.52</c:v>
                </c:pt>
                <c:pt idx="1853">
                  <c:v>2.04</c:v>
                </c:pt>
                <c:pt idx="1854">
                  <c:v>1.49</c:v>
                </c:pt>
                <c:pt idx="1855">
                  <c:v>2.99</c:v>
                </c:pt>
                <c:pt idx="1856">
                  <c:v>6.26</c:v>
                </c:pt>
                <c:pt idx="1857">
                  <c:v>5.01</c:v>
                </c:pt>
                <c:pt idx="1858">
                  <c:v>6.26</c:v>
                </c:pt>
                <c:pt idx="1859">
                  <c:v>3.61</c:v>
                </c:pt>
                <c:pt idx="1860">
                  <c:v>60</c:v>
                </c:pt>
                <c:pt idx="1861">
                  <c:v>8.99</c:v>
                </c:pt>
                <c:pt idx="1862">
                  <c:v>6.55</c:v>
                </c:pt>
                <c:pt idx="1863">
                  <c:v>24.49</c:v>
                </c:pt>
                <c:pt idx="1864">
                  <c:v>11.59</c:v>
                </c:pt>
                <c:pt idx="1865">
                  <c:v>70.2</c:v>
                </c:pt>
                <c:pt idx="1866">
                  <c:v>4.5</c:v>
                </c:pt>
                <c:pt idx="1867">
                  <c:v>4.51</c:v>
                </c:pt>
                <c:pt idx="1868">
                  <c:v>24.49</c:v>
                </c:pt>
                <c:pt idx="1869">
                  <c:v>1.2</c:v>
                </c:pt>
                <c:pt idx="1870">
                  <c:v>35</c:v>
                </c:pt>
                <c:pt idx="1871">
                  <c:v>5.5</c:v>
                </c:pt>
                <c:pt idx="1872">
                  <c:v>7.69</c:v>
                </c:pt>
                <c:pt idx="1873">
                  <c:v>4.99</c:v>
                </c:pt>
                <c:pt idx="1874">
                  <c:v>19.989999999999998</c:v>
                </c:pt>
                <c:pt idx="1875">
                  <c:v>1.99</c:v>
                </c:pt>
                <c:pt idx="1876">
                  <c:v>6.15</c:v>
                </c:pt>
                <c:pt idx="1877">
                  <c:v>1.99</c:v>
                </c:pt>
                <c:pt idx="1878">
                  <c:v>5.09</c:v>
                </c:pt>
                <c:pt idx="1879">
                  <c:v>2.99</c:v>
                </c:pt>
                <c:pt idx="1880">
                  <c:v>5.0999999999999996</c:v>
                </c:pt>
                <c:pt idx="1881">
                  <c:v>6.12</c:v>
                </c:pt>
                <c:pt idx="1882">
                  <c:v>7.04</c:v>
                </c:pt>
                <c:pt idx="1883">
                  <c:v>54.95</c:v>
                </c:pt>
                <c:pt idx="1884">
                  <c:v>19.989999999999998</c:v>
                </c:pt>
                <c:pt idx="1885">
                  <c:v>1.34</c:v>
                </c:pt>
                <c:pt idx="1886">
                  <c:v>70.2</c:v>
                </c:pt>
                <c:pt idx="1887">
                  <c:v>1.49</c:v>
                </c:pt>
                <c:pt idx="1888">
                  <c:v>3.97</c:v>
                </c:pt>
                <c:pt idx="1889">
                  <c:v>8.99</c:v>
                </c:pt>
                <c:pt idx="1890">
                  <c:v>8.19</c:v>
                </c:pt>
                <c:pt idx="1891">
                  <c:v>8.2899999999999991</c:v>
                </c:pt>
                <c:pt idx="1892">
                  <c:v>1.99</c:v>
                </c:pt>
                <c:pt idx="1893">
                  <c:v>30</c:v>
                </c:pt>
                <c:pt idx="1894">
                  <c:v>6.86</c:v>
                </c:pt>
                <c:pt idx="1895">
                  <c:v>4.6900000000000004</c:v>
                </c:pt>
                <c:pt idx="1896">
                  <c:v>1.3</c:v>
                </c:pt>
                <c:pt idx="1897">
                  <c:v>8.4</c:v>
                </c:pt>
                <c:pt idx="1898">
                  <c:v>0.5</c:v>
                </c:pt>
                <c:pt idx="1899">
                  <c:v>7.95</c:v>
                </c:pt>
                <c:pt idx="1900">
                  <c:v>4.2</c:v>
                </c:pt>
                <c:pt idx="1901">
                  <c:v>11.54</c:v>
                </c:pt>
                <c:pt idx="1902">
                  <c:v>11.54</c:v>
                </c:pt>
                <c:pt idx="1903">
                  <c:v>6.16</c:v>
                </c:pt>
                <c:pt idx="1904">
                  <c:v>4.95</c:v>
                </c:pt>
                <c:pt idx="1905">
                  <c:v>2.5</c:v>
                </c:pt>
                <c:pt idx="1906">
                  <c:v>12.14</c:v>
                </c:pt>
                <c:pt idx="1907">
                  <c:v>4.5</c:v>
                </c:pt>
                <c:pt idx="1908">
                  <c:v>1.56</c:v>
                </c:pt>
                <c:pt idx="1909">
                  <c:v>1.49</c:v>
                </c:pt>
                <c:pt idx="1910">
                  <c:v>7.15</c:v>
                </c:pt>
                <c:pt idx="1911">
                  <c:v>0.5</c:v>
                </c:pt>
                <c:pt idx="1912">
                  <c:v>9.07</c:v>
                </c:pt>
                <c:pt idx="1913">
                  <c:v>2.38</c:v>
                </c:pt>
                <c:pt idx="1914">
                  <c:v>4.2</c:v>
                </c:pt>
                <c:pt idx="1915">
                  <c:v>5.63</c:v>
                </c:pt>
                <c:pt idx="1916">
                  <c:v>30</c:v>
                </c:pt>
                <c:pt idx="1917">
                  <c:v>5.63</c:v>
                </c:pt>
                <c:pt idx="1918">
                  <c:v>1.49</c:v>
                </c:pt>
                <c:pt idx="1919">
                  <c:v>2.15</c:v>
                </c:pt>
                <c:pt idx="1920">
                  <c:v>4.9800000000000004</c:v>
                </c:pt>
                <c:pt idx="1921">
                  <c:v>4.95</c:v>
                </c:pt>
                <c:pt idx="1922">
                  <c:v>4.95</c:v>
                </c:pt>
                <c:pt idx="1923">
                  <c:v>33.6</c:v>
                </c:pt>
                <c:pt idx="1924">
                  <c:v>5.1100000000000003</c:v>
                </c:pt>
                <c:pt idx="1925">
                  <c:v>4</c:v>
                </c:pt>
                <c:pt idx="1926">
                  <c:v>0.5</c:v>
                </c:pt>
                <c:pt idx="1927">
                  <c:v>6.05</c:v>
                </c:pt>
                <c:pt idx="1928">
                  <c:v>29.21</c:v>
                </c:pt>
                <c:pt idx="1929">
                  <c:v>12.14</c:v>
                </c:pt>
                <c:pt idx="1930">
                  <c:v>7.15</c:v>
                </c:pt>
                <c:pt idx="1931">
                  <c:v>4.17</c:v>
                </c:pt>
                <c:pt idx="1932">
                  <c:v>5.97</c:v>
                </c:pt>
                <c:pt idx="1933">
                  <c:v>1.92</c:v>
                </c:pt>
                <c:pt idx="1934">
                  <c:v>19.989999999999998</c:v>
                </c:pt>
                <c:pt idx="1935">
                  <c:v>24.49</c:v>
                </c:pt>
                <c:pt idx="1936">
                  <c:v>14.48</c:v>
                </c:pt>
                <c:pt idx="1937">
                  <c:v>5.81</c:v>
                </c:pt>
                <c:pt idx="1938">
                  <c:v>1.49</c:v>
                </c:pt>
                <c:pt idx="1939">
                  <c:v>2.0299999999999998</c:v>
                </c:pt>
                <c:pt idx="1940">
                  <c:v>8.99</c:v>
                </c:pt>
                <c:pt idx="1941">
                  <c:v>0.5</c:v>
                </c:pt>
                <c:pt idx="1942">
                  <c:v>8.99</c:v>
                </c:pt>
                <c:pt idx="1943">
                  <c:v>35</c:v>
                </c:pt>
                <c:pt idx="1944">
                  <c:v>7.69</c:v>
                </c:pt>
                <c:pt idx="1945">
                  <c:v>2.5</c:v>
                </c:pt>
                <c:pt idx="1946">
                  <c:v>19.989999999999998</c:v>
                </c:pt>
                <c:pt idx="1947">
                  <c:v>7.46</c:v>
                </c:pt>
                <c:pt idx="1948">
                  <c:v>5.03</c:v>
                </c:pt>
                <c:pt idx="1949">
                  <c:v>5.81</c:v>
                </c:pt>
                <c:pt idx="1950">
                  <c:v>4.93</c:v>
                </c:pt>
                <c:pt idx="1951">
                  <c:v>13.99</c:v>
                </c:pt>
              </c:numCache>
            </c:numRef>
          </c:xVal>
          <c:yVal>
            <c:numRef>
              <c:f>Orders!$AG$2:$AG$1953</c:f>
              <c:numCache>
                <c:formatCode>General</c:formatCode>
                <c:ptCount val="1952"/>
                <c:pt idx="0">
                  <c:v>4.5599999999999996</c:v>
                </c:pt>
                <c:pt idx="1">
                  <c:v>4390.37</c:v>
                </c:pt>
                <c:pt idx="2">
                  <c:v>0</c:v>
                </c:pt>
                <c:pt idx="3">
                  <c:v>803.47</c:v>
                </c:pt>
                <c:pt idx="4">
                  <c:v>0</c:v>
                </c:pt>
                <c:pt idx="5">
                  <c:v>0</c:v>
                </c:pt>
                <c:pt idx="6">
                  <c:v>0</c:v>
                </c:pt>
                <c:pt idx="7">
                  <c:v>0</c:v>
                </c:pt>
                <c:pt idx="8">
                  <c:v>261.88</c:v>
                </c:pt>
                <c:pt idx="9">
                  <c:v>2.63</c:v>
                </c:pt>
                <c:pt idx="10">
                  <c:v>652.73</c:v>
                </c:pt>
                <c:pt idx="11">
                  <c:v>314.48</c:v>
                </c:pt>
                <c:pt idx="12">
                  <c:v>0</c:v>
                </c:pt>
                <c:pt idx="13">
                  <c:v>384.38</c:v>
                </c:pt>
                <c:pt idx="14">
                  <c:v>0</c:v>
                </c:pt>
                <c:pt idx="15">
                  <c:v>0</c:v>
                </c:pt>
                <c:pt idx="16">
                  <c:v>0</c:v>
                </c:pt>
                <c:pt idx="17">
                  <c:v>0</c:v>
                </c:pt>
                <c:pt idx="18">
                  <c:v>8.89</c:v>
                </c:pt>
                <c:pt idx="19">
                  <c:v>144.69</c:v>
                </c:pt>
                <c:pt idx="20">
                  <c:v>0</c:v>
                </c:pt>
                <c:pt idx="21">
                  <c:v>210</c:v>
                </c:pt>
                <c:pt idx="22">
                  <c:v>3568.1</c:v>
                </c:pt>
                <c:pt idx="23">
                  <c:v>0</c:v>
                </c:pt>
                <c:pt idx="24">
                  <c:v>24.31</c:v>
                </c:pt>
                <c:pt idx="25">
                  <c:v>25.91</c:v>
                </c:pt>
                <c:pt idx="26">
                  <c:v>162.66999999999999</c:v>
                </c:pt>
                <c:pt idx="27">
                  <c:v>0</c:v>
                </c:pt>
                <c:pt idx="28">
                  <c:v>0</c:v>
                </c:pt>
                <c:pt idx="29">
                  <c:v>19.63</c:v>
                </c:pt>
                <c:pt idx="30">
                  <c:v>0</c:v>
                </c:pt>
                <c:pt idx="31">
                  <c:v>2.14</c:v>
                </c:pt>
                <c:pt idx="32">
                  <c:v>349.41</c:v>
                </c:pt>
                <c:pt idx="33">
                  <c:v>0</c:v>
                </c:pt>
                <c:pt idx="34">
                  <c:v>101.49</c:v>
                </c:pt>
                <c:pt idx="35">
                  <c:v>845.66</c:v>
                </c:pt>
                <c:pt idx="36">
                  <c:v>0</c:v>
                </c:pt>
                <c:pt idx="37">
                  <c:v>0</c:v>
                </c:pt>
                <c:pt idx="38">
                  <c:v>575.4</c:v>
                </c:pt>
                <c:pt idx="39">
                  <c:v>0</c:v>
                </c:pt>
                <c:pt idx="40">
                  <c:v>0</c:v>
                </c:pt>
                <c:pt idx="41">
                  <c:v>0</c:v>
                </c:pt>
                <c:pt idx="42">
                  <c:v>0</c:v>
                </c:pt>
                <c:pt idx="43">
                  <c:v>7402.32</c:v>
                </c:pt>
                <c:pt idx="44">
                  <c:v>1892.42</c:v>
                </c:pt>
                <c:pt idx="45">
                  <c:v>28.86</c:v>
                </c:pt>
                <c:pt idx="46">
                  <c:v>173.48</c:v>
                </c:pt>
                <c:pt idx="47">
                  <c:v>117.85</c:v>
                </c:pt>
                <c:pt idx="48">
                  <c:v>34.01</c:v>
                </c:pt>
                <c:pt idx="49">
                  <c:v>2031.51</c:v>
                </c:pt>
                <c:pt idx="50">
                  <c:v>0</c:v>
                </c:pt>
                <c:pt idx="51">
                  <c:v>325.39999999999998</c:v>
                </c:pt>
                <c:pt idx="52">
                  <c:v>22.82</c:v>
                </c:pt>
                <c:pt idx="53">
                  <c:v>116.1</c:v>
                </c:pt>
                <c:pt idx="54">
                  <c:v>0</c:v>
                </c:pt>
                <c:pt idx="55">
                  <c:v>255.42</c:v>
                </c:pt>
                <c:pt idx="56">
                  <c:v>685.61</c:v>
                </c:pt>
                <c:pt idx="57">
                  <c:v>0</c:v>
                </c:pt>
                <c:pt idx="58">
                  <c:v>2023.75</c:v>
                </c:pt>
                <c:pt idx="59">
                  <c:v>0</c:v>
                </c:pt>
                <c:pt idx="60">
                  <c:v>0</c:v>
                </c:pt>
                <c:pt idx="61">
                  <c:v>1684.48</c:v>
                </c:pt>
                <c:pt idx="62">
                  <c:v>0</c:v>
                </c:pt>
                <c:pt idx="63">
                  <c:v>18.66</c:v>
                </c:pt>
                <c:pt idx="64">
                  <c:v>40.25</c:v>
                </c:pt>
                <c:pt idx="65">
                  <c:v>14.09</c:v>
                </c:pt>
                <c:pt idx="66">
                  <c:v>0</c:v>
                </c:pt>
                <c:pt idx="67">
                  <c:v>9.82</c:v>
                </c:pt>
                <c:pt idx="68">
                  <c:v>112.06</c:v>
                </c:pt>
                <c:pt idx="69">
                  <c:v>16.79</c:v>
                </c:pt>
                <c:pt idx="70">
                  <c:v>0</c:v>
                </c:pt>
                <c:pt idx="71">
                  <c:v>41.3</c:v>
                </c:pt>
                <c:pt idx="72">
                  <c:v>1179.02</c:v>
                </c:pt>
                <c:pt idx="73">
                  <c:v>105.68</c:v>
                </c:pt>
                <c:pt idx="74">
                  <c:v>0</c:v>
                </c:pt>
                <c:pt idx="75">
                  <c:v>149.88999999999999</c:v>
                </c:pt>
                <c:pt idx="76">
                  <c:v>3.04</c:v>
                </c:pt>
                <c:pt idx="77">
                  <c:v>2.71</c:v>
                </c:pt>
                <c:pt idx="78">
                  <c:v>91.96</c:v>
                </c:pt>
                <c:pt idx="79">
                  <c:v>0</c:v>
                </c:pt>
                <c:pt idx="80">
                  <c:v>2.4900000000000002</c:v>
                </c:pt>
                <c:pt idx="81">
                  <c:v>0</c:v>
                </c:pt>
                <c:pt idx="82">
                  <c:v>133.58000000000001</c:v>
                </c:pt>
                <c:pt idx="83">
                  <c:v>251.41</c:v>
                </c:pt>
                <c:pt idx="84">
                  <c:v>0</c:v>
                </c:pt>
                <c:pt idx="85">
                  <c:v>13.9</c:v>
                </c:pt>
                <c:pt idx="86">
                  <c:v>0</c:v>
                </c:pt>
                <c:pt idx="87">
                  <c:v>0</c:v>
                </c:pt>
                <c:pt idx="88">
                  <c:v>97.86</c:v>
                </c:pt>
                <c:pt idx="89">
                  <c:v>360.24</c:v>
                </c:pt>
                <c:pt idx="90">
                  <c:v>713.88</c:v>
                </c:pt>
                <c:pt idx="91">
                  <c:v>0</c:v>
                </c:pt>
                <c:pt idx="92">
                  <c:v>0</c:v>
                </c:pt>
                <c:pt idx="93">
                  <c:v>0</c:v>
                </c:pt>
                <c:pt idx="94">
                  <c:v>28.51</c:v>
                </c:pt>
                <c:pt idx="95">
                  <c:v>280.27</c:v>
                </c:pt>
                <c:pt idx="96">
                  <c:v>0</c:v>
                </c:pt>
                <c:pt idx="97">
                  <c:v>24.92</c:v>
                </c:pt>
                <c:pt idx="98">
                  <c:v>0</c:v>
                </c:pt>
                <c:pt idx="99">
                  <c:v>0</c:v>
                </c:pt>
                <c:pt idx="100">
                  <c:v>0</c:v>
                </c:pt>
                <c:pt idx="101">
                  <c:v>0</c:v>
                </c:pt>
                <c:pt idx="102">
                  <c:v>152.66</c:v>
                </c:pt>
                <c:pt idx="103">
                  <c:v>7.15</c:v>
                </c:pt>
                <c:pt idx="104">
                  <c:v>113.65</c:v>
                </c:pt>
                <c:pt idx="105">
                  <c:v>0</c:v>
                </c:pt>
                <c:pt idx="106">
                  <c:v>14.47</c:v>
                </c:pt>
                <c:pt idx="107">
                  <c:v>0</c:v>
                </c:pt>
                <c:pt idx="108">
                  <c:v>1348.6</c:v>
                </c:pt>
                <c:pt idx="109">
                  <c:v>0</c:v>
                </c:pt>
                <c:pt idx="110">
                  <c:v>0</c:v>
                </c:pt>
                <c:pt idx="111">
                  <c:v>0</c:v>
                </c:pt>
                <c:pt idx="112">
                  <c:v>15.66</c:v>
                </c:pt>
                <c:pt idx="113">
                  <c:v>1167.1600000000001</c:v>
                </c:pt>
                <c:pt idx="114">
                  <c:v>1014.92</c:v>
                </c:pt>
                <c:pt idx="115">
                  <c:v>1.73</c:v>
                </c:pt>
                <c:pt idx="116">
                  <c:v>0</c:v>
                </c:pt>
                <c:pt idx="117">
                  <c:v>0</c:v>
                </c:pt>
                <c:pt idx="118">
                  <c:v>0</c:v>
                </c:pt>
                <c:pt idx="119">
                  <c:v>44.68</c:v>
                </c:pt>
                <c:pt idx="120">
                  <c:v>23.59</c:v>
                </c:pt>
                <c:pt idx="121">
                  <c:v>7.59</c:v>
                </c:pt>
                <c:pt idx="122">
                  <c:v>0</c:v>
                </c:pt>
                <c:pt idx="123">
                  <c:v>0</c:v>
                </c:pt>
                <c:pt idx="124">
                  <c:v>0</c:v>
                </c:pt>
                <c:pt idx="125">
                  <c:v>36.35</c:v>
                </c:pt>
                <c:pt idx="126">
                  <c:v>0</c:v>
                </c:pt>
                <c:pt idx="127">
                  <c:v>0</c:v>
                </c:pt>
                <c:pt idx="128">
                  <c:v>1103.97</c:v>
                </c:pt>
                <c:pt idx="129">
                  <c:v>136.34</c:v>
                </c:pt>
                <c:pt idx="130">
                  <c:v>0</c:v>
                </c:pt>
                <c:pt idx="131">
                  <c:v>0</c:v>
                </c:pt>
                <c:pt idx="132">
                  <c:v>3294.83</c:v>
                </c:pt>
                <c:pt idx="133">
                  <c:v>35.090000000000003</c:v>
                </c:pt>
                <c:pt idx="134">
                  <c:v>785.63</c:v>
                </c:pt>
                <c:pt idx="135">
                  <c:v>0</c:v>
                </c:pt>
                <c:pt idx="136">
                  <c:v>398.36</c:v>
                </c:pt>
                <c:pt idx="137">
                  <c:v>0</c:v>
                </c:pt>
                <c:pt idx="138">
                  <c:v>0</c:v>
                </c:pt>
                <c:pt idx="139">
                  <c:v>0</c:v>
                </c:pt>
                <c:pt idx="140">
                  <c:v>1.1100000000000001</c:v>
                </c:pt>
                <c:pt idx="141">
                  <c:v>1061.3800000000001</c:v>
                </c:pt>
                <c:pt idx="142">
                  <c:v>0</c:v>
                </c:pt>
                <c:pt idx="143">
                  <c:v>0.68</c:v>
                </c:pt>
                <c:pt idx="144">
                  <c:v>0</c:v>
                </c:pt>
                <c:pt idx="145">
                  <c:v>5.75</c:v>
                </c:pt>
                <c:pt idx="146">
                  <c:v>0</c:v>
                </c:pt>
                <c:pt idx="147">
                  <c:v>326.25</c:v>
                </c:pt>
                <c:pt idx="148">
                  <c:v>8.93</c:v>
                </c:pt>
                <c:pt idx="149">
                  <c:v>229.64</c:v>
                </c:pt>
                <c:pt idx="150">
                  <c:v>0</c:v>
                </c:pt>
                <c:pt idx="151">
                  <c:v>78.98</c:v>
                </c:pt>
                <c:pt idx="152">
                  <c:v>144.29</c:v>
                </c:pt>
                <c:pt idx="153">
                  <c:v>888.15</c:v>
                </c:pt>
                <c:pt idx="154">
                  <c:v>0</c:v>
                </c:pt>
                <c:pt idx="155">
                  <c:v>128.03</c:v>
                </c:pt>
                <c:pt idx="156">
                  <c:v>0</c:v>
                </c:pt>
                <c:pt idx="157">
                  <c:v>52.92</c:v>
                </c:pt>
                <c:pt idx="158">
                  <c:v>72.19</c:v>
                </c:pt>
                <c:pt idx="159">
                  <c:v>0</c:v>
                </c:pt>
                <c:pt idx="160">
                  <c:v>0</c:v>
                </c:pt>
                <c:pt idx="161">
                  <c:v>0</c:v>
                </c:pt>
                <c:pt idx="162">
                  <c:v>0</c:v>
                </c:pt>
                <c:pt idx="163">
                  <c:v>0</c:v>
                </c:pt>
                <c:pt idx="164">
                  <c:v>0</c:v>
                </c:pt>
                <c:pt idx="165">
                  <c:v>0</c:v>
                </c:pt>
                <c:pt idx="166">
                  <c:v>132.69</c:v>
                </c:pt>
                <c:pt idx="167">
                  <c:v>496.89</c:v>
                </c:pt>
                <c:pt idx="168">
                  <c:v>0</c:v>
                </c:pt>
                <c:pt idx="169">
                  <c:v>15.9</c:v>
                </c:pt>
                <c:pt idx="170">
                  <c:v>855.99</c:v>
                </c:pt>
                <c:pt idx="171">
                  <c:v>10.74</c:v>
                </c:pt>
                <c:pt idx="172">
                  <c:v>0</c:v>
                </c:pt>
                <c:pt idx="173">
                  <c:v>0</c:v>
                </c:pt>
                <c:pt idx="174">
                  <c:v>0</c:v>
                </c:pt>
                <c:pt idx="175">
                  <c:v>0</c:v>
                </c:pt>
                <c:pt idx="176">
                  <c:v>0</c:v>
                </c:pt>
                <c:pt idx="177">
                  <c:v>9.93</c:v>
                </c:pt>
                <c:pt idx="178">
                  <c:v>0</c:v>
                </c:pt>
                <c:pt idx="179">
                  <c:v>0</c:v>
                </c:pt>
                <c:pt idx="180">
                  <c:v>0</c:v>
                </c:pt>
                <c:pt idx="181">
                  <c:v>2639.47</c:v>
                </c:pt>
                <c:pt idx="182">
                  <c:v>0</c:v>
                </c:pt>
                <c:pt idx="183">
                  <c:v>0</c:v>
                </c:pt>
                <c:pt idx="184">
                  <c:v>24.39</c:v>
                </c:pt>
                <c:pt idx="185">
                  <c:v>0</c:v>
                </c:pt>
                <c:pt idx="186">
                  <c:v>11.65</c:v>
                </c:pt>
                <c:pt idx="187">
                  <c:v>0.7</c:v>
                </c:pt>
                <c:pt idx="188">
                  <c:v>5.86</c:v>
                </c:pt>
                <c:pt idx="189">
                  <c:v>1916.68</c:v>
                </c:pt>
                <c:pt idx="190">
                  <c:v>10.5</c:v>
                </c:pt>
                <c:pt idx="191">
                  <c:v>993.83</c:v>
                </c:pt>
                <c:pt idx="192">
                  <c:v>0</c:v>
                </c:pt>
                <c:pt idx="193">
                  <c:v>0</c:v>
                </c:pt>
                <c:pt idx="194">
                  <c:v>1074.44</c:v>
                </c:pt>
                <c:pt idx="195">
                  <c:v>0</c:v>
                </c:pt>
                <c:pt idx="196">
                  <c:v>411.52</c:v>
                </c:pt>
                <c:pt idx="197">
                  <c:v>211.23</c:v>
                </c:pt>
                <c:pt idx="198">
                  <c:v>49.79</c:v>
                </c:pt>
                <c:pt idx="199">
                  <c:v>0</c:v>
                </c:pt>
                <c:pt idx="200">
                  <c:v>0</c:v>
                </c:pt>
                <c:pt idx="201">
                  <c:v>0</c:v>
                </c:pt>
                <c:pt idx="202">
                  <c:v>0</c:v>
                </c:pt>
                <c:pt idx="203">
                  <c:v>0</c:v>
                </c:pt>
                <c:pt idx="204">
                  <c:v>196.8</c:v>
                </c:pt>
                <c:pt idx="205">
                  <c:v>250.04</c:v>
                </c:pt>
                <c:pt idx="206">
                  <c:v>0</c:v>
                </c:pt>
                <c:pt idx="207">
                  <c:v>0</c:v>
                </c:pt>
                <c:pt idx="208">
                  <c:v>107.08</c:v>
                </c:pt>
                <c:pt idx="209">
                  <c:v>0</c:v>
                </c:pt>
                <c:pt idx="210">
                  <c:v>0</c:v>
                </c:pt>
                <c:pt idx="211">
                  <c:v>0</c:v>
                </c:pt>
                <c:pt idx="212">
                  <c:v>1273.21</c:v>
                </c:pt>
                <c:pt idx="213">
                  <c:v>0</c:v>
                </c:pt>
                <c:pt idx="214">
                  <c:v>27.91</c:v>
                </c:pt>
                <c:pt idx="215">
                  <c:v>0</c:v>
                </c:pt>
                <c:pt idx="216">
                  <c:v>0</c:v>
                </c:pt>
                <c:pt idx="217">
                  <c:v>7.44</c:v>
                </c:pt>
                <c:pt idx="218">
                  <c:v>0</c:v>
                </c:pt>
                <c:pt idx="219">
                  <c:v>1372.63</c:v>
                </c:pt>
                <c:pt idx="220">
                  <c:v>50.2</c:v>
                </c:pt>
                <c:pt idx="221">
                  <c:v>236.24</c:v>
                </c:pt>
                <c:pt idx="222">
                  <c:v>943</c:v>
                </c:pt>
                <c:pt idx="223">
                  <c:v>0</c:v>
                </c:pt>
                <c:pt idx="224">
                  <c:v>163.16</c:v>
                </c:pt>
                <c:pt idx="225">
                  <c:v>0</c:v>
                </c:pt>
                <c:pt idx="226">
                  <c:v>90.62</c:v>
                </c:pt>
                <c:pt idx="227">
                  <c:v>427.12</c:v>
                </c:pt>
                <c:pt idx="228">
                  <c:v>86.44</c:v>
                </c:pt>
                <c:pt idx="229">
                  <c:v>0</c:v>
                </c:pt>
                <c:pt idx="230">
                  <c:v>0</c:v>
                </c:pt>
                <c:pt idx="231">
                  <c:v>0</c:v>
                </c:pt>
                <c:pt idx="232">
                  <c:v>0</c:v>
                </c:pt>
                <c:pt idx="233">
                  <c:v>1268.81</c:v>
                </c:pt>
                <c:pt idx="234">
                  <c:v>0</c:v>
                </c:pt>
                <c:pt idx="235">
                  <c:v>299.67</c:v>
                </c:pt>
                <c:pt idx="236">
                  <c:v>0</c:v>
                </c:pt>
                <c:pt idx="237">
                  <c:v>16.05</c:v>
                </c:pt>
                <c:pt idx="238">
                  <c:v>0</c:v>
                </c:pt>
                <c:pt idx="239">
                  <c:v>0</c:v>
                </c:pt>
                <c:pt idx="240">
                  <c:v>7.9</c:v>
                </c:pt>
                <c:pt idx="241">
                  <c:v>521.69000000000005</c:v>
                </c:pt>
                <c:pt idx="242">
                  <c:v>496.8</c:v>
                </c:pt>
                <c:pt idx="243">
                  <c:v>0</c:v>
                </c:pt>
                <c:pt idx="244">
                  <c:v>0</c:v>
                </c:pt>
                <c:pt idx="245">
                  <c:v>0</c:v>
                </c:pt>
                <c:pt idx="246">
                  <c:v>23.2</c:v>
                </c:pt>
                <c:pt idx="247">
                  <c:v>0</c:v>
                </c:pt>
                <c:pt idx="248">
                  <c:v>0</c:v>
                </c:pt>
                <c:pt idx="249">
                  <c:v>0</c:v>
                </c:pt>
                <c:pt idx="250">
                  <c:v>0</c:v>
                </c:pt>
                <c:pt idx="251">
                  <c:v>2583.56</c:v>
                </c:pt>
                <c:pt idx="252">
                  <c:v>6.05</c:v>
                </c:pt>
                <c:pt idx="253">
                  <c:v>0</c:v>
                </c:pt>
                <c:pt idx="254">
                  <c:v>0</c:v>
                </c:pt>
                <c:pt idx="255">
                  <c:v>122.29</c:v>
                </c:pt>
                <c:pt idx="256">
                  <c:v>0</c:v>
                </c:pt>
                <c:pt idx="257">
                  <c:v>0</c:v>
                </c:pt>
                <c:pt idx="258">
                  <c:v>2028.12</c:v>
                </c:pt>
                <c:pt idx="259">
                  <c:v>0</c:v>
                </c:pt>
                <c:pt idx="260">
                  <c:v>0</c:v>
                </c:pt>
                <c:pt idx="261">
                  <c:v>6.11</c:v>
                </c:pt>
                <c:pt idx="262">
                  <c:v>0</c:v>
                </c:pt>
                <c:pt idx="263">
                  <c:v>0</c:v>
                </c:pt>
                <c:pt idx="264">
                  <c:v>0</c:v>
                </c:pt>
                <c:pt idx="265">
                  <c:v>3042.18</c:v>
                </c:pt>
                <c:pt idx="266">
                  <c:v>0</c:v>
                </c:pt>
                <c:pt idx="267">
                  <c:v>171.84</c:v>
                </c:pt>
                <c:pt idx="268">
                  <c:v>32.94</c:v>
                </c:pt>
                <c:pt idx="269">
                  <c:v>131.33000000000001</c:v>
                </c:pt>
                <c:pt idx="270">
                  <c:v>0</c:v>
                </c:pt>
                <c:pt idx="271">
                  <c:v>140.13999999999999</c:v>
                </c:pt>
                <c:pt idx="272">
                  <c:v>105.25</c:v>
                </c:pt>
                <c:pt idx="273">
                  <c:v>0</c:v>
                </c:pt>
                <c:pt idx="274">
                  <c:v>113.41</c:v>
                </c:pt>
                <c:pt idx="275">
                  <c:v>26.1</c:v>
                </c:pt>
                <c:pt idx="276">
                  <c:v>0</c:v>
                </c:pt>
                <c:pt idx="277">
                  <c:v>2800.12</c:v>
                </c:pt>
                <c:pt idx="278">
                  <c:v>363.55</c:v>
                </c:pt>
                <c:pt idx="279">
                  <c:v>0</c:v>
                </c:pt>
                <c:pt idx="280">
                  <c:v>0</c:v>
                </c:pt>
                <c:pt idx="281">
                  <c:v>0</c:v>
                </c:pt>
                <c:pt idx="282">
                  <c:v>0</c:v>
                </c:pt>
                <c:pt idx="283">
                  <c:v>46.49</c:v>
                </c:pt>
                <c:pt idx="284">
                  <c:v>159.53</c:v>
                </c:pt>
                <c:pt idx="285">
                  <c:v>15.37</c:v>
                </c:pt>
                <c:pt idx="286">
                  <c:v>5924.11</c:v>
                </c:pt>
                <c:pt idx="287">
                  <c:v>39.590000000000003</c:v>
                </c:pt>
                <c:pt idx="288">
                  <c:v>0</c:v>
                </c:pt>
                <c:pt idx="289">
                  <c:v>0</c:v>
                </c:pt>
                <c:pt idx="290">
                  <c:v>0</c:v>
                </c:pt>
                <c:pt idx="291">
                  <c:v>4637.41</c:v>
                </c:pt>
                <c:pt idx="292">
                  <c:v>0</c:v>
                </c:pt>
                <c:pt idx="293">
                  <c:v>21.51</c:v>
                </c:pt>
                <c:pt idx="294">
                  <c:v>34.07</c:v>
                </c:pt>
                <c:pt idx="295">
                  <c:v>4073.25</c:v>
                </c:pt>
                <c:pt idx="296">
                  <c:v>0</c:v>
                </c:pt>
                <c:pt idx="297">
                  <c:v>0</c:v>
                </c:pt>
                <c:pt idx="298">
                  <c:v>6028.41</c:v>
                </c:pt>
                <c:pt idx="299">
                  <c:v>0</c:v>
                </c:pt>
                <c:pt idx="300">
                  <c:v>0</c:v>
                </c:pt>
                <c:pt idx="301">
                  <c:v>46.15</c:v>
                </c:pt>
                <c:pt idx="302">
                  <c:v>0</c:v>
                </c:pt>
                <c:pt idx="303">
                  <c:v>1141.79</c:v>
                </c:pt>
                <c:pt idx="304">
                  <c:v>0</c:v>
                </c:pt>
                <c:pt idx="305">
                  <c:v>224.85</c:v>
                </c:pt>
                <c:pt idx="306">
                  <c:v>0</c:v>
                </c:pt>
                <c:pt idx="307">
                  <c:v>0</c:v>
                </c:pt>
                <c:pt idx="308">
                  <c:v>0</c:v>
                </c:pt>
                <c:pt idx="309">
                  <c:v>0</c:v>
                </c:pt>
                <c:pt idx="310">
                  <c:v>293.14</c:v>
                </c:pt>
                <c:pt idx="311">
                  <c:v>0</c:v>
                </c:pt>
                <c:pt idx="312">
                  <c:v>0</c:v>
                </c:pt>
                <c:pt idx="313">
                  <c:v>0</c:v>
                </c:pt>
                <c:pt idx="314">
                  <c:v>0</c:v>
                </c:pt>
                <c:pt idx="315">
                  <c:v>0</c:v>
                </c:pt>
                <c:pt idx="316">
                  <c:v>0</c:v>
                </c:pt>
                <c:pt idx="317">
                  <c:v>0</c:v>
                </c:pt>
                <c:pt idx="318">
                  <c:v>484.85</c:v>
                </c:pt>
                <c:pt idx="319">
                  <c:v>18</c:v>
                </c:pt>
                <c:pt idx="320">
                  <c:v>15.27</c:v>
                </c:pt>
                <c:pt idx="321">
                  <c:v>26.59</c:v>
                </c:pt>
                <c:pt idx="322">
                  <c:v>0</c:v>
                </c:pt>
                <c:pt idx="323">
                  <c:v>0</c:v>
                </c:pt>
                <c:pt idx="324">
                  <c:v>0</c:v>
                </c:pt>
                <c:pt idx="325">
                  <c:v>0</c:v>
                </c:pt>
                <c:pt idx="326">
                  <c:v>0</c:v>
                </c:pt>
                <c:pt idx="327">
                  <c:v>0</c:v>
                </c:pt>
                <c:pt idx="328">
                  <c:v>0</c:v>
                </c:pt>
                <c:pt idx="329">
                  <c:v>23.54</c:v>
                </c:pt>
                <c:pt idx="330">
                  <c:v>0</c:v>
                </c:pt>
                <c:pt idx="331">
                  <c:v>0</c:v>
                </c:pt>
                <c:pt idx="332">
                  <c:v>0</c:v>
                </c:pt>
                <c:pt idx="333">
                  <c:v>0</c:v>
                </c:pt>
                <c:pt idx="334">
                  <c:v>107.02</c:v>
                </c:pt>
                <c:pt idx="335">
                  <c:v>18.420000000000002</c:v>
                </c:pt>
                <c:pt idx="336">
                  <c:v>349.47</c:v>
                </c:pt>
                <c:pt idx="337">
                  <c:v>0</c:v>
                </c:pt>
                <c:pt idx="338">
                  <c:v>0</c:v>
                </c:pt>
                <c:pt idx="339">
                  <c:v>6610.2</c:v>
                </c:pt>
                <c:pt idx="340">
                  <c:v>0</c:v>
                </c:pt>
                <c:pt idx="341">
                  <c:v>0</c:v>
                </c:pt>
                <c:pt idx="342">
                  <c:v>0</c:v>
                </c:pt>
                <c:pt idx="343">
                  <c:v>288.08999999999997</c:v>
                </c:pt>
                <c:pt idx="344">
                  <c:v>719.48</c:v>
                </c:pt>
                <c:pt idx="345">
                  <c:v>1192.04</c:v>
                </c:pt>
                <c:pt idx="346">
                  <c:v>1192.04</c:v>
                </c:pt>
                <c:pt idx="347">
                  <c:v>0</c:v>
                </c:pt>
                <c:pt idx="348">
                  <c:v>288.08999999999997</c:v>
                </c:pt>
                <c:pt idx="349">
                  <c:v>1030.51</c:v>
                </c:pt>
                <c:pt idx="350">
                  <c:v>261.44</c:v>
                </c:pt>
                <c:pt idx="351">
                  <c:v>0</c:v>
                </c:pt>
                <c:pt idx="352">
                  <c:v>106.75</c:v>
                </c:pt>
                <c:pt idx="353">
                  <c:v>0</c:v>
                </c:pt>
                <c:pt idx="354">
                  <c:v>4233.26</c:v>
                </c:pt>
                <c:pt idx="355">
                  <c:v>102.77</c:v>
                </c:pt>
                <c:pt idx="356">
                  <c:v>0</c:v>
                </c:pt>
                <c:pt idx="357">
                  <c:v>20.64</c:v>
                </c:pt>
                <c:pt idx="358">
                  <c:v>0</c:v>
                </c:pt>
                <c:pt idx="359">
                  <c:v>0</c:v>
                </c:pt>
                <c:pt idx="360">
                  <c:v>10.8</c:v>
                </c:pt>
                <c:pt idx="361">
                  <c:v>0</c:v>
                </c:pt>
                <c:pt idx="362">
                  <c:v>90.76</c:v>
                </c:pt>
                <c:pt idx="363">
                  <c:v>0</c:v>
                </c:pt>
                <c:pt idx="364">
                  <c:v>70.03</c:v>
                </c:pt>
                <c:pt idx="365">
                  <c:v>0</c:v>
                </c:pt>
                <c:pt idx="366">
                  <c:v>40.479999999999997</c:v>
                </c:pt>
                <c:pt idx="367">
                  <c:v>32.86</c:v>
                </c:pt>
                <c:pt idx="368">
                  <c:v>0</c:v>
                </c:pt>
                <c:pt idx="369">
                  <c:v>9.59</c:v>
                </c:pt>
                <c:pt idx="370">
                  <c:v>0</c:v>
                </c:pt>
                <c:pt idx="371">
                  <c:v>0</c:v>
                </c:pt>
                <c:pt idx="372">
                  <c:v>0</c:v>
                </c:pt>
                <c:pt idx="373">
                  <c:v>0</c:v>
                </c:pt>
                <c:pt idx="374">
                  <c:v>4568.6099999999997</c:v>
                </c:pt>
                <c:pt idx="375">
                  <c:v>0</c:v>
                </c:pt>
                <c:pt idx="376">
                  <c:v>38.06</c:v>
                </c:pt>
                <c:pt idx="377">
                  <c:v>0</c:v>
                </c:pt>
                <c:pt idx="378">
                  <c:v>0</c:v>
                </c:pt>
                <c:pt idx="379">
                  <c:v>0</c:v>
                </c:pt>
                <c:pt idx="380">
                  <c:v>0</c:v>
                </c:pt>
                <c:pt idx="381">
                  <c:v>2568.46</c:v>
                </c:pt>
                <c:pt idx="382">
                  <c:v>9.49</c:v>
                </c:pt>
                <c:pt idx="383">
                  <c:v>0</c:v>
                </c:pt>
                <c:pt idx="384">
                  <c:v>890.18</c:v>
                </c:pt>
                <c:pt idx="385">
                  <c:v>6095.86</c:v>
                </c:pt>
                <c:pt idx="386">
                  <c:v>0</c:v>
                </c:pt>
                <c:pt idx="387">
                  <c:v>25.04</c:v>
                </c:pt>
                <c:pt idx="388">
                  <c:v>0</c:v>
                </c:pt>
                <c:pt idx="389">
                  <c:v>928.96</c:v>
                </c:pt>
                <c:pt idx="390">
                  <c:v>0</c:v>
                </c:pt>
                <c:pt idx="391">
                  <c:v>0</c:v>
                </c:pt>
                <c:pt idx="392">
                  <c:v>25.04</c:v>
                </c:pt>
                <c:pt idx="393">
                  <c:v>930.99</c:v>
                </c:pt>
                <c:pt idx="394">
                  <c:v>0</c:v>
                </c:pt>
                <c:pt idx="395">
                  <c:v>0</c:v>
                </c:pt>
                <c:pt idx="396">
                  <c:v>0</c:v>
                </c:pt>
                <c:pt idx="397">
                  <c:v>40.200000000000003</c:v>
                </c:pt>
                <c:pt idx="398">
                  <c:v>3.21</c:v>
                </c:pt>
                <c:pt idx="399">
                  <c:v>38.700000000000003</c:v>
                </c:pt>
                <c:pt idx="400">
                  <c:v>0</c:v>
                </c:pt>
                <c:pt idx="401">
                  <c:v>0</c:v>
                </c:pt>
                <c:pt idx="402">
                  <c:v>0</c:v>
                </c:pt>
                <c:pt idx="403">
                  <c:v>0</c:v>
                </c:pt>
                <c:pt idx="404">
                  <c:v>15.42</c:v>
                </c:pt>
                <c:pt idx="405">
                  <c:v>33.92</c:v>
                </c:pt>
                <c:pt idx="406">
                  <c:v>0</c:v>
                </c:pt>
                <c:pt idx="407">
                  <c:v>46.44</c:v>
                </c:pt>
                <c:pt idx="408">
                  <c:v>0</c:v>
                </c:pt>
                <c:pt idx="409">
                  <c:v>0</c:v>
                </c:pt>
                <c:pt idx="410">
                  <c:v>3.85</c:v>
                </c:pt>
                <c:pt idx="411">
                  <c:v>71.739999999999995</c:v>
                </c:pt>
                <c:pt idx="412">
                  <c:v>0</c:v>
                </c:pt>
                <c:pt idx="413">
                  <c:v>24.1</c:v>
                </c:pt>
                <c:pt idx="414">
                  <c:v>6.97</c:v>
                </c:pt>
                <c:pt idx="415">
                  <c:v>0</c:v>
                </c:pt>
                <c:pt idx="416">
                  <c:v>0</c:v>
                </c:pt>
                <c:pt idx="417">
                  <c:v>0</c:v>
                </c:pt>
                <c:pt idx="418">
                  <c:v>0</c:v>
                </c:pt>
                <c:pt idx="419">
                  <c:v>797.86</c:v>
                </c:pt>
                <c:pt idx="420">
                  <c:v>422.45</c:v>
                </c:pt>
                <c:pt idx="421">
                  <c:v>0</c:v>
                </c:pt>
                <c:pt idx="422">
                  <c:v>0</c:v>
                </c:pt>
                <c:pt idx="423">
                  <c:v>0</c:v>
                </c:pt>
                <c:pt idx="424">
                  <c:v>0</c:v>
                </c:pt>
                <c:pt idx="425">
                  <c:v>1400.1</c:v>
                </c:pt>
                <c:pt idx="426">
                  <c:v>916.68</c:v>
                </c:pt>
                <c:pt idx="427">
                  <c:v>67.599999999999994</c:v>
                </c:pt>
                <c:pt idx="428">
                  <c:v>0</c:v>
                </c:pt>
                <c:pt idx="429">
                  <c:v>14.76</c:v>
                </c:pt>
                <c:pt idx="430">
                  <c:v>10.85</c:v>
                </c:pt>
                <c:pt idx="431">
                  <c:v>97.66</c:v>
                </c:pt>
                <c:pt idx="432">
                  <c:v>0</c:v>
                </c:pt>
                <c:pt idx="433">
                  <c:v>0</c:v>
                </c:pt>
                <c:pt idx="434">
                  <c:v>0</c:v>
                </c:pt>
                <c:pt idx="435">
                  <c:v>0</c:v>
                </c:pt>
                <c:pt idx="436">
                  <c:v>613.9</c:v>
                </c:pt>
                <c:pt idx="437">
                  <c:v>232.28</c:v>
                </c:pt>
                <c:pt idx="438">
                  <c:v>0</c:v>
                </c:pt>
                <c:pt idx="439">
                  <c:v>0</c:v>
                </c:pt>
                <c:pt idx="440">
                  <c:v>285.95</c:v>
                </c:pt>
                <c:pt idx="441">
                  <c:v>0</c:v>
                </c:pt>
                <c:pt idx="442">
                  <c:v>0</c:v>
                </c:pt>
                <c:pt idx="443">
                  <c:v>12.71</c:v>
                </c:pt>
                <c:pt idx="444">
                  <c:v>7.72</c:v>
                </c:pt>
                <c:pt idx="445">
                  <c:v>192.52</c:v>
                </c:pt>
                <c:pt idx="446">
                  <c:v>0</c:v>
                </c:pt>
                <c:pt idx="447">
                  <c:v>0</c:v>
                </c:pt>
                <c:pt idx="448">
                  <c:v>0</c:v>
                </c:pt>
                <c:pt idx="449">
                  <c:v>0</c:v>
                </c:pt>
                <c:pt idx="450">
                  <c:v>0</c:v>
                </c:pt>
                <c:pt idx="451">
                  <c:v>0</c:v>
                </c:pt>
                <c:pt idx="452">
                  <c:v>0</c:v>
                </c:pt>
                <c:pt idx="453">
                  <c:v>0</c:v>
                </c:pt>
                <c:pt idx="454">
                  <c:v>131.38</c:v>
                </c:pt>
                <c:pt idx="455">
                  <c:v>0</c:v>
                </c:pt>
                <c:pt idx="456">
                  <c:v>0</c:v>
                </c:pt>
                <c:pt idx="457">
                  <c:v>0</c:v>
                </c:pt>
                <c:pt idx="458">
                  <c:v>0</c:v>
                </c:pt>
                <c:pt idx="459">
                  <c:v>0</c:v>
                </c:pt>
                <c:pt idx="460">
                  <c:v>1220.04</c:v>
                </c:pt>
                <c:pt idx="461">
                  <c:v>0</c:v>
                </c:pt>
                <c:pt idx="462">
                  <c:v>4.38</c:v>
                </c:pt>
                <c:pt idx="463">
                  <c:v>0</c:v>
                </c:pt>
                <c:pt idx="464">
                  <c:v>3.38</c:v>
                </c:pt>
                <c:pt idx="465">
                  <c:v>0.35</c:v>
                </c:pt>
                <c:pt idx="466">
                  <c:v>0</c:v>
                </c:pt>
                <c:pt idx="467">
                  <c:v>0</c:v>
                </c:pt>
                <c:pt idx="468">
                  <c:v>0</c:v>
                </c:pt>
                <c:pt idx="469">
                  <c:v>19.57</c:v>
                </c:pt>
                <c:pt idx="470">
                  <c:v>98.12</c:v>
                </c:pt>
                <c:pt idx="471">
                  <c:v>107.11</c:v>
                </c:pt>
                <c:pt idx="472">
                  <c:v>0</c:v>
                </c:pt>
                <c:pt idx="473">
                  <c:v>0</c:v>
                </c:pt>
                <c:pt idx="474">
                  <c:v>0</c:v>
                </c:pt>
                <c:pt idx="475">
                  <c:v>1.22</c:v>
                </c:pt>
                <c:pt idx="476">
                  <c:v>4.3099999999999996</c:v>
                </c:pt>
                <c:pt idx="477">
                  <c:v>0</c:v>
                </c:pt>
                <c:pt idx="478">
                  <c:v>122.21</c:v>
                </c:pt>
                <c:pt idx="479">
                  <c:v>0</c:v>
                </c:pt>
                <c:pt idx="480">
                  <c:v>201.74</c:v>
                </c:pt>
                <c:pt idx="481">
                  <c:v>0</c:v>
                </c:pt>
                <c:pt idx="482">
                  <c:v>0</c:v>
                </c:pt>
                <c:pt idx="483">
                  <c:v>0</c:v>
                </c:pt>
                <c:pt idx="484">
                  <c:v>21.56</c:v>
                </c:pt>
                <c:pt idx="485">
                  <c:v>0</c:v>
                </c:pt>
                <c:pt idx="486">
                  <c:v>0</c:v>
                </c:pt>
                <c:pt idx="487">
                  <c:v>0</c:v>
                </c:pt>
                <c:pt idx="488">
                  <c:v>0</c:v>
                </c:pt>
                <c:pt idx="489">
                  <c:v>18.64</c:v>
                </c:pt>
                <c:pt idx="490">
                  <c:v>0</c:v>
                </c:pt>
                <c:pt idx="491">
                  <c:v>55.89</c:v>
                </c:pt>
                <c:pt idx="492">
                  <c:v>1.32</c:v>
                </c:pt>
                <c:pt idx="493">
                  <c:v>455.42</c:v>
                </c:pt>
                <c:pt idx="494">
                  <c:v>29.33</c:v>
                </c:pt>
                <c:pt idx="495">
                  <c:v>0</c:v>
                </c:pt>
                <c:pt idx="496">
                  <c:v>0</c:v>
                </c:pt>
                <c:pt idx="497">
                  <c:v>34.35</c:v>
                </c:pt>
                <c:pt idx="498">
                  <c:v>0</c:v>
                </c:pt>
                <c:pt idx="499">
                  <c:v>35.950000000000003</c:v>
                </c:pt>
                <c:pt idx="500">
                  <c:v>0</c:v>
                </c:pt>
                <c:pt idx="501">
                  <c:v>0</c:v>
                </c:pt>
                <c:pt idx="502">
                  <c:v>263.39999999999998</c:v>
                </c:pt>
                <c:pt idx="503">
                  <c:v>37.31</c:v>
                </c:pt>
                <c:pt idx="504">
                  <c:v>0</c:v>
                </c:pt>
                <c:pt idx="505">
                  <c:v>0</c:v>
                </c:pt>
                <c:pt idx="506">
                  <c:v>104.72</c:v>
                </c:pt>
                <c:pt idx="507">
                  <c:v>37.31</c:v>
                </c:pt>
                <c:pt idx="508">
                  <c:v>80.67</c:v>
                </c:pt>
                <c:pt idx="509">
                  <c:v>114.32</c:v>
                </c:pt>
                <c:pt idx="510">
                  <c:v>1107.4100000000001</c:v>
                </c:pt>
                <c:pt idx="511">
                  <c:v>0</c:v>
                </c:pt>
                <c:pt idx="512">
                  <c:v>0</c:v>
                </c:pt>
                <c:pt idx="513">
                  <c:v>0</c:v>
                </c:pt>
                <c:pt idx="514">
                  <c:v>354.33</c:v>
                </c:pt>
                <c:pt idx="515">
                  <c:v>0</c:v>
                </c:pt>
                <c:pt idx="516">
                  <c:v>35.31</c:v>
                </c:pt>
                <c:pt idx="517">
                  <c:v>6.11</c:v>
                </c:pt>
                <c:pt idx="518">
                  <c:v>187.41</c:v>
                </c:pt>
                <c:pt idx="519">
                  <c:v>0</c:v>
                </c:pt>
                <c:pt idx="520">
                  <c:v>92.72</c:v>
                </c:pt>
                <c:pt idx="521">
                  <c:v>0</c:v>
                </c:pt>
                <c:pt idx="522">
                  <c:v>396.97</c:v>
                </c:pt>
                <c:pt idx="523">
                  <c:v>0</c:v>
                </c:pt>
                <c:pt idx="524">
                  <c:v>538.52</c:v>
                </c:pt>
                <c:pt idx="525">
                  <c:v>0</c:v>
                </c:pt>
                <c:pt idx="526">
                  <c:v>0</c:v>
                </c:pt>
                <c:pt idx="527">
                  <c:v>0</c:v>
                </c:pt>
                <c:pt idx="528">
                  <c:v>0</c:v>
                </c:pt>
                <c:pt idx="529">
                  <c:v>0</c:v>
                </c:pt>
                <c:pt idx="530">
                  <c:v>0</c:v>
                </c:pt>
                <c:pt idx="531">
                  <c:v>27.23</c:v>
                </c:pt>
                <c:pt idx="532">
                  <c:v>0</c:v>
                </c:pt>
                <c:pt idx="533">
                  <c:v>373.67</c:v>
                </c:pt>
                <c:pt idx="534">
                  <c:v>0</c:v>
                </c:pt>
                <c:pt idx="535">
                  <c:v>0</c:v>
                </c:pt>
                <c:pt idx="536">
                  <c:v>168.92</c:v>
                </c:pt>
                <c:pt idx="537">
                  <c:v>0</c:v>
                </c:pt>
                <c:pt idx="538">
                  <c:v>19.059999999999999</c:v>
                </c:pt>
                <c:pt idx="539">
                  <c:v>10.56</c:v>
                </c:pt>
                <c:pt idx="540">
                  <c:v>837.68</c:v>
                </c:pt>
                <c:pt idx="541">
                  <c:v>0</c:v>
                </c:pt>
                <c:pt idx="542">
                  <c:v>0</c:v>
                </c:pt>
                <c:pt idx="543">
                  <c:v>0</c:v>
                </c:pt>
                <c:pt idx="544">
                  <c:v>0</c:v>
                </c:pt>
                <c:pt idx="545">
                  <c:v>0</c:v>
                </c:pt>
                <c:pt idx="546">
                  <c:v>12.9</c:v>
                </c:pt>
                <c:pt idx="547">
                  <c:v>0</c:v>
                </c:pt>
                <c:pt idx="548">
                  <c:v>93.85</c:v>
                </c:pt>
                <c:pt idx="549">
                  <c:v>17.77</c:v>
                </c:pt>
                <c:pt idx="550">
                  <c:v>0</c:v>
                </c:pt>
                <c:pt idx="551">
                  <c:v>0</c:v>
                </c:pt>
                <c:pt idx="552">
                  <c:v>4.03</c:v>
                </c:pt>
                <c:pt idx="553">
                  <c:v>0</c:v>
                </c:pt>
                <c:pt idx="554">
                  <c:v>0</c:v>
                </c:pt>
                <c:pt idx="555">
                  <c:v>0</c:v>
                </c:pt>
                <c:pt idx="556">
                  <c:v>0</c:v>
                </c:pt>
                <c:pt idx="557">
                  <c:v>551.09</c:v>
                </c:pt>
                <c:pt idx="558">
                  <c:v>17.510000000000002</c:v>
                </c:pt>
                <c:pt idx="559">
                  <c:v>818.55</c:v>
                </c:pt>
                <c:pt idx="560">
                  <c:v>0</c:v>
                </c:pt>
                <c:pt idx="561">
                  <c:v>0</c:v>
                </c:pt>
                <c:pt idx="562">
                  <c:v>0</c:v>
                </c:pt>
                <c:pt idx="563">
                  <c:v>0</c:v>
                </c:pt>
                <c:pt idx="564">
                  <c:v>829.47</c:v>
                </c:pt>
                <c:pt idx="565">
                  <c:v>111.22</c:v>
                </c:pt>
                <c:pt idx="566">
                  <c:v>22.87</c:v>
                </c:pt>
                <c:pt idx="567">
                  <c:v>115.73</c:v>
                </c:pt>
                <c:pt idx="568">
                  <c:v>909.36</c:v>
                </c:pt>
                <c:pt idx="569">
                  <c:v>0</c:v>
                </c:pt>
                <c:pt idx="570">
                  <c:v>8.73</c:v>
                </c:pt>
                <c:pt idx="571">
                  <c:v>442.09</c:v>
                </c:pt>
                <c:pt idx="572">
                  <c:v>455.12</c:v>
                </c:pt>
                <c:pt idx="573">
                  <c:v>624.4</c:v>
                </c:pt>
                <c:pt idx="574">
                  <c:v>18.920000000000002</c:v>
                </c:pt>
                <c:pt idx="575">
                  <c:v>39.35</c:v>
                </c:pt>
                <c:pt idx="576">
                  <c:v>0</c:v>
                </c:pt>
                <c:pt idx="577">
                  <c:v>329.98</c:v>
                </c:pt>
                <c:pt idx="578">
                  <c:v>30.49</c:v>
                </c:pt>
                <c:pt idx="579">
                  <c:v>1152.53</c:v>
                </c:pt>
                <c:pt idx="580">
                  <c:v>0</c:v>
                </c:pt>
                <c:pt idx="581">
                  <c:v>293.66000000000003</c:v>
                </c:pt>
                <c:pt idx="582">
                  <c:v>0</c:v>
                </c:pt>
                <c:pt idx="583">
                  <c:v>0</c:v>
                </c:pt>
                <c:pt idx="584">
                  <c:v>44.91</c:v>
                </c:pt>
                <c:pt idx="585">
                  <c:v>9.33</c:v>
                </c:pt>
                <c:pt idx="586">
                  <c:v>2593.14</c:v>
                </c:pt>
                <c:pt idx="587">
                  <c:v>1162.76</c:v>
                </c:pt>
                <c:pt idx="588">
                  <c:v>0</c:v>
                </c:pt>
                <c:pt idx="589">
                  <c:v>0</c:v>
                </c:pt>
                <c:pt idx="590">
                  <c:v>0</c:v>
                </c:pt>
                <c:pt idx="591">
                  <c:v>144.75</c:v>
                </c:pt>
                <c:pt idx="592">
                  <c:v>0</c:v>
                </c:pt>
                <c:pt idx="593">
                  <c:v>0</c:v>
                </c:pt>
                <c:pt idx="594">
                  <c:v>4.17</c:v>
                </c:pt>
                <c:pt idx="595">
                  <c:v>0</c:v>
                </c:pt>
                <c:pt idx="596">
                  <c:v>16.02</c:v>
                </c:pt>
                <c:pt idx="597">
                  <c:v>38.07</c:v>
                </c:pt>
                <c:pt idx="598">
                  <c:v>0</c:v>
                </c:pt>
                <c:pt idx="599">
                  <c:v>0</c:v>
                </c:pt>
                <c:pt idx="600">
                  <c:v>139.61000000000001</c:v>
                </c:pt>
                <c:pt idx="601">
                  <c:v>0</c:v>
                </c:pt>
                <c:pt idx="602">
                  <c:v>152.43</c:v>
                </c:pt>
                <c:pt idx="603">
                  <c:v>9.86</c:v>
                </c:pt>
                <c:pt idx="604">
                  <c:v>0</c:v>
                </c:pt>
                <c:pt idx="605">
                  <c:v>0</c:v>
                </c:pt>
                <c:pt idx="606">
                  <c:v>0</c:v>
                </c:pt>
                <c:pt idx="607">
                  <c:v>0</c:v>
                </c:pt>
                <c:pt idx="608">
                  <c:v>206.52</c:v>
                </c:pt>
                <c:pt idx="609">
                  <c:v>2.12</c:v>
                </c:pt>
                <c:pt idx="610">
                  <c:v>5.88</c:v>
                </c:pt>
                <c:pt idx="611">
                  <c:v>772.04</c:v>
                </c:pt>
                <c:pt idx="612">
                  <c:v>772.04</c:v>
                </c:pt>
                <c:pt idx="613">
                  <c:v>81.91</c:v>
                </c:pt>
                <c:pt idx="614">
                  <c:v>0</c:v>
                </c:pt>
                <c:pt idx="615">
                  <c:v>1232.79</c:v>
                </c:pt>
                <c:pt idx="616">
                  <c:v>2.1800000000000002</c:v>
                </c:pt>
                <c:pt idx="617">
                  <c:v>67.11</c:v>
                </c:pt>
                <c:pt idx="618">
                  <c:v>54.94</c:v>
                </c:pt>
                <c:pt idx="619">
                  <c:v>168.24</c:v>
                </c:pt>
                <c:pt idx="620">
                  <c:v>0</c:v>
                </c:pt>
                <c:pt idx="621">
                  <c:v>1272.58</c:v>
                </c:pt>
                <c:pt idx="622">
                  <c:v>0</c:v>
                </c:pt>
                <c:pt idx="623">
                  <c:v>29.73</c:v>
                </c:pt>
                <c:pt idx="624">
                  <c:v>0</c:v>
                </c:pt>
                <c:pt idx="625">
                  <c:v>0</c:v>
                </c:pt>
                <c:pt idx="626">
                  <c:v>108</c:v>
                </c:pt>
                <c:pt idx="627">
                  <c:v>377.15</c:v>
                </c:pt>
                <c:pt idx="628">
                  <c:v>0</c:v>
                </c:pt>
                <c:pt idx="629">
                  <c:v>2169.75</c:v>
                </c:pt>
                <c:pt idx="630">
                  <c:v>0</c:v>
                </c:pt>
                <c:pt idx="631">
                  <c:v>0</c:v>
                </c:pt>
                <c:pt idx="632">
                  <c:v>4.53</c:v>
                </c:pt>
                <c:pt idx="633">
                  <c:v>9.7799999999999994</c:v>
                </c:pt>
                <c:pt idx="634">
                  <c:v>0</c:v>
                </c:pt>
                <c:pt idx="635">
                  <c:v>325.29000000000002</c:v>
                </c:pt>
                <c:pt idx="636">
                  <c:v>0</c:v>
                </c:pt>
                <c:pt idx="637">
                  <c:v>117.38</c:v>
                </c:pt>
                <c:pt idx="638">
                  <c:v>0</c:v>
                </c:pt>
                <c:pt idx="639">
                  <c:v>0</c:v>
                </c:pt>
                <c:pt idx="640">
                  <c:v>70.19</c:v>
                </c:pt>
                <c:pt idx="641">
                  <c:v>0</c:v>
                </c:pt>
                <c:pt idx="642">
                  <c:v>0</c:v>
                </c:pt>
                <c:pt idx="643">
                  <c:v>325.29000000000002</c:v>
                </c:pt>
                <c:pt idx="644">
                  <c:v>0</c:v>
                </c:pt>
                <c:pt idx="645">
                  <c:v>0</c:v>
                </c:pt>
                <c:pt idx="646">
                  <c:v>2660.14</c:v>
                </c:pt>
                <c:pt idx="647">
                  <c:v>0</c:v>
                </c:pt>
                <c:pt idx="648">
                  <c:v>1766.78</c:v>
                </c:pt>
                <c:pt idx="649">
                  <c:v>85.88</c:v>
                </c:pt>
                <c:pt idx="650">
                  <c:v>6.09</c:v>
                </c:pt>
                <c:pt idx="651">
                  <c:v>20.3</c:v>
                </c:pt>
                <c:pt idx="652">
                  <c:v>108.52</c:v>
                </c:pt>
                <c:pt idx="653">
                  <c:v>48.47</c:v>
                </c:pt>
                <c:pt idx="654">
                  <c:v>0</c:v>
                </c:pt>
                <c:pt idx="655">
                  <c:v>125.21</c:v>
                </c:pt>
                <c:pt idx="656">
                  <c:v>281.52999999999997</c:v>
                </c:pt>
                <c:pt idx="657">
                  <c:v>64.27</c:v>
                </c:pt>
                <c:pt idx="658">
                  <c:v>0</c:v>
                </c:pt>
                <c:pt idx="659">
                  <c:v>5.69</c:v>
                </c:pt>
                <c:pt idx="660">
                  <c:v>0</c:v>
                </c:pt>
                <c:pt idx="661">
                  <c:v>27.01</c:v>
                </c:pt>
                <c:pt idx="662">
                  <c:v>184.2</c:v>
                </c:pt>
                <c:pt idx="663">
                  <c:v>4.1100000000000003</c:v>
                </c:pt>
                <c:pt idx="664">
                  <c:v>28.57</c:v>
                </c:pt>
                <c:pt idx="665">
                  <c:v>2581.56</c:v>
                </c:pt>
                <c:pt idx="666">
                  <c:v>0</c:v>
                </c:pt>
                <c:pt idx="667">
                  <c:v>17.38</c:v>
                </c:pt>
                <c:pt idx="668">
                  <c:v>24.26</c:v>
                </c:pt>
                <c:pt idx="669">
                  <c:v>59.44</c:v>
                </c:pt>
                <c:pt idx="670">
                  <c:v>14.48</c:v>
                </c:pt>
                <c:pt idx="671">
                  <c:v>22.25</c:v>
                </c:pt>
                <c:pt idx="672">
                  <c:v>592.53</c:v>
                </c:pt>
                <c:pt idx="673">
                  <c:v>232.8</c:v>
                </c:pt>
                <c:pt idx="674">
                  <c:v>38.08</c:v>
                </c:pt>
                <c:pt idx="675">
                  <c:v>0</c:v>
                </c:pt>
                <c:pt idx="676">
                  <c:v>39.630000000000003</c:v>
                </c:pt>
                <c:pt idx="677">
                  <c:v>20.5</c:v>
                </c:pt>
                <c:pt idx="678">
                  <c:v>103.83</c:v>
                </c:pt>
                <c:pt idx="679">
                  <c:v>0</c:v>
                </c:pt>
                <c:pt idx="680">
                  <c:v>776.77</c:v>
                </c:pt>
                <c:pt idx="681">
                  <c:v>344.54</c:v>
                </c:pt>
                <c:pt idx="682">
                  <c:v>0</c:v>
                </c:pt>
                <c:pt idx="683">
                  <c:v>9</c:v>
                </c:pt>
                <c:pt idx="684">
                  <c:v>0</c:v>
                </c:pt>
                <c:pt idx="685">
                  <c:v>0</c:v>
                </c:pt>
                <c:pt idx="686">
                  <c:v>258.62</c:v>
                </c:pt>
                <c:pt idx="687">
                  <c:v>0</c:v>
                </c:pt>
                <c:pt idx="688">
                  <c:v>0</c:v>
                </c:pt>
                <c:pt idx="689">
                  <c:v>0</c:v>
                </c:pt>
                <c:pt idx="690">
                  <c:v>6.79</c:v>
                </c:pt>
                <c:pt idx="691">
                  <c:v>0</c:v>
                </c:pt>
                <c:pt idx="692">
                  <c:v>0</c:v>
                </c:pt>
                <c:pt idx="693">
                  <c:v>0</c:v>
                </c:pt>
                <c:pt idx="694">
                  <c:v>33.01</c:v>
                </c:pt>
                <c:pt idx="695">
                  <c:v>0</c:v>
                </c:pt>
                <c:pt idx="696">
                  <c:v>297.45999999999998</c:v>
                </c:pt>
                <c:pt idx="697">
                  <c:v>0</c:v>
                </c:pt>
                <c:pt idx="698">
                  <c:v>0</c:v>
                </c:pt>
                <c:pt idx="699">
                  <c:v>0</c:v>
                </c:pt>
                <c:pt idx="700">
                  <c:v>790.46</c:v>
                </c:pt>
                <c:pt idx="701">
                  <c:v>7.74</c:v>
                </c:pt>
                <c:pt idx="702">
                  <c:v>3985.31</c:v>
                </c:pt>
                <c:pt idx="703">
                  <c:v>13.96</c:v>
                </c:pt>
                <c:pt idx="704">
                  <c:v>788.79</c:v>
                </c:pt>
                <c:pt idx="705">
                  <c:v>0</c:v>
                </c:pt>
                <c:pt idx="706">
                  <c:v>531.62</c:v>
                </c:pt>
                <c:pt idx="707">
                  <c:v>0</c:v>
                </c:pt>
                <c:pt idx="708">
                  <c:v>46.01</c:v>
                </c:pt>
                <c:pt idx="709">
                  <c:v>1489.8</c:v>
                </c:pt>
                <c:pt idx="710">
                  <c:v>0</c:v>
                </c:pt>
                <c:pt idx="711">
                  <c:v>24.82</c:v>
                </c:pt>
                <c:pt idx="712">
                  <c:v>0</c:v>
                </c:pt>
                <c:pt idx="713">
                  <c:v>74</c:v>
                </c:pt>
                <c:pt idx="714">
                  <c:v>109.42</c:v>
                </c:pt>
                <c:pt idx="715">
                  <c:v>421.35</c:v>
                </c:pt>
                <c:pt idx="716">
                  <c:v>0</c:v>
                </c:pt>
                <c:pt idx="717">
                  <c:v>0</c:v>
                </c:pt>
                <c:pt idx="718">
                  <c:v>0</c:v>
                </c:pt>
                <c:pt idx="719">
                  <c:v>0</c:v>
                </c:pt>
                <c:pt idx="720">
                  <c:v>0</c:v>
                </c:pt>
                <c:pt idx="721">
                  <c:v>0</c:v>
                </c:pt>
                <c:pt idx="722">
                  <c:v>0</c:v>
                </c:pt>
                <c:pt idx="723">
                  <c:v>0</c:v>
                </c:pt>
                <c:pt idx="724">
                  <c:v>43.54</c:v>
                </c:pt>
                <c:pt idx="725">
                  <c:v>0</c:v>
                </c:pt>
                <c:pt idx="726">
                  <c:v>533.74</c:v>
                </c:pt>
                <c:pt idx="727">
                  <c:v>0</c:v>
                </c:pt>
                <c:pt idx="728">
                  <c:v>0</c:v>
                </c:pt>
                <c:pt idx="729">
                  <c:v>588.25</c:v>
                </c:pt>
                <c:pt idx="730">
                  <c:v>151.57</c:v>
                </c:pt>
                <c:pt idx="731">
                  <c:v>54.9</c:v>
                </c:pt>
                <c:pt idx="732">
                  <c:v>501.51</c:v>
                </c:pt>
                <c:pt idx="733">
                  <c:v>54.9</c:v>
                </c:pt>
                <c:pt idx="734">
                  <c:v>875.28</c:v>
                </c:pt>
                <c:pt idx="735">
                  <c:v>727.74</c:v>
                </c:pt>
                <c:pt idx="736">
                  <c:v>460.68</c:v>
                </c:pt>
                <c:pt idx="737">
                  <c:v>393.42</c:v>
                </c:pt>
                <c:pt idx="738">
                  <c:v>606.04999999999995</c:v>
                </c:pt>
                <c:pt idx="739">
                  <c:v>320.10000000000002</c:v>
                </c:pt>
                <c:pt idx="740">
                  <c:v>317.08999999999997</c:v>
                </c:pt>
                <c:pt idx="741">
                  <c:v>250.36</c:v>
                </c:pt>
                <c:pt idx="742">
                  <c:v>6.03</c:v>
                </c:pt>
                <c:pt idx="743">
                  <c:v>125.81</c:v>
                </c:pt>
                <c:pt idx="744">
                  <c:v>44.89</c:v>
                </c:pt>
                <c:pt idx="745">
                  <c:v>3.45</c:v>
                </c:pt>
                <c:pt idx="746">
                  <c:v>0</c:v>
                </c:pt>
                <c:pt idx="747">
                  <c:v>0</c:v>
                </c:pt>
                <c:pt idx="748">
                  <c:v>0</c:v>
                </c:pt>
                <c:pt idx="749">
                  <c:v>0</c:v>
                </c:pt>
                <c:pt idx="750">
                  <c:v>3.45</c:v>
                </c:pt>
                <c:pt idx="751">
                  <c:v>0</c:v>
                </c:pt>
                <c:pt idx="752">
                  <c:v>0</c:v>
                </c:pt>
                <c:pt idx="753">
                  <c:v>0</c:v>
                </c:pt>
                <c:pt idx="754">
                  <c:v>525.20000000000005</c:v>
                </c:pt>
                <c:pt idx="755">
                  <c:v>0</c:v>
                </c:pt>
                <c:pt idx="756">
                  <c:v>0</c:v>
                </c:pt>
                <c:pt idx="757">
                  <c:v>366.51</c:v>
                </c:pt>
                <c:pt idx="758">
                  <c:v>27.38</c:v>
                </c:pt>
                <c:pt idx="759">
                  <c:v>0</c:v>
                </c:pt>
                <c:pt idx="760">
                  <c:v>0</c:v>
                </c:pt>
                <c:pt idx="761">
                  <c:v>41.07</c:v>
                </c:pt>
                <c:pt idx="762">
                  <c:v>0</c:v>
                </c:pt>
                <c:pt idx="763">
                  <c:v>0</c:v>
                </c:pt>
                <c:pt idx="764">
                  <c:v>3285.48</c:v>
                </c:pt>
                <c:pt idx="765">
                  <c:v>46.04</c:v>
                </c:pt>
                <c:pt idx="766">
                  <c:v>0</c:v>
                </c:pt>
                <c:pt idx="767">
                  <c:v>4.41</c:v>
                </c:pt>
                <c:pt idx="768">
                  <c:v>500.96</c:v>
                </c:pt>
                <c:pt idx="769">
                  <c:v>1206.5999999999999</c:v>
                </c:pt>
                <c:pt idx="770">
                  <c:v>82.31</c:v>
                </c:pt>
                <c:pt idx="771">
                  <c:v>1.22</c:v>
                </c:pt>
                <c:pt idx="772">
                  <c:v>0</c:v>
                </c:pt>
                <c:pt idx="773">
                  <c:v>790.55</c:v>
                </c:pt>
                <c:pt idx="774">
                  <c:v>5.47</c:v>
                </c:pt>
                <c:pt idx="775">
                  <c:v>0</c:v>
                </c:pt>
                <c:pt idx="776">
                  <c:v>0</c:v>
                </c:pt>
                <c:pt idx="777">
                  <c:v>0</c:v>
                </c:pt>
                <c:pt idx="778">
                  <c:v>16.899999999999999</c:v>
                </c:pt>
                <c:pt idx="779">
                  <c:v>20.14</c:v>
                </c:pt>
                <c:pt idx="780">
                  <c:v>0</c:v>
                </c:pt>
                <c:pt idx="781">
                  <c:v>18.059999999999999</c:v>
                </c:pt>
                <c:pt idx="782">
                  <c:v>0</c:v>
                </c:pt>
                <c:pt idx="783">
                  <c:v>0</c:v>
                </c:pt>
                <c:pt idx="784">
                  <c:v>23.62</c:v>
                </c:pt>
                <c:pt idx="785">
                  <c:v>0</c:v>
                </c:pt>
                <c:pt idx="786">
                  <c:v>21.77</c:v>
                </c:pt>
                <c:pt idx="787">
                  <c:v>29.38</c:v>
                </c:pt>
                <c:pt idx="788">
                  <c:v>100.3</c:v>
                </c:pt>
                <c:pt idx="789">
                  <c:v>2495.4</c:v>
                </c:pt>
                <c:pt idx="790">
                  <c:v>0</c:v>
                </c:pt>
                <c:pt idx="791">
                  <c:v>15.24</c:v>
                </c:pt>
                <c:pt idx="792">
                  <c:v>0</c:v>
                </c:pt>
                <c:pt idx="793">
                  <c:v>0</c:v>
                </c:pt>
                <c:pt idx="794">
                  <c:v>0</c:v>
                </c:pt>
                <c:pt idx="795">
                  <c:v>0</c:v>
                </c:pt>
                <c:pt idx="796">
                  <c:v>370</c:v>
                </c:pt>
                <c:pt idx="797">
                  <c:v>20.45</c:v>
                </c:pt>
                <c:pt idx="798">
                  <c:v>542.25</c:v>
                </c:pt>
                <c:pt idx="799">
                  <c:v>69.61</c:v>
                </c:pt>
                <c:pt idx="800">
                  <c:v>0</c:v>
                </c:pt>
                <c:pt idx="801">
                  <c:v>87.12</c:v>
                </c:pt>
                <c:pt idx="802">
                  <c:v>25.24</c:v>
                </c:pt>
                <c:pt idx="803">
                  <c:v>0</c:v>
                </c:pt>
                <c:pt idx="804">
                  <c:v>451.28</c:v>
                </c:pt>
                <c:pt idx="805">
                  <c:v>44.99</c:v>
                </c:pt>
                <c:pt idx="806">
                  <c:v>0</c:v>
                </c:pt>
                <c:pt idx="807">
                  <c:v>0</c:v>
                </c:pt>
                <c:pt idx="808">
                  <c:v>0</c:v>
                </c:pt>
                <c:pt idx="809">
                  <c:v>1258.79</c:v>
                </c:pt>
                <c:pt idx="810">
                  <c:v>74.28</c:v>
                </c:pt>
                <c:pt idx="811">
                  <c:v>52.92</c:v>
                </c:pt>
                <c:pt idx="812">
                  <c:v>0</c:v>
                </c:pt>
                <c:pt idx="813">
                  <c:v>1399.64</c:v>
                </c:pt>
                <c:pt idx="814">
                  <c:v>232.64</c:v>
                </c:pt>
                <c:pt idx="815">
                  <c:v>0</c:v>
                </c:pt>
                <c:pt idx="816">
                  <c:v>0</c:v>
                </c:pt>
                <c:pt idx="817">
                  <c:v>1909.89</c:v>
                </c:pt>
                <c:pt idx="818">
                  <c:v>0</c:v>
                </c:pt>
                <c:pt idx="819">
                  <c:v>297.97000000000003</c:v>
                </c:pt>
                <c:pt idx="820">
                  <c:v>1318.83</c:v>
                </c:pt>
                <c:pt idx="821">
                  <c:v>36.22</c:v>
                </c:pt>
                <c:pt idx="822">
                  <c:v>134.16999999999999</c:v>
                </c:pt>
                <c:pt idx="823">
                  <c:v>253.3</c:v>
                </c:pt>
                <c:pt idx="824">
                  <c:v>0</c:v>
                </c:pt>
                <c:pt idx="825">
                  <c:v>589.19000000000005</c:v>
                </c:pt>
                <c:pt idx="826">
                  <c:v>0</c:v>
                </c:pt>
                <c:pt idx="827">
                  <c:v>3043.03</c:v>
                </c:pt>
                <c:pt idx="828">
                  <c:v>0</c:v>
                </c:pt>
                <c:pt idx="829">
                  <c:v>309.25</c:v>
                </c:pt>
                <c:pt idx="830">
                  <c:v>61.29</c:v>
                </c:pt>
                <c:pt idx="831">
                  <c:v>91.73</c:v>
                </c:pt>
                <c:pt idx="832">
                  <c:v>53.07</c:v>
                </c:pt>
                <c:pt idx="833">
                  <c:v>0</c:v>
                </c:pt>
                <c:pt idx="834">
                  <c:v>0</c:v>
                </c:pt>
                <c:pt idx="835">
                  <c:v>282.18</c:v>
                </c:pt>
                <c:pt idx="836">
                  <c:v>0</c:v>
                </c:pt>
                <c:pt idx="837">
                  <c:v>0</c:v>
                </c:pt>
                <c:pt idx="838">
                  <c:v>0</c:v>
                </c:pt>
                <c:pt idx="839">
                  <c:v>1428.91</c:v>
                </c:pt>
                <c:pt idx="840">
                  <c:v>509.96</c:v>
                </c:pt>
                <c:pt idx="841">
                  <c:v>0</c:v>
                </c:pt>
                <c:pt idx="842">
                  <c:v>0</c:v>
                </c:pt>
                <c:pt idx="843">
                  <c:v>0</c:v>
                </c:pt>
                <c:pt idx="844">
                  <c:v>0</c:v>
                </c:pt>
                <c:pt idx="845">
                  <c:v>0</c:v>
                </c:pt>
                <c:pt idx="846">
                  <c:v>0</c:v>
                </c:pt>
                <c:pt idx="847">
                  <c:v>0</c:v>
                </c:pt>
                <c:pt idx="848">
                  <c:v>0</c:v>
                </c:pt>
                <c:pt idx="849">
                  <c:v>731.92</c:v>
                </c:pt>
                <c:pt idx="850">
                  <c:v>186.56</c:v>
                </c:pt>
                <c:pt idx="851">
                  <c:v>0</c:v>
                </c:pt>
                <c:pt idx="852">
                  <c:v>199.18</c:v>
                </c:pt>
                <c:pt idx="853">
                  <c:v>711.05</c:v>
                </c:pt>
                <c:pt idx="854">
                  <c:v>0</c:v>
                </c:pt>
                <c:pt idx="855">
                  <c:v>0</c:v>
                </c:pt>
                <c:pt idx="856">
                  <c:v>0.51</c:v>
                </c:pt>
                <c:pt idx="857">
                  <c:v>0</c:v>
                </c:pt>
                <c:pt idx="858">
                  <c:v>70.180000000000007</c:v>
                </c:pt>
                <c:pt idx="859">
                  <c:v>0</c:v>
                </c:pt>
                <c:pt idx="860">
                  <c:v>0</c:v>
                </c:pt>
                <c:pt idx="861">
                  <c:v>0</c:v>
                </c:pt>
                <c:pt idx="862">
                  <c:v>33.19</c:v>
                </c:pt>
                <c:pt idx="863">
                  <c:v>0</c:v>
                </c:pt>
                <c:pt idx="864">
                  <c:v>0</c:v>
                </c:pt>
                <c:pt idx="865">
                  <c:v>0</c:v>
                </c:pt>
                <c:pt idx="866">
                  <c:v>68.680000000000007</c:v>
                </c:pt>
                <c:pt idx="867">
                  <c:v>481.03</c:v>
                </c:pt>
                <c:pt idx="868">
                  <c:v>0</c:v>
                </c:pt>
                <c:pt idx="869">
                  <c:v>0</c:v>
                </c:pt>
                <c:pt idx="870">
                  <c:v>0</c:v>
                </c:pt>
                <c:pt idx="871">
                  <c:v>0</c:v>
                </c:pt>
                <c:pt idx="872">
                  <c:v>219.47</c:v>
                </c:pt>
                <c:pt idx="873">
                  <c:v>0</c:v>
                </c:pt>
                <c:pt idx="874">
                  <c:v>0</c:v>
                </c:pt>
                <c:pt idx="875">
                  <c:v>0</c:v>
                </c:pt>
                <c:pt idx="876">
                  <c:v>27.23</c:v>
                </c:pt>
                <c:pt idx="877">
                  <c:v>0</c:v>
                </c:pt>
                <c:pt idx="878">
                  <c:v>83.79</c:v>
                </c:pt>
                <c:pt idx="879">
                  <c:v>0</c:v>
                </c:pt>
                <c:pt idx="880">
                  <c:v>5078.54</c:v>
                </c:pt>
                <c:pt idx="881">
                  <c:v>23.28</c:v>
                </c:pt>
                <c:pt idx="882">
                  <c:v>17.75</c:v>
                </c:pt>
                <c:pt idx="883">
                  <c:v>0</c:v>
                </c:pt>
                <c:pt idx="884">
                  <c:v>2.4500000000000002</c:v>
                </c:pt>
                <c:pt idx="885">
                  <c:v>0</c:v>
                </c:pt>
                <c:pt idx="886">
                  <c:v>0</c:v>
                </c:pt>
                <c:pt idx="887">
                  <c:v>0</c:v>
                </c:pt>
                <c:pt idx="888">
                  <c:v>77.98</c:v>
                </c:pt>
                <c:pt idx="889">
                  <c:v>0</c:v>
                </c:pt>
                <c:pt idx="890">
                  <c:v>0</c:v>
                </c:pt>
                <c:pt idx="891">
                  <c:v>0</c:v>
                </c:pt>
                <c:pt idx="892">
                  <c:v>0</c:v>
                </c:pt>
                <c:pt idx="893">
                  <c:v>341.2</c:v>
                </c:pt>
                <c:pt idx="894">
                  <c:v>0</c:v>
                </c:pt>
                <c:pt idx="895">
                  <c:v>3.96</c:v>
                </c:pt>
                <c:pt idx="896">
                  <c:v>1.62</c:v>
                </c:pt>
                <c:pt idx="897">
                  <c:v>65.39</c:v>
                </c:pt>
                <c:pt idx="898">
                  <c:v>1.34</c:v>
                </c:pt>
                <c:pt idx="899">
                  <c:v>1674.75</c:v>
                </c:pt>
                <c:pt idx="900">
                  <c:v>300.05</c:v>
                </c:pt>
                <c:pt idx="901">
                  <c:v>0</c:v>
                </c:pt>
                <c:pt idx="902">
                  <c:v>0</c:v>
                </c:pt>
                <c:pt idx="903">
                  <c:v>0</c:v>
                </c:pt>
                <c:pt idx="904">
                  <c:v>15.98</c:v>
                </c:pt>
                <c:pt idx="905">
                  <c:v>0</c:v>
                </c:pt>
                <c:pt idx="906">
                  <c:v>0</c:v>
                </c:pt>
                <c:pt idx="907">
                  <c:v>0</c:v>
                </c:pt>
                <c:pt idx="908">
                  <c:v>0</c:v>
                </c:pt>
                <c:pt idx="909">
                  <c:v>10.58</c:v>
                </c:pt>
                <c:pt idx="910">
                  <c:v>1127.55</c:v>
                </c:pt>
                <c:pt idx="911">
                  <c:v>147.76</c:v>
                </c:pt>
                <c:pt idx="912">
                  <c:v>69.55</c:v>
                </c:pt>
                <c:pt idx="913">
                  <c:v>8.5299999999999994</c:v>
                </c:pt>
                <c:pt idx="914">
                  <c:v>507.63</c:v>
                </c:pt>
                <c:pt idx="915">
                  <c:v>38.229999999999997</c:v>
                </c:pt>
                <c:pt idx="916">
                  <c:v>100.13</c:v>
                </c:pt>
                <c:pt idx="917">
                  <c:v>15.1</c:v>
                </c:pt>
                <c:pt idx="918">
                  <c:v>14.91</c:v>
                </c:pt>
                <c:pt idx="919">
                  <c:v>0</c:v>
                </c:pt>
                <c:pt idx="920">
                  <c:v>0</c:v>
                </c:pt>
                <c:pt idx="921">
                  <c:v>0</c:v>
                </c:pt>
                <c:pt idx="922">
                  <c:v>0</c:v>
                </c:pt>
                <c:pt idx="923">
                  <c:v>1912.42</c:v>
                </c:pt>
                <c:pt idx="924">
                  <c:v>0</c:v>
                </c:pt>
                <c:pt idx="925">
                  <c:v>0</c:v>
                </c:pt>
                <c:pt idx="926">
                  <c:v>0.7</c:v>
                </c:pt>
                <c:pt idx="927">
                  <c:v>15.53</c:v>
                </c:pt>
                <c:pt idx="928">
                  <c:v>0</c:v>
                </c:pt>
                <c:pt idx="929">
                  <c:v>0</c:v>
                </c:pt>
                <c:pt idx="930">
                  <c:v>0</c:v>
                </c:pt>
                <c:pt idx="931">
                  <c:v>554.77</c:v>
                </c:pt>
                <c:pt idx="932">
                  <c:v>0</c:v>
                </c:pt>
                <c:pt idx="933">
                  <c:v>0</c:v>
                </c:pt>
                <c:pt idx="934">
                  <c:v>0</c:v>
                </c:pt>
                <c:pt idx="935">
                  <c:v>0</c:v>
                </c:pt>
                <c:pt idx="936">
                  <c:v>0</c:v>
                </c:pt>
                <c:pt idx="937">
                  <c:v>0</c:v>
                </c:pt>
                <c:pt idx="938">
                  <c:v>616.54</c:v>
                </c:pt>
                <c:pt idx="939">
                  <c:v>0</c:v>
                </c:pt>
                <c:pt idx="940">
                  <c:v>0</c:v>
                </c:pt>
                <c:pt idx="941">
                  <c:v>0</c:v>
                </c:pt>
                <c:pt idx="942">
                  <c:v>0</c:v>
                </c:pt>
                <c:pt idx="943">
                  <c:v>0</c:v>
                </c:pt>
                <c:pt idx="944">
                  <c:v>0</c:v>
                </c:pt>
                <c:pt idx="945">
                  <c:v>0</c:v>
                </c:pt>
                <c:pt idx="946">
                  <c:v>0</c:v>
                </c:pt>
                <c:pt idx="947">
                  <c:v>20.39</c:v>
                </c:pt>
                <c:pt idx="948">
                  <c:v>38.28</c:v>
                </c:pt>
                <c:pt idx="949">
                  <c:v>3670.35</c:v>
                </c:pt>
                <c:pt idx="950">
                  <c:v>21</c:v>
                </c:pt>
                <c:pt idx="951">
                  <c:v>13.54</c:v>
                </c:pt>
                <c:pt idx="952">
                  <c:v>0</c:v>
                </c:pt>
                <c:pt idx="953">
                  <c:v>0</c:v>
                </c:pt>
                <c:pt idx="954">
                  <c:v>0</c:v>
                </c:pt>
                <c:pt idx="955">
                  <c:v>0</c:v>
                </c:pt>
                <c:pt idx="956">
                  <c:v>0</c:v>
                </c:pt>
                <c:pt idx="957">
                  <c:v>0</c:v>
                </c:pt>
                <c:pt idx="958">
                  <c:v>13.51</c:v>
                </c:pt>
                <c:pt idx="959">
                  <c:v>0</c:v>
                </c:pt>
                <c:pt idx="960">
                  <c:v>0</c:v>
                </c:pt>
                <c:pt idx="961">
                  <c:v>0</c:v>
                </c:pt>
                <c:pt idx="962">
                  <c:v>149.16999999999999</c:v>
                </c:pt>
                <c:pt idx="963">
                  <c:v>0</c:v>
                </c:pt>
                <c:pt idx="964">
                  <c:v>376.88</c:v>
                </c:pt>
                <c:pt idx="965">
                  <c:v>0</c:v>
                </c:pt>
                <c:pt idx="966">
                  <c:v>0</c:v>
                </c:pt>
                <c:pt idx="967">
                  <c:v>9228.23</c:v>
                </c:pt>
                <c:pt idx="968">
                  <c:v>0</c:v>
                </c:pt>
                <c:pt idx="969">
                  <c:v>0</c:v>
                </c:pt>
                <c:pt idx="970">
                  <c:v>7889.69</c:v>
                </c:pt>
                <c:pt idx="971">
                  <c:v>1545.81</c:v>
                </c:pt>
                <c:pt idx="972">
                  <c:v>0</c:v>
                </c:pt>
                <c:pt idx="973">
                  <c:v>0</c:v>
                </c:pt>
                <c:pt idx="974">
                  <c:v>0</c:v>
                </c:pt>
                <c:pt idx="975">
                  <c:v>0</c:v>
                </c:pt>
                <c:pt idx="976">
                  <c:v>0</c:v>
                </c:pt>
                <c:pt idx="977">
                  <c:v>0</c:v>
                </c:pt>
                <c:pt idx="978">
                  <c:v>0</c:v>
                </c:pt>
                <c:pt idx="979">
                  <c:v>0</c:v>
                </c:pt>
                <c:pt idx="980">
                  <c:v>116.51</c:v>
                </c:pt>
                <c:pt idx="981">
                  <c:v>0</c:v>
                </c:pt>
                <c:pt idx="982">
                  <c:v>0</c:v>
                </c:pt>
                <c:pt idx="983">
                  <c:v>0</c:v>
                </c:pt>
                <c:pt idx="984">
                  <c:v>0</c:v>
                </c:pt>
                <c:pt idx="985">
                  <c:v>44.29</c:v>
                </c:pt>
                <c:pt idx="986">
                  <c:v>43.28</c:v>
                </c:pt>
                <c:pt idx="987">
                  <c:v>0</c:v>
                </c:pt>
                <c:pt idx="988">
                  <c:v>7.03</c:v>
                </c:pt>
                <c:pt idx="989">
                  <c:v>0</c:v>
                </c:pt>
                <c:pt idx="990">
                  <c:v>514.17999999999995</c:v>
                </c:pt>
                <c:pt idx="991">
                  <c:v>235.66</c:v>
                </c:pt>
                <c:pt idx="992">
                  <c:v>3.56</c:v>
                </c:pt>
                <c:pt idx="993">
                  <c:v>5.34</c:v>
                </c:pt>
                <c:pt idx="994">
                  <c:v>0</c:v>
                </c:pt>
                <c:pt idx="995">
                  <c:v>123.89</c:v>
                </c:pt>
                <c:pt idx="996">
                  <c:v>0</c:v>
                </c:pt>
                <c:pt idx="997">
                  <c:v>26.5</c:v>
                </c:pt>
                <c:pt idx="998">
                  <c:v>90.62</c:v>
                </c:pt>
                <c:pt idx="999">
                  <c:v>0</c:v>
                </c:pt>
                <c:pt idx="1000">
                  <c:v>6.48</c:v>
                </c:pt>
                <c:pt idx="1001">
                  <c:v>2.33</c:v>
                </c:pt>
                <c:pt idx="1002">
                  <c:v>454.45</c:v>
                </c:pt>
                <c:pt idx="1003">
                  <c:v>15.15</c:v>
                </c:pt>
                <c:pt idx="1004">
                  <c:v>0</c:v>
                </c:pt>
                <c:pt idx="1005">
                  <c:v>960.98</c:v>
                </c:pt>
                <c:pt idx="1006">
                  <c:v>0</c:v>
                </c:pt>
                <c:pt idx="1007">
                  <c:v>300.93</c:v>
                </c:pt>
                <c:pt idx="1008">
                  <c:v>0</c:v>
                </c:pt>
                <c:pt idx="1009">
                  <c:v>0</c:v>
                </c:pt>
                <c:pt idx="1010">
                  <c:v>0</c:v>
                </c:pt>
                <c:pt idx="1011">
                  <c:v>47.33</c:v>
                </c:pt>
                <c:pt idx="1012">
                  <c:v>60.56</c:v>
                </c:pt>
                <c:pt idx="1013">
                  <c:v>0</c:v>
                </c:pt>
                <c:pt idx="1014">
                  <c:v>9.15</c:v>
                </c:pt>
                <c:pt idx="1015">
                  <c:v>40.92</c:v>
                </c:pt>
                <c:pt idx="1016">
                  <c:v>149.72</c:v>
                </c:pt>
                <c:pt idx="1017">
                  <c:v>0</c:v>
                </c:pt>
                <c:pt idx="1018">
                  <c:v>7.96</c:v>
                </c:pt>
                <c:pt idx="1019">
                  <c:v>0</c:v>
                </c:pt>
                <c:pt idx="1020">
                  <c:v>0</c:v>
                </c:pt>
                <c:pt idx="1021">
                  <c:v>0</c:v>
                </c:pt>
                <c:pt idx="1022">
                  <c:v>38.04</c:v>
                </c:pt>
                <c:pt idx="1023">
                  <c:v>0</c:v>
                </c:pt>
                <c:pt idx="1024">
                  <c:v>264.17</c:v>
                </c:pt>
                <c:pt idx="1025">
                  <c:v>0</c:v>
                </c:pt>
                <c:pt idx="1026">
                  <c:v>0</c:v>
                </c:pt>
                <c:pt idx="1027">
                  <c:v>0</c:v>
                </c:pt>
                <c:pt idx="1028">
                  <c:v>0</c:v>
                </c:pt>
                <c:pt idx="1029">
                  <c:v>250.98</c:v>
                </c:pt>
                <c:pt idx="1030">
                  <c:v>0</c:v>
                </c:pt>
                <c:pt idx="1031">
                  <c:v>0</c:v>
                </c:pt>
                <c:pt idx="1032">
                  <c:v>0</c:v>
                </c:pt>
                <c:pt idx="1033">
                  <c:v>0</c:v>
                </c:pt>
                <c:pt idx="1034">
                  <c:v>369.21</c:v>
                </c:pt>
                <c:pt idx="1035">
                  <c:v>19.350000000000001</c:v>
                </c:pt>
                <c:pt idx="1036">
                  <c:v>0</c:v>
                </c:pt>
                <c:pt idx="1037">
                  <c:v>0</c:v>
                </c:pt>
                <c:pt idx="1038">
                  <c:v>72.78</c:v>
                </c:pt>
                <c:pt idx="1039">
                  <c:v>13.23</c:v>
                </c:pt>
                <c:pt idx="1040">
                  <c:v>0</c:v>
                </c:pt>
                <c:pt idx="1041">
                  <c:v>15.35</c:v>
                </c:pt>
                <c:pt idx="1042">
                  <c:v>0</c:v>
                </c:pt>
                <c:pt idx="1043">
                  <c:v>34.299999999999997</c:v>
                </c:pt>
                <c:pt idx="1044">
                  <c:v>0</c:v>
                </c:pt>
                <c:pt idx="1045">
                  <c:v>4407.4399999999996</c:v>
                </c:pt>
                <c:pt idx="1046">
                  <c:v>0</c:v>
                </c:pt>
                <c:pt idx="1047">
                  <c:v>429.75</c:v>
                </c:pt>
                <c:pt idx="1048">
                  <c:v>588.54</c:v>
                </c:pt>
                <c:pt idx="1049">
                  <c:v>2653.29</c:v>
                </c:pt>
                <c:pt idx="1050">
                  <c:v>0</c:v>
                </c:pt>
                <c:pt idx="1051">
                  <c:v>237.04</c:v>
                </c:pt>
                <c:pt idx="1052">
                  <c:v>2502.69</c:v>
                </c:pt>
                <c:pt idx="1053">
                  <c:v>0.69</c:v>
                </c:pt>
                <c:pt idx="1054">
                  <c:v>36.909999999999997</c:v>
                </c:pt>
                <c:pt idx="1055">
                  <c:v>0</c:v>
                </c:pt>
                <c:pt idx="1056">
                  <c:v>0</c:v>
                </c:pt>
                <c:pt idx="1057">
                  <c:v>16.14</c:v>
                </c:pt>
                <c:pt idx="1058">
                  <c:v>0</c:v>
                </c:pt>
                <c:pt idx="1059">
                  <c:v>125.72</c:v>
                </c:pt>
                <c:pt idx="1060">
                  <c:v>114.88</c:v>
                </c:pt>
                <c:pt idx="1061">
                  <c:v>0</c:v>
                </c:pt>
                <c:pt idx="1062">
                  <c:v>0</c:v>
                </c:pt>
                <c:pt idx="1063">
                  <c:v>14</c:v>
                </c:pt>
                <c:pt idx="1064">
                  <c:v>52.99</c:v>
                </c:pt>
                <c:pt idx="1065">
                  <c:v>285.47000000000003</c:v>
                </c:pt>
                <c:pt idx="1066">
                  <c:v>10.51</c:v>
                </c:pt>
                <c:pt idx="1067">
                  <c:v>1448.73</c:v>
                </c:pt>
                <c:pt idx="1068">
                  <c:v>1</c:v>
                </c:pt>
                <c:pt idx="1069">
                  <c:v>0</c:v>
                </c:pt>
                <c:pt idx="1070">
                  <c:v>0</c:v>
                </c:pt>
                <c:pt idx="1071">
                  <c:v>386.01</c:v>
                </c:pt>
                <c:pt idx="1072">
                  <c:v>0</c:v>
                </c:pt>
                <c:pt idx="1073">
                  <c:v>0</c:v>
                </c:pt>
                <c:pt idx="1074">
                  <c:v>0</c:v>
                </c:pt>
                <c:pt idx="1075">
                  <c:v>0</c:v>
                </c:pt>
                <c:pt idx="1076">
                  <c:v>0</c:v>
                </c:pt>
                <c:pt idx="1077">
                  <c:v>0</c:v>
                </c:pt>
                <c:pt idx="1078">
                  <c:v>0</c:v>
                </c:pt>
                <c:pt idx="1079">
                  <c:v>0</c:v>
                </c:pt>
                <c:pt idx="1080">
                  <c:v>0</c:v>
                </c:pt>
                <c:pt idx="1081">
                  <c:v>0</c:v>
                </c:pt>
                <c:pt idx="1082">
                  <c:v>624.24</c:v>
                </c:pt>
                <c:pt idx="1083">
                  <c:v>0</c:v>
                </c:pt>
                <c:pt idx="1084">
                  <c:v>604.02</c:v>
                </c:pt>
                <c:pt idx="1085">
                  <c:v>0</c:v>
                </c:pt>
                <c:pt idx="1086">
                  <c:v>442.37</c:v>
                </c:pt>
                <c:pt idx="1087">
                  <c:v>0</c:v>
                </c:pt>
                <c:pt idx="1088">
                  <c:v>1469.73</c:v>
                </c:pt>
                <c:pt idx="1089">
                  <c:v>0</c:v>
                </c:pt>
                <c:pt idx="1090">
                  <c:v>0</c:v>
                </c:pt>
                <c:pt idx="1091">
                  <c:v>25.51</c:v>
                </c:pt>
                <c:pt idx="1092">
                  <c:v>0</c:v>
                </c:pt>
                <c:pt idx="1093">
                  <c:v>98.53</c:v>
                </c:pt>
                <c:pt idx="1094">
                  <c:v>214.23</c:v>
                </c:pt>
                <c:pt idx="1095">
                  <c:v>21.88</c:v>
                </c:pt>
                <c:pt idx="1096">
                  <c:v>290.2</c:v>
                </c:pt>
                <c:pt idx="1097">
                  <c:v>12.15</c:v>
                </c:pt>
                <c:pt idx="1098">
                  <c:v>5.69</c:v>
                </c:pt>
                <c:pt idx="1099">
                  <c:v>0</c:v>
                </c:pt>
                <c:pt idx="1100">
                  <c:v>882.93</c:v>
                </c:pt>
                <c:pt idx="1101">
                  <c:v>6.68</c:v>
                </c:pt>
                <c:pt idx="1102">
                  <c:v>46.29</c:v>
                </c:pt>
                <c:pt idx="1103">
                  <c:v>177.79</c:v>
                </c:pt>
                <c:pt idx="1104">
                  <c:v>0</c:v>
                </c:pt>
                <c:pt idx="1105">
                  <c:v>638.38</c:v>
                </c:pt>
                <c:pt idx="1106">
                  <c:v>17.649999999999999</c:v>
                </c:pt>
                <c:pt idx="1107">
                  <c:v>739.67</c:v>
                </c:pt>
                <c:pt idx="1108">
                  <c:v>0</c:v>
                </c:pt>
                <c:pt idx="1109">
                  <c:v>0</c:v>
                </c:pt>
                <c:pt idx="1110">
                  <c:v>0</c:v>
                </c:pt>
                <c:pt idx="1111">
                  <c:v>0</c:v>
                </c:pt>
                <c:pt idx="1112">
                  <c:v>0</c:v>
                </c:pt>
                <c:pt idx="1113">
                  <c:v>0</c:v>
                </c:pt>
                <c:pt idx="1114">
                  <c:v>88.72</c:v>
                </c:pt>
                <c:pt idx="1115">
                  <c:v>7.25</c:v>
                </c:pt>
                <c:pt idx="1116">
                  <c:v>0</c:v>
                </c:pt>
                <c:pt idx="1117">
                  <c:v>0</c:v>
                </c:pt>
                <c:pt idx="1118">
                  <c:v>1320.55</c:v>
                </c:pt>
                <c:pt idx="1119">
                  <c:v>1585.5</c:v>
                </c:pt>
                <c:pt idx="1120">
                  <c:v>526.04</c:v>
                </c:pt>
                <c:pt idx="1121">
                  <c:v>0</c:v>
                </c:pt>
                <c:pt idx="1122">
                  <c:v>0</c:v>
                </c:pt>
                <c:pt idx="1123">
                  <c:v>109.16</c:v>
                </c:pt>
                <c:pt idx="1124">
                  <c:v>0</c:v>
                </c:pt>
                <c:pt idx="1125">
                  <c:v>0</c:v>
                </c:pt>
                <c:pt idx="1126">
                  <c:v>0</c:v>
                </c:pt>
                <c:pt idx="1127">
                  <c:v>682.53</c:v>
                </c:pt>
                <c:pt idx="1128">
                  <c:v>0</c:v>
                </c:pt>
                <c:pt idx="1129">
                  <c:v>0</c:v>
                </c:pt>
                <c:pt idx="1130">
                  <c:v>0</c:v>
                </c:pt>
                <c:pt idx="1131">
                  <c:v>265.11</c:v>
                </c:pt>
                <c:pt idx="1132">
                  <c:v>9.56</c:v>
                </c:pt>
                <c:pt idx="1133">
                  <c:v>390.1</c:v>
                </c:pt>
                <c:pt idx="1134">
                  <c:v>46.65</c:v>
                </c:pt>
                <c:pt idx="1135">
                  <c:v>0</c:v>
                </c:pt>
                <c:pt idx="1136">
                  <c:v>374.9</c:v>
                </c:pt>
                <c:pt idx="1137">
                  <c:v>0</c:v>
                </c:pt>
                <c:pt idx="1138">
                  <c:v>0</c:v>
                </c:pt>
                <c:pt idx="1139">
                  <c:v>0</c:v>
                </c:pt>
                <c:pt idx="1140">
                  <c:v>0</c:v>
                </c:pt>
                <c:pt idx="1141">
                  <c:v>0</c:v>
                </c:pt>
                <c:pt idx="1142">
                  <c:v>0</c:v>
                </c:pt>
                <c:pt idx="1143">
                  <c:v>272.69</c:v>
                </c:pt>
                <c:pt idx="1144">
                  <c:v>0</c:v>
                </c:pt>
                <c:pt idx="1145">
                  <c:v>66.849999999999994</c:v>
                </c:pt>
                <c:pt idx="1146">
                  <c:v>17.84</c:v>
                </c:pt>
                <c:pt idx="1147">
                  <c:v>976.27</c:v>
                </c:pt>
                <c:pt idx="1148">
                  <c:v>23.2</c:v>
                </c:pt>
                <c:pt idx="1149">
                  <c:v>183.84</c:v>
                </c:pt>
                <c:pt idx="1150">
                  <c:v>167.46</c:v>
                </c:pt>
                <c:pt idx="1151">
                  <c:v>1307.27</c:v>
                </c:pt>
                <c:pt idx="1152">
                  <c:v>0</c:v>
                </c:pt>
                <c:pt idx="1153">
                  <c:v>0</c:v>
                </c:pt>
                <c:pt idx="1154">
                  <c:v>550.38</c:v>
                </c:pt>
                <c:pt idx="1155">
                  <c:v>1.68</c:v>
                </c:pt>
                <c:pt idx="1156">
                  <c:v>450.46</c:v>
                </c:pt>
                <c:pt idx="1157">
                  <c:v>8798.18</c:v>
                </c:pt>
                <c:pt idx="1158">
                  <c:v>0</c:v>
                </c:pt>
                <c:pt idx="1159">
                  <c:v>3031.97</c:v>
                </c:pt>
                <c:pt idx="1160">
                  <c:v>138.02000000000001</c:v>
                </c:pt>
                <c:pt idx="1161">
                  <c:v>38.869999999999997</c:v>
                </c:pt>
                <c:pt idx="1162">
                  <c:v>0</c:v>
                </c:pt>
                <c:pt idx="1163">
                  <c:v>567.59</c:v>
                </c:pt>
                <c:pt idx="1164">
                  <c:v>0</c:v>
                </c:pt>
                <c:pt idx="1165">
                  <c:v>0</c:v>
                </c:pt>
                <c:pt idx="1166">
                  <c:v>0</c:v>
                </c:pt>
                <c:pt idx="1167">
                  <c:v>38.409999999999997</c:v>
                </c:pt>
                <c:pt idx="1168">
                  <c:v>53.11</c:v>
                </c:pt>
                <c:pt idx="1169">
                  <c:v>8.74</c:v>
                </c:pt>
                <c:pt idx="1170">
                  <c:v>636.52</c:v>
                </c:pt>
                <c:pt idx="1171">
                  <c:v>4554.43</c:v>
                </c:pt>
                <c:pt idx="1172">
                  <c:v>618.19000000000005</c:v>
                </c:pt>
                <c:pt idx="1173">
                  <c:v>0</c:v>
                </c:pt>
                <c:pt idx="1174">
                  <c:v>0</c:v>
                </c:pt>
                <c:pt idx="1175">
                  <c:v>18.170000000000002</c:v>
                </c:pt>
                <c:pt idx="1176">
                  <c:v>0</c:v>
                </c:pt>
                <c:pt idx="1177">
                  <c:v>0</c:v>
                </c:pt>
                <c:pt idx="1178">
                  <c:v>0</c:v>
                </c:pt>
                <c:pt idx="1179">
                  <c:v>196.52</c:v>
                </c:pt>
                <c:pt idx="1180">
                  <c:v>0</c:v>
                </c:pt>
                <c:pt idx="1181">
                  <c:v>0</c:v>
                </c:pt>
                <c:pt idx="1182">
                  <c:v>0</c:v>
                </c:pt>
                <c:pt idx="1183">
                  <c:v>0</c:v>
                </c:pt>
                <c:pt idx="1184">
                  <c:v>12.55</c:v>
                </c:pt>
                <c:pt idx="1185">
                  <c:v>45.33</c:v>
                </c:pt>
                <c:pt idx="1186">
                  <c:v>33.659999999999997</c:v>
                </c:pt>
                <c:pt idx="1187">
                  <c:v>15.68</c:v>
                </c:pt>
                <c:pt idx="1188">
                  <c:v>52.78</c:v>
                </c:pt>
                <c:pt idx="1189">
                  <c:v>0</c:v>
                </c:pt>
                <c:pt idx="1190">
                  <c:v>0</c:v>
                </c:pt>
                <c:pt idx="1191">
                  <c:v>0</c:v>
                </c:pt>
                <c:pt idx="1192">
                  <c:v>2963.48</c:v>
                </c:pt>
                <c:pt idx="1193">
                  <c:v>398.3</c:v>
                </c:pt>
                <c:pt idx="1194">
                  <c:v>709.85</c:v>
                </c:pt>
                <c:pt idx="1195">
                  <c:v>80.81</c:v>
                </c:pt>
                <c:pt idx="1196">
                  <c:v>371.27</c:v>
                </c:pt>
                <c:pt idx="1197">
                  <c:v>77</c:v>
                </c:pt>
                <c:pt idx="1198">
                  <c:v>27.97</c:v>
                </c:pt>
                <c:pt idx="1199">
                  <c:v>0</c:v>
                </c:pt>
                <c:pt idx="1200">
                  <c:v>0</c:v>
                </c:pt>
                <c:pt idx="1201">
                  <c:v>0</c:v>
                </c:pt>
                <c:pt idx="1202">
                  <c:v>0</c:v>
                </c:pt>
                <c:pt idx="1203">
                  <c:v>0</c:v>
                </c:pt>
                <c:pt idx="1204">
                  <c:v>0</c:v>
                </c:pt>
                <c:pt idx="1205">
                  <c:v>0</c:v>
                </c:pt>
                <c:pt idx="1206">
                  <c:v>0</c:v>
                </c:pt>
                <c:pt idx="1207">
                  <c:v>722.24</c:v>
                </c:pt>
                <c:pt idx="1208">
                  <c:v>0</c:v>
                </c:pt>
                <c:pt idx="1209">
                  <c:v>848.36</c:v>
                </c:pt>
                <c:pt idx="1210">
                  <c:v>0</c:v>
                </c:pt>
                <c:pt idx="1211">
                  <c:v>1208.99</c:v>
                </c:pt>
                <c:pt idx="1212">
                  <c:v>9.99</c:v>
                </c:pt>
                <c:pt idx="1213">
                  <c:v>126.23</c:v>
                </c:pt>
                <c:pt idx="1214">
                  <c:v>187.76</c:v>
                </c:pt>
                <c:pt idx="1215">
                  <c:v>295.91000000000003</c:v>
                </c:pt>
                <c:pt idx="1216">
                  <c:v>0</c:v>
                </c:pt>
                <c:pt idx="1217">
                  <c:v>0</c:v>
                </c:pt>
                <c:pt idx="1218">
                  <c:v>357.43</c:v>
                </c:pt>
                <c:pt idx="1219">
                  <c:v>40.35</c:v>
                </c:pt>
                <c:pt idx="1220">
                  <c:v>27.63</c:v>
                </c:pt>
                <c:pt idx="1221">
                  <c:v>751.58</c:v>
                </c:pt>
                <c:pt idx="1222">
                  <c:v>0</c:v>
                </c:pt>
                <c:pt idx="1223">
                  <c:v>0</c:v>
                </c:pt>
                <c:pt idx="1224">
                  <c:v>0</c:v>
                </c:pt>
                <c:pt idx="1225">
                  <c:v>0</c:v>
                </c:pt>
                <c:pt idx="1226">
                  <c:v>0</c:v>
                </c:pt>
                <c:pt idx="1227">
                  <c:v>0</c:v>
                </c:pt>
                <c:pt idx="1228">
                  <c:v>0</c:v>
                </c:pt>
                <c:pt idx="1229">
                  <c:v>631.33000000000004</c:v>
                </c:pt>
                <c:pt idx="1230">
                  <c:v>0</c:v>
                </c:pt>
                <c:pt idx="1231">
                  <c:v>0</c:v>
                </c:pt>
                <c:pt idx="1232">
                  <c:v>0</c:v>
                </c:pt>
                <c:pt idx="1233">
                  <c:v>0</c:v>
                </c:pt>
                <c:pt idx="1234">
                  <c:v>1500.12</c:v>
                </c:pt>
                <c:pt idx="1235">
                  <c:v>0</c:v>
                </c:pt>
                <c:pt idx="1236">
                  <c:v>0</c:v>
                </c:pt>
                <c:pt idx="1237">
                  <c:v>0</c:v>
                </c:pt>
                <c:pt idx="1238">
                  <c:v>156.74</c:v>
                </c:pt>
                <c:pt idx="1239">
                  <c:v>110.12</c:v>
                </c:pt>
                <c:pt idx="1240">
                  <c:v>0</c:v>
                </c:pt>
                <c:pt idx="1241">
                  <c:v>0</c:v>
                </c:pt>
                <c:pt idx="1242">
                  <c:v>7.62</c:v>
                </c:pt>
                <c:pt idx="1243">
                  <c:v>0</c:v>
                </c:pt>
                <c:pt idx="1244">
                  <c:v>45.13</c:v>
                </c:pt>
                <c:pt idx="1245">
                  <c:v>0</c:v>
                </c:pt>
                <c:pt idx="1246">
                  <c:v>45.38</c:v>
                </c:pt>
                <c:pt idx="1247">
                  <c:v>4949.92</c:v>
                </c:pt>
                <c:pt idx="1248">
                  <c:v>1055.5999999999999</c:v>
                </c:pt>
                <c:pt idx="1249">
                  <c:v>359.83</c:v>
                </c:pt>
                <c:pt idx="1250">
                  <c:v>0</c:v>
                </c:pt>
                <c:pt idx="1251">
                  <c:v>0</c:v>
                </c:pt>
                <c:pt idx="1252">
                  <c:v>0</c:v>
                </c:pt>
                <c:pt idx="1253">
                  <c:v>171.26</c:v>
                </c:pt>
                <c:pt idx="1254">
                  <c:v>138.22</c:v>
                </c:pt>
                <c:pt idx="1255">
                  <c:v>711.24</c:v>
                </c:pt>
                <c:pt idx="1256">
                  <c:v>0</c:v>
                </c:pt>
                <c:pt idx="1257">
                  <c:v>0</c:v>
                </c:pt>
                <c:pt idx="1258">
                  <c:v>0</c:v>
                </c:pt>
                <c:pt idx="1259">
                  <c:v>1389.58</c:v>
                </c:pt>
                <c:pt idx="1260">
                  <c:v>0</c:v>
                </c:pt>
                <c:pt idx="1261">
                  <c:v>0</c:v>
                </c:pt>
                <c:pt idx="1262">
                  <c:v>2653.78</c:v>
                </c:pt>
                <c:pt idx="1263">
                  <c:v>10.32</c:v>
                </c:pt>
                <c:pt idx="1264">
                  <c:v>997.38</c:v>
                </c:pt>
                <c:pt idx="1265">
                  <c:v>0</c:v>
                </c:pt>
                <c:pt idx="1266">
                  <c:v>0</c:v>
                </c:pt>
                <c:pt idx="1267">
                  <c:v>0</c:v>
                </c:pt>
                <c:pt idx="1268">
                  <c:v>99.2</c:v>
                </c:pt>
                <c:pt idx="1269">
                  <c:v>136.03</c:v>
                </c:pt>
                <c:pt idx="1270">
                  <c:v>0</c:v>
                </c:pt>
                <c:pt idx="1271">
                  <c:v>0</c:v>
                </c:pt>
                <c:pt idx="1272">
                  <c:v>122.51</c:v>
                </c:pt>
                <c:pt idx="1273">
                  <c:v>0</c:v>
                </c:pt>
                <c:pt idx="1274">
                  <c:v>34.07</c:v>
                </c:pt>
                <c:pt idx="1275">
                  <c:v>2.97</c:v>
                </c:pt>
                <c:pt idx="1276">
                  <c:v>385.3</c:v>
                </c:pt>
                <c:pt idx="1277">
                  <c:v>187.2</c:v>
                </c:pt>
                <c:pt idx="1278">
                  <c:v>779.47</c:v>
                </c:pt>
                <c:pt idx="1279">
                  <c:v>27.73</c:v>
                </c:pt>
                <c:pt idx="1280">
                  <c:v>244.46</c:v>
                </c:pt>
                <c:pt idx="1281">
                  <c:v>0</c:v>
                </c:pt>
                <c:pt idx="1282">
                  <c:v>0</c:v>
                </c:pt>
                <c:pt idx="1283">
                  <c:v>0</c:v>
                </c:pt>
                <c:pt idx="1284">
                  <c:v>800.26</c:v>
                </c:pt>
                <c:pt idx="1285">
                  <c:v>0</c:v>
                </c:pt>
                <c:pt idx="1286">
                  <c:v>0</c:v>
                </c:pt>
                <c:pt idx="1287">
                  <c:v>0</c:v>
                </c:pt>
                <c:pt idx="1288">
                  <c:v>0</c:v>
                </c:pt>
                <c:pt idx="1289">
                  <c:v>0</c:v>
                </c:pt>
                <c:pt idx="1290">
                  <c:v>74.64</c:v>
                </c:pt>
                <c:pt idx="1291">
                  <c:v>0</c:v>
                </c:pt>
                <c:pt idx="1292">
                  <c:v>427.01</c:v>
                </c:pt>
                <c:pt idx="1293">
                  <c:v>0</c:v>
                </c:pt>
                <c:pt idx="1294">
                  <c:v>0</c:v>
                </c:pt>
                <c:pt idx="1295">
                  <c:v>0</c:v>
                </c:pt>
                <c:pt idx="1296">
                  <c:v>0</c:v>
                </c:pt>
                <c:pt idx="1297">
                  <c:v>18.149999999999999</c:v>
                </c:pt>
                <c:pt idx="1298">
                  <c:v>2.81</c:v>
                </c:pt>
                <c:pt idx="1299">
                  <c:v>0</c:v>
                </c:pt>
                <c:pt idx="1300">
                  <c:v>0</c:v>
                </c:pt>
                <c:pt idx="1301">
                  <c:v>0</c:v>
                </c:pt>
                <c:pt idx="1302">
                  <c:v>62.3</c:v>
                </c:pt>
                <c:pt idx="1303">
                  <c:v>0</c:v>
                </c:pt>
                <c:pt idx="1304">
                  <c:v>756.67</c:v>
                </c:pt>
                <c:pt idx="1305">
                  <c:v>0</c:v>
                </c:pt>
                <c:pt idx="1306">
                  <c:v>0</c:v>
                </c:pt>
                <c:pt idx="1307">
                  <c:v>52.7</c:v>
                </c:pt>
                <c:pt idx="1308">
                  <c:v>0</c:v>
                </c:pt>
                <c:pt idx="1309">
                  <c:v>465.44</c:v>
                </c:pt>
                <c:pt idx="1310">
                  <c:v>0</c:v>
                </c:pt>
                <c:pt idx="1311">
                  <c:v>385.37</c:v>
                </c:pt>
                <c:pt idx="1312">
                  <c:v>147</c:v>
                </c:pt>
                <c:pt idx="1313">
                  <c:v>0</c:v>
                </c:pt>
                <c:pt idx="1314">
                  <c:v>167.16</c:v>
                </c:pt>
                <c:pt idx="1315">
                  <c:v>0</c:v>
                </c:pt>
                <c:pt idx="1316">
                  <c:v>0</c:v>
                </c:pt>
                <c:pt idx="1317">
                  <c:v>0</c:v>
                </c:pt>
                <c:pt idx="1318">
                  <c:v>0</c:v>
                </c:pt>
                <c:pt idx="1319">
                  <c:v>0</c:v>
                </c:pt>
                <c:pt idx="1320">
                  <c:v>0</c:v>
                </c:pt>
                <c:pt idx="1321">
                  <c:v>1019.71</c:v>
                </c:pt>
                <c:pt idx="1322">
                  <c:v>19.04</c:v>
                </c:pt>
                <c:pt idx="1323">
                  <c:v>0</c:v>
                </c:pt>
                <c:pt idx="1324">
                  <c:v>19.04</c:v>
                </c:pt>
                <c:pt idx="1325">
                  <c:v>1408.19</c:v>
                </c:pt>
                <c:pt idx="1326">
                  <c:v>0</c:v>
                </c:pt>
                <c:pt idx="1327">
                  <c:v>2000.11</c:v>
                </c:pt>
                <c:pt idx="1328">
                  <c:v>0</c:v>
                </c:pt>
                <c:pt idx="1329">
                  <c:v>204.49</c:v>
                </c:pt>
                <c:pt idx="1330">
                  <c:v>0</c:v>
                </c:pt>
                <c:pt idx="1331">
                  <c:v>0</c:v>
                </c:pt>
                <c:pt idx="1332">
                  <c:v>0</c:v>
                </c:pt>
                <c:pt idx="1333">
                  <c:v>0</c:v>
                </c:pt>
                <c:pt idx="1334">
                  <c:v>39.21</c:v>
                </c:pt>
                <c:pt idx="1335">
                  <c:v>100.38</c:v>
                </c:pt>
                <c:pt idx="1336">
                  <c:v>79.42</c:v>
                </c:pt>
                <c:pt idx="1337">
                  <c:v>0</c:v>
                </c:pt>
                <c:pt idx="1338">
                  <c:v>0</c:v>
                </c:pt>
                <c:pt idx="1339">
                  <c:v>0</c:v>
                </c:pt>
                <c:pt idx="1340">
                  <c:v>0</c:v>
                </c:pt>
                <c:pt idx="1341">
                  <c:v>66.36</c:v>
                </c:pt>
                <c:pt idx="1342">
                  <c:v>0</c:v>
                </c:pt>
                <c:pt idx="1343">
                  <c:v>859.72</c:v>
                </c:pt>
                <c:pt idx="1344">
                  <c:v>0</c:v>
                </c:pt>
                <c:pt idx="1345">
                  <c:v>650.29999999999995</c:v>
                </c:pt>
                <c:pt idx="1346">
                  <c:v>0</c:v>
                </c:pt>
                <c:pt idx="1347">
                  <c:v>269.94</c:v>
                </c:pt>
                <c:pt idx="1348">
                  <c:v>63.06</c:v>
                </c:pt>
                <c:pt idx="1349">
                  <c:v>139.58000000000001</c:v>
                </c:pt>
                <c:pt idx="1350">
                  <c:v>109.67</c:v>
                </c:pt>
                <c:pt idx="1351">
                  <c:v>395.31</c:v>
                </c:pt>
                <c:pt idx="1352">
                  <c:v>104.91</c:v>
                </c:pt>
                <c:pt idx="1353">
                  <c:v>24.59</c:v>
                </c:pt>
                <c:pt idx="1354">
                  <c:v>0</c:v>
                </c:pt>
                <c:pt idx="1355">
                  <c:v>0</c:v>
                </c:pt>
                <c:pt idx="1356">
                  <c:v>0</c:v>
                </c:pt>
                <c:pt idx="1357">
                  <c:v>24.35</c:v>
                </c:pt>
                <c:pt idx="1358">
                  <c:v>0</c:v>
                </c:pt>
                <c:pt idx="1359">
                  <c:v>0</c:v>
                </c:pt>
                <c:pt idx="1360">
                  <c:v>35.29</c:v>
                </c:pt>
                <c:pt idx="1361">
                  <c:v>0</c:v>
                </c:pt>
                <c:pt idx="1362">
                  <c:v>0</c:v>
                </c:pt>
                <c:pt idx="1363">
                  <c:v>1633.99</c:v>
                </c:pt>
                <c:pt idx="1364">
                  <c:v>0</c:v>
                </c:pt>
                <c:pt idx="1365">
                  <c:v>0</c:v>
                </c:pt>
                <c:pt idx="1366">
                  <c:v>0</c:v>
                </c:pt>
                <c:pt idx="1367">
                  <c:v>0</c:v>
                </c:pt>
                <c:pt idx="1368">
                  <c:v>733.28</c:v>
                </c:pt>
                <c:pt idx="1369">
                  <c:v>0</c:v>
                </c:pt>
                <c:pt idx="1370">
                  <c:v>0</c:v>
                </c:pt>
                <c:pt idx="1371">
                  <c:v>0</c:v>
                </c:pt>
                <c:pt idx="1372">
                  <c:v>5.98</c:v>
                </c:pt>
                <c:pt idx="1373">
                  <c:v>0</c:v>
                </c:pt>
                <c:pt idx="1374">
                  <c:v>149.53</c:v>
                </c:pt>
                <c:pt idx="1375">
                  <c:v>608.26</c:v>
                </c:pt>
                <c:pt idx="1376">
                  <c:v>0</c:v>
                </c:pt>
                <c:pt idx="1377">
                  <c:v>1.28</c:v>
                </c:pt>
                <c:pt idx="1378">
                  <c:v>424.29</c:v>
                </c:pt>
                <c:pt idx="1379">
                  <c:v>0</c:v>
                </c:pt>
                <c:pt idx="1380">
                  <c:v>101.97</c:v>
                </c:pt>
                <c:pt idx="1381">
                  <c:v>0</c:v>
                </c:pt>
                <c:pt idx="1382">
                  <c:v>765.75</c:v>
                </c:pt>
                <c:pt idx="1383">
                  <c:v>0</c:v>
                </c:pt>
                <c:pt idx="1384">
                  <c:v>35.28</c:v>
                </c:pt>
                <c:pt idx="1385">
                  <c:v>0</c:v>
                </c:pt>
                <c:pt idx="1386">
                  <c:v>322.12</c:v>
                </c:pt>
                <c:pt idx="1387">
                  <c:v>366.54</c:v>
                </c:pt>
                <c:pt idx="1388">
                  <c:v>0</c:v>
                </c:pt>
                <c:pt idx="1389">
                  <c:v>1087.72</c:v>
                </c:pt>
                <c:pt idx="1390">
                  <c:v>9.1999999999999993</c:v>
                </c:pt>
                <c:pt idx="1391">
                  <c:v>257.08</c:v>
                </c:pt>
                <c:pt idx="1392">
                  <c:v>0.79</c:v>
                </c:pt>
                <c:pt idx="1393">
                  <c:v>88.56</c:v>
                </c:pt>
                <c:pt idx="1394">
                  <c:v>12.73</c:v>
                </c:pt>
                <c:pt idx="1395">
                  <c:v>160.81</c:v>
                </c:pt>
                <c:pt idx="1396">
                  <c:v>0</c:v>
                </c:pt>
                <c:pt idx="1397">
                  <c:v>1388.36</c:v>
                </c:pt>
                <c:pt idx="1398">
                  <c:v>109.84</c:v>
                </c:pt>
                <c:pt idx="1399">
                  <c:v>0</c:v>
                </c:pt>
                <c:pt idx="1400">
                  <c:v>82.7</c:v>
                </c:pt>
                <c:pt idx="1401">
                  <c:v>0</c:v>
                </c:pt>
                <c:pt idx="1402">
                  <c:v>0.37</c:v>
                </c:pt>
                <c:pt idx="1403">
                  <c:v>1947.67</c:v>
                </c:pt>
                <c:pt idx="1404">
                  <c:v>109.84</c:v>
                </c:pt>
                <c:pt idx="1405">
                  <c:v>128.03</c:v>
                </c:pt>
                <c:pt idx="1406">
                  <c:v>31.75</c:v>
                </c:pt>
                <c:pt idx="1407">
                  <c:v>117.21</c:v>
                </c:pt>
                <c:pt idx="1408">
                  <c:v>0.37</c:v>
                </c:pt>
                <c:pt idx="1409">
                  <c:v>1240.25</c:v>
                </c:pt>
                <c:pt idx="1410">
                  <c:v>0</c:v>
                </c:pt>
                <c:pt idx="1411">
                  <c:v>0</c:v>
                </c:pt>
                <c:pt idx="1412">
                  <c:v>0</c:v>
                </c:pt>
                <c:pt idx="1413">
                  <c:v>1240.25</c:v>
                </c:pt>
                <c:pt idx="1414">
                  <c:v>0</c:v>
                </c:pt>
                <c:pt idx="1415">
                  <c:v>0</c:v>
                </c:pt>
                <c:pt idx="1416">
                  <c:v>30.63</c:v>
                </c:pt>
                <c:pt idx="1417">
                  <c:v>0</c:v>
                </c:pt>
                <c:pt idx="1418">
                  <c:v>7024.21</c:v>
                </c:pt>
                <c:pt idx="1419">
                  <c:v>0</c:v>
                </c:pt>
                <c:pt idx="1420">
                  <c:v>308.67</c:v>
                </c:pt>
                <c:pt idx="1421">
                  <c:v>0</c:v>
                </c:pt>
                <c:pt idx="1422">
                  <c:v>36.49</c:v>
                </c:pt>
                <c:pt idx="1423">
                  <c:v>255.77</c:v>
                </c:pt>
                <c:pt idx="1424">
                  <c:v>1656.66</c:v>
                </c:pt>
                <c:pt idx="1425">
                  <c:v>2639.01</c:v>
                </c:pt>
                <c:pt idx="1426">
                  <c:v>395.76</c:v>
                </c:pt>
                <c:pt idx="1427">
                  <c:v>0</c:v>
                </c:pt>
                <c:pt idx="1428">
                  <c:v>0</c:v>
                </c:pt>
                <c:pt idx="1429">
                  <c:v>28.4</c:v>
                </c:pt>
                <c:pt idx="1430">
                  <c:v>103.27</c:v>
                </c:pt>
                <c:pt idx="1431">
                  <c:v>215.72</c:v>
                </c:pt>
                <c:pt idx="1432">
                  <c:v>106.98</c:v>
                </c:pt>
                <c:pt idx="1433">
                  <c:v>3.54</c:v>
                </c:pt>
                <c:pt idx="1434">
                  <c:v>40.28</c:v>
                </c:pt>
                <c:pt idx="1435">
                  <c:v>90.02</c:v>
                </c:pt>
                <c:pt idx="1436">
                  <c:v>2.23</c:v>
                </c:pt>
                <c:pt idx="1437">
                  <c:v>840.05</c:v>
                </c:pt>
                <c:pt idx="1438">
                  <c:v>61.47</c:v>
                </c:pt>
                <c:pt idx="1439">
                  <c:v>18.27</c:v>
                </c:pt>
                <c:pt idx="1440">
                  <c:v>0</c:v>
                </c:pt>
                <c:pt idx="1441">
                  <c:v>23.87</c:v>
                </c:pt>
                <c:pt idx="1442">
                  <c:v>61.47</c:v>
                </c:pt>
                <c:pt idx="1443">
                  <c:v>18.27</c:v>
                </c:pt>
                <c:pt idx="1444">
                  <c:v>0</c:v>
                </c:pt>
                <c:pt idx="1445">
                  <c:v>35.799999999999997</c:v>
                </c:pt>
                <c:pt idx="1446">
                  <c:v>265.95999999999998</c:v>
                </c:pt>
                <c:pt idx="1447">
                  <c:v>0</c:v>
                </c:pt>
                <c:pt idx="1448">
                  <c:v>0</c:v>
                </c:pt>
                <c:pt idx="1449">
                  <c:v>180.23</c:v>
                </c:pt>
                <c:pt idx="1450">
                  <c:v>29.53</c:v>
                </c:pt>
                <c:pt idx="1451">
                  <c:v>1261.47</c:v>
                </c:pt>
                <c:pt idx="1452">
                  <c:v>0</c:v>
                </c:pt>
                <c:pt idx="1453">
                  <c:v>89.41</c:v>
                </c:pt>
                <c:pt idx="1454">
                  <c:v>27.03</c:v>
                </c:pt>
                <c:pt idx="1455">
                  <c:v>0</c:v>
                </c:pt>
                <c:pt idx="1456">
                  <c:v>4899.13</c:v>
                </c:pt>
                <c:pt idx="1457">
                  <c:v>44.71</c:v>
                </c:pt>
                <c:pt idx="1458">
                  <c:v>0</c:v>
                </c:pt>
                <c:pt idx="1459">
                  <c:v>4260.1099999999997</c:v>
                </c:pt>
                <c:pt idx="1460">
                  <c:v>0</c:v>
                </c:pt>
                <c:pt idx="1461">
                  <c:v>309.70999999999998</c:v>
                </c:pt>
                <c:pt idx="1462">
                  <c:v>0</c:v>
                </c:pt>
                <c:pt idx="1463">
                  <c:v>0</c:v>
                </c:pt>
                <c:pt idx="1464">
                  <c:v>0</c:v>
                </c:pt>
                <c:pt idx="1465">
                  <c:v>0.59</c:v>
                </c:pt>
                <c:pt idx="1466">
                  <c:v>0</c:v>
                </c:pt>
                <c:pt idx="1467">
                  <c:v>0</c:v>
                </c:pt>
                <c:pt idx="1468">
                  <c:v>67.61</c:v>
                </c:pt>
                <c:pt idx="1469">
                  <c:v>0</c:v>
                </c:pt>
                <c:pt idx="1470">
                  <c:v>200.02</c:v>
                </c:pt>
                <c:pt idx="1471">
                  <c:v>0</c:v>
                </c:pt>
                <c:pt idx="1472">
                  <c:v>311.73</c:v>
                </c:pt>
                <c:pt idx="1473">
                  <c:v>0</c:v>
                </c:pt>
                <c:pt idx="1474">
                  <c:v>2225.08</c:v>
                </c:pt>
                <c:pt idx="1475">
                  <c:v>0</c:v>
                </c:pt>
                <c:pt idx="1476">
                  <c:v>0</c:v>
                </c:pt>
                <c:pt idx="1477">
                  <c:v>0</c:v>
                </c:pt>
                <c:pt idx="1478">
                  <c:v>0</c:v>
                </c:pt>
                <c:pt idx="1479">
                  <c:v>0</c:v>
                </c:pt>
                <c:pt idx="1480">
                  <c:v>16.12</c:v>
                </c:pt>
                <c:pt idx="1481">
                  <c:v>0</c:v>
                </c:pt>
                <c:pt idx="1482">
                  <c:v>15.81</c:v>
                </c:pt>
                <c:pt idx="1483">
                  <c:v>29.17</c:v>
                </c:pt>
                <c:pt idx="1484">
                  <c:v>0</c:v>
                </c:pt>
                <c:pt idx="1485">
                  <c:v>84.05</c:v>
                </c:pt>
                <c:pt idx="1486">
                  <c:v>17.84</c:v>
                </c:pt>
                <c:pt idx="1487">
                  <c:v>0</c:v>
                </c:pt>
                <c:pt idx="1488">
                  <c:v>381.62</c:v>
                </c:pt>
                <c:pt idx="1489">
                  <c:v>0</c:v>
                </c:pt>
                <c:pt idx="1490">
                  <c:v>164.08</c:v>
                </c:pt>
                <c:pt idx="1491">
                  <c:v>0</c:v>
                </c:pt>
                <c:pt idx="1492">
                  <c:v>690.18</c:v>
                </c:pt>
                <c:pt idx="1493">
                  <c:v>1507.64</c:v>
                </c:pt>
                <c:pt idx="1494">
                  <c:v>801.75</c:v>
                </c:pt>
                <c:pt idx="1495">
                  <c:v>0</c:v>
                </c:pt>
                <c:pt idx="1496">
                  <c:v>881.47</c:v>
                </c:pt>
                <c:pt idx="1497">
                  <c:v>3.84</c:v>
                </c:pt>
                <c:pt idx="1498">
                  <c:v>0</c:v>
                </c:pt>
                <c:pt idx="1499">
                  <c:v>117.52</c:v>
                </c:pt>
                <c:pt idx="1500">
                  <c:v>0</c:v>
                </c:pt>
                <c:pt idx="1501">
                  <c:v>524.32000000000005</c:v>
                </c:pt>
                <c:pt idx="1502">
                  <c:v>21.78</c:v>
                </c:pt>
                <c:pt idx="1503">
                  <c:v>0</c:v>
                </c:pt>
                <c:pt idx="1504">
                  <c:v>270.79000000000002</c:v>
                </c:pt>
                <c:pt idx="1505">
                  <c:v>223.42</c:v>
                </c:pt>
                <c:pt idx="1506">
                  <c:v>0</c:v>
                </c:pt>
                <c:pt idx="1507">
                  <c:v>0</c:v>
                </c:pt>
                <c:pt idx="1508">
                  <c:v>246.27</c:v>
                </c:pt>
                <c:pt idx="1509">
                  <c:v>93.95</c:v>
                </c:pt>
                <c:pt idx="1510">
                  <c:v>29.98</c:v>
                </c:pt>
                <c:pt idx="1511">
                  <c:v>0</c:v>
                </c:pt>
                <c:pt idx="1512">
                  <c:v>10.78</c:v>
                </c:pt>
                <c:pt idx="1513">
                  <c:v>2008.71</c:v>
                </c:pt>
                <c:pt idx="1514">
                  <c:v>0</c:v>
                </c:pt>
                <c:pt idx="1515">
                  <c:v>0</c:v>
                </c:pt>
                <c:pt idx="1516">
                  <c:v>0</c:v>
                </c:pt>
                <c:pt idx="1517">
                  <c:v>0</c:v>
                </c:pt>
                <c:pt idx="1518">
                  <c:v>23.62</c:v>
                </c:pt>
                <c:pt idx="1519">
                  <c:v>0</c:v>
                </c:pt>
                <c:pt idx="1520">
                  <c:v>0</c:v>
                </c:pt>
                <c:pt idx="1521">
                  <c:v>8.39</c:v>
                </c:pt>
                <c:pt idx="1522">
                  <c:v>9.94</c:v>
                </c:pt>
                <c:pt idx="1523">
                  <c:v>0</c:v>
                </c:pt>
                <c:pt idx="1524">
                  <c:v>51.22</c:v>
                </c:pt>
                <c:pt idx="1525">
                  <c:v>380.47</c:v>
                </c:pt>
                <c:pt idx="1526">
                  <c:v>0</c:v>
                </c:pt>
                <c:pt idx="1527">
                  <c:v>9.25</c:v>
                </c:pt>
                <c:pt idx="1528">
                  <c:v>0</c:v>
                </c:pt>
                <c:pt idx="1529">
                  <c:v>0</c:v>
                </c:pt>
                <c:pt idx="1530">
                  <c:v>0</c:v>
                </c:pt>
                <c:pt idx="1531">
                  <c:v>2755.64</c:v>
                </c:pt>
                <c:pt idx="1532">
                  <c:v>0</c:v>
                </c:pt>
                <c:pt idx="1533">
                  <c:v>0</c:v>
                </c:pt>
                <c:pt idx="1534">
                  <c:v>0</c:v>
                </c:pt>
                <c:pt idx="1535">
                  <c:v>17.43</c:v>
                </c:pt>
                <c:pt idx="1536">
                  <c:v>0</c:v>
                </c:pt>
                <c:pt idx="1537">
                  <c:v>0</c:v>
                </c:pt>
                <c:pt idx="1538">
                  <c:v>65.41</c:v>
                </c:pt>
                <c:pt idx="1539">
                  <c:v>0</c:v>
                </c:pt>
                <c:pt idx="1540">
                  <c:v>0</c:v>
                </c:pt>
                <c:pt idx="1541">
                  <c:v>0</c:v>
                </c:pt>
                <c:pt idx="1542">
                  <c:v>0</c:v>
                </c:pt>
                <c:pt idx="1543">
                  <c:v>501.69</c:v>
                </c:pt>
                <c:pt idx="1544">
                  <c:v>566.61</c:v>
                </c:pt>
                <c:pt idx="1545">
                  <c:v>0</c:v>
                </c:pt>
                <c:pt idx="1546">
                  <c:v>164.06</c:v>
                </c:pt>
                <c:pt idx="1547">
                  <c:v>218.23</c:v>
                </c:pt>
                <c:pt idx="1548">
                  <c:v>1049.03</c:v>
                </c:pt>
                <c:pt idx="1549">
                  <c:v>0</c:v>
                </c:pt>
                <c:pt idx="1550">
                  <c:v>1049.03</c:v>
                </c:pt>
                <c:pt idx="1551">
                  <c:v>664.52</c:v>
                </c:pt>
                <c:pt idx="1552">
                  <c:v>105.7</c:v>
                </c:pt>
                <c:pt idx="1553">
                  <c:v>0</c:v>
                </c:pt>
                <c:pt idx="1554">
                  <c:v>0</c:v>
                </c:pt>
                <c:pt idx="1555">
                  <c:v>1289.3800000000001</c:v>
                </c:pt>
                <c:pt idx="1556">
                  <c:v>0</c:v>
                </c:pt>
                <c:pt idx="1557">
                  <c:v>0</c:v>
                </c:pt>
                <c:pt idx="1558">
                  <c:v>2860.93</c:v>
                </c:pt>
                <c:pt idx="1559">
                  <c:v>2692.44</c:v>
                </c:pt>
                <c:pt idx="1560">
                  <c:v>2.0699999999999998</c:v>
                </c:pt>
                <c:pt idx="1561">
                  <c:v>111.05</c:v>
                </c:pt>
                <c:pt idx="1562">
                  <c:v>0</c:v>
                </c:pt>
                <c:pt idx="1563">
                  <c:v>0</c:v>
                </c:pt>
                <c:pt idx="1564">
                  <c:v>0</c:v>
                </c:pt>
                <c:pt idx="1565">
                  <c:v>7576.11</c:v>
                </c:pt>
                <c:pt idx="1566">
                  <c:v>0</c:v>
                </c:pt>
                <c:pt idx="1567">
                  <c:v>0</c:v>
                </c:pt>
                <c:pt idx="1568">
                  <c:v>4.8499999999999996</c:v>
                </c:pt>
                <c:pt idx="1569">
                  <c:v>3.59</c:v>
                </c:pt>
                <c:pt idx="1570">
                  <c:v>15.81</c:v>
                </c:pt>
                <c:pt idx="1571">
                  <c:v>0</c:v>
                </c:pt>
                <c:pt idx="1572">
                  <c:v>1630.53</c:v>
                </c:pt>
                <c:pt idx="1573">
                  <c:v>0</c:v>
                </c:pt>
                <c:pt idx="1574">
                  <c:v>266.76</c:v>
                </c:pt>
                <c:pt idx="1575">
                  <c:v>0</c:v>
                </c:pt>
                <c:pt idx="1576">
                  <c:v>29.88</c:v>
                </c:pt>
                <c:pt idx="1577">
                  <c:v>52.76</c:v>
                </c:pt>
                <c:pt idx="1578">
                  <c:v>2699.98</c:v>
                </c:pt>
                <c:pt idx="1579">
                  <c:v>0</c:v>
                </c:pt>
                <c:pt idx="1580">
                  <c:v>0</c:v>
                </c:pt>
                <c:pt idx="1581">
                  <c:v>0</c:v>
                </c:pt>
                <c:pt idx="1582">
                  <c:v>0</c:v>
                </c:pt>
                <c:pt idx="1583">
                  <c:v>0</c:v>
                </c:pt>
                <c:pt idx="1584">
                  <c:v>31.59</c:v>
                </c:pt>
                <c:pt idx="1585">
                  <c:v>165.63</c:v>
                </c:pt>
                <c:pt idx="1586">
                  <c:v>19.309999999999999</c:v>
                </c:pt>
                <c:pt idx="1587">
                  <c:v>0.33</c:v>
                </c:pt>
                <c:pt idx="1588">
                  <c:v>0</c:v>
                </c:pt>
                <c:pt idx="1589">
                  <c:v>322.25</c:v>
                </c:pt>
                <c:pt idx="1590">
                  <c:v>0</c:v>
                </c:pt>
                <c:pt idx="1591">
                  <c:v>206.35</c:v>
                </c:pt>
                <c:pt idx="1592">
                  <c:v>439.79</c:v>
                </c:pt>
                <c:pt idx="1593">
                  <c:v>0</c:v>
                </c:pt>
                <c:pt idx="1594">
                  <c:v>21.1</c:v>
                </c:pt>
                <c:pt idx="1595">
                  <c:v>1166.6300000000001</c:v>
                </c:pt>
                <c:pt idx="1596">
                  <c:v>0</c:v>
                </c:pt>
                <c:pt idx="1597">
                  <c:v>0</c:v>
                </c:pt>
                <c:pt idx="1598">
                  <c:v>55.56</c:v>
                </c:pt>
                <c:pt idx="1599">
                  <c:v>0</c:v>
                </c:pt>
                <c:pt idx="1600">
                  <c:v>0</c:v>
                </c:pt>
                <c:pt idx="1601">
                  <c:v>38.89</c:v>
                </c:pt>
                <c:pt idx="1602">
                  <c:v>719.35</c:v>
                </c:pt>
                <c:pt idx="1603">
                  <c:v>0</c:v>
                </c:pt>
                <c:pt idx="1604">
                  <c:v>618.13</c:v>
                </c:pt>
                <c:pt idx="1605">
                  <c:v>0</c:v>
                </c:pt>
                <c:pt idx="1606">
                  <c:v>0</c:v>
                </c:pt>
                <c:pt idx="1607">
                  <c:v>14.75</c:v>
                </c:pt>
                <c:pt idx="1608">
                  <c:v>669.61</c:v>
                </c:pt>
                <c:pt idx="1609">
                  <c:v>213</c:v>
                </c:pt>
                <c:pt idx="1610">
                  <c:v>0</c:v>
                </c:pt>
                <c:pt idx="1611">
                  <c:v>4.9000000000000004</c:v>
                </c:pt>
                <c:pt idx="1612">
                  <c:v>76.39</c:v>
                </c:pt>
                <c:pt idx="1613">
                  <c:v>0</c:v>
                </c:pt>
                <c:pt idx="1614">
                  <c:v>87.03</c:v>
                </c:pt>
                <c:pt idx="1615">
                  <c:v>0</c:v>
                </c:pt>
                <c:pt idx="1616">
                  <c:v>3602.13</c:v>
                </c:pt>
                <c:pt idx="1617">
                  <c:v>0</c:v>
                </c:pt>
                <c:pt idx="1618">
                  <c:v>0</c:v>
                </c:pt>
                <c:pt idx="1619">
                  <c:v>441.59</c:v>
                </c:pt>
                <c:pt idx="1620">
                  <c:v>394.17</c:v>
                </c:pt>
                <c:pt idx="1621">
                  <c:v>13.45</c:v>
                </c:pt>
                <c:pt idx="1622">
                  <c:v>4033.61</c:v>
                </c:pt>
                <c:pt idx="1623">
                  <c:v>141.78</c:v>
                </c:pt>
                <c:pt idx="1624">
                  <c:v>74.180000000000007</c:v>
                </c:pt>
                <c:pt idx="1625">
                  <c:v>82.31</c:v>
                </c:pt>
                <c:pt idx="1626">
                  <c:v>0</c:v>
                </c:pt>
                <c:pt idx="1627">
                  <c:v>1059.29</c:v>
                </c:pt>
                <c:pt idx="1628">
                  <c:v>0</c:v>
                </c:pt>
                <c:pt idx="1629">
                  <c:v>55.19</c:v>
                </c:pt>
                <c:pt idx="1630">
                  <c:v>0</c:v>
                </c:pt>
                <c:pt idx="1631">
                  <c:v>0</c:v>
                </c:pt>
                <c:pt idx="1632">
                  <c:v>0</c:v>
                </c:pt>
                <c:pt idx="1633">
                  <c:v>732.27</c:v>
                </c:pt>
                <c:pt idx="1634">
                  <c:v>270.87</c:v>
                </c:pt>
                <c:pt idx="1635">
                  <c:v>333.76</c:v>
                </c:pt>
                <c:pt idx="1636">
                  <c:v>0</c:v>
                </c:pt>
                <c:pt idx="1637">
                  <c:v>0</c:v>
                </c:pt>
                <c:pt idx="1638">
                  <c:v>1231.6600000000001</c:v>
                </c:pt>
                <c:pt idx="1639">
                  <c:v>219.54</c:v>
                </c:pt>
                <c:pt idx="1640">
                  <c:v>0</c:v>
                </c:pt>
                <c:pt idx="1641">
                  <c:v>31.13</c:v>
                </c:pt>
                <c:pt idx="1642">
                  <c:v>0</c:v>
                </c:pt>
                <c:pt idx="1643">
                  <c:v>0</c:v>
                </c:pt>
                <c:pt idx="1644">
                  <c:v>0</c:v>
                </c:pt>
                <c:pt idx="1645">
                  <c:v>4861.0600000000004</c:v>
                </c:pt>
                <c:pt idx="1646">
                  <c:v>0</c:v>
                </c:pt>
                <c:pt idx="1647">
                  <c:v>565.17999999999995</c:v>
                </c:pt>
                <c:pt idx="1648">
                  <c:v>0</c:v>
                </c:pt>
                <c:pt idx="1649">
                  <c:v>65.08</c:v>
                </c:pt>
                <c:pt idx="1650">
                  <c:v>10.96</c:v>
                </c:pt>
                <c:pt idx="1651">
                  <c:v>17.43</c:v>
                </c:pt>
                <c:pt idx="1652">
                  <c:v>0</c:v>
                </c:pt>
                <c:pt idx="1653">
                  <c:v>0</c:v>
                </c:pt>
                <c:pt idx="1654">
                  <c:v>22.31</c:v>
                </c:pt>
                <c:pt idx="1655">
                  <c:v>443.02</c:v>
                </c:pt>
                <c:pt idx="1656">
                  <c:v>0</c:v>
                </c:pt>
                <c:pt idx="1657">
                  <c:v>0</c:v>
                </c:pt>
                <c:pt idx="1658">
                  <c:v>0</c:v>
                </c:pt>
                <c:pt idx="1659">
                  <c:v>44.98</c:v>
                </c:pt>
                <c:pt idx="1660">
                  <c:v>689.33</c:v>
                </c:pt>
                <c:pt idx="1661">
                  <c:v>0</c:v>
                </c:pt>
                <c:pt idx="1662">
                  <c:v>69.77</c:v>
                </c:pt>
                <c:pt idx="1663">
                  <c:v>0</c:v>
                </c:pt>
                <c:pt idx="1664">
                  <c:v>7.31</c:v>
                </c:pt>
                <c:pt idx="1665">
                  <c:v>642.99</c:v>
                </c:pt>
                <c:pt idx="1666">
                  <c:v>12.71</c:v>
                </c:pt>
                <c:pt idx="1667">
                  <c:v>28.29</c:v>
                </c:pt>
                <c:pt idx="1668">
                  <c:v>112.12</c:v>
                </c:pt>
                <c:pt idx="1669">
                  <c:v>565.39</c:v>
                </c:pt>
                <c:pt idx="1670">
                  <c:v>0</c:v>
                </c:pt>
                <c:pt idx="1671">
                  <c:v>0</c:v>
                </c:pt>
                <c:pt idx="1672">
                  <c:v>70.680000000000007</c:v>
                </c:pt>
                <c:pt idx="1673">
                  <c:v>95.05</c:v>
                </c:pt>
                <c:pt idx="1674">
                  <c:v>224.96</c:v>
                </c:pt>
                <c:pt idx="1675">
                  <c:v>0</c:v>
                </c:pt>
                <c:pt idx="1676">
                  <c:v>33.35</c:v>
                </c:pt>
                <c:pt idx="1677">
                  <c:v>0</c:v>
                </c:pt>
                <c:pt idx="1678">
                  <c:v>0</c:v>
                </c:pt>
                <c:pt idx="1679">
                  <c:v>0</c:v>
                </c:pt>
                <c:pt idx="1680">
                  <c:v>0</c:v>
                </c:pt>
                <c:pt idx="1681">
                  <c:v>36.159999999999997</c:v>
                </c:pt>
                <c:pt idx="1682">
                  <c:v>17.100000000000001</c:v>
                </c:pt>
                <c:pt idx="1683">
                  <c:v>1269.3800000000001</c:v>
                </c:pt>
                <c:pt idx="1684">
                  <c:v>137.69</c:v>
                </c:pt>
                <c:pt idx="1685">
                  <c:v>882.48</c:v>
                </c:pt>
                <c:pt idx="1686">
                  <c:v>6.38</c:v>
                </c:pt>
                <c:pt idx="1687">
                  <c:v>5.3</c:v>
                </c:pt>
                <c:pt idx="1688">
                  <c:v>170.8</c:v>
                </c:pt>
                <c:pt idx="1689">
                  <c:v>16.09</c:v>
                </c:pt>
                <c:pt idx="1690">
                  <c:v>274.08</c:v>
                </c:pt>
                <c:pt idx="1691">
                  <c:v>0</c:v>
                </c:pt>
                <c:pt idx="1692">
                  <c:v>10.8</c:v>
                </c:pt>
                <c:pt idx="1693">
                  <c:v>15.25</c:v>
                </c:pt>
                <c:pt idx="1694">
                  <c:v>0</c:v>
                </c:pt>
                <c:pt idx="1695">
                  <c:v>0</c:v>
                </c:pt>
                <c:pt idx="1696">
                  <c:v>18.22</c:v>
                </c:pt>
                <c:pt idx="1697">
                  <c:v>25.06</c:v>
                </c:pt>
                <c:pt idx="1698">
                  <c:v>11.82</c:v>
                </c:pt>
                <c:pt idx="1699">
                  <c:v>28.15</c:v>
                </c:pt>
                <c:pt idx="1700">
                  <c:v>0</c:v>
                </c:pt>
                <c:pt idx="1701">
                  <c:v>1037.0999999999999</c:v>
                </c:pt>
                <c:pt idx="1702">
                  <c:v>0</c:v>
                </c:pt>
                <c:pt idx="1703">
                  <c:v>0</c:v>
                </c:pt>
                <c:pt idx="1704">
                  <c:v>1039.75</c:v>
                </c:pt>
                <c:pt idx="1705">
                  <c:v>0</c:v>
                </c:pt>
                <c:pt idx="1706">
                  <c:v>0</c:v>
                </c:pt>
                <c:pt idx="1707">
                  <c:v>41.3</c:v>
                </c:pt>
                <c:pt idx="1708">
                  <c:v>47.61</c:v>
                </c:pt>
                <c:pt idx="1709">
                  <c:v>0</c:v>
                </c:pt>
                <c:pt idx="1710">
                  <c:v>1282.5</c:v>
                </c:pt>
                <c:pt idx="1711">
                  <c:v>17.2</c:v>
                </c:pt>
                <c:pt idx="1712">
                  <c:v>1184.1199999999999</c:v>
                </c:pt>
                <c:pt idx="1713">
                  <c:v>1474.87</c:v>
                </c:pt>
                <c:pt idx="1714">
                  <c:v>19.78</c:v>
                </c:pt>
                <c:pt idx="1715">
                  <c:v>929.8</c:v>
                </c:pt>
                <c:pt idx="1716">
                  <c:v>0</c:v>
                </c:pt>
                <c:pt idx="1717">
                  <c:v>31.2</c:v>
                </c:pt>
                <c:pt idx="1718">
                  <c:v>0</c:v>
                </c:pt>
                <c:pt idx="1719">
                  <c:v>52.17</c:v>
                </c:pt>
                <c:pt idx="1720">
                  <c:v>0</c:v>
                </c:pt>
                <c:pt idx="1721">
                  <c:v>165.89</c:v>
                </c:pt>
                <c:pt idx="1722">
                  <c:v>75.010000000000005</c:v>
                </c:pt>
                <c:pt idx="1723">
                  <c:v>2267.2199999999998</c:v>
                </c:pt>
                <c:pt idx="1724">
                  <c:v>97.16</c:v>
                </c:pt>
                <c:pt idx="1725">
                  <c:v>0</c:v>
                </c:pt>
                <c:pt idx="1726">
                  <c:v>67.86</c:v>
                </c:pt>
                <c:pt idx="1727">
                  <c:v>0</c:v>
                </c:pt>
                <c:pt idx="1728">
                  <c:v>0</c:v>
                </c:pt>
                <c:pt idx="1729">
                  <c:v>1167.3800000000001</c:v>
                </c:pt>
                <c:pt idx="1730">
                  <c:v>402.07</c:v>
                </c:pt>
                <c:pt idx="1731">
                  <c:v>11.95</c:v>
                </c:pt>
                <c:pt idx="1732">
                  <c:v>1773.61</c:v>
                </c:pt>
                <c:pt idx="1733">
                  <c:v>4.18</c:v>
                </c:pt>
                <c:pt idx="1734">
                  <c:v>39.130000000000003</c:v>
                </c:pt>
                <c:pt idx="1735">
                  <c:v>1660.92</c:v>
                </c:pt>
                <c:pt idx="1736">
                  <c:v>638.03</c:v>
                </c:pt>
                <c:pt idx="1737">
                  <c:v>138.5</c:v>
                </c:pt>
                <c:pt idx="1738">
                  <c:v>0</c:v>
                </c:pt>
                <c:pt idx="1739">
                  <c:v>0</c:v>
                </c:pt>
                <c:pt idx="1740">
                  <c:v>0</c:v>
                </c:pt>
                <c:pt idx="1741">
                  <c:v>0</c:v>
                </c:pt>
                <c:pt idx="1742">
                  <c:v>118.63</c:v>
                </c:pt>
                <c:pt idx="1743">
                  <c:v>23.3</c:v>
                </c:pt>
                <c:pt idx="1744">
                  <c:v>0</c:v>
                </c:pt>
                <c:pt idx="1745">
                  <c:v>150.72</c:v>
                </c:pt>
                <c:pt idx="1746">
                  <c:v>19.420000000000002</c:v>
                </c:pt>
                <c:pt idx="1747">
                  <c:v>3.13</c:v>
                </c:pt>
                <c:pt idx="1748">
                  <c:v>1141.07</c:v>
                </c:pt>
                <c:pt idx="1749">
                  <c:v>0</c:v>
                </c:pt>
                <c:pt idx="1750">
                  <c:v>10.01</c:v>
                </c:pt>
                <c:pt idx="1751">
                  <c:v>313.81</c:v>
                </c:pt>
                <c:pt idx="1752">
                  <c:v>0</c:v>
                </c:pt>
                <c:pt idx="1753">
                  <c:v>0</c:v>
                </c:pt>
                <c:pt idx="1754">
                  <c:v>4.29</c:v>
                </c:pt>
                <c:pt idx="1755">
                  <c:v>0</c:v>
                </c:pt>
                <c:pt idx="1756">
                  <c:v>683.96</c:v>
                </c:pt>
                <c:pt idx="1757">
                  <c:v>0</c:v>
                </c:pt>
                <c:pt idx="1758">
                  <c:v>0</c:v>
                </c:pt>
                <c:pt idx="1759">
                  <c:v>0</c:v>
                </c:pt>
                <c:pt idx="1760">
                  <c:v>72.98</c:v>
                </c:pt>
                <c:pt idx="1761">
                  <c:v>240.18</c:v>
                </c:pt>
                <c:pt idx="1762">
                  <c:v>0</c:v>
                </c:pt>
                <c:pt idx="1763">
                  <c:v>9.61</c:v>
                </c:pt>
                <c:pt idx="1764">
                  <c:v>0</c:v>
                </c:pt>
                <c:pt idx="1765">
                  <c:v>13.8</c:v>
                </c:pt>
                <c:pt idx="1766">
                  <c:v>4.3899999999999997</c:v>
                </c:pt>
                <c:pt idx="1767">
                  <c:v>0</c:v>
                </c:pt>
                <c:pt idx="1768">
                  <c:v>36.020000000000003</c:v>
                </c:pt>
                <c:pt idx="1769">
                  <c:v>0</c:v>
                </c:pt>
                <c:pt idx="1770">
                  <c:v>510.49</c:v>
                </c:pt>
                <c:pt idx="1771">
                  <c:v>0</c:v>
                </c:pt>
                <c:pt idx="1772">
                  <c:v>0</c:v>
                </c:pt>
                <c:pt idx="1773">
                  <c:v>384.5</c:v>
                </c:pt>
                <c:pt idx="1774">
                  <c:v>513.08000000000004</c:v>
                </c:pt>
                <c:pt idx="1775">
                  <c:v>44.52</c:v>
                </c:pt>
                <c:pt idx="1776">
                  <c:v>0</c:v>
                </c:pt>
                <c:pt idx="1777">
                  <c:v>881.05</c:v>
                </c:pt>
                <c:pt idx="1778">
                  <c:v>0</c:v>
                </c:pt>
                <c:pt idx="1779">
                  <c:v>0</c:v>
                </c:pt>
                <c:pt idx="1780">
                  <c:v>0</c:v>
                </c:pt>
                <c:pt idx="1781">
                  <c:v>1644.08</c:v>
                </c:pt>
                <c:pt idx="1782">
                  <c:v>0</c:v>
                </c:pt>
                <c:pt idx="1783">
                  <c:v>4.2</c:v>
                </c:pt>
                <c:pt idx="1784">
                  <c:v>0</c:v>
                </c:pt>
                <c:pt idx="1785">
                  <c:v>0</c:v>
                </c:pt>
                <c:pt idx="1786">
                  <c:v>0</c:v>
                </c:pt>
                <c:pt idx="1787">
                  <c:v>1374.95</c:v>
                </c:pt>
                <c:pt idx="1788">
                  <c:v>0</c:v>
                </c:pt>
                <c:pt idx="1789">
                  <c:v>1623.95</c:v>
                </c:pt>
                <c:pt idx="1790">
                  <c:v>0</c:v>
                </c:pt>
                <c:pt idx="1791">
                  <c:v>252.49</c:v>
                </c:pt>
                <c:pt idx="1792">
                  <c:v>0</c:v>
                </c:pt>
                <c:pt idx="1793">
                  <c:v>0</c:v>
                </c:pt>
                <c:pt idx="1794">
                  <c:v>0</c:v>
                </c:pt>
                <c:pt idx="1795">
                  <c:v>0</c:v>
                </c:pt>
                <c:pt idx="1796">
                  <c:v>6.33</c:v>
                </c:pt>
                <c:pt idx="1797">
                  <c:v>0</c:v>
                </c:pt>
                <c:pt idx="1798">
                  <c:v>971.62</c:v>
                </c:pt>
                <c:pt idx="1799">
                  <c:v>0</c:v>
                </c:pt>
                <c:pt idx="1800">
                  <c:v>0</c:v>
                </c:pt>
                <c:pt idx="1801">
                  <c:v>0</c:v>
                </c:pt>
                <c:pt idx="1802">
                  <c:v>220.36</c:v>
                </c:pt>
                <c:pt idx="1803">
                  <c:v>47.73</c:v>
                </c:pt>
                <c:pt idx="1804">
                  <c:v>28.53</c:v>
                </c:pt>
                <c:pt idx="1805">
                  <c:v>0</c:v>
                </c:pt>
                <c:pt idx="1806">
                  <c:v>0</c:v>
                </c:pt>
                <c:pt idx="1807">
                  <c:v>28.18</c:v>
                </c:pt>
                <c:pt idx="1808">
                  <c:v>0</c:v>
                </c:pt>
                <c:pt idx="1809">
                  <c:v>0</c:v>
                </c:pt>
                <c:pt idx="1810">
                  <c:v>57.55</c:v>
                </c:pt>
                <c:pt idx="1811">
                  <c:v>0</c:v>
                </c:pt>
                <c:pt idx="1812">
                  <c:v>12.26</c:v>
                </c:pt>
                <c:pt idx="1813">
                  <c:v>0</c:v>
                </c:pt>
                <c:pt idx="1814">
                  <c:v>0</c:v>
                </c:pt>
                <c:pt idx="1815">
                  <c:v>0</c:v>
                </c:pt>
                <c:pt idx="1816">
                  <c:v>0</c:v>
                </c:pt>
                <c:pt idx="1817">
                  <c:v>167.33</c:v>
                </c:pt>
                <c:pt idx="1818">
                  <c:v>65.599999999999994</c:v>
                </c:pt>
                <c:pt idx="1819">
                  <c:v>0.26</c:v>
                </c:pt>
                <c:pt idx="1820">
                  <c:v>63.22</c:v>
                </c:pt>
                <c:pt idx="1821">
                  <c:v>0</c:v>
                </c:pt>
                <c:pt idx="1822">
                  <c:v>0</c:v>
                </c:pt>
                <c:pt idx="1823">
                  <c:v>262.2</c:v>
                </c:pt>
                <c:pt idx="1824">
                  <c:v>0</c:v>
                </c:pt>
                <c:pt idx="1825">
                  <c:v>0</c:v>
                </c:pt>
                <c:pt idx="1826">
                  <c:v>172.56</c:v>
                </c:pt>
                <c:pt idx="1827">
                  <c:v>45.08</c:v>
                </c:pt>
                <c:pt idx="1828">
                  <c:v>0</c:v>
                </c:pt>
                <c:pt idx="1829">
                  <c:v>1951.3</c:v>
                </c:pt>
                <c:pt idx="1830">
                  <c:v>1538.78</c:v>
                </c:pt>
                <c:pt idx="1831">
                  <c:v>32.83</c:v>
                </c:pt>
                <c:pt idx="1832">
                  <c:v>51.59</c:v>
                </c:pt>
                <c:pt idx="1833">
                  <c:v>969.42</c:v>
                </c:pt>
                <c:pt idx="1834">
                  <c:v>553.33000000000004</c:v>
                </c:pt>
                <c:pt idx="1835">
                  <c:v>0</c:v>
                </c:pt>
                <c:pt idx="1836">
                  <c:v>55.02</c:v>
                </c:pt>
                <c:pt idx="1837">
                  <c:v>0</c:v>
                </c:pt>
                <c:pt idx="1838">
                  <c:v>0</c:v>
                </c:pt>
                <c:pt idx="1839">
                  <c:v>0</c:v>
                </c:pt>
                <c:pt idx="1840">
                  <c:v>0</c:v>
                </c:pt>
                <c:pt idx="1841">
                  <c:v>0</c:v>
                </c:pt>
                <c:pt idx="1842">
                  <c:v>0</c:v>
                </c:pt>
                <c:pt idx="1843">
                  <c:v>0</c:v>
                </c:pt>
                <c:pt idx="1844">
                  <c:v>238.93</c:v>
                </c:pt>
                <c:pt idx="1845">
                  <c:v>0</c:v>
                </c:pt>
                <c:pt idx="1846">
                  <c:v>95.39</c:v>
                </c:pt>
                <c:pt idx="1847">
                  <c:v>261.39</c:v>
                </c:pt>
                <c:pt idx="1848">
                  <c:v>0</c:v>
                </c:pt>
                <c:pt idx="1849">
                  <c:v>0</c:v>
                </c:pt>
                <c:pt idx="1850">
                  <c:v>690.7</c:v>
                </c:pt>
                <c:pt idx="1851">
                  <c:v>0</c:v>
                </c:pt>
                <c:pt idx="1852">
                  <c:v>0</c:v>
                </c:pt>
                <c:pt idx="1853">
                  <c:v>1.95</c:v>
                </c:pt>
                <c:pt idx="1854">
                  <c:v>0</c:v>
                </c:pt>
                <c:pt idx="1855">
                  <c:v>462.92</c:v>
                </c:pt>
                <c:pt idx="1856">
                  <c:v>0</c:v>
                </c:pt>
                <c:pt idx="1857">
                  <c:v>0</c:v>
                </c:pt>
                <c:pt idx="1858">
                  <c:v>0</c:v>
                </c:pt>
                <c:pt idx="1859">
                  <c:v>596.80999999999995</c:v>
                </c:pt>
                <c:pt idx="1860">
                  <c:v>3739.39</c:v>
                </c:pt>
                <c:pt idx="1861">
                  <c:v>470.34</c:v>
                </c:pt>
                <c:pt idx="1862">
                  <c:v>401.85</c:v>
                </c:pt>
                <c:pt idx="1863">
                  <c:v>710.67</c:v>
                </c:pt>
                <c:pt idx="1864">
                  <c:v>0</c:v>
                </c:pt>
                <c:pt idx="1865">
                  <c:v>0</c:v>
                </c:pt>
                <c:pt idx="1866">
                  <c:v>527.88</c:v>
                </c:pt>
                <c:pt idx="1867">
                  <c:v>34.520000000000003</c:v>
                </c:pt>
                <c:pt idx="1868">
                  <c:v>3576.88</c:v>
                </c:pt>
                <c:pt idx="1869">
                  <c:v>20.38</c:v>
                </c:pt>
                <c:pt idx="1870">
                  <c:v>31.11</c:v>
                </c:pt>
                <c:pt idx="1871">
                  <c:v>358.3</c:v>
                </c:pt>
                <c:pt idx="1872">
                  <c:v>8.32</c:v>
                </c:pt>
                <c:pt idx="1873">
                  <c:v>24.02</c:v>
                </c:pt>
                <c:pt idx="1874">
                  <c:v>0</c:v>
                </c:pt>
                <c:pt idx="1875">
                  <c:v>710.81</c:v>
                </c:pt>
                <c:pt idx="1876">
                  <c:v>0</c:v>
                </c:pt>
                <c:pt idx="1877">
                  <c:v>80.069999999999993</c:v>
                </c:pt>
                <c:pt idx="1878">
                  <c:v>896.41</c:v>
                </c:pt>
                <c:pt idx="1879">
                  <c:v>352.88</c:v>
                </c:pt>
                <c:pt idx="1880">
                  <c:v>68.680000000000007</c:v>
                </c:pt>
                <c:pt idx="1881">
                  <c:v>0</c:v>
                </c:pt>
                <c:pt idx="1882">
                  <c:v>0</c:v>
                </c:pt>
                <c:pt idx="1883">
                  <c:v>0</c:v>
                </c:pt>
                <c:pt idx="1884">
                  <c:v>255.15</c:v>
                </c:pt>
                <c:pt idx="1885">
                  <c:v>39.43</c:v>
                </c:pt>
                <c:pt idx="1886">
                  <c:v>0</c:v>
                </c:pt>
                <c:pt idx="1887">
                  <c:v>30.02</c:v>
                </c:pt>
                <c:pt idx="1888">
                  <c:v>0.43</c:v>
                </c:pt>
                <c:pt idx="1889">
                  <c:v>66.22</c:v>
                </c:pt>
                <c:pt idx="1890">
                  <c:v>0</c:v>
                </c:pt>
                <c:pt idx="1891">
                  <c:v>0</c:v>
                </c:pt>
                <c:pt idx="1892">
                  <c:v>23.05</c:v>
                </c:pt>
                <c:pt idx="1893">
                  <c:v>0</c:v>
                </c:pt>
                <c:pt idx="1894">
                  <c:v>0</c:v>
                </c:pt>
                <c:pt idx="1895">
                  <c:v>0</c:v>
                </c:pt>
                <c:pt idx="1896">
                  <c:v>0</c:v>
                </c:pt>
                <c:pt idx="1897">
                  <c:v>58.81</c:v>
                </c:pt>
                <c:pt idx="1898">
                  <c:v>4.04</c:v>
                </c:pt>
                <c:pt idx="1899">
                  <c:v>0</c:v>
                </c:pt>
                <c:pt idx="1900">
                  <c:v>989.81</c:v>
                </c:pt>
                <c:pt idx="1901">
                  <c:v>2861.01</c:v>
                </c:pt>
                <c:pt idx="1902">
                  <c:v>1544.93</c:v>
                </c:pt>
                <c:pt idx="1903">
                  <c:v>126</c:v>
                </c:pt>
                <c:pt idx="1904">
                  <c:v>0</c:v>
                </c:pt>
                <c:pt idx="1905">
                  <c:v>0</c:v>
                </c:pt>
                <c:pt idx="1906">
                  <c:v>0</c:v>
                </c:pt>
                <c:pt idx="1907">
                  <c:v>0</c:v>
                </c:pt>
                <c:pt idx="1908">
                  <c:v>40.659999999999997</c:v>
                </c:pt>
                <c:pt idx="1909">
                  <c:v>137.68</c:v>
                </c:pt>
                <c:pt idx="1910">
                  <c:v>0</c:v>
                </c:pt>
                <c:pt idx="1911">
                  <c:v>47.53</c:v>
                </c:pt>
                <c:pt idx="1912">
                  <c:v>379.4</c:v>
                </c:pt>
                <c:pt idx="1913">
                  <c:v>0</c:v>
                </c:pt>
                <c:pt idx="1914">
                  <c:v>372.4</c:v>
                </c:pt>
                <c:pt idx="1915">
                  <c:v>0</c:v>
                </c:pt>
                <c:pt idx="1916">
                  <c:v>1304.9000000000001</c:v>
                </c:pt>
                <c:pt idx="1917">
                  <c:v>605.04999999999995</c:v>
                </c:pt>
                <c:pt idx="1918">
                  <c:v>107.45</c:v>
                </c:pt>
                <c:pt idx="1919">
                  <c:v>18.41</c:v>
                </c:pt>
                <c:pt idx="1920">
                  <c:v>65.63</c:v>
                </c:pt>
                <c:pt idx="1921">
                  <c:v>0</c:v>
                </c:pt>
                <c:pt idx="1922">
                  <c:v>0</c:v>
                </c:pt>
                <c:pt idx="1923">
                  <c:v>66.22</c:v>
                </c:pt>
                <c:pt idx="1924">
                  <c:v>0</c:v>
                </c:pt>
                <c:pt idx="1925">
                  <c:v>10.68</c:v>
                </c:pt>
                <c:pt idx="1926">
                  <c:v>58.26</c:v>
                </c:pt>
                <c:pt idx="1927">
                  <c:v>0</c:v>
                </c:pt>
                <c:pt idx="1928">
                  <c:v>66.36</c:v>
                </c:pt>
                <c:pt idx="1929">
                  <c:v>0</c:v>
                </c:pt>
                <c:pt idx="1930">
                  <c:v>0</c:v>
                </c:pt>
                <c:pt idx="1931">
                  <c:v>0</c:v>
                </c:pt>
                <c:pt idx="1932">
                  <c:v>0</c:v>
                </c:pt>
                <c:pt idx="1933">
                  <c:v>1628.37</c:v>
                </c:pt>
                <c:pt idx="1934">
                  <c:v>0</c:v>
                </c:pt>
                <c:pt idx="1935">
                  <c:v>3193.28</c:v>
                </c:pt>
                <c:pt idx="1936">
                  <c:v>43.69</c:v>
                </c:pt>
                <c:pt idx="1937">
                  <c:v>349.06</c:v>
                </c:pt>
                <c:pt idx="1938">
                  <c:v>1.99</c:v>
                </c:pt>
                <c:pt idx="1939">
                  <c:v>0</c:v>
                </c:pt>
                <c:pt idx="1940">
                  <c:v>426.46</c:v>
                </c:pt>
                <c:pt idx="1941">
                  <c:v>19.55</c:v>
                </c:pt>
                <c:pt idx="1942">
                  <c:v>152.47999999999999</c:v>
                </c:pt>
                <c:pt idx="1943">
                  <c:v>67.010000000000005</c:v>
                </c:pt>
                <c:pt idx="1944">
                  <c:v>374.62</c:v>
                </c:pt>
                <c:pt idx="1945">
                  <c:v>0</c:v>
                </c:pt>
                <c:pt idx="1946">
                  <c:v>6384.44</c:v>
                </c:pt>
                <c:pt idx="1947">
                  <c:v>0</c:v>
                </c:pt>
                <c:pt idx="1948">
                  <c:v>0</c:v>
                </c:pt>
                <c:pt idx="1949">
                  <c:v>0</c:v>
                </c:pt>
                <c:pt idx="1950">
                  <c:v>0</c:v>
                </c:pt>
                <c:pt idx="1951">
                  <c:v>349.48</c:v>
                </c:pt>
              </c:numCache>
            </c:numRef>
          </c:yVal>
          <c:smooth val="0"/>
          <c:extLst>
            <c:ext xmlns:c16="http://schemas.microsoft.com/office/drawing/2014/chart" uri="{C3380CC4-5D6E-409C-BE32-E72D297353CC}">
              <c16:uniqueId val="{00000000-F22D-43A4-BE34-72FD9063D365}"/>
            </c:ext>
          </c:extLst>
        </c:ser>
        <c:dLbls>
          <c:showLegendKey val="0"/>
          <c:showVal val="0"/>
          <c:showCatName val="0"/>
          <c:showSerName val="0"/>
          <c:showPercent val="0"/>
          <c:showBubbleSize val="0"/>
        </c:dLbls>
        <c:axId val="1796395039"/>
        <c:axId val="1796370559"/>
      </c:scatterChart>
      <c:valAx>
        <c:axId val="1796395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370559"/>
        <c:crosses val="autoZero"/>
        <c:crossBetween val="midCat"/>
      </c:valAx>
      <c:valAx>
        <c:axId val="1796370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395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East</c:v>
              </c:pt>
              <c:pt idx="1">
                <c:v>West</c:v>
              </c:pt>
              <c:pt idx="2">
                <c:v>Central</c:v>
              </c:pt>
              <c:pt idx="3">
                <c:v>South</c:v>
              </c:pt>
            </c:strLit>
          </c:cat>
          <c:val>
            <c:numLit>
              <c:formatCode>General</c:formatCode>
              <c:ptCount val="4"/>
              <c:pt idx="0">
                <c:v>592171.48999999964</c:v>
              </c:pt>
              <c:pt idx="1">
                <c:v>526776.56999999995</c:v>
              </c:pt>
              <c:pt idx="2">
                <c:v>448284.7</c:v>
              </c:pt>
              <c:pt idx="3">
                <c:v>357105.12000000011</c:v>
              </c:pt>
            </c:numLit>
          </c:val>
          <c:extLst>
            <c:ext xmlns:c16="http://schemas.microsoft.com/office/drawing/2014/chart" uri="{C3380CC4-5D6E-409C-BE32-E72D297353CC}">
              <c16:uniqueId val="{00000000-5E0C-41CB-9949-56F75EEF6569}"/>
            </c:ext>
          </c:extLst>
        </c:ser>
        <c:ser>
          <c:idx val="1"/>
          <c:order val="1"/>
          <c:tx>
            <c:v>Sum of Profit</c:v>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East</c:v>
              </c:pt>
              <c:pt idx="1">
                <c:v>West</c:v>
              </c:pt>
              <c:pt idx="2">
                <c:v>Central</c:v>
              </c:pt>
              <c:pt idx="3">
                <c:v>South</c:v>
              </c:pt>
            </c:strLit>
          </c:cat>
          <c:val>
            <c:numLit>
              <c:formatCode>General</c:formatCode>
              <c:ptCount val="4"/>
              <c:pt idx="0">
                <c:v>85291.400000000038</c:v>
              </c:pt>
              <c:pt idx="1">
                <c:v>75844.819999999934</c:v>
              </c:pt>
              <c:pt idx="2">
                <c:v>77365.549999999988</c:v>
              </c:pt>
              <c:pt idx="3">
                <c:v>-14424.079999999987</c:v>
              </c:pt>
            </c:numLit>
          </c:val>
          <c:extLst>
            <c:ext xmlns:c16="http://schemas.microsoft.com/office/drawing/2014/chart" uri="{C3380CC4-5D6E-409C-BE32-E72D297353CC}">
              <c16:uniqueId val="{00000001-5E0C-41CB-9949-56F75EEF6569}"/>
            </c:ext>
          </c:extLst>
        </c:ser>
        <c:dLbls>
          <c:dLblPos val="outEnd"/>
          <c:showLegendKey val="0"/>
          <c:showVal val="1"/>
          <c:showCatName val="0"/>
          <c:showSerName val="0"/>
          <c:showPercent val="0"/>
          <c:showBubbleSize val="0"/>
        </c:dLbls>
        <c:gapWidth val="219"/>
        <c:overlap val="-27"/>
        <c:axId val="496936400"/>
        <c:axId val="496962320"/>
      </c:barChart>
      <c:catAx>
        <c:axId val="49693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62320"/>
        <c:crosses val="autoZero"/>
        <c:auto val="1"/>
        <c:lblAlgn val="ctr"/>
        <c:lblOffset val="100"/>
        <c:noMultiLvlLbl val="0"/>
      </c:catAx>
      <c:valAx>
        <c:axId val="496962320"/>
        <c:scaling>
          <c:orientation val="minMax"/>
        </c:scaling>
        <c:delete val="1"/>
        <c:axPos val="l"/>
        <c:numFmt formatCode="General" sourceLinked="1"/>
        <c:majorTickMark val="none"/>
        <c:minorTickMark val="none"/>
        <c:tickLblPos val="nextTo"/>
        <c:crossAx val="49693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4!PivotTable9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i="0" baseline="0">
                <a:solidFill>
                  <a:srgbClr val="002060"/>
                </a:solidFill>
              </a:rPr>
              <a:t>Region, Shipping Cost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4'!$B$77</c:f>
              <c:strCache>
                <c:ptCount val="1"/>
                <c:pt idx="0">
                  <c:v>Average of Shipping Cost</c:v>
                </c:pt>
              </c:strCache>
            </c:strRef>
          </c:tx>
          <c:spPr>
            <a:solidFill>
              <a:srgbClr val="C00000"/>
            </a:solidFill>
            <a:ln>
              <a:noFill/>
            </a:ln>
            <a:effectLst/>
          </c:spPr>
          <c:invertIfNegative val="0"/>
          <c:cat>
            <c:strRef>
              <c:f>'EDA 4'!$A$78:$A$82</c:f>
              <c:strCache>
                <c:ptCount val="4"/>
                <c:pt idx="0">
                  <c:v>Central</c:v>
                </c:pt>
                <c:pt idx="1">
                  <c:v>East</c:v>
                </c:pt>
                <c:pt idx="2">
                  <c:v>South</c:v>
                </c:pt>
                <c:pt idx="3">
                  <c:v>West</c:v>
                </c:pt>
              </c:strCache>
            </c:strRef>
          </c:cat>
          <c:val>
            <c:numRef>
              <c:f>'EDA 4'!$B$78:$B$82</c:f>
              <c:numCache>
                <c:formatCode>0.00</c:formatCode>
                <c:ptCount val="4"/>
                <c:pt idx="0">
                  <c:v>12.575618374558269</c:v>
                </c:pt>
                <c:pt idx="1">
                  <c:v>13.799578059071701</c:v>
                </c:pt>
                <c:pt idx="2">
                  <c:v>12.828303167420769</c:v>
                </c:pt>
                <c:pt idx="3">
                  <c:v>12.733872340425496</c:v>
                </c:pt>
              </c:numCache>
            </c:numRef>
          </c:val>
          <c:extLst>
            <c:ext xmlns:c16="http://schemas.microsoft.com/office/drawing/2014/chart" uri="{C3380CC4-5D6E-409C-BE32-E72D297353CC}">
              <c16:uniqueId val="{00000000-E45A-41F7-AF28-0653AA47EE34}"/>
            </c:ext>
          </c:extLst>
        </c:ser>
        <c:ser>
          <c:idx val="1"/>
          <c:order val="1"/>
          <c:tx>
            <c:strRef>
              <c:f>'EDA 4'!$C$77</c:f>
              <c:strCache>
                <c:ptCount val="1"/>
                <c:pt idx="0">
                  <c:v>Average of Profit</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4'!$A$78:$A$82</c:f>
              <c:strCache>
                <c:ptCount val="4"/>
                <c:pt idx="0">
                  <c:v>Central</c:v>
                </c:pt>
                <c:pt idx="1">
                  <c:v>East</c:v>
                </c:pt>
                <c:pt idx="2">
                  <c:v>South</c:v>
                </c:pt>
                <c:pt idx="3">
                  <c:v>West</c:v>
                </c:pt>
              </c:strCache>
            </c:strRef>
          </c:cat>
          <c:val>
            <c:numRef>
              <c:f>'EDA 4'!$C$78:$C$82</c:f>
              <c:numCache>
                <c:formatCode>0.00</c:formatCode>
                <c:ptCount val="4"/>
                <c:pt idx="0">
                  <c:v>136.68825088339221</c:v>
                </c:pt>
                <c:pt idx="1">
                  <c:v>179.93966244725746</c:v>
                </c:pt>
                <c:pt idx="2">
                  <c:v>-32.633665158371009</c:v>
                </c:pt>
                <c:pt idx="3">
                  <c:v>161.37195744680838</c:v>
                </c:pt>
              </c:numCache>
            </c:numRef>
          </c:val>
          <c:extLst>
            <c:ext xmlns:c16="http://schemas.microsoft.com/office/drawing/2014/chart" uri="{C3380CC4-5D6E-409C-BE32-E72D297353CC}">
              <c16:uniqueId val="{00000001-E45A-41F7-AF28-0653AA47EE34}"/>
            </c:ext>
          </c:extLst>
        </c:ser>
        <c:dLbls>
          <c:showLegendKey val="0"/>
          <c:showVal val="0"/>
          <c:showCatName val="0"/>
          <c:showSerName val="0"/>
          <c:showPercent val="0"/>
          <c:showBubbleSize val="0"/>
        </c:dLbls>
        <c:gapWidth val="219"/>
        <c:overlap val="-27"/>
        <c:axId val="1637984239"/>
        <c:axId val="1637982799"/>
      </c:barChart>
      <c:catAx>
        <c:axId val="163798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982799"/>
        <c:crosses val="autoZero"/>
        <c:auto val="1"/>
        <c:lblAlgn val="ctr"/>
        <c:lblOffset val="100"/>
        <c:noMultiLvlLbl val="0"/>
      </c:catAx>
      <c:valAx>
        <c:axId val="16379827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98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5!Monthly 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002060"/>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5'!$B$54</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5'!$A$55:$A$61</c:f>
              <c:strCache>
                <c:ptCount val="6"/>
                <c:pt idx="0">
                  <c:v>Jan</c:v>
                </c:pt>
                <c:pt idx="1">
                  <c:v>Feb</c:v>
                </c:pt>
                <c:pt idx="2">
                  <c:v>Mar</c:v>
                </c:pt>
                <c:pt idx="3">
                  <c:v>Apr</c:v>
                </c:pt>
                <c:pt idx="4">
                  <c:v>May</c:v>
                </c:pt>
                <c:pt idx="5">
                  <c:v>Jun</c:v>
                </c:pt>
              </c:strCache>
            </c:strRef>
          </c:cat>
          <c:val>
            <c:numRef>
              <c:f>'EDA 5'!$B$55:$B$61</c:f>
              <c:numCache>
                <c:formatCode>[$$-409]#,##0.00</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6F15-4029-BBF5-467D733C0CCA}"/>
            </c:ext>
          </c:extLst>
        </c:ser>
        <c:dLbls>
          <c:showLegendKey val="0"/>
          <c:showVal val="0"/>
          <c:showCatName val="0"/>
          <c:showSerName val="0"/>
          <c:showPercent val="0"/>
          <c:showBubbleSize val="0"/>
        </c:dLbls>
        <c:smooth val="0"/>
        <c:axId val="1406125823"/>
        <c:axId val="1406126303"/>
      </c:lineChart>
      <c:catAx>
        <c:axId val="140612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26303"/>
        <c:crosses val="autoZero"/>
        <c:auto val="1"/>
        <c:lblAlgn val="ctr"/>
        <c:lblOffset val="100"/>
        <c:noMultiLvlLbl val="0"/>
      </c:catAx>
      <c:valAx>
        <c:axId val="1406126303"/>
        <c:scaling>
          <c:orientation val="minMax"/>
        </c:scaling>
        <c:delete val="1"/>
        <c:axPos val="l"/>
        <c:numFmt formatCode="[$$-409]#,##0.00" sourceLinked="1"/>
        <c:majorTickMark val="none"/>
        <c:minorTickMark val="none"/>
        <c:tickLblPos val="nextTo"/>
        <c:crossAx val="140612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5!Monthly 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002060"/>
                </a:solidFill>
              </a:rPr>
              <a:t>Monthly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5'!$B$65</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5'!$A$66:$A$72</c:f>
              <c:strCache>
                <c:ptCount val="6"/>
                <c:pt idx="0">
                  <c:v>Jan</c:v>
                </c:pt>
                <c:pt idx="1">
                  <c:v>Feb</c:v>
                </c:pt>
                <c:pt idx="2">
                  <c:v>Mar</c:v>
                </c:pt>
                <c:pt idx="3">
                  <c:v>Apr</c:v>
                </c:pt>
                <c:pt idx="4">
                  <c:v>May</c:v>
                </c:pt>
                <c:pt idx="5">
                  <c:v>Jun</c:v>
                </c:pt>
              </c:strCache>
            </c:strRef>
          </c:cat>
          <c:val>
            <c:numRef>
              <c:f>'EDA 5'!$B$66:$B$72</c:f>
              <c:numCache>
                <c:formatCode>[$$-409]#,##0.00</c:formatCode>
                <c:ptCount val="6"/>
                <c:pt idx="0">
                  <c:v>1043.6099999999917</c:v>
                </c:pt>
                <c:pt idx="1">
                  <c:v>35944.650000000038</c:v>
                </c:pt>
                <c:pt idx="2">
                  <c:v>103.16000000000048</c:v>
                </c:pt>
                <c:pt idx="3">
                  <c:v>53146.449999999983</c:v>
                </c:pt>
                <c:pt idx="4">
                  <c:v>67002.750000000015</c:v>
                </c:pt>
                <c:pt idx="5">
                  <c:v>66837.070000000007</c:v>
                </c:pt>
              </c:numCache>
            </c:numRef>
          </c:val>
          <c:smooth val="0"/>
          <c:extLst>
            <c:ext xmlns:c16="http://schemas.microsoft.com/office/drawing/2014/chart" uri="{C3380CC4-5D6E-409C-BE32-E72D297353CC}">
              <c16:uniqueId val="{00000000-C04A-4F80-BA12-D9331CD97873}"/>
            </c:ext>
          </c:extLst>
        </c:ser>
        <c:dLbls>
          <c:showLegendKey val="0"/>
          <c:showVal val="0"/>
          <c:showCatName val="0"/>
          <c:showSerName val="0"/>
          <c:showPercent val="0"/>
          <c:showBubbleSize val="0"/>
        </c:dLbls>
        <c:smooth val="0"/>
        <c:axId val="1254895359"/>
        <c:axId val="1254896319"/>
      </c:lineChart>
      <c:catAx>
        <c:axId val="125489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896319"/>
        <c:crosses val="autoZero"/>
        <c:auto val="1"/>
        <c:lblAlgn val="ctr"/>
        <c:lblOffset val="100"/>
        <c:noMultiLvlLbl val="0"/>
      </c:catAx>
      <c:valAx>
        <c:axId val="1254896319"/>
        <c:scaling>
          <c:orientation val="minMax"/>
        </c:scaling>
        <c:delete val="1"/>
        <c:axPos val="l"/>
        <c:numFmt formatCode="[$$-409]#,##0.00" sourceLinked="1"/>
        <c:majorTickMark val="none"/>
        <c:minorTickMark val="none"/>
        <c:tickLblPos val="nextTo"/>
        <c:crossAx val="1254895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5!Performance Across Customer-Segment</c:name>
    <c:fmtId val="3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900" b="1" i="0" u="none" strike="noStrike" kern="1200" cap="all" spc="50" baseline="0">
                <a:solidFill>
                  <a:schemeClr val="accent1">
                    <a:lumMod val="50000"/>
                  </a:schemeClr>
                </a:solidFill>
              </a:rPr>
              <a:t>SALES BY CUSTOMER SEGMENT</a:t>
            </a:r>
            <a:endParaRPr lang="en-US" sz="900" b="1" baseline="0">
              <a:solidFill>
                <a:schemeClr val="accent1">
                  <a:lumMod val="50000"/>
                </a:schemeClr>
              </a:solidFill>
            </a:endParaRPr>
          </a:p>
        </c:rich>
      </c:tx>
      <c:layout>
        <c:manualLayout>
          <c:xMode val="edge"/>
          <c:yMode val="edge"/>
          <c:x val="0.24167005829510513"/>
          <c:y val="4.5368305535381202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a:pPr>
                  <a:t>[CATEGORY NAME]</a:t>
                </a:fld>
                <a:r>
                  <a:rPr lang="en-US" baseline="0"/>
                  <a:t>
</a:t>
                </a:r>
                <a:fld id="{DF054887-92AA-4570-9F25-63D75021914C}" type="PERCENTAGE">
                  <a:rPr lang="en-US" baseline="0"/>
                  <a:pPr>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783539849701747"/>
          <c:y val="0.16206057692561668"/>
          <c:w val="0.60665748029530475"/>
          <c:h val="0.88947715529417526"/>
        </c:manualLayout>
      </c:layout>
      <c:pieChart>
        <c:varyColors val="1"/>
        <c:ser>
          <c:idx val="0"/>
          <c:order val="0"/>
          <c:tx>
            <c:strRef>
              <c:f>'EDA 5'!$B$11</c:f>
              <c:strCache>
                <c:ptCount val="1"/>
                <c:pt idx="0">
                  <c:v>Total</c:v>
                </c:pt>
              </c:strCache>
            </c:strRef>
          </c:tx>
          <c:explosion val="2"/>
          <c:dPt>
            <c:idx val="0"/>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4DA-4539-9D3C-B1CFA55ED3CA}"/>
              </c:ext>
            </c:extLst>
          </c:dPt>
          <c:dPt>
            <c:idx val="1"/>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4DA-4539-9D3C-B1CFA55ED3CA}"/>
              </c:ext>
            </c:extLst>
          </c:dPt>
          <c:dPt>
            <c:idx val="2"/>
            <c:bubble3D val="0"/>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4DA-4539-9D3C-B1CFA55ED3CA}"/>
              </c:ext>
            </c:extLst>
          </c:dPt>
          <c:dPt>
            <c:idx val="3"/>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4DA-4539-9D3C-B1CFA55ED3CA}"/>
              </c:ext>
            </c:extLst>
          </c:dPt>
          <c:dLbls>
            <c:dLbl>
              <c:idx val="3"/>
              <c:tx>
                <c:rich>
                  <a:bodyPr/>
                  <a:lstStyle/>
                  <a:p>
                    <a:fld id="{4F1E7C07-F594-4B61-BD76-670A3A485285}" type="CATEGORYNAME">
                      <a:rPr lang="en-US" sz="800"/>
                      <a:pPr/>
                      <a:t>[CATEGORY NAME]</a:t>
                    </a:fld>
                    <a:r>
                      <a:rPr lang="en-US" baseline="0"/>
                      <a:t>
</a:t>
                    </a:r>
                    <a:fld id="{DF054887-92AA-4570-9F25-63D75021914C}" type="PERCENTAGE">
                      <a:rPr lang="en-US" baseline="0"/>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4DA-4539-9D3C-B1CFA55ED3C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'EDA 5'!$A$12:$A$16</c:f>
              <c:strCache>
                <c:ptCount val="4"/>
                <c:pt idx="0">
                  <c:v>Consumer</c:v>
                </c:pt>
                <c:pt idx="1">
                  <c:v>Corporate</c:v>
                </c:pt>
                <c:pt idx="2">
                  <c:v>Home Office</c:v>
                </c:pt>
                <c:pt idx="3">
                  <c:v>Small Business</c:v>
                </c:pt>
              </c:strCache>
            </c:strRef>
          </c:cat>
          <c:val>
            <c:numRef>
              <c:f>'EDA 5'!$B$12:$B$16</c:f>
              <c:numCache>
                <c:formatCode>[$$-409]#,##0.00</c:formatCode>
                <c:ptCount val="4"/>
                <c:pt idx="0">
                  <c:v>401778.37000000023</c:v>
                </c:pt>
                <c:pt idx="1">
                  <c:v>657784.53000000073</c:v>
                </c:pt>
                <c:pt idx="2">
                  <c:v>464481.03999999946</c:v>
                </c:pt>
                <c:pt idx="3">
                  <c:v>400293.94</c:v>
                </c:pt>
              </c:numCache>
            </c:numRef>
          </c:val>
          <c:extLst>
            <c:ext xmlns:c16="http://schemas.microsoft.com/office/drawing/2014/chart" uri="{C3380CC4-5D6E-409C-BE32-E72D297353CC}">
              <c16:uniqueId val="{00000008-94DA-4539-9D3C-B1CFA55ED3CA}"/>
            </c:ext>
          </c:extLst>
        </c:ser>
        <c:dLbls>
          <c:dLblPos val="inEnd"/>
          <c:showLegendKey val="0"/>
          <c:showVal val="0"/>
          <c:showCatName val="1"/>
          <c:showSerName val="0"/>
          <c:showPercent val="0"/>
          <c:showBubbleSize val="0"/>
          <c:showLeaderLines val="0"/>
        </c:dLbls>
        <c:firstSliceAng val="110"/>
      </c:pieChart>
      <c:spPr>
        <a:noFill/>
        <a:ln w="254000">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High-value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5'!$B$22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5'!$A$23:$A$28</c:f>
              <c:strCache>
                <c:ptCount val="5"/>
                <c:pt idx="0">
                  <c:v>Kristine Connolly</c:v>
                </c:pt>
                <c:pt idx="1">
                  <c:v>Nina Horne Kelly</c:v>
                </c:pt>
                <c:pt idx="2">
                  <c:v>Toni Swanson</c:v>
                </c:pt>
                <c:pt idx="3">
                  <c:v>Rosemary O'Brien</c:v>
                </c:pt>
                <c:pt idx="4">
                  <c:v>Yvonne Mann</c:v>
                </c:pt>
              </c:strCache>
            </c:strRef>
          </c:cat>
          <c:val>
            <c:numRef>
              <c:f>'EDA 5'!$B$23:$B$28</c:f>
              <c:numCache>
                <c:formatCode>[$$-409]#,##0.00</c:formatCode>
                <c:ptCount val="5"/>
                <c:pt idx="0">
                  <c:v>50475.31</c:v>
                </c:pt>
                <c:pt idx="1">
                  <c:v>48295.12</c:v>
                </c:pt>
                <c:pt idx="2">
                  <c:v>32194.12</c:v>
                </c:pt>
                <c:pt idx="3">
                  <c:v>29916.01</c:v>
                </c:pt>
                <c:pt idx="4">
                  <c:v>28779.129999999997</c:v>
                </c:pt>
              </c:numCache>
            </c:numRef>
          </c:val>
          <c:extLst>
            <c:ext xmlns:c16="http://schemas.microsoft.com/office/drawing/2014/chart" uri="{C3380CC4-5D6E-409C-BE32-E72D297353CC}">
              <c16:uniqueId val="{00000000-60E3-4E76-B3B9-67DBE5901890}"/>
            </c:ext>
          </c:extLst>
        </c:ser>
        <c:dLbls>
          <c:dLblPos val="outEnd"/>
          <c:showLegendKey val="0"/>
          <c:showVal val="1"/>
          <c:showCatName val="0"/>
          <c:showSerName val="0"/>
          <c:showPercent val="0"/>
          <c:showBubbleSize val="0"/>
        </c:dLbls>
        <c:gapWidth val="182"/>
        <c:axId val="1388998783"/>
        <c:axId val="1388999743"/>
      </c:barChart>
      <c:catAx>
        <c:axId val="13889987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999743"/>
        <c:crosses val="autoZero"/>
        <c:auto val="1"/>
        <c:lblAlgn val="ctr"/>
        <c:lblOffset val="100"/>
        <c:noMultiLvlLbl val="0"/>
      </c:catAx>
      <c:valAx>
        <c:axId val="1388999743"/>
        <c:scaling>
          <c:orientation val="minMax"/>
        </c:scaling>
        <c:delete val="1"/>
        <c:axPos val="t"/>
        <c:numFmt formatCode="[$$-409]#,##0.00" sourceLinked="1"/>
        <c:majorTickMark val="none"/>
        <c:minorTickMark val="none"/>
        <c:tickLblPos val="nextTo"/>
        <c:crossAx val="13889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 Low-value customers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 5'!$B$31</c:f>
              <c:strCache>
                <c:ptCount val="1"/>
                <c:pt idx="0">
                  <c:v>Total</c:v>
                </c:pt>
              </c:strCache>
            </c:strRef>
          </c:tx>
          <c:spPr>
            <a:solidFill>
              <a:srgbClr val="C00000"/>
            </a:solidFill>
            <a:ln>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5'!$A$32:$A$37</c:f>
              <c:strCache>
                <c:ptCount val="5"/>
                <c:pt idx="0">
                  <c:v>Elsie Pridgen</c:v>
                </c:pt>
                <c:pt idx="1">
                  <c:v>Catherine Mullins</c:v>
                </c:pt>
                <c:pt idx="2">
                  <c:v>Tonya Miller</c:v>
                </c:pt>
                <c:pt idx="3">
                  <c:v>Phillip Chappell</c:v>
                </c:pt>
                <c:pt idx="4">
                  <c:v>Christina Matthews</c:v>
                </c:pt>
              </c:strCache>
            </c:strRef>
          </c:cat>
          <c:val>
            <c:numRef>
              <c:f>'EDA 5'!$B$32:$B$37</c:f>
              <c:numCache>
                <c:formatCode>[$$-409]#,##0.00</c:formatCode>
                <c:ptCount val="5"/>
                <c:pt idx="0">
                  <c:v>6.97</c:v>
                </c:pt>
                <c:pt idx="1">
                  <c:v>5.9</c:v>
                </c:pt>
                <c:pt idx="2">
                  <c:v>4.21</c:v>
                </c:pt>
                <c:pt idx="3">
                  <c:v>3.51</c:v>
                </c:pt>
                <c:pt idx="4">
                  <c:v>3.42</c:v>
                </c:pt>
              </c:numCache>
            </c:numRef>
          </c:val>
          <c:extLst>
            <c:ext xmlns:c16="http://schemas.microsoft.com/office/drawing/2014/chart" uri="{C3380CC4-5D6E-409C-BE32-E72D297353CC}">
              <c16:uniqueId val="{00000000-8B75-46F3-93BA-F6E9859B77E1}"/>
            </c:ext>
          </c:extLst>
        </c:ser>
        <c:dLbls>
          <c:dLblPos val="outEnd"/>
          <c:showLegendKey val="0"/>
          <c:showVal val="1"/>
          <c:showCatName val="0"/>
          <c:showSerName val="0"/>
          <c:showPercent val="0"/>
          <c:showBubbleSize val="0"/>
        </c:dLbls>
        <c:gapWidth val="182"/>
        <c:axId val="1389012703"/>
        <c:axId val="1389004063"/>
      </c:barChart>
      <c:catAx>
        <c:axId val="138901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04063"/>
        <c:crosses val="autoZero"/>
        <c:auto val="1"/>
        <c:lblAlgn val="ctr"/>
        <c:lblOffset val="100"/>
        <c:noMultiLvlLbl val="0"/>
      </c:catAx>
      <c:valAx>
        <c:axId val="1389004063"/>
        <c:scaling>
          <c:orientation val="minMax"/>
        </c:scaling>
        <c:delete val="1"/>
        <c:axPos val="b"/>
        <c:numFmt formatCode="[$$-409]#,##0.00" sourceLinked="1"/>
        <c:majorTickMark val="none"/>
        <c:minorTickMark val="none"/>
        <c:tickLblPos val="nextTo"/>
        <c:crossAx val="138901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solidFill>
                  <a:srgbClr val="002060"/>
                </a:solidFill>
                <a:effectLst/>
              </a:rPr>
              <a:t>Discount Impact: profit vs. discount</a:t>
            </a:r>
            <a:r>
              <a:rPr lang="en-GB" sz="1400" b="0" i="0" u="none" strike="noStrike" baseline="0">
                <a:solidFill>
                  <a:srgbClr val="002060"/>
                </a:solidFill>
              </a:rPr>
              <a:t> </a:t>
            </a:r>
            <a:endParaRPr lang="en-GB" b="0">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Orders!$AI$1</c:f>
              <c:strCache>
                <c:ptCount val="1"/>
                <c:pt idx="0">
                  <c:v>Discount_New</c:v>
                </c:pt>
              </c:strCache>
            </c:strRef>
          </c:tx>
          <c:spPr>
            <a:ln w="19050" cap="rnd">
              <a:noFill/>
              <a:round/>
            </a:ln>
            <a:effectLst/>
          </c:spPr>
          <c:marker>
            <c:symbol val="circle"/>
            <c:size val="5"/>
            <c:spPr>
              <a:solidFill>
                <a:schemeClr val="accent1"/>
              </a:solidFill>
              <a:ln w="9525">
                <a:solidFill>
                  <a:schemeClr val="accent1"/>
                </a:solidFill>
              </a:ln>
              <a:effectLst/>
            </c:spPr>
          </c:marker>
          <c:xVal>
            <c:numRef>
              <c:f>Orders!$AG$2:$AG$1953</c:f>
              <c:numCache>
                <c:formatCode>General</c:formatCode>
                <c:ptCount val="1952"/>
                <c:pt idx="0">
                  <c:v>4.5599999999999996</c:v>
                </c:pt>
                <c:pt idx="1">
                  <c:v>4390.37</c:v>
                </c:pt>
                <c:pt idx="2">
                  <c:v>0</c:v>
                </c:pt>
                <c:pt idx="3">
                  <c:v>803.47</c:v>
                </c:pt>
                <c:pt idx="4">
                  <c:v>0</c:v>
                </c:pt>
                <c:pt idx="5">
                  <c:v>0</c:v>
                </c:pt>
                <c:pt idx="6">
                  <c:v>0</c:v>
                </c:pt>
                <c:pt idx="7">
                  <c:v>0</c:v>
                </c:pt>
                <c:pt idx="8">
                  <c:v>261.88</c:v>
                </c:pt>
                <c:pt idx="9">
                  <c:v>2.63</c:v>
                </c:pt>
                <c:pt idx="10">
                  <c:v>652.73</c:v>
                </c:pt>
                <c:pt idx="11">
                  <c:v>314.48</c:v>
                </c:pt>
                <c:pt idx="12">
                  <c:v>0</c:v>
                </c:pt>
                <c:pt idx="13">
                  <c:v>384.38</c:v>
                </c:pt>
                <c:pt idx="14">
                  <c:v>0</c:v>
                </c:pt>
                <c:pt idx="15">
                  <c:v>0</c:v>
                </c:pt>
                <c:pt idx="16">
                  <c:v>0</c:v>
                </c:pt>
                <c:pt idx="17">
                  <c:v>0</c:v>
                </c:pt>
                <c:pt idx="18">
                  <c:v>8.89</c:v>
                </c:pt>
                <c:pt idx="19">
                  <c:v>144.69</c:v>
                </c:pt>
                <c:pt idx="20">
                  <c:v>0</c:v>
                </c:pt>
                <c:pt idx="21">
                  <c:v>210</c:v>
                </c:pt>
                <c:pt idx="22">
                  <c:v>3568.1</c:v>
                </c:pt>
                <c:pt idx="23">
                  <c:v>0</c:v>
                </c:pt>
                <c:pt idx="24">
                  <c:v>24.31</c:v>
                </c:pt>
                <c:pt idx="25">
                  <c:v>25.91</c:v>
                </c:pt>
                <c:pt idx="26">
                  <c:v>162.66999999999999</c:v>
                </c:pt>
                <c:pt idx="27">
                  <c:v>0</c:v>
                </c:pt>
                <c:pt idx="28">
                  <c:v>0</c:v>
                </c:pt>
                <c:pt idx="29">
                  <c:v>19.63</c:v>
                </c:pt>
                <c:pt idx="30">
                  <c:v>0</c:v>
                </c:pt>
                <c:pt idx="31">
                  <c:v>2.14</c:v>
                </c:pt>
                <c:pt idx="32">
                  <c:v>349.41</c:v>
                </c:pt>
                <c:pt idx="33">
                  <c:v>0</c:v>
                </c:pt>
                <c:pt idx="34">
                  <c:v>101.49</c:v>
                </c:pt>
                <c:pt idx="35">
                  <c:v>845.66</c:v>
                </c:pt>
                <c:pt idx="36">
                  <c:v>0</c:v>
                </c:pt>
                <c:pt idx="37">
                  <c:v>0</c:v>
                </c:pt>
                <c:pt idx="38">
                  <c:v>575.4</c:v>
                </c:pt>
                <c:pt idx="39">
                  <c:v>0</c:v>
                </c:pt>
                <c:pt idx="40">
                  <c:v>0</c:v>
                </c:pt>
                <c:pt idx="41">
                  <c:v>0</c:v>
                </c:pt>
                <c:pt idx="42">
                  <c:v>0</c:v>
                </c:pt>
                <c:pt idx="43">
                  <c:v>7402.32</c:v>
                </c:pt>
                <c:pt idx="44">
                  <c:v>1892.42</c:v>
                </c:pt>
                <c:pt idx="45">
                  <c:v>28.86</c:v>
                </c:pt>
                <c:pt idx="46">
                  <c:v>173.48</c:v>
                </c:pt>
                <c:pt idx="47">
                  <c:v>117.85</c:v>
                </c:pt>
                <c:pt idx="48">
                  <c:v>34.01</c:v>
                </c:pt>
                <c:pt idx="49">
                  <c:v>2031.51</c:v>
                </c:pt>
                <c:pt idx="50">
                  <c:v>0</c:v>
                </c:pt>
                <c:pt idx="51">
                  <c:v>325.39999999999998</c:v>
                </c:pt>
                <c:pt idx="52">
                  <c:v>22.82</c:v>
                </c:pt>
                <c:pt idx="53">
                  <c:v>116.1</c:v>
                </c:pt>
                <c:pt idx="54">
                  <c:v>0</c:v>
                </c:pt>
                <c:pt idx="55">
                  <c:v>255.42</c:v>
                </c:pt>
                <c:pt idx="56">
                  <c:v>685.61</c:v>
                </c:pt>
                <c:pt idx="57">
                  <c:v>0</c:v>
                </c:pt>
                <c:pt idx="58">
                  <c:v>2023.75</c:v>
                </c:pt>
                <c:pt idx="59">
                  <c:v>0</c:v>
                </c:pt>
                <c:pt idx="60">
                  <c:v>0</c:v>
                </c:pt>
                <c:pt idx="61">
                  <c:v>1684.48</c:v>
                </c:pt>
                <c:pt idx="62">
                  <c:v>0</c:v>
                </c:pt>
                <c:pt idx="63">
                  <c:v>18.66</c:v>
                </c:pt>
                <c:pt idx="64">
                  <c:v>40.25</c:v>
                </c:pt>
                <c:pt idx="65">
                  <c:v>14.09</c:v>
                </c:pt>
                <c:pt idx="66">
                  <c:v>0</c:v>
                </c:pt>
                <c:pt idx="67">
                  <c:v>9.82</c:v>
                </c:pt>
                <c:pt idx="68">
                  <c:v>112.06</c:v>
                </c:pt>
                <c:pt idx="69">
                  <c:v>16.79</c:v>
                </c:pt>
                <c:pt idx="70">
                  <c:v>0</c:v>
                </c:pt>
                <c:pt idx="71">
                  <c:v>41.3</c:v>
                </c:pt>
                <c:pt idx="72">
                  <c:v>1179.02</c:v>
                </c:pt>
                <c:pt idx="73">
                  <c:v>105.68</c:v>
                </c:pt>
                <c:pt idx="74">
                  <c:v>0</c:v>
                </c:pt>
                <c:pt idx="75">
                  <c:v>149.88999999999999</c:v>
                </c:pt>
                <c:pt idx="76">
                  <c:v>3.04</c:v>
                </c:pt>
                <c:pt idx="77">
                  <c:v>2.71</c:v>
                </c:pt>
                <c:pt idx="78">
                  <c:v>91.96</c:v>
                </c:pt>
                <c:pt idx="79">
                  <c:v>0</c:v>
                </c:pt>
                <c:pt idx="80">
                  <c:v>2.4900000000000002</c:v>
                </c:pt>
                <c:pt idx="81">
                  <c:v>0</c:v>
                </c:pt>
                <c:pt idx="82">
                  <c:v>133.58000000000001</c:v>
                </c:pt>
                <c:pt idx="83">
                  <c:v>251.41</c:v>
                </c:pt>
                <c:pt idx="84">
                  <c:v>0</c:v>
                </c:pt>
                <c:pt idx="85">
                  <c:v>13.9</c:v>
                </c:pt>
                <c:pt idx="86">
                  <c:v>0</c:v>
                </c:pt>
                <c:pt idx="87">
                  <c:v>0</c:v>
                </c:pt>
                <c:pt idx="88">
                  <c:v>97.86</c:v>
                </c:pt>
                <c:pt idx="89">
                  <c:v>360.24</c:v>
                </c:pt>
                <c:pt idx="90">
                  <c:v>713.88</c:v>
                </c:pt>
                <c:pt idx="91">
                  <c:v>0</c:v>
                </c:pt>
                <c:pt idx="92">
                  <c:v>0</c:v>
                </c:pt>
                <c:pt idx="93">
                  <c:v>0</c:v>
                </c:pt>
                <c:pt idx="94">
                  <c:v>28.51</c:v>
                </c:pt>
                <c:pt idx="95">
                  <c:v>280.27</c:v>
                </c:pt>
                <c:pt idx="96">
                  <c:v>0</c:v>
                </c:pt>
                <c:pt idx="97">
                  <c:v>24.92</c:v>
                </c:pt>
                <c:pt idx="98">
                  <c:v>0</c:v>
                </c:pt>
                <c:pt idx="99">
                  <c:v>0</c:v>
                </c:pt>
                <c:pt idx="100">
                  <c:v>0</c:v>
                </c:pt>
                <c:pt idx="101">
                  <c:v>0</c:v>
                </c:pt>
                <c:pt idx="102">
                  <c:v>152.66</c:v>
                </c:pt>
                <c:pt idx="103">
                  <c:v>7.15</c:v>
                </c:pt>
                <c:pt idx="104">
                  <c:v>113.65</c:v>
                </c:pt>
                <c:pt idx="105">
                  <c:v>0</c:v>
                </c:pt>
                <c:pt idx="106">
                  <c:v>14.47</c:v>
                </c:pt>
                <c:pt idx="107">
                  <c:v>0</c:v>
                </c:pt>
                <c:pt idx="108">
                  <c:v>1348.6</c:v>
                </c:pt>
                <c:pt idx="109">
                  <c:v>0</c:v>
                </c:pt>
                <c:pt idx="110">
                  <c:v>0</c:v>
                </c:pt>
                <c:pt idx="111">
                  <c:v>0</c:v>
                </c:pt>
                <c:pt idx="112">
                  <c:v>15.66</c:v>
                </c:pt>
                <c:pt idx="113">
                  <c:v>1167.1600000000001</c:v>
                </c:pt>
                <c:pt idx="114">
                  <c:v>1014.92</c:v>
                </c:pt>
                <c:pt idx="115">
                  <c:v>1.73</c:v>
                </c:pt>
                <c:pt idx="116">
                  <c:v>0</c:v>
                </c:pt>
                <c:pt idx="117">
                  <c:v>0</c:v>
                </c:pt>
                <c:pt idx="118">
                  <c:v>0</c:v>
                </c:pt>
                <c:pt idx="119">
                  <c:v>44.68</c:v>
                </c:pt>
                <c:pt idx="120">
                  <c:v>23.59</c:v>
                </c:pt>
                <c:pt idx="121">
                  <c:v>7.59</c:v>
                </c:pt>
                <c:pt idx="122">
                  <c:v>0</c:v>
                </c:pt>
                <c:pt idx="123">
                  <c:v>0</c:v>
                </c:pt>
                <c:pt idx="124">
                  <c:v>0</c:v>
                </c:pt>
                <c:pt idx="125">
                  <c:v>36.35</c:v>
                </c:pt>
                <c:pt idx="126">
                  <c:v>0</c:v>
                </c:pt>
                <c:pt idx="127">
                  <c:v>0</c:v>
                </c:pt>
                <c:pt idx="128">
                  <c:v>1103.97</c:v>
                </c:pt>
                <c:pt idx="129">
                  <c:v>136.34</c:v>
                </c:pt>
                <c:pt idx="130">
                  <c:v>0</c:v>
                </c:pt>
                <c:pt idx="131">
                  <c:v>0</c:v>
                </c:pt>
                <c:pt idx="132">
                  <c:v>3294.83</c:v>
                </c:pt>
                <c:pt idx="133">
                  <c:v>35.090000000000003</c:v>
                </c:pt>
                <c:pt idx="134">
                  <c:v>785.63</c:v>
                </c:pt>
                <c:pt idx="135">
                  <c:v>0</c:v>
                </c:pt>
                <c:pt idx="136">
                  <c:v>398.36</c:v>
                </c:pt>
                <c:pt idx="137">
                  <c:v>0</c:v>
                </c:pt>
                <c:pt idx="138">
                  <c:v>0</c:v>
                </c:pt>
                <c:pt idx="139">
                  <c:v>0</c:v>
                </c:pt>
                <c:pt idx="140">
                  <c:v>1.1100000000000001</c:v>
                </c:pt>
                <c:pt idx="141">
                  <c:v>1061.3800000000001</c:v>
                </c:pt>
                <c:pt idx="142">
                  <c:v>0</c:v>
                </c:pt>
                <c:pt idx="143">
                  <c:v>0.68</c:v>
                </c:pt>
                <c:pt idx="144">
                  <c:v>0</c:v>
                </c:pt>
                <c:pt idx="145">
                  <c:v>5.75</c:v>
                </c:pt>
                <c:pt idx="146">
                  <c:v>0</c:v>
                </c:pt>
                <c:pt idx="147">
                  <c:v>326.25</c:v>
                </c:pt>
                <c:pt idx="148">
                  <c:v>8.93</c:v>
                </c:pt>
                <c:pt idx="149">
                  <c:v>229.64</c:v>
                </c:pt>
                <c:pt idx="150">
                  <c:v>0</c:v>
                </c:pt>
                <c:pt idx="151">
                  <c:v>78.98</c:v>
                </c:pt>
                <c:pt idx="152">
                  <c:v>144.29</c:v>
                </c:pt>
                <c:pt idx="153">
                  <c:v>888.15</c:v>
                </c:pt>
                <c:pt idx="154">
                  <c:v>0</c:v>
                </c:pt>
                <c:pt idx="155">
                  <c:v>128.03</c:v>
                </c:pt>
                <c:pt idx="156">
                  <c:v>0</c:v>
                </c:pt>
                <c:pt idx="157">
                  <c:v>52.92</c:v>
                </c:pt>
                <c:pt idx="158">
                  <c:v>72.19</c:v>
                </c:pt>
                <c:pt idx="159">
                  <c:v>0</c:v>
                </c:pt>
                <c:pt idx="160">
                  <c:v>0</c:v>
                </c:pt>
                <c:pt idx="161">
                  <c:v>0</c:v>
                </c:pt>
                <c:pt idx="162">
                  <c:v>0</c:v>
                </c:pt>
                <c:pt idx="163">
                  <c:v>0</c:v>
                </c:pt>
                <c:pt idx="164">
                  <c:v>0</c:v>
                </c:pt>
                <c:pt idx="165">
                  <c:v>0</c:v>
                </c:pt>
                <c:pt idx="166">
                  <c:v>132.69</c:v>
                </c:pt>
                <c:pt idx="167">
                  <c:v>496.89</c:v>
                </c:pt>
                <c:pt idx="168">
                  <c:v>0</c:v>
                </c:pt>
                <c:pt idx="169">
                  <c:v>15.9</c:v>
                </c:pt>
                <c:pt idx="170">
                  <c:v>855.99</c:v>
                </c:pt>
                <c:pt idx="171">
                  <c:v>10.74</c:v>
                </c:pt>
                <c:pt idx="172">
                  <c:v>0</c:v>
                </c:pt>
                <c:pt idx="173">
                  <c:v>0</c:v>
                </c:pt>
                <c:pt idx="174">
                  <c:v>0</c:v>
                </c:pt>
                <c:pt idx="175">
                  <c:v>0</c:v>
                </c:pt>
                <c:pt idx="176">
                  <c:v>0</c:v>
                </c:pt>
                <c:pt idx="177">
                  <c:v>9.93</c:v>
                </c:pt>
                <c:pt idx="178">
                  <c:v>0</c:v>
                </c:pt>
                <c:pt idx="179">
                  <c:v>0</c:v>
                </c:pt>
                <c:pt idx="180">
                  <c:v>0</c:v>
                </c:pt>
                <c:pt idx="181">
                  <c:v>2639.47</c:v>
                </c:pt>
                <c:pt idx="182">
                  <c:v>0</c:v>
                </c:pt>
                <c:pt idx="183">
                  <c:v>0</c:v>
                </c:pt>
                <c:pt idx="184">
                  <c:v>24.39</c:v>
                </c:pt>
                <c:pt idx="185">
                  <c:v>0</c:v>
                </c:pt>
                <c:pt idx="186">
                  <c:v>11.65</c:v>
                </c:pt>
                <c:pt idx="187">
                  <c:v>0.7</c:v>
                </c:pt>
                <c:pt idx="188">
                  <c:v>5.86</c:v>
                </c:pt>
                <c:pt idx="189">
                  <c:v>1916.68</c:v>
                </c:pt>
                <c:pt idx="190">
                  <c:v>10.5</c:v>
                </c:pt>
                <c:pt idx="191">
                  <c:v>993.83</c:v>
                </c:pt>
                <c:pt idx="192">
                  <c:v>0</c:v>
                </c:pt>
                <c:pt idx="193">
                  <c:v>0</c:v>
                </c:pt>
                <c:pt idx="194">
                  <c:v>1074.44</c:v>
                </c:pt>
                <c:pt idx="195">
                  <c:v>0</c:v>
                </c:pt>
                <c:pt idx="196">
                  <c:v>411.52</c:v>
                </c:pt>
                <c:pt idx="197">
                  <c:v>211.23</c:v>
                </c:pt>
                <c:pt idx="198">
                  <c:v>49.79</c:v>
                </c:pt>
                <c:pt idx="199">
                  <c:v>0</c:v>
                </c:pt>
                <c:pt idx="200">
                  <c:v>0</c:v>
                </c:pt>
                <c:pt idx="201">
                  <c:v>0</c:v>
                </c:pt>
                <c:pt idx="202">
                  <c:v>0</c:v>
                </c:pt>
                <c:pt idx="203">
                  <c:v>0</c:v>
                </c:pt>
                <c:pt idx="204">
                  <c:v>196.8</c:v>
                </c:pt>
                <c:pt idx="205">
                  <c:v>250.04</c:v>
                </c:pt>
                <c:pt idx="206">
                  <c:v>0</c:v>
                </c:pt>
                <c:pt idx="207">
                  <c:v>0</c:v>
                </c:pt>
                <c:pt idx="208">
                  <c:v>107.08</c:v>
                </c:pt>
                <c:pt idx="209">
                  <c:v>0</c:v>
                </c:pt>
                <c:pt idx="210">
                  <c:v>0</c:v>
                </c:pt>
                <c:pt idx="211">
                  <c:v>0</c:v>
                </c:pt>
                <c:pt idx="212">
                  <c:v>1273.21</c:v>
                </c:pt>
                <c:pt idx="213">
                  <c:v>0</c:v>
                </c:pt>
                <c:pt idx="214">
                  <c:v>27.91</c:v>
                </c:pt>
                <c:pt idx="215">
                  <c:v>0</c:v>
                </c:pt>
                <c:pt idx="216">
                  <c:v>0</c:v>
                </c:pt>
                <c:pt idx="217">
                  <c:v>7.44</c:v>
                </c:pt>
                <c:pt idx="218">
                  <c:v>0</c:v>
                </c:pt>
                <c:pt idx="219">
                  <c:v>1372.63</c:v>
                </c:pt>
                <c:pt idx="220">
                  <c:v>50.2</c:v>
                </c:pt>
                <c:pt idx="221">
                  <c:v>236.24</c:v>
                </c:pt>
                <c:pt idx="222">
                  <c:v>943</c:v>
                </c:pt>
                <c:pt idx="223">
                  <c:v>0</c:v>
                </c:pt>
                <c:pt idx="224">
                  <c:v>163.16</c:v>
                </c:pt>
                <c:pt idx="225">
                  <c:v>0</c:v>
                </c:pt>
                <c:pt idx="226">
                  <c:v>90.62</c:v>
                </c:pt>
                <c:pt idx="227">
                  <c:v>427.12</c:v>
                </c:pt>
                <c:pt idx="228">
                  <c:v>86.44</c:v>
                </c:pt>
                <c:pt idx="229">
                  <c:v>0</c:v>
                </c:pt>
                <c:pt idx="230">
                  <c:v>0</c:v>
                </c:pt>
                <c:pt idx="231">
                  <c:v>0</c:v>
                </c:pt>
                <c:pt idx="232">
                  <c:v>0</c:v>
                </c:pt>
                <c:pt idx="233">
                  <c:v>1268.81</c:v>
                </c:pt>
                <c:pt idx="234">
                  <c:v>0</c:v>
                </c:pt>
                <c:pt idx="235">
                  <c:v>299.67</c:v>
                </c:pt>
                <c:pt idx="236">
                  <c:v>0</c:v>
                </c:pt>
                <c:pt idx="237">
                  <c:v>16.05</c:v>
                </c:pt>
                <c:pt idx="238">
                  <c:v>0</c:v>
                </c:pt>
                <c:pt idx="239">
                  <c:v>0</c:v>
                </c:pt>
                <c:pt idx="240">
                  <c:v>7.9</c:v>
                </c:pt>
                <c:pt idx="241">
                  <c:v>521.69000000000005</c:v>
                </c:pt>
                <c:pt idx="242">
                  <c:v>496.8</c:v>
                </c:pt>
                <c:pt idx="243">
                  <c:v>0</c:v>
                </c:pt>
                <c:pt idx="244">
                  <c:v>0</c:v>
                </c:pt>
                <c:pt idx="245">
                  <c:v>0</c:v>
                </c:pt>
                <c:pt idx="246">
                  <c:v>23.2</c:v>
                </c:pt>
                <c:pt idx="247">
                  <c:v>0</c:v>
                </c:pt>
                <c:pt idx="248">
                  <c:v>0</c:v>
                </c:pt>
                <c:pt idx="249">
                  <c:v>0</c:v>
                </c:pt>
                <c:pt idx="250">
                  <c:v>0</c:v>
                </c:pt>
                <c:pt idx="251">
                  <c:v>2583.56</c:v>
                </c:pt>
                <c:pt idx="252">
                  <c:v>6.05</c:v>
                </c:pt>
                <c:pt idx="253">
                  <c:v>0</c:v>
                </c:pt>
                <c:pt idx="254">
                  <c:v>0</c:v>
                </c:pt>
                <c:pt idx="255">
                  <c:v>122.29</c:v>
                </c:pt>
                <c:pt idx="256">
                  <c:v>0</c:v>
                </c:pt>
                <c:pt idx="257">
                  <c:v>0</c:v>
                </c:pt>
                <c:pt idx="258">
                  <c:v>2028.12</c:v>
                </c:pt>
                <c:pt idx="259">
                  <c:v>0</c:v>
                </c:pt>
                <c:pt idx="260">
                  <c:v>0</c:v>
                </c:pt>
                <c:pt idx="261">
                  <c:v>6.11</c:v>
                </c:pt>
                <c:pt idx="262">
                  <c:v>0</c:v>
                </c:pt>
                <c:pt idx="263">
                  <c:v>0</c:v>
                </c:pt>
                <c:pt idx="264">
                  <c:v>0</c:v>
                </c:pt>
                <c:pt idx="265">
                  <c:v>3042.18</c:v>
                </c:pt>
                <c:pt idx="266">
                  <c:v>0</c:v>
                </c:pt>
                <c:pt idx="267">
                  <c:v>171.84</c:v>
                </c:pt>
                <c:pt idx="268">
                  <c:v>32.94</c:v>
                </c:pt>
                <c:pt idx="269">
                  <c:v>131.33000000000001</c:v>
                </c:pt>
                <c:pt idx="270">
                  <c:v>0</c:v>
                </c:pt>
                <c:pt idx="271">
                  <c:v>140.13999999999999</c:v>
                </c:pt>
                <c:pt idx="272">
                  <c:v>105.25</c:v>
                </c:pt>
                <c:pt idx="273">
                  <c:v>0</c:v>
                </c:pt>
                <c:pt idx="274">
                  <c:v>113.41</c:v>
                </c:pt>
                <c:pt idx="275">
                  <c:v>26.1</c:v>
                </c:pt>
                <c:pt idx="276">
                  <c:v>0</c:v>
                </c:pt>
                <c:pt idx="277">
                  <c:v>2800.12</c:v>
                </c:pt>
                <c:pt idx="278">
                  <c:v>363.55</c:v>
                </c:pt>
                <c:pt idx="279">
                  <c:v>0</c:v>
                </c:pt>
                <c:pt idx="280">
                  <c:v>0</c:v>
                </c:pt>
                <c:pt idx="281">
                  <c:v>0</c:v>
                </c:pt>
                <c:pt idx="282">
                  <c:v>0</c:v>
                </c:pt>
                <c:pt idx="283">
                  <c:v>46.49</c:v>
                </c:pt>
                <c:pt idx="284">
                  <c:v>159.53</c:v>
                </c:pt>
                <c:pt idx="285">
                  <c:v>15.37</c:v>
                </c:pt>
                <c:pt idx="286">
                  <c:v>5924.11</c:v>
                </c:pt>
                <c:pt idx="287">
                  <c:v>39.590000000000003</c:v>
                </c:pt>
                <c:pt idx="288">
                  <c:v>0</c:v>
                </c:pt>
                <c:pt idx="289">
                  <c:v>0</c:v>
                </c:pt>
                <c:pt idx="290">
                  <c:v>0</c:v>
                </c:pt>
                <c:pt idx="291">
                  <c:v>4637.41</c:v>
                </c:pt>
                <c:pt idx="292">
                  <c:v>0</c:v>
                </c:pt>
                <c:pt idx="293">
                  <c:v>21.51</c:v>
                </c:pt>
                <c:pt idx="294">
                  <c:v>34.07</c:v>
                </c:pt>
                <c:pt idx="295">
                  <c:v>4073.25</c:v>
                </c:pt>
                <c:pt idx="296">
                  <c:v>0</c:v>
                </c:pt>
                <c:pt idx="297">
                  <c:v>0</c:v>
                </c:pt>
                <c:pt idx="298">
                  <c:v>6028.41</c:v>
                </c:pt>
                <c:pt idx="299">
                  <c:v>0</c:v>
                </c:pt>
                <c:pt idx="300">
                  <c:v>0</c:v>
                </c:pt>
                <c:pt idx="301">
                  <c:v>46.15</c:v>
                </c:pt>
                <c:pt idx="302">
                  <c:v>0</c:v>
                </c:pt>
                <c:pt idx="303">
                  <c:v>1141.79</c:v>
                </c:pt>
                <c:pt idx="304">
                  <c:v>0</c:v>
                </c:pt>
                <c:pt idx="305">
                  <c:v>224.85</c:v>
                </c:pt>
                <c:pt idx="306">
                  <c:v>0</c:v>
                </c:pt>
                <c:pt idx="307">
                  <c:v>0</c:v>
                </c:pt>
                <c:pt idx="308">
                  <c:v>0</c:v>
                </c:pt>
                <c:pt idx="309">
                  <c:v>0</c:v>
                </c:pt>
                <c:pt idx="310">
                  <c:v>293.14</c:v>
                </c:pt>
                <c:pt idx="311">
                  <c:v>0</c:v>
                </c:pt>
                <c:pt idx="312">
                  <c:v>0</c:v>
                </c:pt>
                <c:pt idx="313">
                  <c:v>0</c:v>
                </c:pt>
                <c:pt idx="314">
                  <c:v>0</c:v>
                </c:pt>
                <c:pt idx="315">
                  <c:v>0</c:v>
                </c:pt>
                <c:pt idx="316">
                  <c:v>0</c:v>
                </c:pt>
                <c:pt idx="317">
                  <c:v>0</c:v>
                </c:pt>
                <c:pt idx="318">
                  <c:v>484.85</c:v>
                </c:pt>
                <c:pt idx="319">
                  <c:v>18</c:v>
                </c:pt>
                <c:pt idx="320">
                  <c:v>15.27</c:v>
                </c:pt>
                <c:pt idx="321">
                  <c:v>26.59</c:v>
                </c:pt>
                <c:pt idx="322">
                  <c:v>0</c:v>
                </c:pt>
                <c:pt idx="323">
                  <c:v>0</c:v>
                </c:pt>
                <c:pt idx="324">
                  <c:v>0</c:v>
                </c:pt>
                <c:pt idx="325">
                  <c:v>0</c:v>
                </c:pt>
                <c:pt idx="326">
                  <c:v>0</c:v>
                </c:pt>
                <c:pt idx="327">
                  <c:v>0</c:v>
                </c:pt>
                <c:pt idx="328">
                  <c:v>0</c:v>
                </c:pt>
                <c:pt idx="329">
                  <c:v>23.54</c:v>
                </c:pt>
                <c:pt idx="330">
                  <c:v>0</c:v>
                </c:pt>
                <c:pt idx="331">
                  <c:v>0</c:v>
                </c:pt>
                <c:pt idx="332">
                  <c:v>0</c:v>
                </c:pt>
                <c:pt idx="333">
                  <c:v>0</c:v>
                </c:pt>
                <c:pt idx="334">
                  <c:v>107.02</c:v>
                </c:pt>
                <c:pt idx="335">
                  <c:v>18.420000000000002</c:v>
                </c:pt>
                <c:pt idx="336">
                  <c:v>349.47</c:v>
                </c:pt>
                <c:pt idx="337">
                  <c:v>0</c:v>
                </c:pt>
                <c:pt idx="338">
                  <c:v>0</c:v>
                </c:pt>
                <c:pt idx="339">
                  <c:v>6610.2</c:v>
                </c:pt>
                <c:pt idx="340">
                  <c:v>0</c:v>
                </c:pt>
                <c:pt idx="341">
                  <c:v>0</c:v>
                </c:pt>
                <c:pt idx="342">
                  <c:v>0</c:v>
                </c:pt>
                <c:pt idx="343">
                  <c:v>288.08999999999997</c:v>
                </c:pt>
                <c:pt idx="344">
                  <c:v>719.48</c:v>
                </c:pt>
                <c:pt idx="345">
                  <c:v>1192.04</c:v>
                </c:pt>
                <c:pt idx="346">
                  <c:v>1192.04</c:v>
                </c:pt>
                <c:pt idx="347">
                  <c:v>0</c:v>
                </c:pt>
                <c:pt idx="348">
                  <c:v>288.08999999999997</c:v>
                </c:pt>
                <c:pt idx="349">
                  <c:v>1030.51</c:v>
                </c:pt>
                <c:pt idx="350">
                  <c:v>261.44</c:v>
                </c:pt>
                <c:pt idx="351">
                  <c:v>0</c:v>
                </c:pt>
                <c:pt idx="352">
                  <c:v>106.75</c:v>
                </c:pt>
                <c:pt idx="353">
                  <c:v>0</c:v>
                </c:pt>
                <c:pt idx="354">
                  <c:v>4233.26</c:v>
                </c:pt>
                <c:pt idx="355">
                  <c:v>102.77</c:v>
                </c:pt>
                <c:pt idx="356">
                  <c:v>0</c:v>
                </c:pt>
                <c:pt idx="357">
                  <c:v>20.64</c:v>
                </c:pt>
                <c:pt idx="358">
                  <c:v>0</c:v>
                </c:pt>
                <c:pt idx="359">
                  <c:v>0</c:v>
                </c:pt>
                <c:pt idx="360">
                  <c:v>10.8</c:v>
                </c:pt>
                <c:pt idx="361">
                  <c:v>0</c:v>
                </c:pt>
                <c:pt idx="362">
                  <c:v>90.76</c:v>
                </c:pt>
                <c:pt idx="363">
                  <c:v>0</c:v>
                </c:pt>
                <c:pt idx="364">
                  <c:v>70.03</c:v>
                </c:pt>
                <c:pt idx="365">
                  <c:v>0</c:v>
                </c:pt>
                <c:pt idx="366">
                  <c:v>40.479999999999997</c:v>
                </c:pt>
                <c:pt idx="367">
                  <c:v>32.86</c:v>
                </c:pt>
                <c:pt idx="368">
                  <c:v>0</c:v>
                </c:pt>
                <c:pt idx="369">
                  <c:v>9.59</c:v>
                </c:pt>
                <c:pt idx="370">
                  <c:v>0</c:v>
                </c:pt>
                <c:pt idx="371">
                  <c:v>0</c:v>
                </c:pt>
                <c:pt idx="372">
                  <c:v>0</c:v>
                </c:pt>
                <c:pt idx="373">
                  <c:v>0</c:v>
                </c:pt>
                <c:pt idx="374">
                  <c:v>4568.6099999999997</c:v>
                </c:pt>
                <c:pt idx="375">
                  <c:v>0</c:v>
                </c:pt>
                <c:pt idx="376">
                  <c:v>38.06</c:v>
                </c:pt>
                <c:pt idx="377">
                  <c:v>0</c:v>
                </c:pt>
                <c:pt idx="378">
                  <c:v>0</c:v>
                </c:pt>
                <c:pt idx="379">
                  <c:v>0</c:v>
                </c:pt>
                <c:pt idx="380">
                  <c:v>0</c:v>
                </c:pt>
                <c:pt idx="381">
                  <c:v>2568.46</c:v>
                </c:pt>
                <c:pt idx="382">
                  <c:v>9.49</c:v>
                </c:pt>
                <c:pt idx="383">
                  <c:v>0</c:v>
                </c:pt>
                <c:pt idx="384">
                  <c:v>890.18</c:v>
                </c:pt>
                <c:pt idx="385">
                  <c:v>6095.86</c:v>
                </c:pt>
                <c:pt idx="386">
                  <c:v>0</c:v>
                </c:pt>
                <c:pt idx="387">
                  <c:v>25.04</c:v>
                </c:pt>
                <c:pt idx="388">
                  <c:v>0</c:v>
                </c:pt>
                <c:pt idx="389">
                  <c:v>928.96</c:v>
                </c:pt>
                <c:pt idx="390">
                  <c:v>0</c:v>
                </c:pt>
                <c:pt idx="391">
                  <c:v>0</c:v>
                </c:pt>
                <c:pt idx="392">
                  <c:v>25.04</c:v>
                </c:pt>
                <c:pt idx="393">
                  <c:v>930.99</c:v>
                </c:pt>
                <c:pt idx="394">
                  <c:v>0</c:v>
                </c:pt>
                <c:pt idx="395">
                  <c:v>0</c:v>
                </c:pt>
                <c:pt idx="396">
                  <c:v>0</c:v>
                </c:pt>
                <c:pt idx="397">
                  <c:v>40.200000000000003</c:v>
                </c:pt>
                <c:pt idx="398">
                  <c:v>3.21</c:v>
                </c:pt>
                <c:pt idx="399">
                  <c:v>38.700000000000003</c:v>
                </c:pt>
                <c:pt idx="400">
                  <c:v>0</c:v>
                </c:pt>
                <c:pt idx="401">
                  <c:v>0</c:v>
                </c:pt>
                <c:pt idx="402">
                  <c:v>0</c:v>
                </c:pt>
                <c:pt idx="403">
                  <c:v>0</c:v>
                </c:pt>
                <c:pt idx="404">
                  <c:v>15.42</c:v>
                </c:pt>
                <c:pt idx="405">
                  <c:v>33.92</c:v>
                </c:pt>
                <c:pt idx="406">
                  <c:v>0</c:v>
                </c:pt>
                <c:pt idx="407">
                  <c:v>46.44</c:v>
                </c:pt>
                <c:pt idx="408">
                  <c:v>0</c:v>
                </c:pt>
                <c:pt idx="409">
                  <c:v>0</c:v>
                </c:pt>
                <c:pt idx="410">
                  <c:v>3.85</c:v>
                </c:pt>
                <c:pt idx="411">
                  <c:v>71.739999999999995</c:v>
                </c:pt>
                <c:pt idx="412">
                  <c:v>0</c:v>
                </c:pt>
                <c:pt idx="413">
                  <c:v>24.1</c:v>
                </c:pt>
                <c:pt idx="414">
                  <c:v>6.97</c:v>
                </c:pt>
                <c:pt idx="415">
                  <c:v>0</c:v>
                </c:pt>
                <c:pt idx="416">
                  <c:v>0</c:v>
                </c:pt>
                <c:pt idx="417">
                  <c:v>0</c:v>
                </c:pt>
                <c:pt idx="418">
                  <c:v>0</c:v>
                </c:pt>
                <c:pt idx="419">
                  <c:v>797.86</c:v>
                </c:pt>
                <c:pt idx="420">
                  <c:v>422.45</c:v>
                </c:pt>
                <c:pt idx="421">
                  <c:v>0</c:v>
                </c:pt>
                <c:pt idx="422">
                  <c:v>0</c:v>
                </c:pt>
                <c:pt idx="423">
                  <c:v>0</c:v>
                </c:pt>
                <c:pt idx="424">
                  <c:v>0</c:v>
                </c:pt>
                <c:pt idx="425">
                  <c:v>1400.1</c:v>
                </c:pt>
                <c:pt idx="426">
                  <c:v>916.68</c:v>
                </c:pt>
                <c:pt idx="427">
                  <c:v>67.599999999999994</c:v>
                </c:pt>
                <c:pt idx="428">
                  <c:v>0</c:v>
                </c:pt>
                <c:pt idx="429">
                  <c:v>14.76</c:v>
                </c:pt>
                <c:pt idx="430">
                  <c:v>10.85</c:v>
                </c:pt>
                <c:pt idx="431">
                  <c:v>97.66</c:v>
                </c:pt>
                <c:pt idx="432">
                  <c:v>0</c:v>
                </c:pt>
                <c:pt idx="433">
                  <c:v>0</c:v>
                </c:pt>
                <c:pt idx="434">
                  <c:v>0</c:v>
                </c:pt>
                <c:pt idx="435">
                  <c:v>0</c:v>
                </c:pt>
                <c:pt idx="436">
                  <c:v>613.9</c:v>
                </c:pt>
                <c:pt idx="437">
                  <c:v>232.28</c:v>
                </c:pt>
                <c:pt idx="438">
                  <c:v>0</c:v>
                </c:pt>
                <c:pt idx="439">
                  <c:v>0</c:v>
                </c:pt>
                <c:pt idx="440">
                  <c:v>285.95</c:v>
                </c:pt>
                <c:pt idx="441">
                  <c:v>0</c:v>
                </c:pt>
                <c:pt idx="442">
                  <c:v>0</c:v>
                </c:pt>
                <c:pt idx="443">
                  <c:v>12.71</c:v>
                </c:pt>
                <c:pt idx="444">
                  <c:v>7.72</c:v>
                </c:pt>
                <c:pt idx="445">
                  <c:v>192.52</c:v>
                </c:pt>
                <c:pt idx="446">
                  <c:v>0</c:v>
                </c:pt>
                <c:pt idx="447">
                  <c:v>0</c:v>
                </c:pt>
                <c:pt idx="448">
                  <c:v>0</c:v>
                </c:pt>
                <c:pt idx="449">
                  <c:v>0</c:v>
                </c:pt>
                <c:pt idx="450">
                  <c:v>0</c:v>
                </c:pt>
                <c:pt idx="451">
                  <c:v>0</c:v>
                </c:pt>
                <c:pt idx="452">
                  <c:v>0</c:v>
                </c:pt>
                <c:pt idx="453">
                  <c:v>0</c:v>
                </c:pt>
                <c:pt idx="454">
                  <c:v>131.38</c:v>
                </c:pt>
                <c:pt idx="455">
                  <c:v>0</c:v>
                </c:pt>
                <c:pt idx="456">
                  <c:v>0</c:v>
                </c:pt>
                <c:pt idx="457">
                  <c:v>0</c:v>
                </c:pt>
                <c:pt idx="458">
                  <c:v>0</c:v>
                </c:pt>
                <c:pt idx="459">
                  <c:v>0</c:v>
                </c:pt>
                <c:pt idx="460">
                  <c:v>1220.04</c:v>
                </c:pt>
                <c:pt idx="461">
                  <c:v>0</c:v>
                </c:pt>
                <c:pt idx="462">
                  <c:v>4.38</c:v>
                </c:pt>
                <c:pt idx="463">
                  <c:v>0</c:v>
                </c:pt>
                <c:pt idx="464">
                  <c:v>3.38</c:v>
                </c:pt>
                <c:pt idx="465">
                  <c:v>0.35</c:v>
                </c:pt>
                <c:pt idx="466">
                  <c:v>0</c:v>
                </c:pt>
                <c:pt idx="467">
                  <c:v>0</c:v>
                </c:pt>
                <c:pt idx="468">
                  <c:v>0</c:v>
                </c:pt>
                <c:pt idx="469">
                  <c:v>19.57</c:v>
                </c:pt>
                <c:pt idx="470">
                  <c:v>98.12</c:v>
                </c:pt>
                <c:pt idx="471">
                  <c:v>107.11</c:v>
                </c:pt>
                <c:pt idx="472">
                  <c:v>0</c:v>
                </c:pt>
                <c:pt idx="473">
                  <c:v>0</c:v>
                </c:pt>
                <c:pt idx="474">
                  <c:v>0</c:v>
                </c:pt>
                <c:pt idx="475">
                  <c:v>1.22</c:v>
                </c:pt>
                <c:pt idx="476">
                  <c:v>4.3099999999999996</c:v>
                </c:pt>
                <c:pt idx="477">
                  <c:v>0</c:v>
                </c:pt>
                <c:pt idx="478">
                  <c:v>122.21</c:v>
                </c:pt>
                <c:pt idx="479">
                  <c:v>0</c:v>
                </c:pt>
                <c:pt idx="480">
                  <c:v>201.74</c:v>
                </c:pt>
                <c:pt idx="481">
                  <c:v>0</c:v>
                </c:pt>
                <c:pt idx="482">
                  <c:v>0</c:v>
                </c:pt>
                <c:pt idx="483">
                  <c:v>0</c:v>
                </c:pt>
                <c:pt idx="484">
                  <c:v>21.56</c:v>
                </c:pt>
                <c:pt idx="485">
                  <c:v>0</c:v>
                </c:pt>
                <c:pt idx="486">
                  <c:v>0</c:v>
                </c:pt>
                <c:pt idx="487">
                  <c:v>0</c:v>
                </c:pt>
                <c:pt idx="488">
                  <c:v>0</c:v>
                </c:pt>
                <c:pt idx="489">
                  <c:v>18.64</c:v>
                </c:pt>
                <c:pt idx="490">
                  <c:v>0</c:v>
                </c:pt>
                <c:pt idx="491">
                  <c:v>55.89</c:v>
                </c:pt>
                <c:pt idx="492">
                  <c:v>1.32</c:v>
                </c:pt>
                <c:pt idx="493">
                  <c:v>455.42</c:v>
                </c:pt>
                <c:pt idx="494">
                  <c:v>29.33</c:v>
                </c:pt>
                <c:pt idx="495">
                  <c:v>0</c:v>
                </c:pt>
                <c:pt idx="496">
                  <c:v>0</c:v>
                </c:pt>
                <c:pt idx="497">
                  <c:v>34.35</c:v>
                </c:pt>
                <c:pt idx="498">
                  <c:v>0</c:v>
                </c:pt>
                <c:pt idx="499">
                  <c:v>35.950000000000003</c:v>
                </c:pt>
                <c:pt idx="500">
                  <c:v>0</c:v>
                </c:pt>
                <c:pt idx="501">
                  <c:v>0</c:v>
                </c:pt>
                <c:pt idx="502">
                  <c:v>263.39999999999998</c:v>
                </c:pt>
                <c:pt idx="503">
                  <c:v>37.31</c:v>
                </c:pt>
                <c:pt idx="504">
                  <c:v>0</c:v>
                </c:pt>
                <c:pt idx="505">
                  <c:v>0</c:v>
                </c:pt>
                <c:pt idx="506">
                  <c:v>104.72</c:v>
                </c:pt>
                <c:pt idx="507">
                  <c:v>37.31</c:v>
                </c:pt>
                <c:pt idx="508">
                  <c:v>80.67</c:v>
                </c:pt>
                <c:pt idx="509">
                  <c:v>114.32</c:v>
                </c:pt>
                <c:pt idx="510">
                  <c:v>1107.4100000000001</c:v>
                </c:pt>
                <c:pt idx="511">
                  <c:v>0</c:v>
                </c:pt>
                <c:pt idx="512">
                  <c:v>0</c:v>
                </c:pt>
                <c:pt idx="513">
                  <c:v>0</c:v>
                </c:pt>
                <c:pt idx="514">
                  <c:v>354.33</c:v>
                </c:pt>
                <c:pt idx="515">
                  <c:v>0</c:v>
                </c:pt>
                <c:pt idx="516">
                  <c:v>35.31</c:v>
                </c:pt>
                <c:pt idx="517">
                  <c:v>6.11</c:v>
                </c:pt>
                <c:pt idx="518">
                  <c:v>187.41</c:v>
                </c:pt>
                <c:pt idx="519">
                  <c:v>0</c:v>
                </c:pt>
                <c:pt idx="520">
                  <c:v>92.72</c:v>
                </c:pt>
                <c:pt idx="521">
                  <c:v>0</c:v>
                </c:pt>
                <c:pt idx="522">
                  <c:v>396.97</c:v>
                </c:pt>
                <c:pt idx="523">
                  <c:v>0</c:v>
                </c:pt>
                <c:pt idx="524">
                  <c:v>538.52</c:v>
                </c:pt>
                <c:pt idx="525">
                  <c:v>0</c:v>
                </c:pt>
                <c:pt idx="526">
                  <c:v>0</c:v>
                </c:pt>
                <c:pt idx="527">
                  <c:v>0</c:v>
                </c:pt>
                <c:pt idx="528">
                  <c:v>0</c:v>
                </c:pt>
                <c:pt idx="529">
                  <c:v>0</c:v>
                </c:pt>
                <c:pt idx="530">
                  <c:v>0</c:v>
                </c:pt>
                <c:pt idx="531">
                  <c:v>27.23</c:v>
                </c:pt>
                <c:pt idx="532">
                  <c:v>0</c:v>
                </c:pt>
                <c:pt idx="533">
                  <c:v>373.67</c:v>
                </c:pt>
                <c:pt idx="534">
                  <c:v>0</c:v>
                </c:pt>
                <c:pt idx="535">
                  <c:v>0</c:v>
                </c:pt>
                <c:pt idx="536">
                  <c:v>168.92</c:v>
                </c:pt>
                <c:pt idx="537">
                  <c:v>0</c:v>
                </c:pt>
                <c:pt idx="538">
                  <c:v>19.059999999999999</c:v>
                </c:pt>
                <c:pt idx="539">
                  <c:v>10.56</c:v>
                </c:pt>
                <c:pt idx="540">
                  <c:v>837.68</c:v>
                </c:pt>
                <c:pt idx="541">
                  <c:v>0</c:v>
                </c:pt>
                <c:pt idx="542">
                  <c:v>0</c:v>
                </c:pt>
                <c:pt idx="543">
                  <c:v>0</c:v>
                </c:pt>
                <c:pt idx="544">
                  <c:v>0</c:v>
                </c:pt>
                <c:pt idx="545">
                  <c:v>0</c:v>
                </c:pt>
                <c:pt idx="546">
                  <c:v>12.9</c:v>
                </c:pt>
                <c:pt idx="547">
                  <c:v>0</c:v>
                </c:pt>
                <c:pt idx="548">
                  <c:v>93.85</c:v>
                </c:pt>
                <c:pt idx="549">
                  <c:v>17.77</c:v>
                </c:pt>
                <c:pt idx="550">
                  <c:v>0</c:v>
                </c:pt>
                <c:pt idx="551">
                  <c:v>0</c:v>
                </c:pt>
                <c:pt idx="552">
                  <c:v>4.03</c:v>
                </c:pt>
                <c:pt idx="553">
                  <c:v>0</c:v>
                </c:pt>
                <c:pt idx="554">
                  <c:v>0</c:v>
                </c:pt>
                <c:pt idx="555">
                  <c:v>0</c:v>
                </c:pt>
                <c:pt idx="556">
                  <c:v>0</c:v>
                </c:pt>
                <c:pt idx="557">
                  <c:v>551.09</c:v>
                </c:pt>
                <c:pt idx="558">
                  <c:v>17.510000000000002</c:v>
                </c:pt>
                <c:pt idx="559">
                  <c:v>818.55</c:v>
                </c:pt>
                <c:pt idx="560">
                  <c:v>0</c:v>
                </c:pt>
                <c:pt idx="561">
                  <c:v>0</c:v>
                </c:pt>
                <c:pt idx="562">
                  <c:v>0</c:v>
                </c:pt>
                <c:pt idx="563">
                  <c:v>0</c:v>
                </c:pt>
                <c:pt idx="564">
                  <c:v>829.47</c:v>
                </c:pt>
                <c:pt idx="565">
                  <c:v>111.22</c:v>
                </c:pt>
                <c:pt idx="566">
                  <c:v>22.87</c:v>
                </c:pt>
                <c:pt idx="567">
                  <c:v>115.73</c:v>
                </c:pt>
                <c:pt idx="568">
                  <c:v>909.36</c:v>
                </c:pt>
                <c:pt idx="569">
                  <c:v>0</c:v>
                </c:pt>
                <c:pt idx="570">
                  <c:v>8.73</c:v>
                </c:pt>
                <c:pt idx="571">
                  <c:v>442.09</c:v>
                </c:pt>
                <c:pt idx="572">
                  <c:v>455.12</c:v>
                </c:pt>
                <c:pt idx="573">
                  <c:v>624.4</c:v>
                </c:pt>
                <c:pt idx="574">
                  <c:v>18.920000000000002</c:v>
                </c:pt>
                <c:pt idx="575">
                  <c:v>39.35</c:v>
                </c:pt>
                <c:pt idx="576">
                  <c:v>0</c:v>
                </c:pt>
                <c:pt idx="577">
                  <c:v>329.98</c:v>
                </c:pt>
                <c:pt idx="578">
                  <c:v>30.49</c:v>
                </c:pt>
                <c:pt idx="579">
                  <c:v>1152.53</c:v>
                </c:pt>
                <c:pt idx="580">
                  <c:v>0</c:v>
                </c:pt>
                <c:pt idx="581">
                  <c:v>293.66000000000003</c:v>
                </c:pt>
                <c:pt idx="582">
                  <c:v>0</c:v>
                </c:pt>
                <c:pt idx="583">
                  <c:v>0</c:v>
                </c:pt>
                <c:pt idx="584">
                  <c:v>44.91</c:v>
                </c:pt>
                <c:pt idx="585">
                  <c:v>9.33</c:v>
                </c:pt>
                <c:pt idx="586">
                  <c:v>2593.14</c:v>
                </c:pt>
                <c:pt idx="587">
                  <c:v>1162.76</c:v>
                </c:pt>
                <c:pt idx="588">
                  <c:v>0</c:v>
                </c:pt>
                <c:pt idx="589">
                  <c:v>0</c:v>
                </c:pt>
                <c:pt idx="590">
                  <c:v>0</c:v>
                </c:pt>
                <c:pt idx="591">
                  <c:v>144.75</c:v>
                </c:pt>
                <c:pt idx="592">
                  <c:v>0</c:v>
                </c:pt>
                <c:pt idx="593">
                  <c:v>0</c:v>
                </c:pt>
                <c:pt idx="594">
                  <c:v>4.17</c:v>
                </c:pt>
                <c:pt idx="595">
                  <c:v>0</c:v>
                </c:pt>
                <c:pt idx="596">
                  <c:v>16.02</c:v>
                </c:pt>
                <c:pt idx="597">
                  <c:v>38.07</c:v>
                </c:pt>
                <c:pt idx="598">
                  <c:v>0</c:v>
                </c:pt>
                <c:pt idx="599">
                  <c:v>0</c:v>
                </c:pt>
                <c:pt idx="600">
                  <c:v>139.61000000000001</c:v>
                </c:pt>
                <c:pt idx="601">
                  <c:v>0</c:v>
                </c:pt>
                <c:pt idx="602">
                  <c:v>152.43</c:v>
                </c:pt>
                <c:pt idx="603">
                  <c:v>9.86</c:v>
                </c:pt>
                <c:pt idx="604">
                  <c:v>0</c:v>
                </c:pt>
                <c:pt idx="605">
                  <c:v>0</c:v>
                </c:pt>
                <c:pt idx="606">
                  <c:v>0</c:v>
                </c:pt>
                <c:pt idx="607">
                  <c:v>0</c:v>
                </c:pt>
                <c:pt idx="608">
                  <c:v>206.52</c:v>
                </c:pt>
                <c:pt idx="609">
                  <c:v>2.12</c:v>
                </c:pt>
                <c:pt idx="610">
                  <c:v>5.88</c:v>
                </c:pt>
                <c:pt idx="611">
                  <c:v>772.04</c:v>
                </c:pt>
                <c:pt idx="612">
                  <c:v>772.04</c:v>
                </c:pt>
                <c:pt idx="613">
                  <c:v>81.91</c:v>
                </c:pt>
                <c:pt idx="614">
                  <c:v>0</c:v>
                </c:pt>
                <c:pt idx="615">
                  <c:v>1232.79</c:v>
                </c:pt>
                <c:pt idx="616">
                  <c:v>2.1800000000000002</c:v>
                </c:pt>
                <c:pt idx="617">
                  <c:v>67.11</c:v>
                </c:pt>
                <c:pt idx="618">
                  <c:v>54.94</c:v>
                </c:pt>
                <c:pt idx="619">
                  <c:v>168.24</c:v>
                </c:pt>
                <c:pt idx="620">
                  <c:v>0</c:v>
                </c:pt>
                <c:pt idx="621">
                  <c:v>1272.58</c:v>
                </c:pt>
                <c:pt idx="622">
                  <c:v>0</c:v>
                </c:pt>
                <c:pt idx="623">
                  <c:v>29.73</c:v>
                </c:pt>
                <c:pt idx="624">
                  <c:v>0</c:v>
                </c:pt>
                <c:pt idx="625">
                  <c:v>0</c:v>
                </c:pt>
                <c:pt idx="626">
                  <c:v>108</c:v>
                </c:pt>
                <c:pt idx="627">
                  <c:v>377.15</c:v>
                </c:pt>
                <c:pt idx="628">
                  <c:v>0</c:v>
                </c:pt>
                <c:pt idx="629">
                  <c:v>2169.75</c:v>
                </c:pt>
                <c:pt idx="630">
                  <c:v>0</c:v>
                </c:pt>
                <c:pt idx="631">
                  <c:v>0</c:v>
                </c:pt>
                <c:pt idx="632">
                  <c:v>4.53</c:v>
                </c:pt>
                <c:pt idx="633">
                  <c:v>9.7799999999999994</c:v>
                </c:pt>
                <c:pt idx="634">
                  <c:v>0</c:v>
                </c:pt>
                <c:pt idx="635">
                  <c:v>325.29000000000002</c:v>
                </c:pt>
                <c:pt idx="636">
                  <c:v>0</c:v>
                </c:pt>
                <c:pt idx="637">
                  <c:v>117.38</c:v>
                </c:pt>
                <c:pt idx="638">
                  <c:v>0</c:v>
                </c:pt>
                <c:pt idx="639">
                  <c:v>0</c:v>
                </c:pt>
                <c:pt idx="640">
                  <c:v>70.19</c:v>
                </c:pt>
                <c:pt idx="641">
                  <c:v>0</c:v>
                </c:pt>
                <c:pt idx="642">
                  <c:v>0</c:v>
                </c:pt>
                <c:pt idx="643">
                  <c:v>325.29000000000002</c:v>
                </c:pt>
                <c:pt idx="644">
                  <c:v>0</c:v>
                </c:pt>
                <c:pt idx="645">
                  <c:v>0</c:v>
                </c:pt>
                <c:pt idx="646">
                  <c:v>2660.14</c:v>
                </c:pt>
                <c:pt idx="647">
                  <c:v>0</c:v>
                </c:pt>
                <c:pt idx="648">
                  <c:v>1766.78</c:v>
                </c:pt>
                <c:pt idx="649">
                  <c:v>85.88</c:v>
                </c:pt>
                <c:pt idx="650">
                  <c:v>6.09</c:v>
                </c:pt>
                <c:pt idx="651">
                  <c:v>20.3</c:v>
                </c:pt>
                <c:pt idx="652">
                  <c:v>108.52</c:v>
                </c:pt>
                <c:pt idx="653">
                  <c:v>48.47</c:v>
                </c:pt>
                <c:pt idx="654">
                  <c:v>0</c:v>
                </c:pt>
                <c:pt idx="655">
                  <c:v>125.21</c:v>
                </c:pt>
                <c:pt idx="656">
                  <c:v>281.52999999999997</c:v>
                </c:pt>
                <c:pt idx="657">
                  <c:v>64.27</c:v>
                </c:pt>
                <c:pt idx="658">
                  <c:v>0</c:v>
                </c:pt>
                <c:pt idx="659">
                  <c:v>5.69</c:v>
                </c:pt>
                <c:pt idx="660">
                  <c:v>0</c:v>
                </c:pt>
                <c:pt idx="661">
                  <c:v>27.01</c:v>
                </c:pt>
                <c:pt idx="662">
                  <c:v>184.2</c:v>
                </c:pt>
                <c:pt idx="663">
                  <c:v>4.1100000000000003</c:v>
                </c:pt>
                <c:pt idx="664">
                  <c:v>28.57</c:v>
                </c:pt>
                <c:pt idx="665">
                  <c:v>2581.56</c:v>
                </c:pt>
                <c:pt idx="666">
                  <c:v>0</c:v>
                </c:pt>
                <c:pt idx="667">
                  <c:v>17.38</c:v>
                </c:pt>
                <c:pt idx="668">
                  <c:v>24.26</c:v>
                </c:pt>
                <c:pt idx="669">
                  <c:v>59.44</c:v>
                </c:pt>
                <c:pt idx="670">
                  <c:v>14.48</c:v>
                </c:pt>
                <c:pt idx="671">
                  <c:v>22.25</c:v>
                </c:pt>
                <c:pt idx="672">
                  <c:v>592.53</c:v>
                </c:pt>
                <c:pt idx="673">
                  <c:v>232.8</c:v>
                </c:pt>
                <c:pt idx="674">
                  <c:v>38.08</c:v>
                </c:pt>
                <c:pt idx="675">
                  <c:v>0</c:v>
                </c:pt>
                <c:pt idx="676">
                  <c:v>39.630000000000003</c:v>
                </c:pt>
                <c:pt idx="677">
                  <c:v>20.5</c:v>
                </c:pt>
                <c:pt idx="678">
                  <c:v>103.83</c:v>
                </c:pt>
                <c:pt idx="679">
                  <c:v>0</c:v>
                </c:pt>
                <c:pt idx="680">
                  <c:v>776.77</c:v>
                </c:pt>
                <c:pt idx="681">
                  <c:v>344.54</c:v>
                </c:pt>
                <c:pt idx="682">
                  <c:v>0</c:v>
                </c:pt>
                <c:pt idx="683">
                  <c:v>9</c:v>
                </c:pt>
                <c:pt idx="684">
                  <c:v>0</c:v>
                </c:pt>
                <c:pt idx="685">
                  <c:v>0</c:v>
                </c:pt>
                <c:pt idx="686">
                  <c:v>258.62</c:v>
                </c:pt>
                <c:pt idx="687">
                  <c:v>0</c:v>
                </c:pt>
                <c:pt idx="688">
                  <c:v>0</c:v>
                </c:pt>
                <c:pt idx="689">
                  <c:v>0</c:v>
                </c:pt>
                <c:pt idx="690">
                  <c:v>6.79</c:v>
                </c:pt>
                <c:pt idx="691">
                  <c:v>0</c:v>
                </c:pt>
                <c:pt idx="692">
                  <c:v>0</c:v>
                </c:pt>
                <c:pt idx="693">
                  <c:v>0</c:v>
                </c:pt>
                <c:pt idx="694">
                  <c:v>33.01</c:v>
                </c:pt>
                <c:pt idx="695">
                  <c:v>0</c:v>
                </c:pt>
                <c:pt idx="696">
                  <c:v>297.45999999999998</c:v>
                </c:pt>
                <c:pt idx="697">
                  <c:v>0</c:v>
                </c:pt>
                <c:pt idx="698">
                  <c:v>0</c:v>
                </c:pt>
                <c:pt idx="699">
                  <c:v>0</c:v>
                </c:pt>
                <c:pt idx="700">
                  <c:v>790.46</c:v>
                </c:pt>
                <c:pt idx="701">
                  <c:v>7.74</c:v>
                </c:pt>
                <c:pt idx="702">
                  <c:v>3985.31</c:v>
                </c:pt>
                <c:pt idx="703">
                  <c:v>13.96</c:v>
                </c:pt>
                <c:pt idx="704">
                  <c:v>788.79</c:v>
                </c:pt>
                <c:pt idx="705">
                  <c:v>0</c:v>
                </c:pt>
                <c:pt idx="706">
                  <c:v>531.62</c:v>
                </c:pt>
                <c:pt idx="707">
                  <c:v>0</c:v>
                </c:pt>
                <c:pt idx="708">
                  <c:v>46.01</c:v>
                </c:pt>
                <c:pt idx="709">
                  <c:v>1489.8</c:v>
                </c:pt>
                <c:pt idx="710">
                  <c:v>0</c:v>
                </c:pt>
                <c:pt idx="711">
                  <c:v>24.82</c:v>
                </c:pt>
                <c:pt idx="712">
                  <c:v>0</c:v>
                </c:pt>
                <c:pt idx="713">
                  <c:v>74</c:v>
                </c:pt>
                <c:pt idx="714">
                  <c:v>109.42</c:v>
                </c:pt>
                <c:pt idx="715">
                  <c:v>421.35</c:v>
                </c:pt>
                <c:pt idx="716">
                  <c:v>0</c:v>
                </c:pt>
                <c:pt idx="717">
                  <c:v>0</c:v>
                </c:pt>
                <c:pt idx="718">
                  <c:v>0</c:v>
                </c:pt>
                <c:pt idx="719">
                  <c:v>0</c:v>
                </c:pt>
                <c:pt idx="720">
                  <c:v>0</c:v>
                </c:pt>
                <c:pt idx="721">
                  <c:v>0</c:v>
                </c:pt>
                <c:pt idx="722">
                  <c:v>0</c:v>
                </c:pt>
                <c:pt idx="723">
                  <c:v>0</c:v>
                </c:pt>
                <c:pt idx="724">
                  <c:v>43.54</c:v>
                </c:pt>
                <c:pt idx="725">
                  <c:v>0</c:v>
                </c:pt>
                <c:pt idx="726">
                  <c:v>533.74</c:v>
                </c:pt>
                <c:pt idx="727">
                  <c:v>0</c:v>
                </c:pt>
                <c:pt idx="728">
                  <c:v>0</c:v>
                </c:pt>
                <c:pt idx="729">
                  <c:v>588.25</c:v>
                </c:pt>
                <c:pt idx="730">
                  <c:v>151.57</c:v>
                </c:pt>
                <c:pt idx="731">
                  <c:v>54.9</c:v>
                </c:pt>
                <c:pt idx="732">
                  <c:v>501.51</c:v>
                </c:pt>
                <c:pt idx="733">
                  <c:v>54.9</c:v>
                </c:pt>
                <c:pt idx="734">
                  <c:v>875.28</c:v>
                </c:pt>
                <c:pt idx="735">
                  <c:v>727.74</c:v>
                </c:pt>
                <c:pt idx="736">
                  <c:v>460.68</c:v>
                </c:pt>
                <c:pt idx="737">
                  <c:v>393.42</c:v>
                </c:pt>
                <c:pt idx="738">
                  <c:v>606.04999999999995</c:v>
                </c:pt>
                <c:pt idx="739">
                  <c:v>320.10000000000002</c:v>
                </c:pt>
                <c:pt idx="740">
                  <c:v>317.08999999999997</c:v>
                </c:pt>
                <c:pt idx="741">
                  <c:v>250.36</c:v>
                </c:pt>
                <c:pt idx="742">
                  <c:v>6.03</c:v>
                </c:pt>
                <c:pt idx="743">
                  <c:v>125.81</c:v>
                </c:pt>
                <c:pt idx="744">
                  <c:v>44.89</c:v>
                </c:pt>
                <c:pt idx="745">
                  <c:v>3.45</c:v>
                </c:pt>
                <c:pt idx="746">
                  <c:v>0</c:v>
                </c:pt>
                <c:pt idx="747">
                  <c:v>0</c:v>
                </c:pt>
                <c:pt idx="748">
                  <c:v>0</c:v>
                </c:pt>
                <c:pt idx="749">
                  <c:v>0</c:v>
                </c:pt>
                <c:pt idx="750">
                  <c:v>3.45</c:v>
                </c:pt>
                <c:pt idx="751">
                  <c:v>0</c:v>
                </c:pt>
                <c:pt idx="752">
                  <c:v>0</c:v>
                </c:pt>
                <c:pt idx="753">
                  <c:v>0</c:v>
                </c:pt>
                <c:pt idx="754">
                  <c:v>525.20000000000005</c:v>
                </c:pt>
                <c:pt idx="755">
                  <c:v>0</c:v>
                </c:pt>
                <c:pt idx="756">
                  <c:v>0</c:v>
                </c:pt>
                <c:pt idx="757">
                  <c:v>366.51</c:v>
                </c:pt>
                <c:pt idx="758">
                  <c:v>27.38</c:v>
                </c:pt>
                <c:pt idx="759">
                  <c:v>0</c:v>
                </c:pt>
                <c:pt idx="760">
                  <c:v>0</c:v>
                </c:pt>
                <c:pt idx="761">
                  <c:v>41.07</c:v>
                </c:pt>
                <c:pt idx="762">
                  <c:v>0</c:v>
                </c:pt>
                <c:pt idx="763">
                  <c:v>0</c:v>
                </c:pt>
                <c:pt idx="764">
                  <c:v>3285.48</c:v>
                </c:pt>
                <c:pt idx="765">
                  <c:v>46.04</c:v>
                </c:pt>
                <c:pt idx="766">
                  <c:v>0</c:v>
                </c:pt>
                <c:pt idx="767">
                  <c:v>4.41</c:v>
                </c:pt>
                <c:pt idx="768">
                  <c:v>500.96</c:v>
                </c:pt>
                <c:pt idx="769">
                  <c:v>1206.5999999999999</c:v>
                </c:pt>
                <c:pt idx="770">
                  <c:v>82.31</c:v>
                </c:pt>
                <c:pt idx="771">
                  <c:v>1.22</c:v>
                </c:pt>
                <c:pt idx="772">
                  <c:v>0</c:v>
                </c:pt>
                <c:pt idx="773">
                  <c:v>790.55</c:v>
                </c:pt>
                <c:pt idx="774">
                  <c:v>5.47</c:v>
                </c:pt>
                <c:pt idx="775">
                  <c:v>0</c:v>
                </c:pt>
                <c:pt idx="776">
                  <c:v>0</c:v>
                </c:pt>
                <c:pt idx="777">
                  <c:v>0</c:v>
                </c:pt>
                <c:pt idx="778">
                  <c:v>16.899999999999999</c:v>
                </c:pt>
                <c:pt idx="779">
                  <c:v>20.14</c:v>
                </c:pt>
                <c:pt idx="780">
                  <c:v>0</c:v>
                </c:pt>
                <c:pt idx="781">
                  <c:v>18.059999999999999</c:v>
                </c:pt>
                <c:pt idx="782">
                  <c:v>0</c:v>
                </c:pt>
                <c:pt idx="783">
                  <c:v>0</c:v>
                </c:pt>
                <c:pt idx="784">
                  <c:v>23.62</c:v>
                </c:pt>
                <c:pt idx="785">
                  <c:v>0</c:v>
                </c:pt>
                <c:pt idx="786">
                  <c:v>21.77</c:v>
                </c:pt>
                <c:pt idx="787">
                  <c:v>29.38</c:v>
                </c:pt>
                <c:pt idx="788">
                  <c:v>100.3</c:v>
                </c:pt>
                <c:pt idx="789">
                  <c:v>2495.4</c:v>
                </c:pt>
                <c:pt idx="790">
                  <c:v>0</c:v>
                </c:pt>
                <c:pt idx="791">
                  <c:v>15.24</c:v>
                </c:pt>
                <c:pt idx="792">
                  <c:v>0</c:v>
                </c:pt>
                <c:pt idx="793">
                  <c:v>0</c:v>
                </c:pt>
                <c:pt idx="794">
                  <c:v>0</c:v>
                </c:pt>
                <c:pt idx="795">
                  <c:v>0</c:v>
                </c:pt>
                <c:pt idx="796">
                  <c:v>370</c:v>
                </c:pt>
                <c:pt idx="797">
                  <c:v>20.45</c:v>
                </c:pt>
                <c:pt idx="798">
                  <c:v>542.25</c:v>
                </c:pt>
                <c:pt idx="799">
                  <c:v>69.61</c:v>
                </c:pt>
                <c:pt idx="800">
                  <c:v>0</c:v>
                </c:pt>
                <c:pt idx="801">
                  <c:v>87.12</c:v>
                </c:pt>
                <c:pt idx="802">
                  <c:v>25.24</c:v>
                </c:pt>
                <c:pt idx="803">
                  <c:v>0</c:v>
                </c:pt>
                <c:pt idx="804">
                  <c:v>451.28</c:v>
                </c:pt>
                <c:pt idx="805">
                  <c:v>44.99</c:v>
                </c:pt>
                <c:pt idx="806">
                  <c:v>0</c:v>
                </c:pt>
                <c:pt idx="807">
                  <c:v>0</c:v>
                </c:pt>
                <c:pt idx="808">
                  <c:v>0</c:v>
                </c:pt>
                <c:pt idx="809">
                  <c:v>1258.79</c:v>
                </c:pt>
                <c:pt idx="810">
                  <c:v>74.28</c:v>
                </c:pt>
                <c:pt idx="811">
                  <c:v>52.92</c:v>
                </c:pt>
                <c:pt idx="812">
                  <c:v>0</c:v>
                </c:pt>
                <c:pt idx="813">
                  <c:v>1399.64</c:v>
                </c:pt>
                <c:pt idx="814">
                  <c:v>232.64</c:v>
                </c:pt>
                <c:pt idx="815">
                  <c:v>0</c:v>
                </c:pt>
                <c:pt idx="816">
                  <c:v>0</c:v>
                </c:pt>
                <c:pt idx="817">
                  <c:v>1909.89</c:v>
                </c:pt>
                <c:pt idx="818">
                  <c:v>0</c:v>
                </c:pt>
                <c:pt idx="819">
                  <c:v>297.97000000000003</c:v>
                </c:pt>
                <c:pt idx="820">
                  <c:v>1318.83</c:v>
                </c:pt>
                <c:pt idx="821">
                  <c:v>36.22</c:v>
                </c:pt>
                <c:pt idx="822">
                  <c:v>134.16999999999999</c:v>
                </c:pt>
                <c:pt idx="823">
                  <c:v>253.3</c:v>
                </c:pt>
                <c:pt idx="824">
                  <c:v>0</c:v>
                </c:pt>
                <c:pt idx="825">
                  <c:v>589.19000000000005</c:v>
                </c:pt>
                <c:pt idx="826">
                  <c:v>0</c:v>
                </c:pt>
                <c:pt idx="827">
                  <c:v>3043.03</c:v>
                </c:pt>
                <c:pt idx="828">
                  <c:v>0</c:v>
                </c:pt>
                <c:pt idx="829">
                  <c:v>309.25</c:v>
                </c:pt>
                <c:pt idx="830">
                  <c:v>61.29</c:v>
                </c:pt>
                <c:pt idx="831">
                  <c:v>91.73</c:v>
                </c:pt>
                <c:pt idx="832">
                  <c:v>53.07</c:v>
                </c:pt>
                <c:pt idx="833">
                  <c:v>0</c:v>
                </c:pt>
                <c:pt idx="834">
                  <c:v>0</c:v>
                </c:pt>
                <c:pt idx="835">
                  <c:v>282.18</c:v>
                </c:pt>
                <c:pt idx="836">
                  <c:v>0</c:v>
                </c:pt>
                <c:pt idx="837">
                  <c:v>0</c:v>
                </c:pt>
                <c:pt idx="838">
                  <c:v>0</c:v>
                </c:pt>
                <c:pt idx="839">
                  <c:v>1428.91</c:v>
                </c:pt>
                <c:pt idx="840">
                  <c:v>509.96</c:v>
                </c:pt>
                <c:pt idx="841">
                  <c:v>0</c:v>
                </c:pt>
                <c:pt idx="842">
                  <c:v>0</c:v>
                </c:pt>
                <c:pt idx="843">
                  <c:v>0</c:v>
                </c:pt>
                <c:pt idx="844">
                  <c:v>0</c:v>
                </c:pt>
                <c:pt idx="845">
                  <c:v>0</c:v>
                </c:pt>
                <c:pt idx="846">
                  <c:v>0</c:v>
                </c:pt>
                <c:pt idx="847">
                  <c:v>0</c:v>
                </c:pt>
                <c:pt idx="848">
                  <c:v>0</c:v>
                </c:pt>
                <c:pt idx="849">
                  <c:v>731.92</c:v>
                </c:pt>
                <c:pt idx="850">
                  <c:v>186.56</c:v>
                </c:pt>
                <c:pt idx="851">
                  <c:v>0</c:v>
                </c:pt>
                <c:pt idx="852">
                  <c:v>199.18</c:v>
                </c:pt>
                <c:pt idx="853">
                  <c:v>711.05</c:v>
                </c:pt>
                <c:pt idx="854">
                  <c:v>0</c:v>
                </c:pt>
                <c:pt idx="855">
                  <c:v>0</c:v>
                </c:pt>
                <c:pt idx="856">
                  <c:v>0.51</c:v>
                </c:pt>
                <c:pt idx="857">
                  <c:v>0</c:v>
                </c:pt>
                <c:pt idx="858">
                  <c:v>70.180000000000007</c:v>
                </c:pt>
                <c:pt idx="859">
                  <c:v>0</c:v>
                </c:pt>
                <c:pt idx="860">
                  <c:v>0</c:v>
                </c:pt>
                <c:pt idx="861">
                  <c:v>0</c:v>
                </c:pt>
                <c:pt idx="862">
                  <c:v>33.19</c:v>
                </c:pt>
                <c:pt idx="863">
                  <c:v>0</c:v>
                </c:pt>
                <c:pt idx="864">
                  <c:v>0</c:v>
                </c:pt>
                <c:pt idx="865">
                  <c:v>0</c:v>
                </c:pt>
                <c:pt idx="866">
                  <c:v>68.680000000000007</c:v>
                </c:pt>
                <c:pt idx="867">
                  <c:v>481.03</c:v>
                </c:pt>
                <c:pt idx="868">
                  <c:v>0</c:v>
                </c:pt>
                <c:pt idx="869">
                  <c:v>0</c:v>
                </c:pt>
                <c:pt idx="870">
                  <c:v>0</c:v>
                </c:pt>
                <c:pt idx="871">
                  <c:v>0</c:v>
                </c:pt>
                <c:pt idx="872">
                  <c:v>219.47</c:v>
                </c:pt>
                <c:pt idx="873">
                  <c:v>0</c:v>
                </c:pt>
                <c:pt idx="874">
                  <c:v>0</c:v>
                </c:pt>
                <c:pt idx="875">
                  <c:v>0</c:v>
                </c:pt>
                <c:pt idx="876">
                  <c:v>27.23</c:v>
                </c:pt>
                <c:pt idx="877">
                  <c:v>0</c:v>
                </c:pt>
                <c:pt idx="878">
                  <c:v>83.79</c:v>
                </c:pt>
                <c:pt idx="879">
                  <c:v>0</c:v>
                </c:pt>
                <c:pt idx="880">
                  <c:v>5078.54</c:v>
                </c:pt>
                <c:pt idx="881">
                  <c:v>23.28</c:v>
                </c:pt>
                <c:pt idx="882">
                  <c:v>17.75</c:v>
                </c:pt>
                <c:pt idx="883">
                  <c:v>0</c:v>
                </c:pt>
                <c:pt idx="884">
                  <c:v>2.4500000000000002</c:v>
                </c:pt>
                <c:pt idx="885">
                  <c:v>0</c:v>
                </c:pt>
                <c:pt idx="886">
                  <c:v>0</c:v>
                </c:pt>
                <c:pt idx="887">
                  <c:v>0</c:v>
                </c:pt>
                <c:pt idx="888">
                  <c:v>77.98</c:v>
                </c:pt>
                <c:pt idx="889">
                  <c:v>0</c:v>
                </c:pt>
                <c:pt idx="890">
                  <c:v>0</c:v>
                </c:pt>
                <c:pt idx="891">
                  <c:v>0</c:v>
                </c:pt>
                <c:pt idx="892">
                  <c:v>0</c:v>
                </c:pt>
                <c:pt idx="893">
                  <c:v>341.2</c:v>
                </c:pt>
                <c:pt idx="894">
                  <c:v>0</c:v>
                </c:pt>
                <c:pt idx="895">
                  <c:v>3.96</c:v>
                </c:pt>
                <c:pt idx="896">
                  <c:v>1.62</c:v>
                </c:pt>
                <c:pt idx="897">
                  <c:v>65.39</c:v>
                </c:pt>
                <c:pt idx="898">
                  <c:v>1.34</c:v>
                </c:pt>
                <c:pt idx="899">
                  <c:v>1674.75</c:v>
                </c:pt>
                <c:pt idx="900">
                  <c:v>300.05</c:v>
                </c:pt>
                <c:pt idx="901">
                  <c:v>0</c:v>
                </c:pt>
                <c:pt idx="902">
                  <c:v>0</c:v>
                </c:pt>
                <c:pt idx="903">
                  <c:v>0</c:v>
                </c:pt>
                <c:pt idx="904">
                  <c:v>15.98</c:v>
                </c:pt>
                <c:pt idx="905">
                  <c:v>0</c:v>
                </c:pt>
                <c:pt idx="906">
                  <c:v>0</c:v>
                </c:pt>
                <c:pt idx="907">
                  <c:v>0</c:v>
                </c:pt>
                <c:pt idx="908">
                  <c:v>0</c:v>
                </c:pt>
                <c:pt idx="909">
                  <c:v>10.58</c:v>
                </c:pt>
                <c:pt idx="910">
                  <c:v>1127.55</c:v>
                </c:pt>
                <c:pt idx="911">
                  <c:v>147.76</c:v>
                </c:pt>
                <c:pt idx="912">
                  <c:v>69.55</c:v>
                </c:pt>
                <c:pt idx="913">
                  <c:v>8.5299999999999994</c:v>
                </c:pt>
                <c:pt idx="914">
                  <c:v>507.63</c:v>
                </c:pt>
                <c:pt idx="915">
                  <c:v>38.229999999999997</c:v>
                </c:pt>
                <c:pt idx="916">
                  <c:v>100.13</c:v>
                </c:pt>
                <c:pt idx="917">
                  <c:v>15.1</c:v>
                </c:pt>
                <c:pt idx="918">
                  <c:v>14.91</c:v>
                </c:pt>
                <c:pt idx="919">
                  <c:v>0</c:v>
                </c:pt>
                <c:pt idx="920">
                  <c:v>0</c:v>
                </c:pt>
                <c:pt idx="921">
                  <c:v>0</c:v>
                </c:pt>
                <c:pt idx="922">
                  <c:v>0</c:v>
                </c:pt>
                <c:pt idx="923">
                  <c:v>1912.42</c:v>
                </c:pt>
                <c:pt idx="924">
                  <c:v>0</c:v>
                </c:pt>
                <c:pt idx="925">
                  <c:v>0</c:v>
                </c:pt>
                <c:pt idx="926">
                  <c:v>0.7</c:v>
                </c:pt>
                <c:pt idx="927">
                  <c:v>15.53</c:v>
                </c:pt>
                <c:pt idx="928">
                  <c:v>0</c:v>
                </c:pt>
                <c:pt idx="929">
                  <c:v>0</c:v>
                </c:pt>
                <c:pt idx="930">
                  <c:v>0</c:v>
                </c:pt>
                <c:pt idx="931">
                  <c:v>554.77</c:v>
                </c:pt>
                <c:pt idx="932">
                  <c:v>0</c:v>
                </c:pt>
                <c:pt idx="933">
                  <c:v>0</c:v>
                </c:pt>
                <c:pt idx="934">
                  <c:v>0</c:v>
                </c:pt>
                <c:pt idx="935">
                  <c:v>0</c:v>
                </c:pt>
                <c:pt idx="936">
                  <c:v>0</c:v>
                </c:pt>
                <c:pt idx="937">
                  <c:v>0</c:v>
                </c:pt>
                <c:pt idx="938">
                  <c:v>616.54</c:v>
                </c:pt>
                <c:pt idx="939">
                  <c:v>0</c:v>
                </c:pt>
                <c:pt idx="940">
                  <c:v>0</c:v>
                </c:pt>
                <c:pt idx="941">
                  <c:v>0</c:v>
                </c:pt>
                <c:pt idx="942">
                  <c:v>0</c:v>
                </c:pt>
                <c:pt idx="943">
                  <c:v>0</c:v>
                </c:pt>
                <c:pt idx="944">
                  <c:v>0</c:v>
                </c:pt>
                <c:pt idx="945">
                  <c:v>0</c:v>
                </c:pt>
                <c:pt idx="946">
                  <c:v>0</c:v>
                </c:pt>
                <c:pt idx="947">
                  <c:v>20.39</c:v>
                </c:pt>
                <c:pt idx="948">
                  <c:v>38.28</c:v>
                </c:pt>
                <c:pt idx="949">
                  <c:v>3670.35</c:v>
                </c:pt>
                <c:pt idx="950">
                  <c:v>21</c:v>
                </c:pt>
                <c:pt idx="951">
                  <c:v>13.54</c:v>
                </c:pt>
                <c:pt idx="952">
                  <c:v>0</c:v>
                </c:pt>
                <c:pt idx="953">
                  <c:v>0</c:v>
                </c:pt>
                <c:pt idx="954">
                  <c:v>0</c:v>
                </c:pt>
                <c:pt idx="955">
                  <c:v>0</c:v>
                </c:pt>
                <c:pt idx="956">
                  <c:v>0</c:v>
                </c:pt>
                <c:pt idx="957">
                  <c:v>0</c:v>
                </c:pt>
                <c:pt idx="958">
                  <c:v>13.51</c:v>
                </c:pt>
                <c:pt idx="959">
                  <c:v>0</c:v>
                </c:pt>
                <c:pt idx="960">
                  <c:v>0</c:v>
                </c:pt>
                <c:pt idx="961">
                  <c:v>0</c:v>
                </c:pt>
                <c:pt idx="962">
                  <c:v>149.16999999999999</c:v>
                </c:pt>
                <c:pt idx="963">
                  <c:v>0</c:v>
                </c:pt>
                <c:pt idx="964">
                  <c:v>376.88</c:v>
                </c:pt>
                <c:pt idx="965">
                  <c:v>0</c:v>
                </c:pt>
                <c:pt idx="966">
                  <c:v>0</c:v>
                </c:pt>
                <c:pt idx="967">
                  <c:v>9228.23</c:v>
                </c:pt>
                <c:pt idx="968">
                  <c:v>0</c:v>
                </c:pt>
                <c:pt idx="969">
                  <c:v>0</c:v>
                </c:pt>
                <c:pt idx="970">
                  <c:v>7889.69</c:v>
                </c:pt>
                <c:pt idx="971">
                  <c:v>1545.81</c:v>
                </c:pt>
                <c:pt idx="972">
                  <c:v>0</c:v>
                </c:pt>
                <c:pt idx="973">
                  <c:v>0</c:v>
                </c:pt>
                <c:pt idx="974">
                  <c:v>0</c:v>
                </c:pt>
                <c:pt idx="975">
                  <c:v>0</c:v>
                </c:pt>
                <c:pt idx="976">
                  <c:v>0</c:v>
                </c:pt>
                <c:pt idx="977">
                  <c:v>0</c:v>
                </c:pt>
                <c:pt idx="978">
                  <c:v>0</c:v>
                </c:pt>
                <c:pt idx="979">
                  <c:v>0</c:v>
                </c:pt>
                <c:pt idx="980">
                  <c:v>116.51</c:v>
                </c:pt>
                <c:pt idx="981">
                  <c:v>0</c:v>
                </c:pt>
                <c:pt idx="982">
                  <c:v>0</c:v>
                </c:pt>
                <c:pt idx="983">
                  <c:v>0</c:v>
                </c:pt>
                <c:pt idx="984">
                  <c:v>0</c:v>
                </c:pt>
                <c:pt idx="985">
                  <c:v>44.29</c:v>
                </c:pt>
                <c:pt idx="986">
                  <c:v>43.28</c:v>
                </c:pt>
                <c:pt idx="987">
                  <c:v>0</c:v>
                </c:pt>
                <c:pt idx="988">
                  <c:v>7.03</c:v>
                </c:pt>
                <c:pt idx="989">
                  <c:v>0</c:v>
                </c:pt>
                <c:pt idx="990">
                  <c:v>514.17999999999995</c:v>
                </c:pt>
                <c:pt idx="991">
                  <c:v>235.66</c:v>
                </c:pt>
                <c:pt idx="992">
                  <c:v>3.56</c:v>
                </c:pt>
                <c:pt idx="993">
                  <c:v>5.34</c:v>
                </c:pt>
                <c:pt idx="994">
                  <c:v>0</c:v>
                </c:pt>
                <c:pt idx="995">
                  <c:v>123.89</c:v>
                </c:pt>
                <c:pt idx="996">
                  <c:v>0</c:v>
                </c:pt>
                <c:pt idx="997">
                  <c:v>26.5</c:v>
                </c:pt>
                <c:pt idx="998">
                  <c:v>90.62</c:v>
                </c:pt>
                <c:pt idx="999">
                  <c:v>0</c:v>
                </c:pt>
                <c:pt idx="1000">
                  <c:v>6.48</c:v>
                </c:pt>
                <c:pt idx="1001">
                  <c:v>2.33</c:v>
                </c:pt>
                <c:pt idx="1002">
                  <c:v>454.45</c:v>
                </c:pt>
                <c:pt idx="1003">
                  <c:v>15.15</c:v>
                </c:pt>
                <c:pt idx="1004">
                  <c:v>0</c:v>
                </c:pt>
                <c:pt idx="1005">
                  <c:v>960.98</c:v>
                </c:pt>
                <c:pt idx="1006">
                  <c:v>0</c:v>
                </c:pt>
                <c:pt idx="1007">
                  <c:v>300.93</c:v>
                </c:pt>
                <c:pt idx="1008">
                  <c:v>0</c:v>
                </c:pt>
                <c:pt idx="1009">
                  <c:v>0</c:v>
                </c:pt>
                <c:pt idx="1010">
                  <c:v>0</c:v>
                </c:pt>
                <c:pt idx="1011">
                  <c:v>47.33</c:v>
                </c:pt>
                <c:pt idx="1012">
                  <c:v>60.56</c:v>
                </c:pt>
                <c:pt idx="1013">
                  <c:v>0</c:v>
                </c:pt>
                <c:pt idx="1014">
                  <c:v>9.15</c:v>
                </c:pt>
                <c:pt idx="1015">
                  <c:v>40.92</c:v>
                </c:pt>
                <c:pt idx="1016">
                  <c:v>149.72</c:v>
                </c:pt>
                <c:pt idx="1017">
                  <c:v>0</c:v>
                </c:pt>
                <c:pt idx="1018">
                  <c:v>7.96</c:v>
                </c:pt>
                <c:pt idx="1019">
                  <c:v>0</c:v>
                </c:pt>
                <c:pt idx="1020">
                  <c:v>0</c:v>
                </c:pt>
                <c:pt idx="1021">
                  <c:v>0</c:v>
                </c:pt>
                <c:pt idx="1022">
                  <c:v>38.04</c:v>
                </c:pt>
                <c:pt idx="1023">
                  <c:v>0</c:v>
                </c:pt>
                <c:pt idx="1024">
                  <c:v>264.17</c:v>
                </c:pt>
                <c:pt idx="1025">
                  <c:v>0</c:v>
                </c:pt>
                <c:pt idx="1026">
                  <c:v>0</c:v>
                </c:pt>
                <c:pt idx="1027">
                  <c:v>0</c:v>
                </c:pt>
                <c:pt idx="1028">
                  <c:v>0</c:v>
                </c:pt>
                <c:pt idx="1029">
                  <c:v>250.98</c:v>
                </c:pt>
                <c:pt idx="1030">
                  <c:v>0</c:v>
                </c:pt>
                <c:pt idx="1031">
                  <c:v>0</c:v>
                </c:pt>
                <c:pt idx="1032">
                  <c:v>0</c:v>
                </c:pt>
                <c:pt idx="1033">
                  <c:v>0</c:v>
                </c:pt>
                <c:pt idx="1034">
                  <c:v>369.21</c:v>
                </c:pt>
                <c:pt idx="1035">
                  <c:v>19.350000000000001</c:v>
                </c:pt>
                <c:pt idx="1036">
                  <c:v>0</c:v>
                </c:pt>
                <c:pt idx="1037">
                  <c:v>0</c:v>
                </c:pt>
                <c:pt idx="1038">
                  <c:v>72.78</c:v>
                </c:pt>
                <c:pt idx="1039">
                  <c:v>13.23</c:v>
                </c:pt>
                <c:pt idx="1040">
                  <c:v>0</c:v>
                </c:pt>
                <c:pt idx="1041">
                  <c:v>15.35</c:v>
                </c:pt>
                <c:pt idx="1042">
                  <c:v>0</c:v>
                </c:pt>
                <c:pt idx="1043">
                  <c:v>34.299999999999997</c:v>
                </c:pt>
                <c:pt idx="1044">
                  <c:v>0</c:v>
                </c:pt>
                <c:pt idx="1045">
                  <c:v>4407.4399999999996</c:v>
                </c:pt>
                <c:pt idx="1046">
                  <c:v>0</c:v>
                </c:pt>
                <c:pt idx="1047">
                  <c:v>429.75</c:v>
                </c:pt>
                <c:pt idx="1048">
                  <c:v>588.54</c:v>
                </c:pt>
                <c:pt idx="1049">
                  <c:v>2653.29</c:v>
                </c:pt>
                <c:pt idx="1050">
                  <c:v>0</c:v>
                </c:pt>
                <c:pt idx="1051">
                  <c:v>237.04</c:v>
                </c:pt>
                <c:pt idx="1052">
                  <c:v>2502.69</c:v>
                </c:pt>
                <c:pt idx="1053">
                  <c:v>0.69</c:v>
                </c:pt>
                <c:pt idx="1054">
                  <c:v>36.909999999999997</c:v>
                </c:pt>
                <c:pt idx="1055">
                  <c:v>0</c:v>
                </c:pt>
                <c:pt idx="1056">
                  <c:v>0</c:v>
                </c:pt>
                <c:pt idx="1057">
                  <c:v>16.14</c:v>
                </c:pt>
                <c:pt idx="1058">
                  <c:v>0</c:v>
                </c:pt>
                <c:pt idx="1059">
                  <c:v>125.72</c:v>
                </c:pt>
                <c:pt idx="1060">
                  <c:v>114.88</c:v>
                </c:pt>
                <c:pt idx="1061">
                  <c:v>0</c:v>
                </c:pt>
                <c:pt idx="1062">
                  <c:v>0</c:v>
                </c:pt>
                <c:pt idx="1063">
                  <c:v>14</c:v>
                </c:pt>
                <c:pt idx="1064">
                  <c:v>52.99</c:v>
                </c:pt>
                <c:pt idx="1065">
                  <c:v>285.47000000000003</c:v>
                </c:pt>
                <c:pt idx="1066">
                  <c:v>10.51</c:v>
                </c:pt>
                <c:pt idx="1067">
                  <c:v>1448.73</c:v>
                </c:pt>
                <c:pt idx="1068">
                  <c:v>1</c:v>
                </c:pt>
                <c:pt idx="1069">
                  <c:v>0</c:v>
                </c:pt>
                <c:pt idx="1070">
                  <c:v>0</c:v>
                </c:pt>
                <c:pt idx="1071">
                  <c:v>386.01</c:v>
                </c:pt>
                <c:pt idx="1072">
                  <c:v>0</c:v>
                </c:pt>
                <c:pt idx="1073">
                  <c:v>0</c:v>
                </c:pt>
                <c:pt idx="1074">
                  <c:v>0</c:v>
                </c:pt>
                <c:pt idx="1075">
                  <c:v>0</c:v>
                </c:pt>
                <c:pt idx="1076">
                  <c:v>0</c:v>
                </c:pt>
                <c:pt idx="1077">
                  <c:v>0</c:v>
                </c:pt>
                <c:pt idx="1078">
                  <c:v>0</c:v>
                </c:pt>
                <c:pt idx="1079">
                  <c:v>0</c:v>
                </c:pt>
                <c:pt idx="1080">
                  <c:v>0</c:v>
                </c:pt>
                <c:pt idx="1081">
                  <c:v>0</c:v>
                </c:pt>
                <c:pt idx="1082">
                  <c:v>624.24</c:v>
                </c:pt>
                <c:pt idx="1083">
                  <c:v>0</c:v>
                </c:pt>
                <c:pt idx="1084">
                  <c:v>604.02</c:v>
                </c:pt>
                <c:pt idx="1085">
                  <c:v>0</c:v>
                </c:pt>
                <c:pt idx="1086">
                  <c:v>442.37</c:v>
                </c:pt>
                <c:pt idx="1087">
                  <c:v>0</c:v>
                </c:pt>
                <c:pt idx="1088">
                  <c:v>1469.73</c:v>
                </c:pt>
                <c:pt idx="1089">
                  <c:v>0</c:v>
                </c:pt>
                <c:pt idx="1090">
                  <c:v>0</c:v>
                </c:pt>
                <c:pt idx="1091">
                  <c:v>25.51</c:v>
                </c:pt>
                <c:pt idx="1092">
                  <c:v>0</c:v>
                </c:pt>
                <c:pt idx="1093">
                  <c:v>98.53</c:v>
                </c:pt>
                <c:pt idx="1094">
                  <c:v>214.23</c:v>
                </c:pt>
                <c:pt idx="1095">
                  <c:v>21.88</c:v>
                </c:pt>
                <c:pt idx="1096">
                  <c:v>290.2</c:v>
                </c:pt>
                <c:pt idx="1097">
                  <c:v>12.15</c:v>
                </c:pt>
                <c:pt idx="1098">
                  <c:v>5.69</c:v>
                </c:pt>
                <c:pt idx="1099">
                  <c:v>0</c:v>
                </c:pt>
                <c:pt idx="1100">
                  <c:v>882.93</c:v>
                </c:pt>
                <c:pt idx="1101">
                  <c:v>6.68</c:v>
                </c:pt>
                <c:pt idx="1102">
                  <c:v>46.29</c:v>
                </c:pt>
                <c:pt idx="1103">
                  <c:v>177.79</c:v>
                </c:pt>
                <c:pt idx="1104">
                  <c:v>0</c:v>
                </c:pt>
                <c:pt idx="1105">
                  <c:v>638.38</c:v>
                </c:pt>
                <c:pt idx="1106">
                  <c:v>17.649999999999999</c:v>
                </c:pt>
                <c:pt idx="1107">
                  <c:v>739.67</c:v>
                </c:pt>
                <c:pt idx="1108">
                  <c:v>0</c:v>
                </c:pt>
                <c:pt idx="1109">
                  <c:v>0</c:v>
                </c:pt>
                <c:pt idx="1110">
                  <c:v>0</c:v>
                </c:pt>
                <c:pt idx="1111">
                  <c:v>0</c:v>
                </c:pt>
                <c:pt idx="1112">
                  <c:v>0</c:v>
                </c:pt>
                <c:pt idx="1113">
                  <c:v>0</c:v>
                </c:pt>
                <c:pt idx="1114">
                  <c:v>88.72</c:v>
                </c:pt>
                <c:pt idx="1115">
                  <c:v>7.25</c:v>
                </c:pt>
                <c:pt idx="1116">
                  <c:v>0</c:v>
                </c:pt>
                <c:pt idx="1117">
                  <c:v>0</c:v>
                </c:pt>
                <c:pt idx="1118">
                  <c:v>1320.55</c:v>
                </c:pt>
                <c:pt idx="1119">
                  <c:v>1585.5</c:v>
                </c:pt>
                <c:pt idx="1120">
                  <c:v>526.04</c:v>
                </c:pt>
                <c:pt idx="1121">
                  <c:v>0</c:v>
                </c:pt>
                <c:pt idx="1122">
                  <c:v>0</c:v>
                </c:pt>
                <c:pt idx="1123">
                  <c:v>109.16</c:v>
                </c:pt>
                <c:pt idx="1124">
                  <c:v>0</c:v>
                </c:pt>
                <c:pt idx="1125">
                  <c:v>0</c:v>
                </c:pt>
                <c:pt idx="1126">
                  <c:v>0</c:v>
                </c:pt>
                <c:pt idx="1127">
                  <c:v>682.53</c:v>
                </c:pt>
                <c:pt idx="1128">
                  <c:v>0</c:v>
                </c:pt>
                <c:pt idx="1129">
                  <c:v>0</c:v>
                </c:pt>
                <c:pt idx="1130">
                  <c:v>0</c:v>
                </c:pt>
                <c:pt idx="1131">
                  <c:v>265.11</c:v>
                </c:pt>
                <c:pt idx="1132">
                  <c:v>9.56</c:v>
                </c:pt>
                <c:pt idx="1133">
                  <c:v>390.1</c:v>
                </c:pt>
                <c:pt idx="1134">
                  <c:v>46.65</c:v>
                </c:pt>
                <c:pt idx="1135">
                  <c:v>0</c:v>
                </c:pt>
                <c:pt idx="1136">
                  <c:v>374.9</c:v>
                </c:pt>
                <c:pt idx="1137">
                  <c:v>0</c:v>
                </c:pt>
                <c:pt idx="1138">
                  <c:v>0</c:v>
                </c:pt>
                <c:pt idx="1139">
                  <c:v>0</c:v>
                </c:pt>
                <c:pt idx="1140">
                  <c:v>0</c:v>
                </c:pt>
                <c:pt idx="1141">
                  <c:v>0</c:v>
                </c:pt>
                <c:pt idx="1142">
                  <c:v>0</c:v>
                </c:pt>
                <c:pt idx="1143">
                  <c:v>272.69</c:v>
                </c:pt>
                <c:pt idx="1144">
                  <c:v>0</c:v>
                </c:pt>
                <c:pt idx="1145">
                  <c:v>66.849999999999994</c:v>
                </c:pt>
                <c:pt idx="1146">
                  <c:v>17.84</c:v>
                </c:pt>
                <c:pt idx="1147">
                  <c:v>976.27</c:v>
                </c:pt>
                <c:pt idx="1148">
                  <c:v>23.2</c:v>
                </c:pt>
                <c:pt idx="1149">
                  <c:v>183.84</c:v>
                </c:pt>
                <c:pt idx="1150">
                  <c:v>167.46</c:v>
                </c:pt>
                <c:pt idx="1151">
                  <c:v>1307.27</c:v>
                </c:pt>
                <c:pt idx="1152">
                  <c:v>0</c:v>
                </c:pt>
                <c:pt idx="1153">
                  <c:v>0</c:v>
                </c:pt>
                <c:pt idx="1154">
                  <c:v>550.38</c:v>
                </c:pt>
                <c:pt idx="1155">
                  <c:v>1.68</c:v>
                </c:pt>
                <c:pt idx="1156">
                  <c:v>450.46</c:v>
                </c:pt>
                <c:pt idx="1157">
                  <c:v>8798.18</c:v>
                </c:pt>
                <c:pt idx="1158">
                  <c:v>0</c:v>
                </c:pt>
                <c:pt idx="1159">
                  <c:v>3031.97</c:v>
                </c:pt>
                <c:pt idx="1160">
                  <c:v>138.02000000000001</c:v>
                </c:pt>
                <c:pt idx="1161">
                  <c:v>38.869999999999997</c:v>
                </c:pt>
                <c:pt idx="1162">
                  <c:v>0</c:v>
                </c:pt>
                <c:pt idx="1163">
                  <c:v>567.59</c:v>
                </c:pt>
                <c:pt idx="1164">
                  <c:v>0</c:v>
                </c:pt>
                <c:pt idx="1165">
                  <c:v>0</c:v>
                </c:pt>
                <c:pt idx="1166">
                  <c:v>0</c:v>
                </c:pt>
                <c:pt idx="1167">
                  <c:v>38.409999999999997</c:v>
                </c:pt>
                <c:pt idx="1168">
                  <c:v>53.11</c:v>
                </c:pt>
                <c:pt idx="1169">
                  <c:v>8.74</c:v>
                </c:pt>
                <c:pt idx="1170">
                  <c:v>636.52</c:v>
                </c:pt>
                <c:pt idx="1171">
                  <c:v>4554.43</c:v>
                </c:pt>
                <c:pt idx="1172">
                  <c:v>618.19000000000005</c:v>
                </c:pt>
                <c:pt idx="1173">
                  <c:v>0</c:v>
                </c:pt>
                <c:pt idx="1174">
                  <c:v>0</c:v>
                </c:pt>
                <c:pt idx="1175">
                  <c:v>18.170000000000002</c:v>
                </c:pt>
                <c:pt idx="1176">
                  <c:v>0</c:v>
                </c:pt>
                <c:pt idx="1177">
                  <c:v>0</c:v>
                </c:pt>
                <c:pt idx="1178">
                  <c:v>0</c:v>
                </c:pt>
                <c:pt idx="1179">
                  <c:v>196.52</c:v>
                </c:pt>
                <c:pt idx="1180">
                  <c:v>0</c:v>
                </c:pt>
                <c:pt idx="1181">
                  <c:v>0</c:v>
                </c:pt>
                <c:pt idx="1182">
                  <c:v>0</c:v>
                </c:pt>
                <c:pt idx="1183">
                  <c:v>0</c:v>
                </c:pt>
                <c:pt idx="1184">
                  <c:v>12.55</c:v>
                </c:pt>
                <c:pt idx="1185">
                  <c:v>45.33</c:v>
                </c:pt>
                <c:pt idx="1186">
                  <c:v>33.659999999999997</c:v>
                </c:pt>
                <c:pt idx="1187">
                  <c:v>15.68</c:v>
                </c:pt>
                <c:pt idx="1188">
                  <c:v>52.78</c:v>
                </c:pt>
                <c:pt idx="1189">
                  <c:v>0</c:v>
                </c:pt>
                <c:pt idx="1190">
                  <c:v>0</c:v>
                </c:pt>
                <c:pt idx="1191">
                  <c:v>0</c:v>
                </c:pt>
                <c:pt idx="1192">
                  <c:v>2963.48</c:v>
                </c:pt>
                <c:pt idx="1193">
                  <c:v>398.3</c:v>
                </c:pt>
                <c:pt idx="1194">
                  <c:v>709.85</c:v>
                </c:pt>
                <c:pt idx="1195">
                  <c:v>80.81</c:v>
                </c:pt>
                <c:pt idx="1196">
                  <c:v>371.27</c:v>
                </c:pt>
                <c:pt idx="1197">
                  <c:v>77</c:v>
                </c:pt>
                <c:pt idx="1198">
                  <c:v>27.97</c:v>
                </c:pt>
                <c:pt idx="1199">
                  <c:v>0</c:v>
                </c:pt>
                <c:pt idx="1200">
                  <c:v>0</c:v>
                </c:pt>
                <c:pt idx="1201">
                  <c:v>0</c:v>
                </c:pt>
                <c:pt idx="1202">
                  <c:v>0</c:v>
                </c:pt>
                <c:pt idx="1203">
                  <c:v>0</c:v>
                </c:pt>
                <c:pt idx="1204">
                  <c:v>0</c:v>
                </c:pt>
                <c:pt idx="1205">
                  <c:v>0</c:v>
                </c:pt>
                <c:pt idx="1206">
                  <c:v>0</c:v>
                </c:pt>
                <c:pt idx="1207">
                  <c:v>722.24</c:v>
                </c:pt>
                <c:pt idx="1208">
                  <c:v>0</c:v>
                </c:pt>
                <c:pt idx="1209">
                  <c:v>848.36</c:v>
                </c:pt>
                <c:pt idx="1210">
                  <c:v>0</c:v>
                </c:pt>
                <c:pt idx="1211">
                  <c:v>1208.99</c:v>
                </c:pt>
                <c:pt idx="1212">
                  <c:v>9.99</c:v>
                </c:pt>
                <c:pt idx="1213">
                  <c:v>126.23</c:v>
                </c:pt>
                <c:pt idx="1214">
                  <c:v>187.76</c:v>
                </c:pt>
                <c:pt idx="1215">
                  <c:v>295.91000000000003</c:v>
                </c:pt>
                <c:pt idx="1216">
                  <c:v>0</c:v>
                </c:pt>
                <c:pt idx="1217">
                  <c:v>0</c:v>
                </c:pt>
                <c:pt idx="1218">
                  <c:v>357.43</c:v>
                </c:pt>
                <c:pt idx="1219">
                  <c:v>40.35</c:v>
                </c:pt>
                <c:pt idx="1220">
                  <c:v>27.63</c:v>
                </c:pt>
                <c:pt idx="1221">
                  <c:v>751.58</c:v>
                </c:pt>
                <c:pt idx="1222">
                  <c:v>0</c:v>
                </c:pt>
                <c:pt idx="1223">
                  <c:v>0</c:v>
                </c:pt>
                <c:pt idx="1224">
                  <c:v>0</c:v>
                </c:pt>
                <c:pt idx="1225">
                  <c:v>0</c:v>
                </c:pt>
                <c:pt idx="1226">
                  <c:v>0</c:v>
                </c:pt>
                <c:pt idx="1227">
                  <c:v>0</c:v>
                </c:pt>
                <c:pt idx="1228">
                  <c:v>0</c:v>
                </c:pt>
                <c:pt idx="1229">
                  <c:v>631.33000000000004</c:v>
                </c:pt>
                <c:pt idx="1230">
                  <c:v>0</c:v>
                </c:pt>
                <c:pt idx="1231">
                  <c:v>0</c:v>
                </c:pt>
                <c:pt idx="1232">
                  <c:v>0</c:v>
                </c:pt>
                <c:pt idx="1233">
                  <c:v>0</c:v>
                </c:pt>
                <c:pt idx="1234">
                  <c:v>1500.12</c:v>
                </c:pt>
                <c:pt idx="1235">
                  <c:v>0</c:v>
                </c:pt>
                <c:pt idx="1236">
                  <c:v>0</c:v>
                </c:pt>
                <c:pt idx="1237">
                  <c:v>0</c:v>
                </c:pt>
                <c:pt idx="1238">
                  <c:v>156.74</c:v>
                </c:pt>
                <c:pt idx="1239">
                  <c:v>110.12</c:v>
                </c:pt>
                <c:pt idx="1240">
                  <c:v>0</c:v>
                </c:pt>
                <c:pt idx="1241">
                  <c:v>0</c:v>
                </c:pt>
                <c:pt idx="1242">
                  <c:v>7.62</c:v>
                </c:pt>
                <c:pt idx="1243">
                  <c:v>0</c:v>
                </c:pt>
                <c:pt idx="1244">
                  <c:v>45.13</c:v>
                </c:pt>
                <c:pt idx="1245">
                  <c:v>0</c:v>
                </c:pt>
                <c:pt idx="1246">
                  <c:v>45.38</c:v>
                </c:pt>
                <c:pt idx="1247">
                  <c:v>4949.92</c:v>
                </c:pt>
                <c:pt idx="1248">
                  <c:v>1055.5999999999999</c:v>
                </c:pt>
                <c:pt idx="1249">
                  <c:v>359.83</c:v>
                </c:pt>
                <c:pt idx="1250">
                  <c:v>0</c:v>
                </c:pt>
                <c:pt idx="1251">
                  <c:v>0</c:v>
                </c:pt>
                <c:pt idx="1252">
                  <c:v>0</c:v>
                </c:pt>
                <c:pt idx="1253">
                  <c:v>171.26</c:v>
                </c:pt>
                <c:pt idx="1254">
                  <c:v>138.22</c:v>
                </c:pt>
                <c:pt idx="1255">
                  <c:v>711.24</c:v>
                </c:pt>
                <c:pt idx="1256">
                  <c:v>0</c:v>
                </c:pt>
                <c:pt idx="1257">
                  <c:v>0</c:v>
                </c:pt>
                <c:pt idx="1258">
                  <c:v>0</c:v>
                </c:pt>
                <c:pt idx="1259">
                  <c:v>1389.58</c:v>
                </c:pt>
                <c:pt idx="1260">
                  <c:v>0</c:v>
                </c:pt>
                <c:pt idx="1261">
                  <c:v>0</c:v>
                </c:pt>
                <c:pt idx="1262">
                  <c:v>2653.78</c:v>
                </c:pt>
                <c:pt idx="1263">
                  <c:v>10.32</c:v>
                </c:pt>
                <c:pt idx="1264">
                  <c:v>997.38</c:v>
                </c:pt>
                <c:pt idx="1265">
                  <c:v>0</c:v>
                </c:pt>
                <c:pt idx="1266">
                  <c:v>0</c:v>
                </c:pt>
                <c:pt idx="1267">
                  <c:v>0</c:v>
                </c:pt>
                <c:pt idx="1268">
                  <c:v>99.2</c:v>
                </c:pt>
                <c:pt idx="1269">
                  <c:v>136.03</c:v>
                </c:pt>
                <c:pt idx="1270">
                  <c:v>0</c:v>
                </c:pt>
                <c:pt idx="1271">
                  <c:v>0</c:v>
                </c:pt>
                <c:pt idx="1272">
                  <c:v>122.51</c:v>
                </c:pt>
                <c:pt idx="1273">
                  <c:v>0</c:v>
                </c:pt>
                <c:pt idx="1274">
                  <c:v>34.07</c:v>
                </c:pt>
                <c:pt idx="1275">
                  <c:v>2.97</c:v>
                </c:pt>
                <c:pt idx="1276">
                  <c:v>385.3</c:v>
                </c:pt>
                <c:pt idx="1277">
                  <c:v>187.2</c:v>
                </c:pt>
                <c:pt idx="1278">
                  <c:v>779.47</c:v>
                </c:pt>
                <c:pt idx="1279">
                  <c:v>27.73</c:v>
                </c:pt>
                <c:pt idx="1280">
                  <c:v>244.46</c:v>
                </c:pt>
                <c:pt idx="1281">
                  <c:v>0</c:v>
                </c:pt>
                <c:pt idx="1282">
                  <c:v>0</c:v>
                </c:pt>
                <c:pt idx="1283">
                  <c:v>0</c:v>
                </c:pt>
                <c:pt idx="1284">
                  <c:v>800.26</c:v>
                </c:pt>
                <c:pt idx="1285">
                  <c:v>0</c:v>
                </c:pt>
                <c:pt idx="1286">
                  <c:v>0</c:v>
                </c:pt>
                <c:pt idx="1287">
                  <c:v>0</c:v>
                </c:pt>
                <c:pt idx="1288">
                  <c:v>0</c:v>
                </c:pt>
                <c:pt idx="1289">
                  <c:v>0</c:v>
                </c:pt>
                <c:pt idx="1290">
                  <c:v>74.64</c:v>
                </c:pt>
                <c:pt idx="1291">
                  <c:v>0</c:v>
                </c:pt>
                <c:pt idx="1292">
                  <c:v>427.01</c:v>
                </c:pt>
                <c:pt idx="1293">
                  <c:v>0</c:v>
                </c:pt>
                <c:pt idx="1294">
                  <c:v>0</c:v>
                </c:pt>
                <c:pt idx="1295">
                  <c:v>0</c:v>
                </c:pt>
                <c:pt idx="1296">
                  <c:v>0</c:v>
                </c:pt>
                <c:pt idx="1297">
                  <c:v>18.149999999999999</c:v>
                </c:pt>
                <c:pt idx="1298">
                  <c:v>2.81</c:v>
                </c:pt>
                <c:pt idx="1299">
                  <c:v>0</c:v>
                </c:pt>
                <c:pt idx="1300">
                  <c:v>0</c:v>
                </c:pt>
                <c:pt idx="1301">
                  <c:v>0</c:v>
                </c:pt>
                <c:pt idx="1302">
                  <c:v>62.3</c:v>
                </c:pt>
                <c:pt idx="1303">
                  <c:v>0</c:v>
                </c:pt>
                <c:pt idx="1304">
                  <c:v>756.67</c:v>
                </c:pt>
                <c:pt idx="1305">
                  <c:v>0</c:v>
                </c:pt>
                <c:pt idx="1306">
                  <c:v>0</c:v>
                </c:pt>
                <c:pt idx="1307">
                  <c:v>52.7</c:v>
                </c:pt>
                <c:pt idx="1308">
                  <c:v>0</c:v>
                </c:pt>
                <c:pt idx="1309">
                  <c:v>465.44</c:v>
                </c:pt>
                <c:pt idx="1310">
                  <c:v>0</c:v>
                </c:pt>
                <c:pt idx="1311">
                  <c:v>385.37</c:v>
                </c:pt>
                <c:pt idx="1312">
                  <c:v>147</c:v>
                </c:pt>
                <c:pt idx="1313">
                  <c:v>0</c:v>
                </c:pt>
                <c:pt idx="1314">
                  <c:v>167.16</c:v>
                </c:pt>
                <c:pt idx="1315">
                  <c:v>0</c:v>
                </c:pt>
                <c:pt idx="1316">
                  <c:v>0</c:v>
                </c:pt>
                <c:pt idx="1317">
                  <c:v>0</c:v>
                </c:pt>
                <c:pt idx="1318">
                  <c:v>0</c:v>
                </c:pt>
                <c:pt idx="1319">
                  <c:v>0</c:v>
                </c:pt>
                <c:pt idx="1320">
                  <c:v>0</c:v>
                </c:pt>
                <c:pt idx="1321">
                  <c:v>1019.71</c:v>
                </c:pt>
                <c:pt idx="1322">
                  <c:v>19.04</c:v>
                </c:pt>
                <c:pt idx="1323">
                  <c:v>0</c:v>
                </c:pt>
                <c:pt idx="1324">
                  <c:v>19.04</c:v>
                </c:pt>
                <c:pt idx="1325">
                  <c:v>1408.19</c:v>
                </c:pt>
                <c:pt idx="1326">
                  <c:v>0</c:v>
                </c:pt>
                <c:pt idx="1327">
                  <c:v>2000.11</c:v>
                </c:pt>
                <c:pt idx="1328">
                  <c:v>0</c:v>
                </c:pt>
                <c:pt idx="1329">
                  <c:v>204.49</c:v>
                </c:pt>
                <c:pt idx="1330">
                  <c:v>0</c:v>
                </c:pt>
                <c:pt idx="1331">
                  <c:v>0</c:v>
                </c:pt>
                <c:pt idx="1332">
                  <c:v>0</c:v>
                </c:pt>
                <c:pt idx="1333">
                  <c:v>0</c:v>
                </c:pt>
                <c:pt idx="1334">
                  <c:v>39.21</c:v>
                </c:pt>
                <c:pt idx="1335">
                  <c:v>100.38</c:v>
                </c:pt>
                <c:pt idx="1336">
                  <c:v>79.42</c:v>
                </c:pt>
                <c:pt idx="1337">
                  <c:v>0</c:v>
                </c:pt>
                <c:pt idx="1338">
                  <c:v>0</c:v>
                </c:pt>
                <c:pt idx="1339">
                  <c:v>0</c:v>
                </c:pt>
                <c:pt idx="1340">
                  <c:v>0</c:v>
                </c:pt>
                <c:pt idx="1341">
                  <c:v>66.36</c:v>
                </c:pt>
                <c:pt idx="1342">
                  <c:v>0</c:v>
                </c:pt>
                <c:pt idx="1343">
                  <c:v>859.72</c:v>
                </c:pt>
                <c:pt idx="1344">
                  <c:v>0</c:v>
                </c:pt>
                <c:pt idx="1345">
                  <c:v>650.29999999999995</c:v>
                </c:pt>
                <c:pt idx="1346">
                  <c:v>0</c:v>
                </c:pt>
                <c:pt idx="1347">
                  <c:v>269.94</c:v>
                </c:pt>
                <c:pt idx="1348">
                  <c:v>63.06</c:v>
                </c:pt>
                <c:pt idx="1349">
                  <c:v>139.58000000000001</c:v>
                </c:pt>
                <c:pt idx="1350">
                  <c:v>109.67</c:v>
                </c:pt>
                <c:pt idx="1351">
                  <c:v>395.31</c:v>
                </c:pt>
                <c:pt idx="1352">
                  <c:v>104.91</c:v>
                </c:pt>
                <c:pt idx="1353">
                  <c:v>24.59</c:v>
                </c:pt>
                <c:pt idx="1354">
                  <c:v>0</c:v>
                </c:pt>
                <c:pt idx="1355">
                  <c:v>0</c:v>
                </c:pt>
                <c:pt idx="1356">
                  <c:v>0</c:v>
                </c:pt>
                <c:pt idx="1357">
                  <c:v>24.35</c:v>
                </c:pt>
                <c:pt idx="1358">
                  <c:v>0</c:v>
                </c:pt>
                <c:pt idx="1359">
                  <c:v>0</c:v>
                </c:pt>
                <c:pt idx="1360">
                  <c:v>35.29</c:v>
                </c:pt>
                <c:pt idx="1361">
                  <c:v>0</c:v>
                </c:pt>
                <c:pt idx="1362">
                  <c:v>0</c:v>
                </c:pt>
                <c:pt idx="1363">
                  <c:v>1633.99</c:v>
                </c:pt>
                <c:pt idx="1364">
                  <c:v>0</c:v>
                </c:pt>
                <c:pt idx="1365">
                  <c:v>0</c:v>
                </c:pt>
                <c:pt idx="1366">
                  <c:v>0</c:v>
                </c:pt>
                <c:pt idx="1367">
                  <c:v>0</c:v>
                </c:pt>
                <c:pt idx="1368">
                  <c:v>733.28</c:v>
                </c:pt>
                <c:pt idx="1369">
                  <c:v>0</c:v>
                </c:pt>
                <c:pt idx="1370">
                  <c:v>0</c:v>
                </c:pt>
                <c:pt idx="1371">
                  <c:v>0</c:v>
                </c:pt>
                <c:pt idx="1372">
                  <c:v>5.98</c:v>
                </c:pt>
                <c:pt idx="1373">
                  <c:v>0</c:v>
                </c:pt>
                <c:pt idx="1374">
                  <c:v>149.53</c:v>
                </c:pt>
                <c:pt idx="1375">
                  <c:v>608.26</c:v>
                </c:pt>
                <c:pt idx="1376">
                  <c:v>0</c:v>
                </c:pt>
                <c:pt idx="1377">
                  <c:v>1.28</c:v>
                </c:pt>
                <c:pt idx="1378">
                  <c:v>424.29</c:v>
                </c:pt>
                <c:pt idx="1379">
                  <c:v>0</c:v>
                </c:pt>
                <c:pt idx="1380">
                  <c:v>101.97</c:v>
                </c:pt>
                <c:pt idx="1381">
                  <c:v>0</c:v>
                </c:pt>
                <c:pt idx="1382">
                  <c:v>765.75</c:v>
                </c:pt>
                <c:pt idx="1383">
                  <c:v>0</c:v>
                </c:pt>
                <c:pt idx="1384">
                  <c:v>35.28</c:v>
                </c:pt>
                <c:pt idx="1385">
                  <c:v>0</c:v>
                </c:pt>
                <c:pt idx="1386">
                  <c:v>322.12</c:v>
                </c:pt>
                <c:pt idx="1387">
                  <c:v>366.54</c:v>
                </c:pt>
                <c:pt idx="1388">
                  <c:v>0</c:v>
                </c:pt>
                <c:pt idx="1389">
                  <c:v>1087.72</c:v>
                </c:pt>
                <c:pt idx="1390">
                  <c:v>9.1999999999999993</c:v>
                </c:pt>
                <c:pt idx="1391">
                  <c:v>257.08</c:v>
                </c:pt>
                <c:pt idx="1392">
                  <c:v>0.79</c:v>
                </c:pt>
                <c:pt idx="1393">
                  <c:v>88.56</c:v>
                </c:pt>
                <c:pt idx="1394">
                  <c:v>12.73</c:v>
                </c:pt>
                <c:pt idx="1395">
                  <c:v>160.81</c:v>
                </c:pt>
                <c:pt idx="1396">
                  <c:v>0</c:v>
                </c:pt>
                <c:pt idx="1397">
                  <c:v>1388.36</c:v>
                </c:pt>
                <c:pt idx="1398">
                  <c:v>109.84</c:v>
                </c:pt>
                <c:pt idx="1399">
                  <c:v>0</c:v>
                </c:pt>
                <c:pt idx="1400">
                  <c:v>82.7</c:v>
                </c:pt>
                <c:pt idx="1401">
                  <c:v>0</c:v>
                </c:pt>
                <c:pt idx="1402">
                  <c:v>0.37</c:v>
                </c:pt>
                <c:pt idx="1403">
                  <c:v>1947.67</c:v>
                </c:pt>
                <c:pt idx="1404">
                  <c:v>109.84</c:v>
                </c:pt>
                <c:pt idx="1405">
                  <c:v>128.03</c:v>
                </c:pt>
                <c:pt idx="1406">
                  <c:v>31.75</c:v>
                </c:pt>
                <c:pt idx="1407">
                  <c:v>117.21</c:v>
                </c:pt>
                <c:pt idx="1408">
                  <c:v>0.37</c:v>
                </c:pt>
                <c:pt idx="1409">
                  <c:v>1240.25</c:v>
                </c:pt>
                <c:pt idx="1410">
                  <c:v>0</c:v>
                </c:pt>
                <c:pt idx="1411">
                  <c:v>0</c:v>
                </c:pt>
                <c:pt idx="1412">
                  <c:v>0</c:v>
                </c:pt>
                <c:pt idx="1413">
                  <c:v>1240.25</c:v>
                </c:pt>
                <c:pt idx="1414">
                  <c:v>0</c:v>
                </c:pt>
                <c:pt idx="1415">
                  <c:v>0</c:v>
                </c:pt>
                <c:pt idx="1416">
                  <c:v>30.63</c:v>
                </c:pt>
                <c:pt idx="1417">
                  <c:v>0</c:v>
                </c:pt>
                <c:pt idx="1418">
                  <c:v>7024.21</c:v>
                </c:pt>
                <c:pt idx="1419">
                  <c:v>0</c:v>
                </c:pt>
                <c:pt idx="1420">
                  <c:v>308.67</c:v>
                </c:pt>
                <c:pt idx="1421">
                  <c:v>0</c:v>
                </c:pt>
                <c:pt idx="1422">
                  <c:v>36.49</c:v>
                </c:pt>
                <c:pt idx="1423">
                  <c:v>255.77</c:v>
                </c:pt>
                <c:pt idx="1424">
                  <c:v>1656.66</c:v>
                </c:pt>
                <c:pt idx="1425">
                  <c:v>2639.01</c:v>
                </c:pt>
                <c:pt idx="1426">
                  <c:v>395.76</c:v>
                </c:pt>
                <c:pt idx="1427">
                  <c:v>0</c:v>
                </c:pt>
                <c:pt idx="1428">
                  <c:v>0</c:v>
                </c:pt>
                <c:pt idx="1429">
                  <c:v>28.4</c:v>
                </c:pt>
                <c:pt idx="1430">
                  <c:v>103.27</c:v>
                </c:pt>
                <c:pt idx="1431">
                  <c:v>215.72</c:v>
                </c:pt>
                <c:pt idx="1432">
                  <c:v>106.98</c:v>
                </c:pt>
                <c:pt idx="1433">
                  <c:v>3.54</c:v>
                </c:pt>
                <c:pt idx="1434">
                  <c:v>40.28</c:v>
                </c:pt>
                <c:pt idx="1435">
                  <c:v>90.02</c:v>
                </c:pt>
                <c:pt idx="1436">
                  <c:v>2.23</c:v>
                </c:pt>
                <c:pt idx="1437">
                  <c:v>840.05</c:v>
                </c:pt>
                <c:pt idx="1438">
                  <c:v>61.47</c:v>
                </c:pt>
                <c:pt idx="1439">
                  <c:v>18.27</c:v>
                </c:pt>
                <c:pt idx="1440">
                  <c:v>0</c:v>
                </c:pt>
                <c:pt idx="1441">
                  <c:v>23.87</c:v>
                </c:pt>
                <c:pt idx="1442">
                  <c:v>61.47</c:v>
                </c:pt>
                <c:pt idx="1443">
                  <c:v>18.27</c:v>
                </c:pt>
                <c:pt idx="1444">
                  <c:v>0</c:v>
                </c:pt>
                <c:pt idx="1445">
                  <c:v>35.799999999999997</c:v>
                </c:pt>
                <c:pt idx="1446">
                  <c:v>265.95999999999998</c:v>
                </c:pt>
                <c:pt idx="1447">
                  <c:v>0</c:v>
                </c:pt>
                <c:pt idx="1448">
                  <c:v>0</c:v>
                </c:pt>
                <c:pt idx="1449">
                  <c:v>180.23</c:v>
                </c:pt>
                <c:pt idx="1450">
                  <c:v>29.53</c:v>
                </c:pt>
                <c:pt idx="1451">
                  <c:v>1261.47</c:v>
                </c:pt>
                <c:pt idx="1452">
                  <c:v>0</c:v>
                </c:pt>
                <c:pt idx="1453">
                  <c:v>89.41</c:v>
                </c:pt>
                <c:pt idx="1454">
                  <c:v>27.03</c:v>
                </c:pt>
                <c:pt idx="1455">
                  <c:v>0</c:v>
                </c:pt>
                <c:pt idx="1456">
                  <c:v>4899.13</c:v>
                </c:pt>
                <c:pt idx="1457">
                  <c:v>44.71</c:v>
                </c:pt>
                <c:pt idx="1458">
                  <c:v>0</c:v>
                </c:pt>
                <c:pt idx="1459">
                  <c:v>4260.1099999999997</c:v>
                </c:pt>
                <c:pt idx="1460">
                  <c:v>0</c:v>
                </c:pt>
                <c:pt idx="1461">
                  <c:v>309.70999999999998</c:v>
                </c:pt>
                <c:pt idx="1462">
                  <c:v>0</c:v>
                </c:pt>
                <c:pt idx="1463">
                  <c:v>0</c:v>
                </c:pt>
                <c:pt idx="1464">
                  <c:v>0</c:v>
                </c:pt>
                <c:pt idx="1465">
                  <c:v>0.59</c:v>
                </c:pt>
                <c:pt idx="1466">
                  <c:v>0</c:v>
                </c:pt>
                <c:pt idx="1467">
                  <c:v>0</c:v>
                </c:pt>
                <c:pt idx="1468">
                  <c:v>67.61</c:v>
                </c:pt>
                <c:pt idx="1469">
                  <c:v>0</c:v>
                </c:pt>
                <c:pt idx="1470">
                  <c:v>200.02</c:v>
                </c:pt>
                <c:pt idx="1471">
                  <c:v>0</c:v>
                </c:pt>
                <c:pt idx="1472">
                  <c:v>311.73</c:v>
                </c:pt>
                <c:pt idx="1473">
                  <c:v>0</c:v>
                </c:pt>
                <c:pt idx="1474">
                  <c:v>2225.08</c:v>
                </c:pt>
                <c:pt idx="1475">
                  <c:v>0</c:v>
                </c:pt>
                <c:pt idx="1476">
                  <c:v>0</c:v>
                </c:pt>
                <c:pt idx="1477">
                  <c:v>0</c:v>
                </c:pt>
                <c:pt idx="1478">
                  <c:v>0</c:v>
                </c:pt>
                <c:pt idx="1479">
                  <c:v>0</c:v>
                </c:pt>
                <c:pt idx="1480">
                  <c:v>16.12</c:v>
                </c:pt>
                <c:pt idx="1481">
                  <c:v>0</c:v>
                </c:pt>
                <c:pt idx="1482">
                  <c:v>15.81</c:v>
                </c:pt>
                <c:pt idx="1483">
                  <c:v>29.17</c:v>
                </c:pt>
                <c:pt idx="1484">
                  <c:v>0</c:v>
                </c:pt>
                <c:pt idx="1485">
                  <c:v>84.05</c:v>
                </c:pt>
                <c:pt idx="1486">
                  <c:v>17.84</c:v>
                </c:pt>
                <c:pt idx="1487">
                  <c:v>0</c:v>
                </c:pt>
                <c:pt idx="1488">
                  <c:v>381.62</c:v>
                </c:pt>
                <c:pt idx="1489">
                  <c:v>0</c:v>
                </c:pt>
                <c:pt idx="1490">
                  <c:v>164.08</c:v>
                </c:pt>
                <c:pt idx="1491">
                  <c:v>0</c:v>
                </c:pt>
                <c:pt idx="1492">
                  <c:v>690.18</c:v>
                </c:pt>
                <c:pt idx="1493">
                  <c:v>1507.64</c:v>
                </c:pt>
                <c:pt idx="1494">
                  <c:v>801.75</c:v>
                </c:pt>
                <c:pt idx="1495">
                  <c:v>0</c:v>
                </c:pt>
                <c:pt idx="1496">
                  <c:v>881.47</c:v>
                </c:pt>
                <c:pt idx="1497">
                  <c:v>3.84</c:v>
                </c:pt>
                <c:pt idx="1498">
                  <c:v>0</c:v>
                </c:pt>
                <c:pt idx="1499">
                  <c:v>117.52</c:v>
                </c:pt>
                <c:pt idx="1500">
                  <c:v>0</c:v>
                </c:pt>
                <c:pt idx="1501">
                  <c:v>524.32000000000005</c:v>
                </c:pt>
                <c:pt idx="1502">
                  <c:v>21.78</c:v>
                </c:pt>
                <c:pt idx="1503">
                  <c:v>0</c:v>
                </c:pt>
                <c:pt idx="1504">
                  <c:v>270.79000000000002</c:v>
                </c:pt>
                <c:pt idx="1505">
                  <c:v>223.42</c:v>
                </c:pt>
                <c:pt idx="1506">
                  <c:v>0</c:v>
                </c:pt>
                <c:pt idx="1507">
                  <c:v>0</c:v>
                </c:pt>
                <c:pt idx="1508">
                  <c:v>246.27</c:v>
                </c:pt>
                <c:pt idx="1509">
                  <c:v>93.95</c:v>
                </c:pt>
                <c:pt idx="1510">
                  <c:v>29.98</c:v>
                </c:pt>
                <c:pt idx="1511">
                  <c:v>0</c:v>
                </c:pt>
                <c:pt idx="1512">
                  <c:v>10.78</c:v>
                </c:pt>
                <c:pt idx="1513">
                  <c:v>2008.71</c:v>
                </c:pt>
                <c:pt idx="1514">
                  <c:v>0</c:v>
                </c:pt>
                <c:pt idx="1515">
                  <c:v>0</c:v>
                </c:pt>
                <c:pt idx="1516">
                  <c:v>0</c:v>
                </c:pt>
                <c:pt idx="1517">
                  <c:v>0</c:v>
                </c:pt>
                <c:pt idx="1518">
                  <c:v>23.62</c:v>
                </c:pt>
                <c:pt idx="1519">
                  <c:v>0</c:v>
                </c:pt>
                <c:pt idx="1520">
                  <c:v>0</c:v>
                </c:pt>
                <c:pt idx="1521">
                  <c:v>8.39</c:v>
                </c:pt>
                <c:pt idx="1522">
                  <c:v>9.94</c:v>
                </c:pt>
                <c:pt idx="1523">
                  <c:v>0</c:v>
                </c:pt>
                <c:pt idx="1524">
                  <c:v>51.22</c:v>
                </c:pt>
                <c:pt idx="1525">
                  <c:v>380.47</c:v>
                </c:pt>
                <c:pt idx="1526">
                  <c:v>0</c:v>
                </c:pt>
                <c:pt idx="1527">
                  <c:v>9.25</c:v>
                </c:pt>
                <c:pt idx="1528">
                  <c:v>0</c:v>
                </c:pt>
                <c:pt idx="1529">
                  <c:v>0</c:v>
                </c:pt>
                <c:pt idx="1530">
                  <c:v>0</c:v>
                </c:pt>
                <c:pt idx="1531">
                  <c:v>2755.64</c:v>
                </c:pt>
                <c:pt idx="1532">
                  <c:v>0</c:v>
                </c:pt>
                <c:pt idx="1533">
                  <c:v>0</c:v>
                </c:pt>
                <c:pt idx="1534">
                  <c:v>0</c:v>
                </c:pt>
                <c:pt idx="1535">
                  <c:v>17.43</c:v>
                </c:pt>
                <c:pt idx="1536">
                  <c:v>0</c:v>
                </c:pt>
                <c:pt idx="1537">
                  <c:v>0</c:v>
                </c:pt>
                <c:pt idx="1538">
                  <c:v>65.41</c:v>
                </c:pt>
                <c:pt idx="1539">
                  <c:v>0</c:v>
                </c:pt>
                <c:pt idx="1540">
                  <c:v>0</c:v>
                </c:pt>
                <c:pt idx="1541">
                  <c:v>0</c:v>
                </c:pt>
                <c:pt idx="1542">
                  <c:v>0</c:v>
                </c:pt>
                <c:pt idx="1543">
                  <c:v>501.69</c:v>
                </c:pt>
                <c:pt idx="1544">
                  <c:v>566.61</c:v>
                </c:pt>
                <c:pt idx="1545">
                  <c:v>0</c:v>
                </c:pt>
                <c:pt idx="1546">
                  <c:v>164.06</c:v>
                </c:pt>
                <c:pt idx="1547">
                  <c:v>218.23</c:v>
                </c:pt>
                <c:pt idx="1548">
                  <c:v>1049.03</c:v>
                </c:pt>
                <c:pt idx="1549">
                  <c:v>0</c:v>
                </c:pt>
                <c:pt idx="1550">
                  <c:v>1049.03</c:v>
                </c:pt>
                <c:pt idx="1551">
                  <c:v>664.52</c:v>
                </c:pt>
                <c:pt idx="1552">
                  <c:v>105.7</c:v>
                </c:pt>
                <c:pt idx="1553">
                  <c:v>0</c:v>
                </c:pt>
                <c:pt idx="1554">
                  <c:v>0</c:v>
                </c:pt>
                <c:pt idx="1555">
                  <c:v>1289.3800000000001</c:v>
                </c:pt>
                <c:pt idx="1556">
                  <c:v>0</c:v>
                </c:pt>
                <c:pt idx="1557">
                  <c:v>0</c:v>
                </c:pt>
                <c:pt idx="1558">
                  <c:v>2860.93</c:v>
                </c:pt>
                <c:pt idx="1559">
                  <c:v>2692.44</c:v>
                </c:pt>
                <c:pt idx="1560">
                  <c:v>2.0699999999999998</c:v>
                </c:pt>
                <c:pt idx="1561">
                  <c:v>111.05</c:v>
                </c:pt>
                <c:pt idx="1562">
                  <c:v>0</c:v>
                </c:pt>
                <c:pt idx="1563">
                  <c:v>0</c:v>
                </c:pt>
                <c:pt idx="1564">
                  <c:v>0</c:v>
                </c:pt>
                <c:pt idx="1565">
                  <c:v>7576.11</c:v>
                </c:pt>
                <c:pt idx="1566">
                  <c:v>0</c:v>
                </c:pt>
                <c:pt idx="1567">
                  <c:v>0</c:v>
                </c:pt>
                <c:pt idx="1568">
                  <c:v>4.8499999999999996</c:v>
                </c:pt>
                <c:pt idx="1569">
                  <c:v>3.59</c:v>
                </c:pt>
                <c:pt idx="1570">
                  <c:v>15.81</c:v>
                </c:pt>
                <c:pt idx="1571">
                  <c:v>0</c:v>
                </c:pt>
                <c:pt idx="1572">
                  <c:v>1630.53</c:v>
                </c:pt>
                <c:pt idx="1573">
                  <c:v>0</c:v>
                </c:pt>
                <c:pt idx="1574">
                  <c:v>266.76</c:v>
                </c:pt>
                <c:pt idx="1575">
                  <c:v>0</c:v>
                </c:pt>
                <c:pt idx="1576">
                  <c:v>29.88</c:v>
                </c:pt>
                <c:pt idx="1577">
                  <c:v>52.76</c:v>
                </c:pt>
                <c:pt idx="1578">
                  <c:v>2699.98</c:v>
                </c:pt>
                <c:pt idx="1579">
                  <c:v>0</c:v>
                </c:pt>
                <c:pt idx="1580">
                  <c:v>0</c:v>
                </c:pt>
                <c:pt idx="1581">
                  <c:v>0</c:v>
                </c:pt>
                <c:pt idx="1582">
                  <c:v>0</c:v>
                </c:pt>
                <c:pt idx="1583">
                  <c:v>0</c:v>
                </c:pt>
                <c:pt idx="1584">
                  <c:v>31.59</c:v>
                </c:pt>
                <c:pt idx="1585">
                  <c:v>165.63</c:v>
                </c:pt>
                <c:pt idx="1586">
                  <c:v>19.309999999999999</c:v>
                </c:pt>
                <c:pt idx="1587">
                  <c:v>0.33</c:v>
                </c:pt>
                <c:pt idx="1588">
                  <c:v>0</c:v>
                </c:pt>
                <c:pt idx="1589">
                  <c:v>322.25</c:v>
                </c:pt>
                <c:pt idx="1590">
                  <c:v>0</c:v>
                </c:pt>
                <c:pt idx="1591">
                  <c:v>206.35</c:v>
                </c:pt>
                <c:pt idx="1592">
                  <c:v>439.79</c:v>
                </c:pt>
                <c:pt idx="1593">
                  <c:v>0</c:v>
                </c:pt>
                <c:pt idx="1594">
                  <c:v>21.1</c:v>
                </c:pt>
                <c:pt idx="1595">
                  <c:v>1166.6300000000001</c:v>
                </c:pt>
                <c:pt idx="1596">
                  <c:v>0</c:v>
                </c:pt>
                <c:pt idx="1597">
                  <c:v>0</c:v>
                </c:pt>
                <c:pt idx="1598">
                  <c:v>55.56</c:v>
                </c:pt>
                <c:pt idx="1599">
                  <c:v>0</c:v>
                </c:pt>
                <c:pt idx="1600">
                  <c:v>0</c:v>
                </c:pt>
                <c:pt idx="1601">
                  <c:v>38.89</c:v>
                </c:pt>
                <c:pt idx="1602">
                  <c:v>719.35</c:v>
                </c:pt>
                <c:pt idx="1603">
                  <c:v>0</c:v>
                </c:pt>
                <c:pt idx="1604">
                  <c:v>618.13</c:v>
                </c:pt>
                <c:pt idx="1605">
                  <c:v>0</c:v>
                </c:pt>
                <c:pt idx="1606">
                  <c:v>0</c:v>
                </c:pt>
                <c:pt idx="1607">
                  <c:v>14.75</c:v>
                </c:pt>
                <c:pt idx="1608">
                  <c:v>669.61</c:v>
                </c:pt>
                <c:pt idx="1609">
                  <c:v>213</c:v>
                </c:pt>
                <c:pt idx="1610">
                  <c:v>0</c:v>
                </c:pt>
                <c:pt idx="1611">
                  <c:v>4.9000000000000004</c:v>
                </c:pt>
                <c:pt idx="1612">
                  <c:v>76.39</c:v>
                </c:pt>
                <c:pt idx="1613">
                  <c:v>0</c:v>
                </c:pt>
                <c:pt idx="1614">
                  <c:v>87.03</c:v>
                </c:pt>
                <c:pt idx="1615">
                  <c:v>0</c:v>
                </c:pt>
                <c:pt idx="1616">
                  <c:v>3602.13</c:v>
                </c:pt>
                <c:pt idx="1617">
                  <c:v>0</c:v>
                </c:pt>
                <c:pt idx="1618">
                  <c:v>0</c:v>
                </c:pt>
                <c:pt idx="1619">
                  <c:v>441.59</c:v>
                </c:pt>
                <c:pt idx="1620">
                  <c:v>394.17</c:v>
                </c:pt>
                <c:pt idx="1621">
                  <c:v>13.45</c:v>
                </c:pt>
                <c:pt idx="1622">
                  <c:v>4033.61</c:v>
                </c:pt>
                <c:pt idx="1623">
                  <c:v>141.78</c:v>
                </c:pt>
                <c:pt idx="1624">
                  <c:v>74.180000000000007</c:v>
                </c:pt>
                <c:pt idx="1625">
                  <c:v>82.31</c:v>
                </c:pt>
                <c:pt idx="1626">
                  <c:v>0</c:v>
                </c:pt>
                <c:pt idx="1627">
                  <c:v>1059.29</c:v>
                </c:pt>
                <c:pt idx="1628">
                  <c:v>0</c:v>
                </c:pt>
                <c:pt idx="1629">
                  <c:v>55.19</c:v>
                </c:pt>
                <c:pt idx="1630">
                  <c:v>0</c:v>
                </c:pt>
                <c:pt idx="1631">
                  <c:v>0</c:v>
                </c:pt>
                <c:pt idx="1632">
                  <c:v>0</c:v>
                </c:pt>
                <c:pt idx="1633">
                  <c:v>732.27</c:v>
                </c:pt>
                <c:pt idx="1634">
                  <c:v>270.87</c:v>
                </c:pt>
                <c:pt idx="1635">
                  <c:v>333.76</c:v>
                </c:pt>
                <c:pt idx="1636">
                  <c:v>0</c:v>
                </c:pt>
                <c:pt idx="1637">
                  <c:v>0</c:v>
                </c:pt>
                <c:pt idx="1638">
                  <c:v>1231.6600000000001</c:v>
                </c:pt>
                <c:pt idx="1639">
                  <c:v>219.54</c:v>
                </c:pt>
                <c:pt idx="1640">
                  <c:v>0</c:v>
                </c:pt>
                <c:pt idx="1641">
                  <c:v>31.13</c:v>
                </c:pt>
                <c:pt idx="1642">
                  <c:v>0</c:v>
                </c:pt>
                <c:pt idx="1643">
                  <c:v>0</c:v>
                </c:pt>
                <c:pt idx="1644">
                  <c:v>0</c:v>
                </c:pt>
                <c:pt idx="1645">
                  <c:v>4861.0600000000004</c:v>
                </c:pt>
                <c:pt idx="1646">
                  <c:v>0</c:v>
                </c:pt>
                <c:pt idx="1647">
                  <c:v>565.17999999999995</c:v>
                </c:pt>
                <c:pt idx="1648">
                  <c:v>0</c:v>
                </c:pt>
                <c:pt idx="1649">
                  <c:v>65.08</c:v>
                </c:pt>
                <c:pt idx="1650">
                  <c:v>10.96</c:v>
                </c:pt>
                <c:pt idx="1651">
                  <c:v>17.43</c:v>
                </c:pt>
                <c:pt idx="1652">
                  <c:v>0</c:v>
                </c:pt>
                <c:pt idx="1653">
                  <c:v>0</c:v>
                </c:pt>
                <c:pt idx="1654">
                  <c:v>22.31</c:v>
                </c:pt>
                <c:pt idx="1655">
                  <c:v>443.02</c:v>
                </c:pt>
                <c:pt idx="1656">
                  <c:v>0</c:v>
                </c:pt>
                <c:pt idx="1657">
                  <c:v>0</c:v>
                </c:pt>
                <c:pt idx="1658">
                  <c:v>0</c:v>
                </c:pt>
                <c:pt idx="1659">
                  <c:v>44.98</c:v>
                </c:pt>
                <c:pt idx="1660">
                  <c:v>689.33</c:v>
                </c:pt>
                <c:pt idx="1661">
                  <c:v>0</c:v>
                </c:pt>
                <c:pt idx="1662">
                  <c:v>69.77</c:v>
                </c:pt>
                <c:pt idx="1663">
                  <c:v>0</c:v>
                </c:pt>
                <c:pt idx="1664">
                  <c:v>7.31</c:v>
                </c:pt>
                <c:pt idx="1665">
                  <c:v>642.99</c:v>
                </c:pt>
                <c:pt idx="1666">
                  <c:v>12.71</c:v>
                </c:pt>
                <c:pt idx="1667">
                  <c:v>28.29</c:v>
                </c:pt>
                <c:pt idx="1668">
                  <c:v>112.12</c:v>
                </c:pt>
                <c:pt idx="1669">
                  <c:v>565.39</c:v>
                </c:pt>
                <c:pt idx="1670">
                  <c:v>0</c:v>
                </c:pt>
                <c:pt idx="1671">
                  <c:v>0</c:v>
                </c:pt>
                <c:pt idx="1672">
                  <c:v>70.680000000000007</c:v>
                </c:pt>
                <c:pt idx="1673">
                  <c:v>95.05</c:v>
                </c:pt>
                <c:pt idx="1674">
                  <c:v>224.96</c:v>
                </c:pt>
                <c:pt idx="1675">
                  <c:v>0</c:v>
                </c:pt>
                <c:pt idx="1676">
                  <c:v>33.35</c:v>
                </c:pt>
                <c:pt idx="1677">
                  <c:v>0</c:v>
                </c:pt>
                <c:pt idx="1678">
                  <c:v>0</c:v>
                </c:pt>
                <c:pt idx="1679">
                  <c:v>0</c:v>
                </c:pt>
                <c:pt idx="1680">
                  <c:v>0</c:v>
                </c:pt>
                <c:pt idx="1681">
                  <c:v>36.159999999999997</c:v>
                </c:pt>
                <c:pt idx="1682">
                  <c:v>17.100000000000001</c:v>
                </c:pt>
                <c:pt idx="1683">
                  <c:v>1269.3800000000001</c:v>
                </c:pt>
                <c:pt idx="1684">
                  <c:v>137.69</c:v>
                </c:pt>
                <c:pt idx="1685">
                  <c:v>882.48</c:v>
                </c:pt>
                <c:pt idx="1686">
                  <c:v>6.38</c:v>
                </c:pt>
                <c:pt idx="1687">
                  <c:v>5.3</c:v>
                </c:pt>
                <c:pt idx="1688">
                  <c:v>170.8</c:v>
                </c:pt>
                <c:pt idx="1689">
                  <c:v>16.09</c:v>
                </c:pt>
                <c:pt idx="1690">
                  <c:v>274.08</c:v>
                </c:pt>
                <c:pt idx="1691">
                  <c:v>0</c:v>
                </c:pt>
                <c:pt idx="1692">
                  <c:v>10.8</c:v>
                </c:pt>
                <c:pt idx="1693">
                  <c:v>15.25</c:v>
                </c:pt>
                <c:pt idx="1694">
                  <c:v>0</c:v>
                </c:pt>
                <c:pt idx="1695">
                  <c:v>0</c:v>
                </c:pt>
                <c:pt idx="1696">
                  <c:v>18.22</c:v>
                </c:pt>
                <c:pt idx="1697">
                  <c:v>25.06</c:v>
                </c:pt>
                <c:pt idx="1698">
                  <c:v>11.82</c:v>
                </c:pt>
                <c:pt idx="1699">
                  <c:v>28.15</c:v>
                </c:pt>
                <c:pt idx="1700">
                  <c:v>0</c:v>
                </c:pt>
                <c:pt idx="1701">
                  <c:v>1037.0999999999999</c:v>
                </c:pt>
                <c:pt idx="1702">
                  <c:v>0</c:v>
                </c:pt>
                <c:pt idx="1703">
                  <c:v>0</c:v>
                </c:pt>
                <c:pt idx="1704">
                  <c:v>1039.75</c:v>
                </c:pt>
                <c:pt idx="1705">
                  <c:v>0</c:v>
                </c:pt>
                <c:pt idx="1706">
                  <c:v>0</c:v>
                </c:pt>
                <c:pt idx="1707">
                  <c:v>41.3</c:v>
                </c:pt>
                <c:pt idx="1708">
                  <c:v>47.61</c:v>
                </c:pt>
                <c:pt idx="1709">
                  <c:v>0</c:v>
                </c:pt>
                <c:pt idx="1710">
                  <c:v>1282.5</c:v>
                </c:pt>
                <c:pt idx="1711">
                  <c:v>17.2</c:v>
                </c:pt>
                <c:pt idx="1712">
                  <c:v>1184.1199999999999</c:v>
                </c:pt>
                <c:pt idx="1713">
                  <c:v>1474.87</c:v>
                </c:pt>
                <c:pt idx="1714">
                  <c:v>19.78</c:v>
                </c:pt>
                <c:pt idx="1715">
                  <c:v>929.8</c:v>
                </c:pt>
                <c:pt idx="1716">
                  <c:v>0</c:v>
                </c:pt>
                <c:pt idx="1717">
                  <c:v>31.2</c:v>
                </c:pt>
                <c:pt idx="1718">
                  <c:v>0</c:v>
                </c:pt>
                <c:pt idx="1719">
                  <c:v>52.17</c:v>
                </c:pt>
                <c:pt idx="1720">
                  <c:v>0</c:v>
                </c:pt>
                <c:pt idx="1721">
                  <c:v>165.89</c:v>
                </c:pt>
                <c:pt idx="1722">
                  <c:v>75.010000000000005</c:v>
                </c:pt>
                <c:pt idx="1723">
                  <c:v>2267.2199999999998</c:v>
                </c:pt>
                <c:pt idx="1724">
                  <c:v>97.16</c:v>
                </c:pt>
                <c:pt idx="1725">
                  <c:v>0</c:v>
                </c:pt>
                <c:pt idx="1726">
                  <c:v>67.86</c:v>
                </c:pt>
                <c:pt idx="1727">
                  <c:v>0</c:v>
                </c:pt>
                <c:pt idx="1728">
                  <c:v>0</c:v>
                </c:pt>
                <c:pt idx="1729">
                  <c:v>1167.3800000000001</c:v>
                </c:pt>
                <c:pt idx="1730">
                  <c:v>402.07</c:v>
                </c:pt>
                <c:pt idx="1731">
                  <c:v>11.95</c:v>
                </c:pt>
                <c:pt idx="1732">
                  <c:v>1773.61</c:v>
                </c:pt>
                <c:pt idx="1733">
                  <c:v>4.18</c:v>
                </c:pt>
                <c:pt idx="1734">
                  <c:v>39.130000000000003</c:v>
                </c:pt>
                <c:pt idx="1735">
                  <c:v>1660.92</c:v>
                </c:pt>
                <c:pt idx="1736">
                  <c:v>638.03</c:v>
                </c:pt>
                <c:pt idx="1737">
                  <c:v>138.5</c:v>
                </c:pt>
                <c:pt idx="1738">
                  <c:v>0</c:v>
                </c:pt>
                <c:pt idx="1739">
                  <c:v>0</c:v>
                </c:pt>
                <c:pt idx="1740">
                  <c:v>0</c:v>
                </c:pt>
                <c:pt idx="1741">
                  <c:v>0</c:v>
                </c:pt>
                <c:pt idx="1742">
                  <c:v>118.63</c:v>
                </c:pt>
                <c:pt idx="1743">
                  <c:v>23.3</c:v>
                </c:pt>
                <c:pt idx="1744">
                  <c:v>0</c:v>
                </c:pt>
                <c:pt idx="1745">
                  <c:v>150.72</c:v>
                </c:pt>
                <c:pt idx="1746">
                  <c:v>19.420000000000002</c:v>
                </c:pt>
                <c:pt idx="1747">
                  <c:v>3.13</c:v>
                </c:pt>
                <c:pt idx="1748">
                  <c:v>1141.07</c:v>
                </c:pt>
                <c:pt idx="1749">
                  <c:v>0</c:v>
                </c:pt>
                <c:pt idx="1750">
                  <c:v>10.01</c:v>
                </c:pt>
                <c:pt idx="1751">
                  <c:v>313.81</c:v>
                </c:pt>
                <c:pt idx="1752">
                  <c:v>0</c:v>
                </c:pt>
                <c:pt idx="1753">
                  <c:v>0</c:v>
                </c:pt>
                <c:pt idx="1754">
                  <c:v>4.29</c:v>
                </c:pt>
                <c:pt idx="1755">
                  <c:v>0</c:v>
                </c:pt>
                <c:pt idx="1756">
                  <c:v>683.96</c:v>
                </c:pt>
                <c:pt idx="1757">
                  <c:v>0</c:v>
                </c:pt>
                <c:pt idx="1758">
                  <c:v>0</c:v>
                </c:pt>
                <c:pt idx="1759">
                  <c:v>0</c:v>
                </c:pt>
                <c:pt idx="1760">
                  <c:v>72.98</c:v>
                </c:pt>
                <c:pt idx="1761">
                  <c:v>240.18</c:v>
                </c:pt>
                <c:pt idx="1762">
                  <c:v>0</c:v>
                </c:pt>
                <c:pt idx="1763">
                  <c:v>9.61</c:v>
                </c:pt>
                <c:pt idx="1764">
                  <c:v>0</c:v>
                </c:pt>
                <c:pt idx="1765">
                  <c:v>13.8</c:v>
                </c:pt>
                <c:pt idx="1766">
                  <c:v>4.3899999999999997</c:v>
                </c:pt>
                <c:pt idx="1767">
                  <c:v>0</c:v>
                </c:pt>
                <c:pt idx="1768">
                  <c:v>36.020000000000003</c:v>
                </c:pt>
                <c:pt idx="1769">
                  <c:v>0</c:v>
                </c:pt>
                <c:pt idx="1770">
                  <c:v>510.49</c:v>
                </c:pt>
                <c:pt idx="1771">
                  <c:v>0</c:v>
                </c:pt>
                <c:pt idx="1772">
                  <c:v>0</c:v>
                </c:pt>
                <c:pt idx="1773">
                  <c:v>384.5</c:v>
                </c:pt>
                <c:pt idx="1774">
                  <c:v>513.08000000000004</c:v>
                </c:pt>
                <c:pt idx="1775">
                  <c:v>44.52</c:v>
                </c:pt>
                <c:pt idx="1776">
                  <c:v>0</c:v>
                </c:pt>
                <c:pt idx="1777">
                  <c:v>881.05</c:v>
                </c:pt>
                <c:pt idx="1778">
                  <c:v>0</c:v>
                </c:pt>
                <c:pt idx="1779">
                  <c:v>0</c:v>
                </c:pt>
                <c:pt idx="1780">
                  <c:v>0</c:v>
                </c:pt>
                <c:pt idx="1781">
                  <c:v>1644.08</c:v>
                </c:pt>
                <c:pt idx="1782">
                  <c:v>0</c:v>
                </c:pt>
                <c:pt idx="1783">
                  <c:v>4.2</c:v>
                </c:pt>
                <c:pt idx="1784">
                  <c:v>0</c:v>
                </c:pt>
                <c:pt idx="1785">
                  <c:v>0</c:v>
                </c:pt>
                <c:pt idx="1786">
                  <c:v>0</c:v>
                </c:pt>
                <c:pt idx="1787">
                  <c:v>1374.95</c:v>
                </c:pt>
                <c:pt idx="1788">
                  <c:v>0</c:v>
                </c:pt>
                <c:pt idx="1789">
                  <c:v>1623.95</c:v>
                </c:pt>
                <c:pt idx="1790">
                  <c:v>0</c:v>
                </c:pt>
                <c:pt idx="1791">
                  <c:v>252.49</c:v>
                </c:pt>
                <c:pt idx="1792">
                  <c:v>0</c:v>
                </c:pt>
                <c:pt idx="1793">
                  <c:v>0</c:v>
                </c:pt>
                <c:pt idx="1794">
                  <c:v>0</c:v>
                </c:pt>
                <c:pt idx="1795">
                  <c:v>0</c:v>
                </c:pt>
                <c:pt idx="1796">
                  <c:v>6.33</c:v>
                </c:pt>
                <c:pt idx="1797">
                  <c:v>0</c:v>
                </c:pt>
                <c:pt idx="1798">
                  <c:v>971.62</c:v>
                </c:pt>
                <c:pt idx="1799">
                  <c:v>0</c:v>
                </c:pt>
                <c:pt idx="1800">
                  <c:v>0</c:v>
                </c:pt>
                <c:pt idx="1801">
                  <c:v>0</c:v>
                </c:pt>
                <c:pt idx="1802">
                  <c:v>220.36</c:v>
                </c:pt>
                <c:pt idx="1803">
                  <c:v>47.73</c:v>
                </c:pt>
                <c:pt idx="1804">
                  <c:v>28.53</c:v>
                </c:pt>
                <c:pt idx="1805">
                  <c:v>0</c:v>
                </c:pt>
                <c:pt idx="1806">
                  <c:v>0</c:v>
                </c:pt>
                <c:pt idx="1807">
                  <c:v>28.18</c:v>
                </c:pt>
                <c:pt idx="1808">
                  <c:v>0</c:v>
                </c:pt>
                <c:pt idx="1809">
                  <c:v>0</c:v>
                </c:pt>
                <c:pt idx="1810">
                  <c:v>57.55</c:v>
                </c:pt>
                <c:pt idx="1811">
                  <c:v>0</c:v>
                </c:pt>
                <c:pt idx="1812">
                  <c:v>12.26</c:v>
                </c:pt>
                <c:pt idx="1813">
                  <c:v>0</c:v>
                </c:pt>
                <c:pt idx="1814">
                  <c:v>0</c:v>
                </c:pt>
                <c:pt idx="1815">
                  <c:v>0</c:v>
                </c:pt>
                <c:pt idx="1816">
                  <c:v>0</c:v>
                </c:pt>
                <c:pt idx="1817">
                  <c:v>167.33</c:v>
                </c:pt>
                <c:pt idx="1818">
                  <c:v>65.599999999999994</c:v>
                </c:pt>
                <c:pt idx="1819">
                  <c:v>0.26</c:v>
                </c:pt>
                <c:pt idx="1820">
                  <c:v>63.22</c:v>
                </c:pt>
                <c:pt idx="1821">
                  <c:v>0</c:v>
                </c:pt>
                <c:pt idx="1822">
                  <c:v>0</c:v>
                </c:pt>
                <c:pt idx="1823">
                  <c:v>262.2</c:v>
                </c:pt>
                <c:pt idx="1824">
                  <c:v>0</c:v>
                </c:pt>
                <c:pt idx="1825">
                  <c:v>0</c:v>
                </c:pt>
                <c:pt idx="1826">
                  <c:v>172.56</c:v>
                </c:pt>
                <c:pt idx="1827">
                  <c:v>45.08</c:v>
                </c:pt>
                <c:pt idx="1828">
                  <c:v>0</c:v>
                </c:pt>
                <c:pt idx="1829">
                  <c:v>1951.3</c:v>
                </c:pt>
                <c:pt idx="1830">
                  <c:v>1538.78</c:v>
                </c:pt>
                <c:pt idx="1831">
                  <c:v>32.83</c:v>
                </c:pt>
                <c:pt idx="1832">
                  <c:v>51.59</c:v>
                </c:pt>
                <c:pt idx="1833">
                  <c:v>969.42</c:v>
                </c:pt>
                <c:pt idx="1834">
                  <c:v>553.33000000000004</c:v>
                </c:pt>
                <c:pt idx="1835">
                  <c:v>0</c:v>
                </c:pt>
                <c:pt idx="1836">
                  <c:v>55.02</c:v>
                </c:pt>
                <c:pt idx="1837">
                  <c:v>0</c:v>
                </c:pt>
                <c:pt idx="1838">
                  <c:v>0</c:v>
                </c:pt>
                <c:pt idx="1839">
                  <c:v>0</c:v>
                </c:pt>
                <c:pt idx="1840">
                  <c:v>0</c:v>
                </c:pt>
                <c:pt idx="1841">
                  <c:v>0</c:v>
                </c:pt>
                <c:pt idx="1842">
                  <c:v>0</c:v>
                </c:pt>
                <c:pt idx="1843">
                  <c:v>0</c:v>
                </c:pt>
                <c:pt idx="1844">
                  <c:v>238.93</c:v>
                </c:pt>
                <c:pt idx="1845">
                  <c:v>0</c:v>
                </c:pt>
                <c:pt idx="1846">
                  <c:v>95.39</c:v>
                </c:pt>
                <c:pt idx="1847">
                  <c:v>261.39</c:v>
                </c:pt>
                <c:pt idx="1848">
                  <c:v>0</c:v>
                </c:pt>
                <c:pt idx="1849">
                  <c:v>0</c:v>
                </c:pt>
                <c:pt idx="1850">
                  <c:v>690.7</c:v>
                </c:pt>
                <c:pt idx="1851">
                  <c:v>0</c:v>
                </c:pt>
                <c:pt idx="1852">
                  <c:v>0</c:v>
                </c:pt>
                <c:pt idx="1853">
                  <c:v>1.95</c:v>
                </c:pt>
                <c:pt idx="1854">
                  <c:v>0</c:v>
                </c:pt>
                <c:pt idx="1855">
                  <c:v>462.92</c:v>
                </c:pt>
                <c:pt idx="1856">
                  <c:v>0</c:v>
                </c:pt>
                <c:pt idx="1857">
                  <c:v>0</c:v>
                </c:pt>
                <c:pt idx="1858">
                  <c:v>0</c:v>
                </c:pt>
                <c:pt idx="1859">
                  <c:v>596.80999999999995</c:v>
                </c:pt>
                <c:pt idx="1860">
                  <c:v>3739.39</c:v>
                </c:pt>
                <c:pt idx="1861">
                  <c:v>470.34</c:v>
                </c:pt>
                <c:pt idx="1862">
                  <c:v>401.85</c:v>
                </c:pt>
                <c:pt idx="1863">
                  <c:v>710.67</c:v>
                </c:pt>
                <c:pt idx="1864">
                  <c:v>0</c:v>
                </c:pt>
                <c:pt idx="1865">
                  <c:v>0</c:v>
                </c:pt>
                <c:pt idx="1866">
                  <c:v>527.88</c:v>
                </c:pt>
                <c:pt idx="1867">
                  <c:v>34.520000000000003</c:v>
                </c:pt>
                <c:pt idx="1868">
                  <c:v>3576.88</c:v>
                </c:pt>
                <c:pt idx="1869">
                  <c:v>20.38</c:v>
                </c:pt>
                <c:pt idx="1870">
                  <c:v>31.11</c:v>
                </c:pt>
                <c:pt idx="1871">
                  <c:v>358.3</c:v>
                </c:pt>
                <c:pt idx="1872">
                  <c:v>8.32</c:v>
                </c:pt>
                <c:pt idx="1873">
                  <c:v>24.02</c:v>
                </c:pt>
                <c:pt idx="1874">
                  <c:v>0</c:v>
                </c:pt>
                <c:pt idx="1875">
                  <c:v>710.81</c:v>
                </c:pt>
                <c:pt idx="1876">
                  <c:v>0</c:v>
                </c:pt>
                <c:pt idx="1877">
                  <c:v>80.069999999999993</c:v>
                </c:pt>
                <c:pt idx="1878">
                  <c:v>896.41</c:v>
                </c:pt>
                <c:pt idx="1879">
                  <c:v>352.88</c:v>
                </c:pt>
                <c:pt idx="1880">
                  <c:v>68.680000000000007</c:v>
                </c:pt>
                <c:pt idx="1881">
                  <c:v>0</c:v>
                </c:pt>
                <c:pt idx="1882">
                  <c:v>0</c:v>
                </c:pt>
                <c:pt idx="1883">
                  <c:v>0</c:v>
                </c:pt>
                <c:pt idx="1884">
                  <c:v>255.15</c:v>
                </c:pt>
                <c:pt idx="1885">
                  <c:v>39.43</c:v>
                </c:pt>
                <c:pt idx="1886">
                  <c:v>0</c:v>
                </c:pt>
                <c:pt idx="1887">
                  <c:v>30.02</c:v>
                </c:pt>
                <c:pt idx="1888">
                  <c:v>0.43</c:v>
                </c:pt>
                <c:pt idx="1889">
                  <c:v>66.22</c:v>
                </c:pt>
                <c:pt idx="1890">
                  <c:v>0</c:v>
                </c:pt>
                <c:pt idx="1891">
                  <c:v>0</c:v>
                </c:pt>
                <c:pt idx="1892">
                  <c:v>23.05</c:v>
                </c:pt>
                <c:pt idx="1893">
                  <c:v>0</c:v>
                </c:pt>
                <c:pt idx="1894">
                  <c:v>0</c:v>
                </c:pt>
                <c:pt idx="1895">
                  <c:v>0</c:v>
                </c:pt>
                <c:pt idx="1896">
                  <c:v>0</c:v>
                </c:pt>
                <c:pt idx="1897">
                  <c:v>58.81</c:v>
                </c:pt>
                <c:pt idx="1898">
                  <c:v>4.04</c:v>
                </c:pt>
                <c:pt idx="1899">
                  <c:v>0</c:v>
                </c:pt>
                <c:pt idx="1900">
                  <c:v>989.81</c:v>
                </c:pt>
                <c:pt idx="1901">
                  <c:v>2861.01</c:v>
                </c:pt>
                <c:pt idx="1902">
                  <c:v>1544.93</c:v>
                </c:pt>
                <c:pt idx="1903">
                  <c:v>126</c:v>
                </c:pt>
                <c:pt idx="1904">
                  <c:v>0</c:v>
                </c:pt>
                <c:pt idx="1905">
                  <c:v>0</c:v>
                </c:pt>
                <c:pt idx="1906">
                  <c:v>0</c:v>
                </c:pt>
                <c:pt idx="1907">
                  <c:v>0</c:v>
                </c:pt>
                <c:pt idx="1908">
                  <c:v>40.659999999999997</c:v>
                </c:pt>
                <c:pt idx="1909">
                  <c:v>137.68</c:v>
                </c:pt>
                <c:pt idx="1910">
                  <c:v>0</c:v>
                </c:pt>
                <c:pt idx="1911">
                  <c:v>47.53</c:v>
                </c:pt>
                <c:pt idx="1912">
                  <c:v>379.4</c:v>
                </c:pt>
                <c:pt idx="1913">
                  <c:v>0</c:v>
                </c:pt>
                <c:pt idx="1914">
                  <c:v>372.4</c:v>
                </c:pt>
                <c:pt idx="1915">
                  <c:v>0</c:v>
                </c:pt>
                <c:pt idx="1916">
                  <c:v>1304.9000000000001</c:v>
                </c:pt>
                <c:pt idx="1917">
                  <c:v>605.04999999999995</c:v>
                </c:pt>
                <c:pt idx="1918">
                  <c:v>107.45</c:v>
                </c:pt>
                <c:pt idx="1919">
                  <c:v>18.41</c:v>
                </c:pt>
                <c:pt idx="1920">
                  <c:v>65.63</c:v>
                </c:pt>
                <c:pt idx="1921">
                  <c:v>0</c:v>
                </c:pt>
                <c:pt idx="1922">
                  <c:v>0</c:v>
                </c:pt>
                <c:pt idx="1923">
                  <c:v>66.22</c:v>
                </c:pt>
                <c:pt idx="1924">
                  <c:v>0</c:v>
                </c:pt>
                <c:pt idx="1925">
                  <c:v>10.68</c:v>
                </c:pt>
                <c:pt idx="1926">
                  <c:v>58.26</c:v>
                </c:pt>
                <c:pt idx="1927">
                  <c:v>0</c:v>
                </c:pt>
                <c:pt idx="1928">
                  <c:v>66.36</c:v>
                </c:pt>
                <c:pt idx="1929">
                  <c:v>0</c:v>
                </c:pt>
                <c:pt idx="1930">
                  <c:v>0</c:v>
                </c:pt>
                <c:pt idx="1931">
                  <c:v>0</c:v>
                </c:pt>
                <c:pt idx="1932">
                  <c:v>0</c:v>
                </c:pt>
                <c:pt idx="1933">
                  <c:v>1628.37</c:v>
                </c:pt>
                <c:pt idx="1934">
                  <c:v>0</c:v>
                </c:pt>
                <c:pt idx="1935">
                  <c:v>3193.28</c:v>
                </c:pt>
                <c:pt idx="1936">
                  <c:v>43.69</c:v>
                </c:pt>
                <c:pt idx="1937">
                  <c:v>349.06</c:v>
                </c:pt>
                <c:pt idx="1938">
                  <c:v>1.99</c:v>
                </c:pt>
                <c:pt idx="1939">
                  <c:v>0</c:v>
                </c:pt>
                <c:pt idx="1940">
                  <c:v>426.46</c:v>
                </c:pt>
                <c:pt idx="1941">
                  <c:v>19.55</c:v>
                </c:pt>
                <c:pt idx="1942">
                  <c:v>152.47999999999999</c:v>
                </c:pt>
                <c:pt idx="1943">
                  <c:v>67.010000000000005</c:v>
                </c:pt>
                <c:pt idx="1944">
                  <c:v>374.62</c:v>
                </c:pt>
                <c:pt idx="1945">
                  <c:v>0</c:v>
                </c:pt>
                <c:pt idx="1946">
                  <c:v>6384.44</c:v>
                </c:pt>
                <c:pt idx="1947">
                  <c:v>0</c:v>
                </c:pt>
                <c:pt idx="1948">
                  <c:v>0</c:v>
                </c:pt>
                <c:pt idx="1949">
                  <c:v>0</c:v>
                </c:pt>
                <c:pt idx="1950">
                  <c:v>0</c:v>
                </c:pt>
                <c:pt idx="1951">
                  <c:v>349.48</c:v>
                </c:pt>
              </c:numCache>
            </c:numRef>
          </c:xVal>
          <c:yVal>
            <c:numRef>
              <c:f>Orders!$AI$2:$AI$1953</c:f>
              <c:numCache>
                <c:formatCode>0%</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yVal>
          <c:smooth val="0"/>
          <c:extLst>
            <c:ext xmlns:c16="http://schemas.microsoft.com/office/drawing/2014/chart" uri="{C3380CC4-5D6E-409C-BE32-E72D297353CC}">
              <c16:uniqueId val="{00000000-B0C4-48E2-A546-9149846D7CA0}"/>
            </c:ext>
          </c:extLst>
        </c:ser>
        <c:dLbls>
          <c:showLegendKey val="0"/>
          <c:showVal val="0"/>
          <c:showCatName val="0"/>
          <c:showSerName val="0"/>
          <c:showPercent val="0"/>
          <c:showBubbleSize val="0"/>
        </c:dLbls>
        <c:axId val="1389013663"/>
        <c:axId val="1388991103"/>
      </c:scatterChart>
      <c:valAx>
        <c:axId val="138901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991103"/>
        <c:crosses val="autoZero"/>
        <c:crossBetween val="midCat"/>
      </c:valAx>
      <c:valAx>
        <c:axId val="1388991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13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5!Monthly Profit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solidFill>
                  <a:srgbClr val="002060"/>
                </a:solidFill>
              </a:rPr>
              <a:t>Monthly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 5'!$B$65</c:f>
              <c:strCache>
                <c:ptCount val="1"/>
                <c:pt idx="0">
                  <c:v>Total</c:v>
                </c:pt>
              </c:strCache>
            </c:strRef>
          </c:tx>
          <c:spPr>
            <a:ln w="19050"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5'!$A$66:$A$72</c:f>
              <c:strCache>
                <c:ptCount val="6"/>
                <c:pt idx="0">
                  <c:v>Jan</c:v>
                </c:pt>
                <c:pt idx="1">
                  <c:v>Feb</c:v>
                </c:pt>
                <c:pt idx="2">
                  <c:v>Mar</c:v>
                </c:pt>
                <c:pt idx="3">
                  <c:v>Apr</c:v>
                </c:pt>
                <c:pt idx="4">
                  <c:v>May</c:v>
                </c:pt>
                <c:pt idx="5">
                  <c:v>Jun</c:v>
                </c:pt>
              </c:strCache>
            </c:strRef>
          </c:cat>
          <c:val>
            <c:numRef>
              <c:f>'EDA 5'!$B$66:$B$72</c:f>
              <c:numCache>
                <c:formatCode>[$$-409]#,##0.00</c:formatCode>
                <c:ptCount val="6"/>
                <c:pt idx="0">
                  <c:v>1043.6099999999917</c:v>
                </c:pt>
                <c:pt idx="1">
                  <c:v>35944.650000000038</c:v>
                </c:pt>
                <c:pt idx="2">
                  <c:v>103.16000000000048</c:v>
                </c:pt>
                <c:pt idx="3">
                  <c:v>53146.449999999983</c:v>
                </c:pt>
                <c:pt idx="4">
                  <c:v>67002.750000000015</c:v>
                </c:pt>
                <c:pt idx="5">
                  <c:v>66837.070000000007</c:v>
                </c:pt>
              </c:numCache>
            </c:numRef>
          </c:val>
          <c:smooth val="0"/>
          <c:extLst>
            <c:ext xmlns:c16="http://schemas.microsoft.com/office/drawing/2014/chart" uri="{C3380CC4-5D6E-409C-BE32-E72D297353CC}">
              <c16:uniqueId val="{00000000-2B51-4543-A854-A8DB7E16A507}"/>
            </c:ext>
          </c:extLst>
        </c:ser>
        <c:dLbls>
          <c:showLegendKey val="0"/>
          <c:showVal val="0"/>
          <c:showCatName val="0"/>
          <c:showSerName val="0"/>
          <c:showPercent val="0"/>
          <c:showBubbleSize val="0"/>
        </c:dLbls>
        <c:smooth val="0"/>
        <c:axId val="1254895359"/>
        <c:axId val="1254896319"/>
      </c:lineChart>
      <c:catAx>
        <c:axId val="125489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896319"/>
        <c:crosses val="autoZero"/>
        <c:auto val="1"/>
        <c:lblAlgn val="ctr"/>
        <c:lblOffset val="100"/>
        <c:noMultiLvlLbl val="0"/>
      </c:catAx>
      <c:valAx>
        <c:axId val="1254896319"/>
        <c:scaling>
          <c:orientation val="minMax"/>
        </c:scaling>
        <c:delete val="1"/>
        <c:axPos val="l"/>
        <c:numFmt formatCode="[$$-409]#,##0.00" sourceLinked="1"/>
        <c:majorTickMark val="none"/>
        <c:minorTickMark val="none"/>
        <c:tickLblPos val="nextTo"/>
        <c:crossAx val="1254895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5!Monthly 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solidFill>
                  <a:srgbClr val="002060"/>
                </a:solidFill>
              </a:rPr>
              <a:t>Monthly Sales Trend</a:t>
            </a:r>
          </a:p>
        </c:rich>
      </c:tx>
      <c:layout>
        <c:manualLayout>
          <c:xMode val="edge"/>
          <c:yMode val="edge"/>
          <c:x val="0.2706005022542699"/>
          <c:y val="1.48801769752206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833813640730067E-2"/>
          <c:y val="0.24911858974358977"/>
          <c:w val="0.89433237271853983"/>
          <c:h val="0.51692093175853016"/>
        </c:manualLayout>
      </c:layout>
      <c:lineChart>
        <c:grouping val="standard"/>
        <c:varyColors val="0"/>
        <c:ser>
          <c:idx val="0"/>
          <c:order val="0"/>
          <c:tx>
            <c:strRef>
              <c:f>'EDA 5'!$B$54</c:f>
              <c:strCache>
                <c:ptCount val="1"/>
                <c:pt idx="0">
                  <c:v>Total</c:v>
                </c:pt>
              </c:strCache>
            </c:strRef>
          </c:tx>
          <c:spPr>
            <a:ln w="19050"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5'!$A$55:$A$61</c:f>
              <c:strCache>
                <c:ptCount val="6"/>
                <c:pt idx="0">
                  <c:v>Jan</c:v>
                </c:pt>
                <c:pt idx="1">
                  <c:v>Feb</c:v>
                </c:pt>
                <c:pt idx="2">
                  <c:v>Mar</c:v>
                </c:pt>
                <c:pt idx="3">
                  <c:v>Apr</c:v>
                </c:pt>
                <c:pt idx="4">
                  <c:v>May</c:v>
                </c:pt>
                <c:pt idx="5">
                  <c:v>Jun</c:v>
                </c:pt>
              </c:strCache>
            </c:strRef>
          </c:cat>
          <c:val>
            <c:numRef>
              <c:f>'EDA 5'!$B$55:$B$61</c:f>
              <c:numCache>
                <c:formatCode>[$$-409]#,##0.00</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D885-4D3B-B442-24EEAF7775B7}"/>
            </c:ext>
          </c:extLst>
        </c:ser>
        <c:dLbls>
          <c:showLegendKey val="0"/>
          <c:showVal val="0"/>
          <c:showCatName val="0"/>
          <c:showSerName val="0"/>
          <c:showPercent val="0"/>
          <c:showBubbleSize val="0"/>
        </c:dLbls>
        <c:smooth val="0"/>
        <c:axId val="1406125823"/>
        <c:axId val="1406126303"/>
      </c:lineChart>
      <c:catAx>
        <c:axId val="140612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26303"/>
        <c:crosses val="autoZero"/>
        <c:auto val="1"/>
        <c:lblAlgn val="ctr"/>
        <c:lblOffset val="100"/>
        <c:noMultiLvlLbl val="0"/>
      </c:catAx>
      <c:valAx>
        <c:axId val="1406126303"/>
        <c:scaling>
          <c:orientation val="minMax"/>
        </c:scaling>
        <c:delete val="1"/>
        <c:axPos val="l"/>
        <c:numFmt formatCode="[$$-409]#,##0.00" sourceLinked="1"/>
        <c:majorTickMark val="none"/>
        <c:minorTickMark val="none"/>
        <c:tickLblPos val="nextTo"/>
        <c:crossAx val="140612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5!Performance Across Customer-Segment</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900" b="1" i="0" u="none" strike="noStrike" kern="1200" cap="all" spc="50" baseline="0">
                <a:solidFill>
                  <a:schemeClr val="accent1">
                    <a:lumMod val="50000"/>
                  </a:schemeClr>
                </a:solidFill>
              </a:rPr>
              <a:t>SALES BY CUSTOMER SEGMENT</a:t>
            </a:r>
            <a:endParaRPr lang="en-US" sz="900" b="1" baseline="0">
              <a:solidFill>
                <a:schemeClr val="accent1">
                  <a:lumMod val="50000"/>
                </a:schemeClr>
              </a:solidFill>
            </a:endParaRPr>
          </a:p>
        </c:rich>
      </c:tx>
      <c:layout>
        <c:manualLayout>
          <c:xMode val="edge"/>
          <c:yMode val="edge"/>
          <c:x val="0.24167005829510513"/>
          <c:y val="4.5368305535381202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11578645466653"/>
              <c:y val="0.17927722309648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74326272516893"/>
              <c:y val="-0.197435330446455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272011935735275"/>
              <c:y val="0.193839104744908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sz="900" b="1" i="0" u="none" strike="noStrike" kern="1200" baseline="0">
                      <a:solidFill>
                        <a:schemeClr val="lt1"/>
                      </a:solidFill>
                      <a:latin typeface="+mn-lt"/>
                      <a:ea typeface="+mn-ea"/>
                      <a:cs typeface="+mn-cs"/>
                    </a:defRPr>
                  </a:pPr>
                  <a:t>[CATEGORY NAME]</a:t>
                </a:fld>
                <a:r>
                  <a:rPr lang="en-US" baseline="0"/>
                  <a:t>
</a:t>
                </a:r>
                <a:fld id="{DF054887-92AA-4570-9F25-63D75021914C}"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1E7C07-F594-4B61-BD76-670A3A485285}" type="CATEGORYNAME">
                  <a:rPr lang="en-US" sz="800"/>
                  <a:pPr>
                    <a:defRPr/>
                  </a:pPr>
                  <a:t>[CATEGORY NAME]</a:t>
                </a:fld>
                <a:r>
                  <a:rPr lang="en-US" baseline="0"/>
                  <a:t>
</a:t>
                </a:r>
                <a:fld id="{DF054887-92AA-4570-9F25-63D75021914C}" type="PERCENTAGE">
                  <a:rPr lang="en-US" baseline="0"/>
                  <a:pPr>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9667143815924518"/>
          <c:y val="0.11052284470582477"/>
          <c:w val="0.60665748029530475"/>
          <c:h val="0.88947715529417526"/>
        </c:manualLayout>
      </c:layout>
      <c:pieChart>
        <c:varyColors val="1"/>
        <c:ser>
          <c:idx val="0"/>
          <c:order val="0"/>
          <c:tx>
            <c:strRef>
              <c:f>'EDA 5'!$B$11</c:f>
              <c:strCache>
                <c:ptCount val="1"/>
                <c:pt idx="0">
                  <c:v>Total</c:v>
                </c:pt>
              </c:strCache>
            </c:strRef>
          </c:tx>
          <c:explosion val="2"/>
          <c:dPt>
            <c:idx val="0"/>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082-4637-9D7B-50EDC3576910}"/>
              </c:ext>
            </c:extLst>
          </c:dPt>
          <c:dPt>
            <c:idx val="1"/>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082-4637-9D7B-50EDC3576910}"/>
              </c:ext>
            </c:extLst>
          </c:dPt>
          <c:dPt>
            <c:idx val="2"/>
            <c:bubble3D val="0"/>
            <c:spPr>
              <a:solidFill>
                <a:schemeClr val="accent1">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082-4637-9D7B-50EDC3576910}"/>
              </c:ext>
            </c:extLst>
          </c:dPt>
          <c:dPt>
            <c:idx val="3"/>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082-4637-9D7B-50EDC3576910}"/>
              </c:ext>
            </c:extLst>
          </c:dPt>
          <c:dLbls>
            <c:dLbl>
              <c:idx val="3"/>
              <c:tx>
                <c:rich>
                  <a:bodyPr/>
                  <a:lstStyle/>
                  <a:p>
                    <a:fld id="{4F1E7C07-F594-4B61-BD76-670A3A485285}" type="CATEGORYNAME">
                      <a:rPr lang="en-US" sz="800"/>
                      <a:pPr/>
                      <a:t>[CATEGORY NAME]</a:t>
                    </a:fld>
                    <a:r>
                      <a:rPr lang="en-US" baseline="0"/>
                      <a:t>
</a:t>
                    </a:r>
                    <a:fld id="{DF054887-92AA-4570-9F25-63D75021914C}" type="PERCENTAGE">
                      <a:rPr lang="en-US" baseline="0"/>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082-4637-9D7B-50EDC3576910}"/>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'EDA 5'!$A$12:$A$16</c:f>
              <c:strCache>
                <c:ptCount val="4"/>
                <c:pt idx="0">
                  <c:v>Consumer</c:v>
                </c:pt>
                <c:pt idx="1">
                  <c:v>Corporate</c:v>
                </c:pt>
                <c:pt idx="2">
                  <c:v>Home Office</c:v>
                </c:pt>
                <c:pt idx="3">
                  <c:v>Small Business</c:v>
                </c:pt>
              </c:strCache>
            </c:strRef>
          </c:cat>
          <c:val>
            <c:numRef>
              <c:f>'EDA 5'!$B$12:$B$16</c:f>
              <c:numCache>
                <c:formatCode>[$$-409]#,##0.00</c:formatCode>
                <c:ptCount val="4"/>
                <c:pt idx="0">
                  <c:v>401778.37000000023</c:v>
                </c:pt>
                <c:pt idx="1">
                  <c:v>657784.53000000073</c:v>
                </c:pt>
                <c:pt idx="2">
                  <c:v>464481.03999999946</c:v>
                </c:pt>
                <c:pt idx="3">
                  <c:v>400293.94</c:v>
                </c:pt>
              </c:numCache>
            </c:numRef>
          </c:val>
          <c:extLst>
            <c:ext xmlns:c16="http://schemas.microsoft.com/office/drawing/2014/chart" uri="{C3380CC4-5D6E-409C-BE32-E72D297353CC}">
              <c16:uniqueId val="{00000008-4082-4637-9D7B-50EDC3576910}"/>
            </c:ext>
          </c:extLst>
        </c:ser>
        <c:dLbls>
          <c:dLblPos val="inEnd"/>
          <c:showLegendKey val="0"/>
          <c:showVal val="0"/>
          <c:showCatName val="1"/>
          <c:showSerName val="0"/>
          <c:showPercent val="0"/>
          <c:showBubbleSize val="0"/>
          <c:showLeaderLines val="0"/>
        </c:dLbls>
        <c:firstSliceAng val="110"/>
      </c:pieChart>
      <c:spPr>
        <a:noFill/>
        <a:ln w="254000">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a:solidFill>
                  <a:schemeClr val="accent1">
                    <a:lumMod val="50000"/>
                  </a:schemeClr>
                </a:solidFill>
              </a:rPr>
              <a:t>Top Performing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002060"/>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Fellowes PB500 Electric Punch Plastic Comb Binding Machine with Manual Bind</c:v>
              </c:pt>
              <c:pt idx="1">
                <c:v>Global Troy™ Executive Leather Low-Back Tilter</c:v>
              </c:pt>
              <c:pt idx="2">
                <c:v>GBC DocuBind TL300 Electric Binding System</c:v>
              </c:pt>
              <c:pt idx="3">
                <c:v>Smead Adjustable Mobile File Trolley with Lockable Top</c:v>
              </c:pt>
              <c:pt idx="4">
                <c:v>Hewlett Packard LaserJet 3310 Copier</c:v>
              </c:pt>
            </c:strLit>
          </c:cat>
          <c:val>
            <c:numLit>
              <c:formatCode>General</c:formatCode>
              <c:ptCount val="5"/>
              <c:pt idx="0">
                <c:v>23865.909999999996</c:v>
              </c:pt>
              <c:pt idx="1">
                <c:v>18628.150000000001</c:v>
              </c:pt>
              <c:pt idx="2">
                <c:v>11004.45</c:v>
              </c:pt>
              <c:pt idx="3">
                <c:v>9906.619999999999</c:v>
              </c:pt>
              <c:pt idx="4">
                <c:v>8798.18</c:v>
              </c:pt>
            </c:numLit>
          </c:val>
          <c:extLst>
            <c:ext xmlns:c16="http://schemas.microsoft.com/office/drawing/2014/chart" uri="{C3380CC4-5D6E-409C-BE32-E72D297353CC}">
              <c16:uniqueId val="{00000000-087A-43F9-9B94-1B7473579D19}"/>
            </c:ext>
          </c:extLst>
        </c:ser>
        <c:dLbls>
          <c:showLegendKey val="0"/>
          <c:showVal val="0"/>
          <c:showCatName val="0"/>
          <c:showSerName val="0"/>
          <c:showPercent val="0"/>
          <c:showBubbleSize val="0"/>
        </c:dLbls>
        <c:gapWidth val="182"/>
        <c:axId val="1902615615"/>
        <c:axId val="1902642975"/>
      </c:barChart>
      <c:catAx>
        <c:axId val="19026156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42975"/>
        <c:crosses val="autoZero"/>
        <c:auto val="1"/>
        <c:lblAlgn val="ctr"/>
        <c:lblOffset val="100"/>
        <c:noMultiLvlLbl val="0"/>
      </c:catAx>
      <c:valAx>
        <c:axId val="1902642975"/>
        <c:scaling>
          <c:orientation val="minMax"/>
        </c:scaling>
        <c:delete val="1"/>
        <c:axPos val="t"/>
        <c:numFmt formatCode="General" sourceLinked="1"/>
        <c:majorTickMark val="none"/>
        <c:minorTickMark val="none"/>
        <c:tickLblPos val="nextTo"/>
        <c:crossAx val="190261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002060"/>
                </a:solidFill>
              </a:rPr>
              <a:t>Least 5 Product_Performance (Values in Negative)</a:t>
            </a:r>
          </a:p>
        </c:rich>
      </c:tx>
      <c:layout>
        <c:manualLayout>
          <c:xMode val="edge"/>
          <c:yMode val="edge"/>
          <c:x val="6.0517624192904199E-2"/>
          <c:y val="2.8195710624363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 1'!$B$61</c:f>
              <c:strCache>
                <c:ptCount val="1"/>
                <c:pt idx="0">
                  <c:v>Sum of Profit</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1'!$A$62:$A$66</c:f>
              <c:strCache>
                <c:ptCount val="5"/>
                <c:pt idx="0">
                  <c:v>Polycom ViewStation™ ISDN Videoconferencing Unit</c:v>
                </c:pt>
                <c:pt idx="1">
                  <c:v>5165</c:v>
                </c:pt>
                <c:pt idx="2">
                  <c:v>Okidata Pacemark 4410N Wide Format Dot Matrix Printer</c:v>
                </c:pt>
                <c:pt idx="3">
                  <c:v>Global High-Back Leather Tilter, Burgundy</c:v>
                </c:pt>
                <c:pt idx="4">
                  <c:v>Epson DFX-8500 Dot Matrix Printer</c:v>
                </c:pt>
              </c:strCache>
            </c:strRef>
          </c:cat>
          <c:val>
            <c:numRef>
              <c:f>'EDA 1'!$B$62:$B$66</c:f>
              <c:numCache>
                <c:formatCode>[$$-409]#,##0.00</c:formatCode>
                <c:ptCount val="5"/>
                <c:pt idx="0">
                  <c:v>27621.25</c:v>
                </c:pt>
                <c:pt idx="1">
                  <c:v>12548.94</c:v>
                </c:pt>
                <c:pt idx="2">
                  <c:v>10999.53</c:v>
                </c:pt>
                <c:pt idx="3">
                  <c:v>10107.26</c:v>
                </c:pt>
                <c:pt idx="4">
                  <c:v>9361.7999999999993</c:v>
                </c:pt>
              </c:numCache>
            </c:numRef>
          </c:val>
          <c:extLst>
            <c:ext xmlns:c16="http://schemas.microsoft.com/office/drawing/2014/chart" uri="{C3380CC4-5D6E-409C-BE32-E72D297353CC}">
              <c16:uniqueId val="{00000000-B43E-4976-8ABA-9DB895A6D2F1}"/>
            </c:ext>
          </c:extLst>
        </c:ser>
        <c:dLbls>
          <c:dLblPos val="outEnd"/>
          <c:showLegendKey val="0"/>
          <c:showVal val="1"/>
          <c:showCatName val="0"/>
          <c:showSerName val="0"/>
          <c:showPercent val="0"/>
          <c:showBubbleSize val="0"/>
        </c:dLbls>
        <c:gapWidth val="182"/>
        <c:axId val="1732880943"/>
        <c:axId val="1732883343"/>
      </c:barChart>
      <c:catAx>
        <c:axId val="17328809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3343"/>
        <c:crosses val="autoZero"/>
        <c:auto val="1"/>
        <c:lblAlgn val="ctr"/>
        <c:lblOffset val="100"/>
        <c:noMultiLvlLbl val="0"/>
      </c:catAx>
      <c:valAx>
        <c:axId val="1732883343"/>
        <c:scaling>
          <c:orientation val="minMax"/>
        </c:scaling>
        <c:delete val="1"/>
        <c:axPos val="t"/>
        <c:numFmt formatCode="[$$-409]#,##0.00" sourceLinked="1"/>
        <c:majorTickMark val="none"/>
        <c:minorTickMark val="none"/>
        <c:tickLblPos val="nextTo"/>
        <c:crossAx val="1732880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 and Dashboard.xlsx]EDA 3!Time Difference of Shipping Modes</c:name>
    <c:fmtId val="1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solidFill>
                  <a:srgbClr val="002060"/>
                </a:solidFill>
              </a:rPr>
              <a:t>Shipping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pivotFmt>
      <c:pivotFmt>
        <c:idx val="11"/>
        <c:spPr>
          <a:solidFill>
            <a:schemeClr val="accent1">
              <a:lumMod val="50000"/>
            </a:schemeClr>
          </a:solidFill>
          <a:ln>
            <a:noFill/>
          </a:ln>
          <a:effectLst/>
        </c:spPr>
      </c:pivotFmt>
      <c:pivotFmt>
        <c:idx val="12"/>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3'!$B$21</c:f>
              <c:strCache>
                <c:ptCount val="1"/>
                <c:pt idx="0">
                  <c:v>Average of Order Processing Time</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3'!$A$22:$A$25</c:f>
              <c:strCache>
                <c:ptCount val="3"/>
                <c:pt idx="0">
                  <c:v>Delivery Truck</c:v>
                </c:pt>
                <c:pt idx="1">
                  <c:v>Express Air</c:v>
                </c:pt>
                <c:pt idx="2">
                  <c:v>Regular Air</c:v>
                </c:pt>
              </c:strCache>
            </c:strRef>
          </c:cat>
          <c:val>
            <c:numRef>
              <c:f>'EDA 3'!$B$22:$B$25</c:f>
              <c:numCache>
                <c:formatCode>0.00</c:formatCode>
                <c:ptCount val="3"/>
                <c:pt idx="0">
                  <c:v>1.8945454545454545</c:v>
                </c:pt>
                <c:pt idx="1">
                  <c:v>1.8</c:v>
                </c:pt>
                <c:pt idx="2">
                  <c:v>1.9728601252609603</c:v>
                </c:pt>
              </c:numCache>
            </c:numRef>
          </c:val>
          <c:extLst>
            <c:ext xmlns:c16="http://schemas.microsoft.com/office/drawing/2014/chart" uri="{C3380CC4-5D6E-409C-BE32-E72D297353CC}">
              <c16:uniqueId val="{00000000-94C9-448D-964F-ACD51420FACA}"/>
            </c:ext>
          </c:extLst>
        </c:ser>
        <c:ser>
          <c:idx val="1"/>
          <c:order val="1"/>
          <c:tx>
            <c:strRef>
              <c:f>'EDA 3'!$C$21</c:f>
              <c:strCache>
                <c:ptCount val="1"/>
                <c:pt idx="0">
                  <c:v>Average of Shipping Cost</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3'!$A$22:$A$25</c:f>
              <c:strCache>
                <c:ptCount val="3"/>
                <c:pt idx="0">
                  <c:v>Delivery Truck</c:v>
                </c:pt>
                <c:pt idx="1">
                  <c:v>Express Air</c:v>
                </c:pt>
                <c:pt idx="2">
                  <c:v>Regular Air</c:v>
                </c:pt>
              </c:strCache>
            </c:strRef>
          </c:cat>
          <c:val>
            <c:numRef>
              <c:f>'EDA 3'!$C$22:$C$25</c:f>
              <c:numCache>
                <c:formatCode>[$$-409]#,##0.00</c:formatCode>
                <c:ptCount val="3"/>
                <c:pt idx="0">
                  <c:v>44.137454545454567</c:v>
                </c:pt>
                <c:pt idx="1">
                  <c:v>9.1310833333333292</c:v>
                </c:pt>
                <c:pt idx="2">
                  <c:v>7.6440988169797919</c:v>
                </c:pt>
              </c:numCache>
            </c:numRef>
          </c:val>
          <c:extLst>
            <c:ext xmlns:c16="http://schemas.microsoft.com/office/drawing/2014/chart" uri="{C3380CC4-5D6E-409C-BE32-E72D297353CC}">
              <c16:uniqueId val="{00000001-94C9-448D-964F-ACD51420FACA}"/>
            </c:ext>
          </c:extLst>
        </c:ser>
        <c:dLbls>
          <c:dLblPos val="outEnd"/>
          <c:showLegendKey val="0"/>
          <c:showVal val="1"/>
          <c:showCatName val="0"/>
          <c:showSerName val="0"/>
          <c:showPercent val="0"/>
          <c:showBubbleSize val="0"/>
        </c:dLbls>
        <c:gapWidth val="219"/>
        <c:overlap val="-27"/>
        <c:axId val="16536096"/>
        <c:axId val="16537056"/>
      </c:barChart>
      <c:catAx>
        <c:axId val="1653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537056"/>
        <c:crosses val="autoZero"/>
        <c:auto val="1"/>
        <c:lblAlgn val="ctr"/>
        <c:lblOffset val="100"/>
        <c:noMultiLvlLbl val="0"/>
      </c:catAx>
      <c:valAx>
        <c:axId val="16537056"/>
        <c:scaling>
          <c:orientation val="minMax"/>
        </c:scaling>
        <c:delete val="1"/>
        <c:axPos val="l"/>
        <c:numFmt formatCode="0.00" sourceLinked="1"/>
        <c:majorTickMark val="none"/>
        <c:minorTickMark val="none"/>
        <c:tickLblPos val="nextTo"/>
        <c:crossAx val="165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rgbClr val="002060"/>
                </a:solidFill>
                <a:effectLst/>
              </a:rPr>
              <a:t>Discount Impact: profit vs. discount</a:t>
            </a:r>
            <a:r>
              <a:rPr lang="en-GB" sz="1400" b="1" i="0" u="none" strike="noStrike" baseline="0">
                <a:solidFill>
                  <a:srgbClr val="002060"/>
                </a:solidFill>
              </a:rPr>
              <a:t> </a:t>
            </a:r>
            <a:endParaRPr lang="en-GB" b="1">
              <a:solidFill>
                <a:srgbClr val="002060"/>
              </a:solidFill>
            </a:endParaRPr>
          </a:p>
        </c:rich>
      </c:tx>
      <c:layout>
        <c:manualLayout>
          <c:xMode val="edge"/>
          <c:yMode val="edge"/>
          <c:x val="0.20938687276951029"/>
          <c:y val="6.968901141473082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Orders!$AI$1</c:f>
              <c:strCache>
                <c:ptCount val="1"/>
                <c:pt idx="0">
                  <c:v>Discount_New</c:v>
                </c:pt>
              </c:strCache>
            </c:strRef>
          </c:tx>
          <c:spPr>
            <a:ln w="19050" cap="rnd">
              <a:noFill/>
              <a:round/>
            </a:ln>
            <a:effectLst/>
          </c:spPr>
          <c:marker>
            <c:symbol val="circle"/>
            <c:size val="5"/>
            <c:spPr>
              <a:solidFill>
                <a:schemeClr val="accent1"/>
              </a:solidFill>
              <a:ln w="9525">
                <a:solidFill>
                  <a:schemeClr val="accent1"/>
                </a:solidFill>
              </a:ln>
              <a:effectLst/>
            </c:spPr>
          </c:marker>
          <c:xVal>
            <c:numRef>
              <c:f>Orders!$AG$2:$AG$1953</c:f>
              <c:numCache>
                <c:formatCode>General</c:formatCode>
                <c:ptCount val="1952"/>
                <c:pt idx="0">
                  <c:v>4.5599999999999996</c:v>
                </c:pt>
                <c:pt idx="1">
                  <c:v>4390.37</c:v>
                </c:pt>
                <c:pt idx="2">
                  <c:v>0</c:v>
                </c:pt>
                <c:pt idx="3">
                  <c:v>803.47</c:v>
                </c:pt>
                <c:pt idx="4">
                  <c:v>0</c:v>
                </c:pt>
                <c:pt idx="5">
                  <c:v>0</c:v>
                </c:pt>
                <c:pt idx="6">
                  <c:v>0</c:v>
                </c:pt>
                <c:pt idx="7">
                  <c:v>0</c:v>
                </c:pt>
                <c:pt idx="8">
                  <c:v>261.88</c:v>
                </c:pt>
                <c:pt idx="9">
                  <c:v>2.63</c:v>
                </c:pt>
                <c:pt idx="10">
                  <c:v>652.73</c:v>
                </c:pt>
                <c:pt idx="11">
                  <c:v>314.48</c:v>
                </c:pt>
                <c:pt idx="12">
                  <c:v>0</c:v>
                </c:pt>
                <c:pt idx="13">
                  <c:v>384.38</c:v>
                </c:pt>
                <c:pt idx="14">
                  <c:v>0</c:v>
                </c:pt>
                <c:pt idx="15">
                  <c:v>0</c:v>
                </c:pt>
                <c:pt idx="16">
                  <c:v>0</c:v>
                </c:pt>
                <c:pt idx="17">
                  <c:v>0</c:v>
                </c:pt>
                <c:pt idx="18">
                  <c:v>8.89</c:v>
                </c:pt>
                <c:pt idx="19">
                  <c:v>144.69</c:v>
                </c:pt>
                <c:pt idx="20">
                  <c:v>0</c:v>
                </c:pt>
                <c:pt idx="21">
                  <c:v>210</c:v>
                </c:pt>
                <c:pt idx="22">
                  <c:v>3568.1</c:v>
                </c:pt>
                <c:pt idx="23">
                  <c:v>0</c:v>
                </c:pt>
                <c:pt idx="24">
                  <c:v>24.31</c:v>
                </c:pt>
                <c:pt idx="25">
                  <c:v>25.91</c:v>
                </c:pt>
                <c:pt idx="26">
                  <c:v>162.66999999999999</c:v>
                </c:pt>
                <c:pt idx="27">
                  <c:v>0</c:v>
                </c:pt>
                <c:pt idx="28">
                  <c:v>0</c:v>
                </c:pt>
                <c:pt idx="29">
                  <c:v>19.63</c:v>
                </c:pt>
                <c:pt idx="30">
                  <c:v>0</c:v>
                </c:pt>
                <c:pt idx="31">
                  <c:v>2.14</c:v>
                </c:pt>
                <c:pt idx="32">
                  <c:v>349.41</c:v>
                </c:pt>
                <c:pt idx="33">
                  <c:v>0</c:v>
                </c:pt>
                <c:pt idx="34">
                  <c:v>101.49</c:v>
                </c:pt>
                <c:pt idx="35">
                  <c:v>845.66</c:v>
                </c:pt>
                <c:pt idx="36">
                  <c:v>0</c:v>
                </c:pt>
                <c:pt idx="37">
                  <c:v>0</c:v>
                </c:pt>
                <c:pt idx="38">
                  <c:v>575.4</c:v>
                </c:pt>
                <c:pt idx="39">
                  <c:v>0</c:v>
                </c:pt>
                <c:pt idx="40">
                  <c:v>0</c:v>
                </c:pt>
                <c:pt idx="41">
                  <c:v>0</c:v>
                </c:pt>
                <c:pt idx="42">
                  <c:v>0</c:v>
                </c:pt>
                <c:pt idx="43">
                  <c:v>7402.32</c:v>
                </c:pt>
                <c:pt idx="44">
                  <c:v>1892.42</c:v>
                </c:pt>
                <c:pt idx="45">
                  <c:v>28.86</c:v>
                </c:pt>
                <c:pt idx="46">
                  <c:v>173.48</c:v>
                </c:pt>
                <c:pt idx="47">
                  <c:v>117.85</c:v>
                </c:pt>
                <c:pt idx="48">
                  <c:v>34.01</c:v>
                </c:pt>
                <c:pt idx="49">
                  <c:v>2031.51</c:v>
                </c:pt>
                <c:pt idx="50">
                  <c:v>0</c:v>
                </c:pt>
                <c:pt idx="51">
                  <c:v>325.39999999999998</c:v>
                </c:pt>
                <c:pt idx="52">
                  <c:v>22.82</c:v>
                </c:pt>
                <c:pt idx="53">
                  <c:v>116.1</c:v>
                </c:pt>
                <c:pt idx="54">
                  <c:v>0</c:v>
                </c:pt>
                <c:pt idx="55">
                  <c:v>255.42</c:v>
                </c:pt>
                <c:pt idx="56">
                  <c:v>685.61</c:v>
                </c:pt>
                <c:pt idx="57">
                  <c:v>0</c:v>
                </c:pt>
                <c:pt idx="58">
                  <c:v>2023.75</c:v>
                </c:pt>
                <c:pt idx="59">
                  <c:v>0</c:v>
                </c:pt>
                <c:pt idx="60">
                  <c:v>0</c:v>
                </c:pt>
                <c:pt idx="61">
                  <c:v>1684.48</c:v>
                </c:pt>
                <c:pt idx="62">
                  <c:v>0</c:v>
                </c:pt>
                <c:pt idx="63">
                  <c:v>18.66</c:v>
                </c:pt>
                <c:pt idx="64">
                  <c:v>40.25</c:v>
                </c:pt>
                <c:pt idx="65">
                  <c:v>14.09</c:v>
                </c:pt>
                <c:pt idx="66">
                  <c:v>0</c:v>
                </c:pt>
                <c:pt idx="67">
                  <c:v>9.82</c:v>
                </c:pt>
                <c:pt idx="68">
                  <c:v>112.06</c:v>
                </c:pt>
                <c:pt idx="69">
                  <c:v>16.79</c:v>
                </c:pt>
                <c:pt idx="70">
                  <c:v>0</c:v>
                </c:pt>
                <c:pt idx="71">
                  <c:v>41.3</c:v>
                </c:pt>
                <c:pt idx="72">
                  <c:v>1179.02</c:v>
                </c:pt>
                <c:pt idx="73">
                  <c:v>105.68</c:v>
                </c:pt>
                <c:pt idx="74">
                  <c:v>0</c:v>
                </c:pt>
                <c:pt idx="75">
                  <c:v>149.88999999999999</c:v>
                </c:pt>
                <c:pt idx="76">
                  <c:v>3.04</c:v>
                </c:pt>
                <c:pt idx="77">
                  <c:v>2.71</c:v>
                </c:pt>
                <c:pt idx="78">
                  <c:v>91.96</c:v>
                </c:pt>
                <c:pt idx="79">
                  <c:v>0</c:v>
                </c:pt>
                <c:pt idx="80">
                  <c:v>2.4900000000000002</c:v>
                </c:pt>
                <c:pt idx="81">
                  <c:v>0</c:v>
                </c:pt>
                <c:pt idx="82">
                  <c:v>133.58000000000001</c:v>
                </c:pt>
                <c:pt idx="83">
                  <c:v>251.41</c:v>
                </c:pt>
                <c:pt idx="84">
                  <c:v>0</c:v>
                </c:pt>
                <c:pt idx="85">
                  <c:v>13.9</c:v>
                </c:pt>
                <c:pt idx="86">
                  <c:v>0</c:v>
                </c:pt>
                <c:pt idx="87">
                  <c:v>0</c:v>
                </c:pt>
                <c:pt idx="88">
                  <c:v>97.86</c:v>
                </c:pt>
                <c:pt idx="89">
                  <c:v>360.24</c:v>
                </c:pt>
                <c:pt idx="90">
                  <c:v>713.88</c:v>
                </c:pt>
                <c:pt idx="91">
                  <c:v>0</c:v>
                </c:pt>
                <c:pt idx="92">
                  <c:v>0</c:v>
                </c:pt>
                <c:pt idx="93">
                  <c:v>0</c:v>
                </c:pt>
                <c:pt idx="94">
                  <c:v>28.51</c:v>
                </c:pt>
                <c:pt idx="95">
                  <c:v>280.27</c:v>
                </c:pt>
                <c:pt idx="96">
                  <c:v>0</c:v>
                </c:pt>
                <c:pt idx="97">
                  <c:v>24.92</c:v>
                </c:pt>
                <c:pt idx="98">
                  <c:v>0</c:v>
                </c:pt>
                <c:pt idx="99">
                  <c:v>0</c:v>
                </c:pt>
                <c:pt idx="100">
                  <c:v>0</c:v>
                </c:pt>
                <c:pt idx="101">
                  <c:v>0</c:v>
                </c:pt>
                <c:pt idx="102">
                  <c:v>152.66</c:v>
                </c:pt>
                <c:pt idx="103">
                  <c:v>7.15</c:v>
                </c:pt>
                <c:pt idx="104">
                  <c:v>113.65</c:v>
                </c:pt>
                <c:pt idx="105">
                  <c:v>0</c:v>
                </c:pt>
                <c:pt idx="106">
                  <c:v>14.47</c:v>
                </c:pt>
                <c:pt idx="107">
                  <c:v>0</c:v>
                </c:pt>
                <c:pt idx="108">
                  <c:v>1348.6</c:v>
                </c:pt>
                <c:pt idx="109">
                  <c:v>0</c:v>
                </c:pt>
                <c:pt idx="110">
                  <c:v>0</c:v>
                </c:pt>
                <c:pt idx="111">
                  <c:v>0</c:v>
                </c:pt>
                <c:pt idx="112">
                  <c:v>15.66</c:v>
                </c:pt>
                <c:pt idx="113">
                  <c:v>1167.1600000000001</c:v>
                </c:pt>
                <c:pt idx="114">
                  <c:v>1014.92</c:v>
                </c:pt>
                <c:pt idx="115">
                  <c:v>1.73</c:v>
                </c:pt>
                <c:pt idx="116">
                  <c:v>0</c:v>
                </c:pt>
                <c:pt idx="117">
                  <c:v>0</c:v>
                </c:pt>
                <c:pt idx="118">
                  <c:v>0</c:v>
                </c:pt>
                <c:pt idx="119">
                  <c:v>44.68</c:v>
                </c:pt>
                <c:pt idx="120">
                  <c:v>23.59</c:v>
                </c:pt>
                <c:pt idx="121">
                  <c:v>7.59</c:v>
                </c:pt>
                <c:pt idx="122">
                  <c:v>0</c:v>
                </c:pt>
                <c:pt idx="123">
                  <c:v>0</c:v>
                </c:pt>
                <c:pt idx="124">
                  <c:v>0</c:v>
                </c:pt>
                <c:pt idx="125">
                  <c:v>36.35</c:v>
                </c:pt>
                <c:pt idx="126">
                  <c:v>0</c:v>
                </c:pt>
                <c:pt idx="127">
                  <c:v>0</c:v>
                </c:pt>
                <c:pt idx="128">
                  <c:v>1103.97</c:v>
                </c:pt>
                <c:pt idx="129">
                  <c:v>136.34</c:v>
                </c:pt>
                <c:pt idx="130">
                  <c:v>0</c:v>
                </c:pt>
                <c:pt idx="131">
                  <c:v>0</c:v>
                </c:pt>
                <c:pt idx="132">
                  <c:v>3294.83</c:v>
                </c:pt>
                <c:pt idx="133">
                  <c:v>35.090000000000003</c:v>
                </c:pt>
                <c:pt idx="134">
                  <c:v>785.63</c:v>
                </c:pt>
                <c:pt idx="135">
                  <c:v>0</c:v>
                </c:pt>
                <c:pt idx="136">
                  <c:v>398.36</c:v>
                </c:pt>
                <c:pt idx="137">
                  <c:v>0</c:v>
                </c:pt>
                <c:pt idx="138">
                  <c:v>0</c:v>
                </c:pt>
                <c:pt idx="139">
                  <c:v>0</c:v>
                </c:pt>
                <c:pt idx="140">
                  <c:v>1.1100000000000001</c:v>
                </c:pt>
                <c:pt idx="141">
                  <c:v>1061.3800000000001</c:v>
                </c:pt>
                <c:pt idx="142">
                  <c:v>0</c:v>
                </c:pt>
                <c:pt idx="143">
                  <c:v>0.68</c:v>
                </c:pt>
                <c:pt idx="144">
                  <c:v>0</c:v>
                </c:pt>
                <c:pt idx="145">
                  <c:v>5.75</c:v>
                </c:pt>
                <c:pt idx="146">
                  <c:v>0</c:v>
                </c:pt>
                <c:pt idx="147">
                  <c:v>326.25</c:v>
                </c:pt>
                <c:pt idx="148">
                  <c:v>8.93</c:v>
                </c:pt>
                <c:pt idx="149">
                  <c:v>229.64</c:v>
                </c:pt>
                <c:pt idx="150">
                  <c:v>0</c:v>
                </c:pt>
                <c:pt idx="151">
                  <c:v>78.98</c:v>
                </c:pt>
                <c:pt idx="152">
                  <c:v>144.29</c:v>
                </c:pt>
                <c:pt idx="153">
                  <c:v>888.15</c:v>
                </c:pt>
                <c:pt idx="154">
                  <c:v>0</c:v>
                </c:pt>
                <c:pt idx="155">
                  <c:v>128.03</c:v>
                </c:pt>
                <c:pt idx="156">
                  <c:v>0</c:v>
                </c:pt>
                <c:pt idx="157">
                  <c:v>52.92</c:v>
                </c:pt>
                <c:pt idx="158">
                  <c:v>72.19</c:v>
                </c:pt>
                <c:pt idx="159">
                  <c:v>0</c:v>
                </c:pt>
                <c:pt idx="160">
                  <c:v>0</c:v>
                </c:pt>
                <c:pt idx="161">
                  <c:v>0</c:v>
                </c:pt>
                <c:pt idx="162">
                  <c:v>0</c:v>
                </c:pt>
                <c:pt idx="163">
                  <c:v>0</c:v>
                </c:pt>
                <c:pt idx="164">
                  <c:v>0</c:v>
                </c:pt>
                <c:pt idx="165">
                  <c:v>0</c:v>
                </c:pt>
                <c:pt idx="166">
                  <c:v>132.69</c:v>
                </c:pt>
                <c:pt idx="167">
                  <c:v>496.89</c:v>
                </c:pt>
                <c:pt idx="168">
                  <c:v>0</c:v>
                </c:pt>
                <c:pt idx="169">
                  <c:v>15.9</c:v>
                </c:pt>
                <c:pt idx="170">
                  <c:v>855.99</c:v>
                </c:pt>
                <c:pt idx="171">
                  <c:v>10.74</c:v>
                </c:pt>
                <c:pt idx="172">
                  <c:v>0</c:v>
                </c:pt>
                <c:pt idx="173">
                  <c:v>0</c:v>
                </c:pt>
                <c:pt idx="174">
                  <c:v>0</c:v>
                </c:pt>
                <c:pt idx="175">
                  <c:v>0</c:v>
                </c:pt>
                <c:pt idx="176">
                  <c:v>0</c:v>
                </c:pt>
                <c:pt idx="177">
                  <c:v>9.93</c:v>
                </c:pt>
                <c:pt idx="178">
                  <c:v>0</c:v>
                </c:pt>
                <c:pt idx="179">
                  <c:v>0</c:v>
                </c:pt>
                <c:pt idx="180">
                  <c:v>0</c:v>
                </c:pt>
                <c:pt idx="181">
                  <c:v>2639.47</c:v>
                </c:pt>
                <c:pt idx="182">
                  <c:v>0</c:v>
                </c:pt>
                <c:pt idx="183">
                  <c:v>0</c:v>
                </c:pt>
                <c:pt idx="184">
                  <c:v>24.39</c:v>
                </c:pt>
                <c:pt idx="185">
                  <c:v>0</c:v>
                </c:pt>
                <c:pt idx="186">
                  <c:v>11.65</c:v>
                </c:pt>
                <c:pt idx="187">
                  <c:v>0.7</c:v>
                </c:pt>
                <c:pt idx="188">
                  <c:v>5.86</c:v>
                </c:pt>
                <c:pt idx="189">
                  <c:v>1916.68</c:v>
                </c:pt>
                <c:pt idx="190">
                  <c:v>10.5</c:v>
                </c:pt>
                <c:pt idx="191">
                  <c:v>993.83</c:v>
                </c:pt>
                <c:pt idx="192">
                  <c:v>0</c:v>
                </c:pt>
                <c:pt idx="193">
                  <c:v>0</c:v>
                </c:pt>
                <c:pt idx="194">
                  <c:v>1074.44</c:v>
                </c:pt>
                <c:pt idx="195">
                  <c:v>0</c:v>
                </c:pt>
                <c:pt idx="196">
                  <c:v>411.52</c:v>
                </c:pt>
                <c:pt idx="197">
                  <c:v>211.23</c:v>
                </c:pt>
                <c:pt idx="198">
                  <c:v>49.79</c:v>
                </c:pt>
                <c:pt idx="199">
                  <c:v>0</c:v>
                </c:pt>
                <c:pt idx="200">
                  <c:v>0</c:v>
                </c:pt>
                <c:pt idx="201">
                  <c:v>0</c:v>
                </c:pt>
                <c:pt idx="202">
                  <c:v>0</c:v>
                </c:pt>
                <c:pt idx="203">
                  <c:v>0</c:v>
                </c:pt>
                <c:pt idx="204">
                  <c:v>196.8</c:v>
                </c:pt>
                <c:pt idx="205">
                  <c:v>250.04</c:v>
                </c:pt>
                <c:pt idx="206">
                  <c:v>0</c:v>
                </c:pt>
                <c:pt idx="207">
                  <c:v>0</c:v>
                </c:pt>
                <c:pt idx="208">
                  <c:v>107.08</c:v>
                </c:pt>
                <c:pt idx="209">
                  <c:v>0</c:v>
                </c:pt>
                <c:pt idx="210">
                  <c:v>0</c:v>
                </c:pt>
                <c:pt idx="211">
                  <c:v>0</c:v>
                </c:pt>
                <c:pt idx="212">
                  <c:v>1273.21</c:v>
                </c:pt>
                <c:pt idx="213">
                  <c:v>0</c:v>
                </c:pt>
                <c:pt idx="214">
                  <c:v>27.91</c:v>
                </c:pt>
                <c:pt idx="215">
                  <c:v>0</c:v>
                </c:pt>
                <c:pt idx="216">
                  <c:v>0</c:v>
                </c:pt>
                <c:pt idx="217">
                  <c:v>7.44</c:v>
                </c:pt>
                <c:pt idx="218">
                  <c:v>0</c:v>
                </c:pt>
                <c:pt idx="219">
                  <c:v>1372.63</c:v>
                </c:pt>
                <c:pt idx="220">
                  <c:v>50.2</c:v>
                </c:pt>
                <c:pt idx="221">
                  <c:v>236.24</c:v>
                </c:pt>
                <c:pt idx="222">
                  <c:v>943</c:v>
                </c:pt>
                <c:pt idx="223">
                  <c:v>0</c:v>
                </c:pt>
                <c:pt idx="224">
                  <c:v>163.16</c:v>
                </c:pt>
                <c:pt idx="225">
                  <c:v>0</c:v>
                </c:pt>
                <c:pt idx="226">
                  <c:v>90.62</c:v>
                </c:pt>
                <c:pt idx="227">
                  <c:v>427.12</c:v>
                </c:pt>
                <c:pt idx="228">
                  <c:v>86.44</c:v>
                </c:pt>
                <c:pt idx="229">
                  <c:v>0</c:v>
                </c:pt>
                <c:pt idx="230">
                  <c:v>0</c:v>
                </c:pt>
                <c:pt idx="231">
                  <c:v>0</c:v>
                </c:pt>
                <c:pt idx="232">
                  <c:v>0</c:v>
                </c:pt>
                <c:pt idx="233">
                  <c:v>1268.81</c:v>
                </c:pt>
                <c:pt idx="234">
                  <c:v>0</c:v>
                </c:pt>
                <c:pt idx="235">
                  <c:v>299.67</c:v>
                </c:pt>
                <c:pt idx="236">
                  <c:v>0</c:v>
                </c:pt>
                <c:pt idx="237">
                  <c:v>16.05</c:v>
                </c:pt>
                <c:pt idx="238">
                  <c:v>0</c:v>
                </c:pt>
                <c:pt idx="239">
                  <c:v>0</c:v>
                </c:pt>
                <c:pt idx="240">
                  <c:v>7.9</c:v>
                </c:pt>
                <c:pt idx="241">
                  <c:v>521.69000000000005</c:v>
                </c:pt>
                <c:pt idx="242">
                  <c:v>496.8</c:v>
                </c:pt>
                <c:pt idx="243">
                  <c:v>0</c:v>
                </c:pt>
                <c:pt idx="244">
                  <c:v>0</c:v>
                </c:pt>
                <c:pt idx="245">
                  <c:v>0</c:v>
                </c:pt>
                <c:pt idx="246">
                  <c:v>23.2</c:v>
                </c:pt>
                <c:pt idx="247">
                  <c:v>0</c:v>
                </c:pt>
                <c:pt idx="248">
                  <c:v>0</c:v>
                </c:pt>
                <c:pt idx="249">
                  <c:v>0</c:v>
                </c:pt>
                <c:pt idx="250">
                  <c:v>0</c:v>
                </c:pt>
                <c:pt idx="251">
                  <c:v>2583.56</c:v>
                </c:pt>
                <c:pt idx="252">
                  <c:v>6.05</c:v>
                </c:pt>
                <c:pt idx="253">
                  <c:v>0</c:v>
                </c:pt>
                <c:pt idx="254">
                  <c:v>0</c:v>
                </c:pt>
                <c:pt idx="255">
                  <c:v>122.29</c:v>
                </c:pt>
                <c:pt idx="256">
                  <c:v>0</c:v>
                </c:pt>
                <c:pt idx="257">
                  <c:v>0</c:v>
                </c:pt>
                <c:pt idx="258">
                  <c:v>2028.12</c:v>
                </c:pt>
                <c:pt idx="259">
                  <c:v>0</c:v>
                </c:pt>
                <c:pt idx="260">
                  <c:v>0</c:v>
                </c:pt>
                <c:pt idx="261">
                  <c:v>6.11</c:v>
                </c:pt>
                <c:pt idx="262">
                  <c:v>0</c:v>
                </c:pt>
                <c:pt idx="263">
                  <c:v>0</c:v>
                </c:pt>
                <c:pt idx="264">
                  <c:v>0</c:v>
                </c:pt>
                <c:pt idx="265">
                  <c:v>3042.18</c:v>
                </c:pt>
                <c:pt idx="266">
                  <c:v>0</c:v>
                </c:pt>
                <c:pt idx="267">
                  <c:v>171.84</c:v>
                </c:pt>
                <c:pt idx="268">
                  <c:v>32.94</c:v>
                </c:pt>
                <c:pt idx="269">
                  <c:v>131.33000000000001</c:v>
                </c:pt>
                <c:pt idx="270">
                  <c:v>0</c:v>
                </c:pt>
                <c:pt idx="271">
                  <c:v>140.13999999999999</c:v>
                </c:pt>
                <c:pt idx="272">
                  <c:v>105.25</c:v>
                </c:pt>
                <c:pt idx="273">
                  <c:v>0</c:v>
                </c:pt>
                <c:pt idx="274">
                  <c:v>113.41</c:v>
                </c:pt>
                <c:pt idx="275">
                  <c:v>26.1</c:v>
                </c:pt>
                <c:pt idx="276">
                  <c:v>0</c:v>
                </c:pt>
                <c:pt idx="277">
                  <c:v>2800.12</c:v>
                </c:pt>
                <c:pt idx="278">
                  <c:v>363.55</c:v>
                </c:pt>
                <c:pt idx="279">
                  <c:v>0</c:v>
                </c:pt>
                <c:pt idx="280">
                  <c:v>0</c:v>
                </c:pt>
                <c:pt idx="281">
                  <c:v>0</c:v>
                </c:pt>
                <c:pt idx="282">
                  <c:v>0</c:v>
                </c:pt>
                <c:pt idx="283">
                  <c:v>46.49</c:v>
                </c:pt>
                <c:pt idx="284">
                  <c:v>159.53</c:v>
                </c:pt>
                <c:pt idx="285">
                  <c:v>15.37</c:v>
                </c:pt>
                <c:pt idx="286">
                  <c:v>5924.11</c:v>
                </c:pt>
                <c:pt idx="287">
                  <c:v>39.590000000000003</c:v>
                </c:pt>
                <c:pt idx="288">
                  <c:v>0</c:v>
                </c:pt>
                <c:pt idx="289">
                  <c:v>0</c:v>
                </c:pt>
                <c:pt idx="290">
                  <c:v>0</c:v>
                </c:pt>
                <c:pt idx="291">
                  <c:v>4637.41</c:v>
                </c:pt>
                <c:pt idx="292">
                  <c:v>0</c:v>
                </c:pt>
                <c:pt idx="293">
                  <c:v>21.51</c:v>
                </c:pt>
                <c:pt idx="294">
                  <c:v>34.07</c:v>
                </c:pt>
                <c:pt idx="295">
                  <c:v>4073.25</c:v>
                </c:pt>
                <c:pt idx="296">
                  <c:v>0</c:v>
                </c:pt>
                <c:pt idx="297">
                  <c:v>0</c:v>
                </c:pt>
                <c:pt idx="298">
                  <c:v>6028.41</c:v>
                </c:pt>
                <c:pt idx="299">
                  <c:v>0</c:v>
                </c:pt>
                <c:pt idx="300">
                  <c:v>0</c:v>
                </c:pt>
                <c:pt idx="301">
                  <c:v>46.15</c:v>
                </c:pt>
                <c:pt idx="302">
                  <c:v>0</c:v>
                </c:pt>
                <c:pt idx="303">
                  <c:v>1141.79</c:v>
                </c:pt>
                <c:pt idx="304">
                  <c:v>0</c:v>
                </c:pt>
                <c:pt idx="305">
                  <c:v>224.85</c:v>
                </c:pt>
                <c:pt idx="306">
                  <c:v>0</c:v>
                </c:pt>
                <c:pt idx="307">
                  <c:v>0</c:v>
                </c:pt>
                <c:pt idx="308">
                  <c:v>0</c:v>
                </c:pt>
                <c:pt idx="309">
                  <c:v>0</c:v>
                </c:pt>
                <c:pt idx="310">
                  <c:v>293.14</c:v>
                </c:pt>
                <c:pt idx="311">
                  <c:v>0</c:v>
                </c:pt>
                <c:pt idx="312">
                  <c:v>0</c:v>
                </c:pt>
                <c:pt idx="313">
                  <c:v>0</c:v>
                </c:pt>
                <c:pt idx="314">
                  <c:v>0</c:v>
                </c:pt>
                <c:pt idx="315">
                  <c:v>0</c:v>
                </c:pt>
                <c:pt idx="316">
                  <c:v>0</c:v>
                </c:pt>
                <c:pt idx="317">
                  <c:v>0</c:v>
                </c:pt>
                <c:pt idx="318">
                  <c:v>484.85</c:v>
                </c:pt>
                <c:pt idx="319">
                  <c:v>18</c:v>
                </c:pt>
                <c:pt idx="320">
                  <c:v>15.27</c:v>
                </c:pt>
                <c:pt idx="321">
                  <c:v>26.59</c:v>
                </c:pt>
                <c:pt idx="322">
                  <c:v>0</c:v>
                </c:pt>
                <c:pt idx="323">
                  <c:v>0</c:v>
                </c:pt>
                <c:pt idx="324">
                  <c:v>0</c:v>
                </c:pt>
                <c:pt idx="325">
                  <c:v>0</c:v>
                </c:pt>
                <c:pt idx="326">
                  <c:v>0</c:v>
                </c:pt>
                <c:pt idx="327">
                  <c:v>0</c:v>
                </c:pt>
                <c:pt idx="328">
                  <c:v>0</c:v>
                </c:pt>
                <c:pt idx="329">
                  <c:v>23.54</c:v>
                </c:pt>
                <c:pt idx="330">
                  <c:v>0</c:v>
                </c:pt>
                <c:pt idx="331">
                  <c:v>0</c:v>
                </c:pt>
                <c:pt idx="332">
                  <c:v>0</c:v>
                </c:pt>
                <c:pt idx="333">
                  <c:v>0</c:v>
                </c:pt>
                <c:pt idx="334">
                  <c:v>107.02</c:v>
                </c:pt>
                <c:pt idx="335">
                  <c:v>18.420000000000002</c:v>
                </c:pt>
                <c:pt idx="336">
                  <c:v>349.47</c:v>
                </c:pt>
                <c:pt idx="337">
                  <c:v>0</c:v>
                </c:pt>
                <c:pt idx="338">
                  <c:v>0</c:v>
                </c:pt>
                <c:pt idx="339">
                  <c:v>6610.2</c:v>
                </c:pt>
                <c:pt idx="340">
                  <c:v>0</c:v>
                </c:pt>
                <c:pt idx="341">
                  <c:v>0</c:v>
                </c:pt>
                <c:pt idx="342">
                  <c:v>0</c:v>
                </c:pt>
                <c:pt idx="343">
                  <c:v>288.08999999999997</c:v>
                </c:pt>
                <c:pt idx="344">
                  <c:v>719.48</c:v>
                </c:pt>
                <c:pt idx="345">
                  <c:v>1192.04</c:v>
                </c:pt>
                <c:pt idx="346">
                  <c:v>1192.04</c:v>
                </c:pt>
                <c:pt idx="347">
                  <c:v>0</c:v>
                </c:pt>
                <c:pt idx="348">
                  <c:v>288.08999999999997</c:v>
                </c:pt>
                <c:pt idx="349">
                  <c:v>1030.51</c:v>
                </c:pt>
                <c:pt idx="350">
                  <c:v>261.44</c:v>
                </c:pt>
                <c:pt idx="351">
                  <c:v>0</c:v>
                </c:pt>
                <c:pt idx="352">
                  <c:v>106.75</c:v>
                </c:pt>
                <c:pt idx="353">
                  <c:v>0</c:v>
                </c:pt>
                <c:pt idx="354">
                  <c:v>4233.26</c:v>
                </c:pt>
                <c:pt idx="355">
                  <c:v>102.77</c:v>
                </c:pt>
                <c:pt idx="356">
                  <c:v>0</c:v>
                </c:pt>
                <c:pt idx="357">
                  <c:v>20.64</c:v>
                </c:pt>
                <c:pt idx="358">
                  <c:v>0</c:v>
                </c:pt>
                <c:pt idx="359">
                  <c:v>0</c:v>
                </c:pt>
                <c:pt idx="360">
                  <c:v>10.8</c:v>
                </c:pt>
                <c:pt idx="361">
                  <c:v>0</c:v>
                </c:pt>
                <c:pt idx="362">
                  <c:v>90.76</c:v>
                </c:pt>
                <c:pt idx="363">
                  <c:v>0</c:v>
                </c:pt>
                <c:pt idx="364">
                  <c:v>70.03</c:v>
                </c:pt>
                <c:pt idx="365">
                  <c:v>0</c:v>
                </c:pt>
                <c:pt idx="366">
                  <c:v>40.479999999999997</c:v>
                </c:pt>
                <c:pt idx="367">
                  <c:v>32.86</c:v>
                </c:pt>
                <c:pt idx="368">
                  <c:v>0</c:v>
                </c:pt>
                <c:pt idx="369">
                  <c:v>9.59</c:v>
                </c:pt>
                <c:pt idx="370">
                  <c:v>0</c:v>
                </c:pt>
                <c:pt idx="371">
                  <c:v>0</c:v>
                </c:pt>
                <c:pt idx="372">
                  <c:v>0</c:v>
                </c:pt>
                <c:pt idx="373">
                  <c:v>0</c:v>
                </c:pt>
                <c:pt idx="374">
                  <c:v>4568.6099999999997</c:v>
                </c:pt>
                <c:pt idx="375">
                  <c:v>0</c:v>
                </c:pt>
                <c:pt idx="376">
                  <c:v>38.06</c:v>
                </c:pt>
                <c:pt idx="377">
                  <c:v>0</c:v>
                </c:pt>
                <c:pt idx="378">
                  <c:v>0</c:v>
                </c:pt>
                <c:pt idx="379">
                  <c:v>0</c:v>
                </c:pt>
                <c:pt idx="380">
                  <c:v>0</c:v>
                </c:pt>
                <c:pt idx="381">
                  <c:v>2568.46</c:v>
                </c:pt>
                <c:pt idx="382">
                  <c:v>9.49</c:v>
                </c:pt>
                <c:pt idx="383">
                  <c:v>0</c:v>
                </c:pt>
                <c:pt idx="384">
                  <c:v>890.18</c:v>
                </c:pt>
                <c:pt idx="385">
                  <c:v>6095.86</c:v>
                </c:pt>
                <c:pt idx="386">
                  <c:v>0</c:v>
                </c:pt>
                <c:pt idx="387">
                  <c:v>25.04</c:v>
                </c:pt>
                <c:pt idx="388">
                  <c:v>0</c:v>
                </c:pt>
                <c:pt idx="389">
                  <c:v>928.96</c:v>
                </c:pt>
                <c:pt idx="390">
                  <c:v>0</c:v>
                </c:pt>
                <c:pt idx="391">
                  <c:v>0</c:v>
                </c:pt>
                <c:pt idx="392">
                  <c:v>25.04</c:v>
                </c:pt>
                <c:pt idx="393">
                  <c:v>930.99</c:v>
                </c:pt>
                <c:pt idx="394">
                  <c:v>0</c:v>
                </c:pt>
                <c:pt idx="395">
                  <c:v>0</c:v>
                </c:pt>
                <c:pt idx="396">
                  <c:v>0</c:v>
                </c:pt>
                <c:pt idx="397">
                  <c:v>40.200000000000003</c:v>
                </c:pt>
                <c:pt idx="398">
                  <c:v>3.21</c:v>
                </c:pt>
                <c:pt idx="399">
                  <c:v>38.700000000000003</c:v>
                </c:pt>
                <c:pt idx="400">
                  <c:v>0</c:v>
                </c:pt>
                <c:pt idx="401">
                  <c:v>0</c:v>
                </c:pt>
                <c:pt idx="402">
                  <c:v>0</c:v>
                </c:pt>
                <c:pt idx="403">
                  <c:v>0</c:v>
                </c:pt>
                <c:pt idx="404">
                  <c:v>15.42</c:v>
                </c:pt>
                <c:pt idx="405">
                  <c:v>33.92</c:v>
                </c:pt>
                <c:pt idx="406">
                  <c:v>0</c:v>
                </c:pt>
                <c:pt idx="407">
                  <c:v>46.44</c:v>
                </c:pt>
                <c:pt idx="408">
                  <c:v>0</c:v>
                </c:pt>
                <c:pt idx="409">
                  <c:v>0</c:v>
                </c:pt>
                <c:pt idx="410">
                  <c:v>3.85</c:v>
                </c:pt>
                <c:pt idx="411">
                  <c:v>71.739999999999995</c:v>
                </c:pt>
                <c:pt idx="412">
                  <c:v>0</c:v>
                </c:pt>
                <c:pt idx="413">
                  <c:v>24.1</c:v>
                </c:pt>
                <c:pt idx="414">
                  <c:v>6.97</c:v>
                </c:pt>
                <c:pt idx="415">
                  <c:v>0</c:v>
                </c:pt>
                <c:pt idx="416">
                  <c:v>0</c:v>
                </c:pt>
                <c:pt idx="417">
                  <c:v>0</c:v>
                </c:pt>
                <c:pt idx="418">
                  <c:v>0</c:v>
                </c:pt>
                <c:pt idx="419">
                  <c:v>797.86</c:v>
                </c:pt>
                <c:pt idx="420">
                  <c:v>422.45</c:v>
                </c:pt>
                <c:pt idx="421">
                  <c:v>0</c:v>
                </c:pt>
                <c:pt idx="422">
                  <c:v>0</c:v>
                </c:pt>
                <c:pt idx="423">
                  <c:v>0</c:v>
                </c:pt>
                <c:pt idx="424">
                  <c:v>0</c:v>
                </c:pt>
                <c:pt idx="425">
                  <c:v>1400.1</c:v>
                </c:pt>
                <c:pt idx="426">
                  <c:v>916.68</c:v>
                </c:pt>
                <c:pt idx="427">
                  <c:v>67.599999999999994</c:v>
                </c:pt>
                <c:pt idx="428">
                  <c:v>0</c:v>
                </c:pt>
                <c:pt idx="429">
                  <c:v>14.76</c:v>
                </c:pt>
                <c:pt idx="430">
                  <c:v>10.85</c:v>
                </c:pt>
                <c:pt idx="431">
                  <c:v>97.66</c:v>
                </c:pt>
                <c:pt idx="432">
                  <c:v>0</c:v>
                </c:pt>
                <c:pt idx="433">
                  <c:v>0</c:v>
                </c:pt>
                <c:pt idx="434">
                  <c:v>0</c:v>
                </c:pt>
                <c:pt idx="435">
                  <c:v>0</c:v>
                </c:pt>
                <c:pt idx="436">
                  <c:v>613.9</c:v>
                </c:pt>
                <c:pt idx="437">
                  <c:v>232.28</c:v>
                </c:pt>
                <c:pt idx="438">
                  <c:v>0</c:v>
                </c:pt>
                <c:pt idx="439">
                  <c:v>0</c:v>
                </c:pt>
                <c:pt idx="440">
                  <c:v>285.95</c:v>
                </c:pt>
                <c:pt idx="441">
                  <c:v>0</c:v>
                </c:pt>
                <c:pt idx="442">
                  <c:v>0</c:v>
                </c:pt>
                <c:pt idx="443">
                  <c:v>12.71</c:v>
                </c:pt>
                <c:pt idx="444">
                  <c:v>7.72</c:v>
                </c:pt>
                <c:pt idx="445">
                  <c:v>192.52</c:v>
                </c:pt>
                <c:pt idx="446">
                  <c:v>0</c:v>
                </c:pt>
                <c:pt idx="447">
                  <c:v>0</c:v>
                </c:pt>
                <c:pt idx="448">
                  <c:v>0</c:v>
                </c:pt>
                <c:pt idx="449">
                  <c:v>0</c:v>
                </c:pt>
                <c:pt idx="450">
                  <c:v>0</c:v>
                </c:pt>
                <c:pt idx="451">
                  <c:v>0</c:v>
                </c:pt>
                <c:pt idx="452">
                  <c:v>0</c:v>
                </c:pt>
                <c:pt idx="453">
                  <c:v>0</c:v>
                </c:pt>
                <c:pt idx="454">
                  <c:v>131.38</c:v>
                </c:pt>
                <c:pt idx="455">
                  <c:v>0</c:v>
                </c:pt>
                <c:pt idx="456">
                  <c:v>0</c:v>
                </c:pt>
                <c:pt idx="457">
                  <c:v>0</c:v>
                </c:pt>
                <c:pt idx="458">
                  <c:v>0</c:v>
                </c:pt>
                <c:pt idx="459">
                  <c:v>0</c:v>
                </c:pt>
                <c:pt idx="460">
                  <c:v>1220.04</c:v>
                </c:pt>
                <c:pt idx="461">
                  <c:v>0</c:v>
                </c:pt>
                <c:pt idx="462">
                  <c:v>4.38</c:v>
                </c:pt>
                <c:pt idx="463">
                  <c:v>0</c:v>
                </c:pt>
                <c:pt idx="464">
                  <c:v>3.38</c:v>
                </c:pt>
                <c:pt idx="465">
                  <c:v>0.35</c:v>
                </c:pt>
                <c:pt idx="466">
                  <c:v>0</c:v>
                </c:pt>
                <c:pt idx="467">
                  <c:v>0</c:v>
                </c:pt>
                <c:pt idx="468">
                  <c:v>0</c:v>
                </c:pt>
                <c:pt idx="469">
                  <c:v>19.57</c:v>
                </c:pt>
                <c:pt idx="470">
                  <c:v>98.12</c:v>
                </c:pt>
                <c:pt idx="471">
                  <c:v>107.11</c:v>
                </c:pt>
                <c:pt idx="472">
                  <c:v>0</c:v>
                </c:pt>
                <c:pt idx="473">
                  <c:v>0</c:v>
                </c:pt>
                <c:pt idx="474">
                  <c:v>0</c:v>
                </c:pt>
                <c:pt idx="475">
                  <c:v>1.22</c:v>
                </c:pt>
                <c:pt idx="476">
                  <c:v>4.3099999999999996</c:v>
                </c:pt>
                <c:pt idx="477">
                  <c:v>0</c:v>
                </c:pt>
                <c:pt idx="478">
                  <c:v>122.21</c:v>
                </c:pt>
                <c:pt idx="479">
                  <c:v>0</c:v>
                </c:pt>
                <c:pt idx="480">
                  <c:v>201.74</c:v>
                </c:pt>
                <c:pt idx="481">
                  <c:v>0</c:v>
                </c:pt>
                <c:pt idx="482">
                  <c:v>0</c:v>
                </c:pt>
                <c:pt idx="483">
                  <c:v>0</c:v>
                </c:pt>
                <c:pt idx="484">
                  <c:v>21.56</c:v>
                </c:pt>
                <c:pt idx="485">
                  <c:v>0</c:v>
                </c:pt>
                <c:pt idx="486">
                  <c:v>0</c:v>
                </c:pt>
                <c:pt idx="487">
                  <c:v>0</c:v>
                </c:pt>
                <c:pt idx="488">
                  <c:v>0</c:v>
                </c:pt>
                <c:pt idx="489">
                  <c:v>18.64</c:v>
                </c:pt>
                <c:pt idx="490">
                  <c:v>0</c:v>
                </c:pt>
                <c:pt idx="491">
                  <c:v>55.89</c:v>
                </c:pt>
                <c:pt idx="492">
                  <c:v>1.32</c:v>
                </c:pt>
                <c:pt idx="493">
                  <c:v>455.42</c:v>
                </c:pt>
                <c:pt idx="494">
                  <c:v>29.33</c:v>
                </c:pt>
                <c:pt idx="495">
                  <c:v>0</c:v>
                </c:pt>
                <c:pt idx="496">
                  <c:v>0</c:v>
                </c:pt>
                <c:pt idx="497">
                  <c:v>34.35</c:v>
                </c:pt>
                <c:pt idx="498">
                  <c:v>0</c:v>
                </c:pt>
                <c:pt idx="499">
                  <c:v>35.950000000000003</c:v>
                </c:pt>
                <c:pt idx="500">
                  <c:v>0</c:v>
                </c:pt>
                <c:pt idx="501">
                  <c:v>0</c:v>
                </c:pt>
                <c:pt idx="502">
                  <c:v>263.39999999999998</c:v>
                </c:pt>
                <c:pt idx="503">
                  <c:v>37.31</c:v>
                </c:pt>
                <c:pt idx="504">
                  <c:v>0</c:v>
                </c:pt>
                <c:pt idx="505">
                  <c:v>0</c:v>
                </c:pt>
                <c:pt idx="506">
                  <c:v>104.72</c:v>
                </c:pt>
                <c:pt idx="507">
                  <c:v>37.31</c:v>
                </c:pt>
                <c:pt idx="508">
                  <c:v>80.67</c:v>
                </c:pt>
                <c:pt idx="509">
                  <c:v>114.32</c:v>
                </c:pt>
                <c:pt idx="510">
                  <c:v>1107.4100000000001</c:v>
                </c:pt>
                <c:pt idx="511">
                  <c:v>0</c:v>
                </c:pt>
                <c:pt idx="512">
                  <c:v>0</c:v>
                </c:pt>
                <c:pt idx="513">
                  <c:v>0</c:v>
                </c:pt>
                <c:pt idx="514">
                  <c:v>354.33</c:v>
                </c:pt>
                <c:pt idx="515">
                  <c:v>0</c:v>
                </c:pt>
                <c:pt idx="516">
                  <c:v>35.31</c:v>
                </c:pt>
                <c:pt idx="517">
                  <c:v>6.11</c:v>
                </c:pt>
                <c:pt idx="518">
                  <c:v>187.41</c:v>
                </c:pt>
                <c:pt idx="519">
                  <c:v>0</c:v>
                </c:pt>
                <c:pt idx="520">
                  <c:v>92.72</c:v>
                </c:pt>
                <c:pt idx="521">
                  <c:v>0</c:v>
                </c:pt>
                <c:pt idx="522">
                  <c:v>396.97</c:v>
                </c:pt>
                <c:pt idx="523">
                  <c:v>0</c:v>
                </c:pt>
                <c:pt idx="524">
                  <c:v>538.52</c:v>
                </c:pt>
                <c:pt idx="525">
                  <c:v>0</c:v>
                </c:pt>
                <c:pt idx="526">
                  <c:v>0</c:v>
                </c:pt>
                <c:pt idx="527">
                  <c:v>0</c:v>
                </c:pt>
                <c:pt idx="528">
                  <c:v>0</c:v>
                </c:pt>
                <c:pt idx="529">
                  <c:v>0</c:v>
                </c:pt>
                <c:pt idx="530">
                  <c:v>0</c:v>
                </c:pt>
                <c:pt idx="531">
                  <c:v>27.23</c:v>
                </c:pt>
                <c:pt idx="532">
                  <c:v>0</c:v>
                </c:pt>
                <c:pt idx="533">
                  <c:v>373.67</c:v>
                </c:pt>
                <c:pt idx="534">
                  <c:v>0</c:v>
                </c:pt>
                <c:pt idx="535">
                  <c:v>0</c:v>
                </c:pt>
                <c:pt idx="536">
                  <c:v>168.92</c:v>
                </c:pt>
                <c:pt idx="537">
                  <c:v>0</c:v>
                </c:pt>
                <c:pt idx="538">
                  <c:v>19.059999999999999</c:v>
                </c:pt>
                <c:pt idx="539">
                  <c:v>10.56</c:v>
                </c:pt>
                <c:pt idx="540">
                  <c:v>837.68</c:v>
                </c:pt>
                <c:pt idx="541">
                  <c:v>0</c:v>
                </c:pt>
                <c:pt idx="542">
                  <c:v>0</c:v>
                </c:pt>
                <c:pt idx="543">
                  <c:v>0</c:v>
                </c:pt>
                <c:pt idx="544">
                  <c:v>0</c:v>
                </c:pt>
                <c:pt idx="545">
                  <c:v>0</c:v>
                </c:pt>
                <c:pt idx="546">
                  <c:v>12.9</c:v>
                </c:pt>
                <c:pt idx="547">
                  <c:v>0</c:v>
                </c:pt>
                <c:pt idx="548">
                  <c:v>93.85</c:v>
                </c:pt>
                <c:pt idx="549">
                  <c:v>17.77</c:v>
                </c:pt>
                <c:pt idx="550">
                  <c:v>0</c:v>
                </c:pt>
                <c:pt idx="551">
                  <c:v>0</c:v>
                </c:pt>
                <c:pt idx="552">
                  <c:v>4.03</c:v>
                </c:pt>
                <c:pt idx="553">
                  <c:v>0</c:v>
                </c:pt>
                <c:pt idx="554">
                  <c:v>0</c:v>
                </c:pt>
                <c:pt idx="555">
                  <c:v>0</c:v>
                </c:pt>
                <c:pt idx="556">
                  <c:v>0</c:v>
                </c:pt>
                <c:pt idx="557">
                  <c:v>551.09</c:v>
                </c:pt>
                <c:pt idx="558">
                  <c:v>17.510000000000002</c:v>
                </c:pt>
                <c:pt idx="559">
                  <c:v>818.55</c:v>
                </c:pt>
                <c:pt idx="560">
                  <c:v>0</c:v>
                </c:pt>
                <c:pt idx="561">
                  <c:v>0</c:v>
                </c:pt>
                <c:pt idx="562">
                  <c:v>0</c:v>
                </c:pt>
                <c:pt idx="563">
                  <c:v>0</c:v>
                </c:pt>
                <c:pt idx="564">
                  <c:v>829.47</c:v>
                </c:pt>
                <c:pt idx="565">
                  <c:v>111.22</c:v>
                </c:pt>
                <c:pt idx="566">
                  <c:v>22.87</c:v>
                </c:pt>
                <c:pt idx="567">
                  <c:v>115.73</c:v>
                </c:pt>
                <c:pt idx="568">
                  <c:v>909.36</c:v>
                </c:pt>
                <c:pt idx="569">
                  <c:v>0</c:v>
                </c:pt>
                <c:pt idx="570">
                  <c:v>8.73</c:v>
                </c:pt>
                <c:pt idx="571">
                  <c:v>442.09</c:v>
                </c:pt>
                <c:pt idx="572">
                  <c:v>455.12</c:v>
                </c:pt>
                <c:pt idx="573">
                  <c:v>624.4</c:v>
                </c:pt>
                <c:pt idx="574">
                  <c:v>18.920000000000002</c:v>
                </c:pt>
                <c:pt idx="575">
                  <c:v>39.35</c:v>
                </c:pt>
                <c:pt idx="576">
                  <c:v>0</c:v>
                </c:pt>
                <c:pt idx="577">
                  <c:v>329.98</c:v>
                </c:pt>
                <c:pt idx="578">
                  <c:v>30.49</c:v>
                </c:pt>
                <c:pt idx="579">
                  <c:v>1152.53</c:v>
                </c:pt>
                <c:pt idx="580">
                  <c:v>0</c:v>
                </c:pt>
                <c:pt idx="581">
                  <c:v>293.66000000000003</c:v>
                </c:pt>
                <c:pt idx="582">
                  <c:v>0</c:v>
                </c:pt>
                <c:pt idx="583">
                  <c:v>0</c:v>
                </c:pt>
                <c:pt idx="584">
                  <c:v>44.91</c:v>
                </c:pt>
                <c:pt idx="585">
                  <c:v>9.33</c:v>
                </c:pt>
                <c:pt idx="586">
                  <c:v>2593.14</c:v>
                </c:pt>
                <c:pt idx="587">
                  <c:v>1162.76</c:v>
                </c:pt>
                <c:pt idx="588">
                  <c:v>0</c:v>
                </c:pt>
                <c:pt idx="589">
                  <c:v>0</c:v>
                </c:pt>
                <c:pt idx="590">
                  <c:v>0</c:v>
                </c:pt>
                <c:pt idx="591">
                  <c:v>144.75</c:v>
                </c:pt>
                <c:pt idx="592">
                  <c:v>0</c:v>
                </c:pt>
                <c:pt idx="593">
                  <c:v>0</c:v>
                </c:pt>
                <c:pt idx="594">
                  <c:v>4.17</c:v>
                </c:pt>
                <c:pt idx="595">
                  <c:v>0</c:v>
                </c:pt>
                <c:pt idx="596">
                  <c:v>16.02</c:v>
                </c:pt>
                <c:pt idx="597">
                  <c:v>38.07</c:v>
                </c:pt>
                <c:pt idx="598">
                  <c:v>0</c:v>
                </c:pt>
                <c:pt idx="599">
                  <c:v>0</c:v>
                </c:pt>
                <c:pt idx="600">
                  <c:v>139.61000000000001</c:v>
                </c:pt>
                <c:pt idx="601">
                  <c:v>0</c:v>
                </c:pt>
                <c:pt idx="602">
                  <c:v>152.43</c:v>
                </c:pt>
                <c:pt idx="603">
                  <c:v>9.86</c:v>
                </c:pt>
                <c:pt idx="604">
                  <c:v>0</c:v>
                </c:pt>
                <c:pt idx="605">
                  <c:v>0</c:v>
                </c:pt>
                <c:pt idx="606">
                  <c:v>0</c:v>
                </c:pt>
                <c:pt idx="607">
                  <c:v>0</c:v>
                </c:pt>
                <c:pt idx="608">
                  <c:v>206.52</c:v>
                </c:pt>
                <c:pt idx="609">
                  <c:v>2.12</c:v>
                </c:pt>
                <c:pt idx="610">
                  <c:v>5.88</c:v>
                </c:pt>
                <c:pt idx="611">
                  <c:v>772.04</c:v>
                </c:pt>
                <c:pt idx="612">
                  <c:v>772.04</c:v>
                </c:pt>
                <c:pt idx="613">
                  <c:v>81.91</c:v>
                </c:pt>
                <c:pt idx="614">
                  <c:v>0</c:v>
                </c:pt>
                <c:pt idx="615">
                  <c:v>1232.79</c:v>
                </c:pt>
                <c:pt idx="616">
                  <c:v>2.1800000000000002</c:v>
                </c:pt>
                <c:pt idx="617">
                  <c:v>67.11</c:v>
                </c:pt>
                <c:pt idx="618">
                  <c:v>54.94</c:v>
                </c:pt>
                <c:pt idx="619">
                  <c:v>168.24</c:v>
                </c:pt>
                <c:pt idx="620">
                  <c:v>0</c:v>
                </c:pt>
                <c:pt idx="621">
                  <c:v>1272.58</c:v>
                </c:pt>
                <c:pt idx="622">
                  <c:v>0</c:v>
                </c:pt>
                <c:pt idx="623">
                  <c:v>29.73</c:v>
                </c:pt>
                <c:pt idx="624">
                  <c:v>0</c:v>
                </c:pt>
                <c:pt idx="625">
                  <c:v>0</c:v>
                </c:pt>
                <c:pt idx="626">
                  <c:v>108</c:v>
                </c:pt>
                <c:pt idx="627">
                  <c:v>377.15</c:v>
                </c:pt>
                <c:pt idx="628">
                  <c:v>0</c:v>
                </c:pt>
                <c:pt idx="629">
                  <c:v>2169.75</c:v>
                </c:pt>
                <c:pt idx="630">
                  <c:v>0</c:v>
                </c:pt>
                <c:pt idx="631">
                  <c:v>0</c:v>
                </c:pt>
                <c:pt idx="632">
                  <c:v>4.53</c:v>
                </c:pt>
                <c:pt idx="633">
                  <c:v>9.7799999999999994</c:v>
                </c:pt>
                <c:pt idx="634">
                  <c:v>0</c:v>
                </c:pt>
                <c:pt idx="635">
                  <c:v>325.29000000000002</c:v>
                </c:pt>
                <c:pt idx="636">
                  <c:v>0</c:v>
                </c:pt>
                <c:pt idx="637">
                  <c:v>117.38</c:v>
                </c:pt>
                <c:pt idx="638">
                  <c:v>0</c:v>
                </c:pt>
                <c:pt idx="639">
                  <c:v>0</c:v>
                </c:pt>
                <c:pt idx="640">
                  <c:v>70.19</c:v>
                </c:pt>
                <c:pt idx="641">
                  <c:v>0</c:v>
                </c:pt>
                <c:pt idx="642">
                  <c:v>0</c:v>
                </c:pt>
                <c:pt idx="643">
                  <c:v>325.29000000000002</c:v>
                </c:pt>
                <c:pt idx="644">
                  <c:v>0</c:v>
                </c:pt>
                <c:pt idx="645">
                  <c:v>0</c:v>
                </c:pt>
                <c:pt idx="646">
                  <c:v>2660.14</c:v>
                </c:pt>
                <c:pt idx="647">
                  <c:v>0</c:v>
                </c:pt>
                <c:pt idx="648">
                  <c:v>1766.78</c:v>
                </c:pt>
                <c:pt idx="649">
                  <c:v>85.88</c:v>
                </c:pt>
                <c:pt idx="650">
                  <c:v>6.09</c:v>
                </c:pt>
                <c:pt idx="651">
                  <c:v>20.3</c:v>
                </c:pt>
                <c:pt idx="652">
                  <c:v>108.52</c:v>
                </c:pt>
                <c:pt idx="653">
                  <c:v>48.47</c:v>
                </c:pt>
                <c:pt idx="654">
                  <c:v>0</c:v>
                </c:pt>
                <c:pt idx="655">
                  <c:v>125.21</c:v>
                </c:pt>
                <c:pt idx="656">
                  <c:v>281.52999999999997</c:v>
                </c:pt>
                <c:pt idx="657">
                  <c:v>64.27</c:v>
                </c:pt>
                <c:pt idx="658">
                  <c:v>0</c:v>
                </c:pt>
                <c:pt idx="659">
                  <c:v>5.69</c:v>
                </c:pt>
                <c:pt idx="660">
                  <c:v>0</c:v>
                </c:pt>
                <c:pt idx="661">
                  <c:v>27.01</c:v>
                </c:pt>
                <c:pt idx="662">
                  <c:v>184.2</c:v>
                </c:pt>
                <c:pt idx="663">
                  <c:v>4.1100000000000003</c:v>
                </c:pt>
                <c:pt idx="664">
                  <c:v>28.57</c:v>
                </c:pt>
                <c:pt idx="665">
                  <c:v>2581.56</c:v>
                </c:pt>
                <c:pt idx="666">
                  <c:v>0</c:v>
                </c:pt>
                <c:pt idx="667">
                  <c:v>17.38</c:v>
                </c:pt>
                <c:pt idx="668">
                  <c:v>24.26</c:v>
                </c:pt>
                <c:pt idx="669">
                  <c:v>59.44</c:v>
                </c:pt>
                <c:pt idx="670">
                  <c:v>14.48</c:v>
                </c:pt>
                <c:pt idx="671">
                  <c:v>22.25</c:v>
                </c:pt>
                <c:pt idx="672">
                  <c:v>592.53</c:v>
                </c:pt>
                <c:pt idx="673">
                  <c:v>232.8</c:v>
                </c:pt>
                <c:pt idx="674">
                  <c:v>38.08</c:v>
                </c:pt>
                <c:pt idx="675">
                  <c:v>0</c:v>
                </c:pt>
                <c:pt idx="676">
                  <c:v>39.630000000000003</c:v>
                </c:pt>
                <c:pt idx="677">
                  <c:v>20.5</c:v>
                </c:pt>
                <c:pt idx="678">
                  <c:v>103.83</c:v>
                </c:pt>
                <c:pt idx="679">
                  <c:v>0</c:v>
                </c:pt>
                <c:pt idx="680">
                  <c:v>776.77</c:v>
                </c:pt>
                <c:pt idx="681">
                  <c:v>344.54</c:v>
                </c:pt>
                <c:pt idx="682">
                  <c:v>0</c:v>
                </c:pt>
                <c:pt idx="683">
                  <c:v>9</c:v>
                </c:pt>
                <c:pt idx="684">
                  <c:v>0</c:v>
                </c:pt>
                <c:pt idx="685">
                  <c:v>0</c:v>
                </c:pt>
                <c:pt idx="686">
                  <c:v>258.62</c:v>
                </c:pt>
                <c:pt idx="687">
                  <c:v>0</c:v>
                </c:pt>
                <c:pt idx="688">
                  <c:v>0</c:v>
                </c:pt>
                <c:pt idx="689">
                  <c:v>0</c:v>
                </c:pt>
                <c:pt idx="690">
                  <c:v>6.79</c:v>
                </c:pt>
                <c:pt idx="691">
                  <c:v>0</c:v>
                </c:pt>
                <c:pt idx="692">
                  <c:v>0</c:v>
                </c:pt>
                <c:pt idx="693">
                  <c:v>0</c:v>
                </c:pt>
                <c:pt idx="694">
                  <c:v>33.01</c:v>
                </c:pt>
                <c:pt idx="695">
                  <c:v>0</c:v>
                </c:pt>
                <c:pt idx="696">
                  <c:v>297.45999999999998</c:v>
                </c:pt>
                <c:pt idx="697">
                  <c:v>0</c:v>
                </c:pt>
                <c:pt idx="698">
                  <c:v>0</c:v>
                </c:pt>
                <c:pt idx="699">
                  <c:v>0</c:v>
                </c:pt>
                <c:pt idx="700">
                  <c:v>790.46</c:v>
                </c:pt>
                <c:pt idx="701">
                  <c:v>7.74</c:v>
                </c:pt>
                <c:pt idx="702">
                  <c:v>3985.31</c:v>
                </c:pt>
                <c:pt idx="703">
                  <c:v>13.96</c:v>
                </c:pt>
                <c:pt idx="704">
                  <c:v>788.79</c:v>
                </c:pt>
                <c:pt idx="705">
                  <c:v>0</c:v>
                </c:pt>
                <c:pt idx="706">
                  <c:v>531.62</c:v>
                </c:pt>
                <c:pt idx="707">
                  <c:v>0</c:v>
                </c:pt>
                <c:pt idx="708">
                  <c:v>46.01</c:v>
                </c:pt>
                <c:pt idx="709">
                  <c:v>1489.8</c:v>
                </c:pt>
                <c:pt idx="710">
                  <c:v>0</c:v>
                </c:pt>
                <c:pt idx="711">
                  <c:v>24.82</c:v>
                </c:pt>
                <c:pt idx="712">
                  <c:v>0</c:v>
                </c:pt>
                <c:pt idx="713">
                  <c:v>74</c:v>
                </c:pt>
                <c:pt idx="714">
                  <c:v>109.42</c:v>
                </c:pt>
                <c:pt idx="715">
                  <c:v>421.35</c:v>
                </c:pt>
                <c:pt idx="716">
                  <c:v>0</c:v>
                </c:pt>
                <c:pt idx="717">
                  <c:v>0</c:v>
                </c:pt>
                <c:pt idx="718">
                  <c:v>0</c:v>
                </c:pt>
                <c:pt idx="719">
                  <c:v>0</c:v>
                </c:pt>
                <c:pt idx="720">
                  <c:v>0</c:v>
                </c:pt>
                <c:pt idx="721">
                  <c:v>0</c:v>
                </c:pt>
                <c:pt idx="722">
                  <c:v>0</c:v>
                </c:pt>
                <c:pt idx="723">
                  <c:v>0</c:v>
                </c:pt>
                <c:pt idx="724">
                  <c:v>43.54</c:v>
                </c:pt>
                <c:pt idx="725">
                  <c:v>0</c:v>
                </c:pt>
                <c:pt idx="726">
                  <c:v>533.74</c:v>
                </c:pt>
                <c:pt idx="727">
                  <c:v>0</c:v>
                </c:pt>
                <c:pt idx="728">
                  <c:v>0</c:v>
                </c:pt>
                <c:pt idx="729">
                  <c:v>588.25</c:v>
                </c:pt>
                <c:pt idx="730">
                  <c:v>151.57</c:v>
                </c:pt>
                <c:pt idx="731">
                  <c:v>54.9</c:v>
                </c:pt>
                <c:pt idx="732">
                  <c:v>501.51</c:v>
                </c:pt>
                <c:pt idx="733">
                  <c:v>54.9</c:v>
                </c:pt>
                <c:pt idx="734">
                  <c:v>875.28</c:v>
                </c:pt>
                <c:pt idx="735">
                  <c:v>727.74</c:v>
                </c:pt>
                <c:pt idx="736">
                  <c:v>460.68</c:v>
                </c:pt>
                <c:pt idx="737">
                  <c:v>393.42</c:v>
                </c:pt>
                <c:pt idx="738">
                  <c:v>606.04999999999995</c:v>
                </c:pt>
                <c:pt idx="739">
                  <c:v>320.10000000000002</c:v>
                </c:pt>
                <c:pt idx="740">
                  <c:v>317.08999999999997</c:v>
                </c:pt>
                <c:pt idx="741">
                  <c:v>250.36</c:v>
                </c:pt>
                <c:pt idx="742">
                  <c:v>6.03</c:v>
                </c:pt>
                <c:pt idx="743">
                  <c:v>125.81</c:v>
                </c:pt>
                <c:pt idx="744">
                  <c:v>44.89</c:v>
                </c:pt>
                <c:pt idx="745">
                  <c:v>3.45</c:v>
                </c:pt>
                <c:pt idx="746">
                  <c:v>0</c:v>
                </c:pt>
                <c:pt idx="747">
                  <c:v>0</c:v>
                </c:pt>
                <c:pt idx="748">
                  <c:v>0</c:v>
                </c:pt>
                <c:pt idx="749">
                  <c:v>0</c:v>
                </c:pt>
                <c:pt idx="750">
                  <c:v>3.45</c:v>
                </c:pt>
                <c:pt idx="751">
                  <c:v>0</c:v>
                </c:pt>
                <c:pt idx="752">
                  <c:v>0</c:v>
                </c:pt>
                <c:pt idx="753">
                  <c:v>0</c:v>
                </c:pt>
                <c:pt idx="754">
                  <c:v>525.20000000000005</c:v>
                </c:pt>
                <c:pt idx="755">
                  <c:v>0</c:v>
                </c:pt>
                <c:pt idx="756">
                  <c:v>0</c:v>
                </c:pt>
                <c:pt idx="757">
                  <c:v>366.51</c:v>
                </c:pt>
                <c:pt idx="758">
                  <c:v>27.38</c:v>
                </c:pt>
                <c:pt idx="759">
                  <c:v>0</c:v>
                </c:pt>
                <c:pt idx="760">
                  <c:v>0</c:v>
                </c:pt>
                <c:pt idx="761">
                  <c:v>41.07</c:v>
                </c:pt>
                <c:pt idx="762">
                  <c:v>0</c:v>
                </c:pt>
                <c:pt idx="763">
                  <c:v>0</c:v>
                </c:pt>
                <c:pt idx="764">
                  <c:v>3285.48</c:v>
                </c:pt>
                <c:pt idx="765">
                  <c:v>46.04</c:v>
                </c:pt>
                <c:pt idx="766">
                  <c:v>0</c:v>
                </c:pt>
                <c:pt idx="767">
                  <c:v>4.41</c:v>
                </c:pt>
                <c:pt idx="768">
                  <c:v>500.96</c:v>
                </c:pt>
                <c:pt idx="769">
                  <c:v>1206.5999999999999</c:v>
                </c:pt>
                <c:pt idx="770">
                  <c:v>82.31</c:v>
                </c:pt>
                <c:pt idx="771">
                  <c:v>1.22</c:v>
                </c:pt>
                <c:pt idx="772">
                  <c:v>0</c:v>
                </c:pt>
                <c:pt idx="773">
                  <c:v>790.55</c:v>
                </c:pt>
                <c:pt idx="774">
                  <c:v>5.47</c:v>
                </c:pt>
                <c:pt idx="775">
                  <c:v>0</c:v>
                </c:pt>
                <c:pt idx="776">
                  <c:v>0</c:v>
                </c:pt>
                <c:pt idx="777">
                  <c:v>0</c:v>
                </c:pt>
                <c:pt idx="778">
                  <c:v>16.899999999999999</c:v>
                </c:pt>
                <c:pt idx="779">
                  <c:v>20.14</c:v>
                </c:pt>
                <c:pt idx="780">
                  <c:v>0</c:v>
                </c:pt>
                <c:pt idx="781">
                  <c:v>18.059999999999999</c:v>
                </c:pt>
                <c:pt idx="782">
                  <c:v>0</c:v>
                </c:pt>
                <c:pt idx="783">
                  <c:v>0</c:v>
                </c:pt>
                <c:pt idx="784">
                  <c:v>23.62</c:v>
                </c:pt>
                <c:pt idx="785">
                  <c:v>0</c:v>
                </c:pt>
                <c:pt idx="786">
                  <c:v>21.77</c:v>
                </c:pt>
                <c:pt idx="787">
                  <c:v>29.38</c:v>
                </c:pt>
                <c:pt idx="788">
                  <c:v>100.3</c:v>
                </c:pt>
                <c:pt idx="789">
                  <c:v>2495.4</c:v>
                </c:pt>
                <c:pt idx="790">
                  <c:v>0</c:v>
                </c:pt>
                <c:pt idx="791">
                  <c:v>15.24</c:v>
                </c:pt>
                <c:pt idx="792">
                  <c:v>0</c:v>
                </c:pt>
                <c:pt idx="793">
                  <c:v>0</c:v>
                </c:pt>
                <c:pt idx="794">
                  <c:v>0</c:v>
                </c:pt>
                <c:pt idx="795">
                  <c:v>0</c:v>
                </c:pt>
                <c:pt idx="796">
                  <c:v>370</c:v>
                </c:pt>
                <c:pt idx="797">
                  <c:v>20.45</c:v>
                </c:pt>
                <c:pt idx="798">
                  <c:v>542.25</c:v>
                </c:pt>
                <c:pt idx="799">
                  <c:v>69.61</c:v>
                </c:pt>
                <c:pt idx="800">
                  <c:v>0</c:v>
                </c:pt>
                <c:pt idx="801">
                  <c:v>87.12</c:v>
                </c:pt>
                <c:pt idx="802">
                  <c:v>25.24</c:v>
                </c:pt>
                <c:pt idx="803">
                  <c:v>0</c:v>
                </c:pt>
                <c:pt idx="804">
                  <c:v>451.28</c:v>
                </c:pt>
                <c:pt idx="805">
                  <c:v>44.99</c:v>
                </c:pt>
                <c:pt idx="806">
                  <c:v>0</c:v>
                </c:pt>
                <c:pt idx="807">
                  <c:v>0</c:v>
                </c:pt>
                <c:pt idx="808">
                  <c:v>0</c:v>
                </c:pt>
                <c:pt idx="809">
                  <c:v>1258.79</c:v>
                </c:pt>
                <c:pt idx="810">
                  <c:v>74.28</c:v>
                </c:pt>
                <c:pt idx="811">
                  <c:v>52.92</c:v>
                </c:pt>
                <c:pt idx="812">
                  <c:v>0</c:v>
                </c:pt>
                <c:pt idx="813">
                  <c:v>1399.64</c:v>
                </c:pt>
                <c:pt idx="814">
                  <c:v>232.64</c:v>
                </c:pt>
                <c:pt idx="815">
                  <c:v>0</c:v>
                </c:pt>
                <c:pt idx="816">
                  <c:v>0</c:v>
                </c:pt>
                <c:pt idx="817">
                  <c:v>1909.89</c:v>
                </c:pt>
                <c:pt idx="818">
                  <c:v>0</c:v>
                </c:pt>
                <c:pt idx="819">
                  <c:v>297.97000000000003</c:v>
                </c:pt>
                <c:pt idx="820">
                  <c:v>1318.83</c:v>
                </c:pt>
                <c:pt idx="821">
                  <c:v>36.22</c:v>
                </c:pt>
                <c:pt idx="822">
                  <c:v>134.16999999999999</c:v>
                </c:pt>
                <c:pt idx="823">
                  <c:v>253.3</c:v>
                </c:pt>
                <c:pt idx="824">
                  <c:v>0</c:v>
                </c:pt>
                <c:pt idx="825">
                  <c:v>589.19000000000005</c:v>
                </c:pt>
                <c:pt idx="826">
                  <c:v>0</c:v>
                </c:pt>
                <c:pt idx="827">
                  <c:v>3043.03</c:v>
                </c:pt>
                <c:pt idx="828">
                  <c:v>0</c:v>
                </c:pt>
                <c:pt idx="829">
                  <c:v>309.25</c:v>
                </c:pt>
                <c:pt idx="830">
                  <c:v>61.29</c:v>
                </c:pt>
                <c:pt idx="831">
                  <c:v>91.73</c:v>
                </c:pt>
                <c:pt idx="832">
                  <c:v>53.07</c:v>
                </c:pt>
                <c:pt idx="833">
                  <c:v>0</c:v>
                </c:pt>
                <c:pt idx="834">
                  <c:v>0</c:v>
                </c:pt>
                <c:pt idx="835">
                  <c:v>282.18</c:v>
                </c:pt>
                <c:pt idx="836">
                  <c:v>0</c:v>
                </c:pt>
                <c:pt idx="837">
                  <c:v>0</c:v>
                </c:pt>
                <c:pt idx="838">
                  <c:v>0</c:v>
                </c:pt>
                <c:pt idx="839">
                  <c:v>1428.91</c:v>
                </c:pt>
                <c:pt idx="840">
                  <c:v>509.96</c:v>
                </c:pt>
                <c:pt idx="841">
                  <c:v>0</c:v>
                </c:pt>
                <c:pt idx="842">
                  <c:v>0</c:v>
                </c:pt>
                <c:pt idx="843">
                  <c:v>0</c:v>
                </c:pt>
                <c:pt idx="844">
                  <c:v>0</c:v>
                </c:pt>
                <c:pt idx="845">
                  <c:v>0</c:v>
                </c:pt>
                <c:pt idx="846">
                  <c:v>0</c:v>
                </c:pt>
                <c:pt idx="847">
                  <c:v>0</c:v>
                </c:pt>
                <c:pt idx="848">
                  <c:v>0</c:v>
                </c:pt>
                <c:pt idx="849">
                  <c:v>731.92</c:v>
                </c:pt>
                <c:pt idx="850">
                  <c:v>186.56</c:v>
                </c:pt>
                <c:pt idx="851">
                  <c:v>0</c:v>
                </c:pt>
                <c:pt idx="852">
                  <c:v>199.18</c:v>
                </c:pt>
                <c:pt idx="853">
                  <c:v>711.05</c:v>
                </c:pt>
                <c:pt idx="854">
                  <c:v>0</c:v>
                </c:pt>
                <c:pt idx="855">
                  <c:v>0</c:v>
                </c:pt>
                <c:pt idx="856">
                  <c:v>0.51</c:v>
                </c:pt>
                <c:pt idx="857">
                  <c:v>0</c:v>
                </c:pt>
                <c:pt idx="858">
                  <c:v>70.180000000000007</c:v>
                </c:pt>
                <c:pt idx="859">
                  <c:v>0</c:v>
                </c:pt>
                <c:pt idx="860">
                  <c:v>0</c:v>
                </c:pt>
                <c:pt idx="861">
                  <c:v>0</c:v>
                </c:pt>
                <c:pt idx="862">
                  <c:v>33.19</c:v>
                </c:pt>
                <c:pt idx="863">
                  <c:v>0</c:v>
                </c:pt>
                <c:pt idx="864">
                  <c:v>0</c:v>
                </c:pt>
                <c:pt idx="865">
                  <c:v>0</c:v>
                </c:pt>
                <c:pt idx="866">
                  <c:v>68.680000000000007</c:v>
                </c:pt>
                <c:pt idx="867">
                  <c:v>481.03</c:v>
                </c:pt>
                <c:pt idx="868">
                  <c:v>0</c:v>
                </c:pt>
                <c:pt idx="869">
                  <c:v>0</c:v>
                </c:pt>
                <c:pt idx="870">
                  <c:v>0</c:v>
                </c:pt>
                <c:pt idx="871">
                  <c:v>0</c:v>
                </c:pt>
                <c:pt idx="872">
                  <c:v>219.47</c:v>
                </c:pt>
                <c:pt idx="873">
                  <c:v>0</c:v>
                </c:pt>
                <c:pt idx="874">
                  <c:v>0</c:v>
                </c:pt>
                <c:pt idx="875">
                  <c:v>0</c:v>
                </c:pt>
                <c:pt idx="876">
                  <c:v>27.23</c:v>
                </c:pt>
                <c:pt idx="877">
                  <c:v>0</c:v>
                </c:pt>
                <c:pt idx="878">
                  <c:v>83.79</c:v>
                </c:pt>
                <c:pt idx="879">
                  <c:v>0</c:v>
                </c:pt>
                <c:pt idx="880">
                  <c:v>5078.54</c:v>
                </c:pt>
                <c:pt idx="881">
                  <c:v>23.28</c:v>
                </c:pt>
                <c:pt idx="882">
                  <c:v>17.75</c:v>
                </c:pt>
                <c:pt idx="883">
                  <c:v>0</c:v>
                </c:pt>
                <c:pt idx="884">
                  <c:v>2.4500000000000002</c:v>
                </c:pt>
                <c:pt idx="885">
                  <c:v>0</c:v>
                </c:pt>
                <c:pt idx="886">
                  <c:v>0</c:v>
                </c:pt>
                <c:pt idx="887">
                  <c:v>0</c:v>
                </c:pt>
                <c:pt idx="888">
                  <c:v>77.98</c:v>
                </c:pt>
                <c:pt idx="889">
                  <c:v>0</c:v>
                </c:pt>
                <c:pt idx="890">
                  <c:v>0</c:v>
                </c:pt>
                <c:pt idx="891">
                  <c:v>0</c:v>
                </c:pt>
                <c:pt idx="892">
                  <c:v>0</c:v>
                </c:pt>
                <c:pt idx="893">
                  <c:v>341.2</c:v>
                </c:pt>
                <c:pt idx="894">
                  <c:v>0</c:v>
                </c:pt>
                <c:pt idx="895">
                  <c:v>3.96</c:v>
                </c:pt>
                <c:pt idx="896">
                  <c:v>1.62</c:v>
                </c:pt>
                <c:pt idx="897">
                  <c:v>65.39</c:v>
                </c:pt>
                <c:pt idx="898">
                  <c:v>1.34</c:v>
                </c:pt>
                <c:pt idx="899">
                  <c:v>1674.75</c:v>
                </c:pt>
                <c:pt idx="900">
                  <c:v>300.05</c:v>
                </c:pt>
                <c:pt idx="901">
                  <c:v>0</c:v>
                </c:pt>
                <c:pt idx="902">
                  <c:v>0</c:v>
                </c:pt>
                <c:pt idx="903">
                  <c:v>0</c:v>
                </c:pt>
                <c:pt idx="904">
                  <c:v>15.98</c:v>
                </c:pt>
                <c:pt idx="905">
                  <c:v>0</c:v>
                </c:pt>
                <c:pt idx="906">
                  <c:v>0</c:v>
                </c:pt>
                <c:pt idx="907">
                  <c:v>0</c:v>
                </c:pt>
                <c:pt idx="908">
                  <c:v>0</c:v>
                </c:pt>
                <c:pt idx="909">
                  <c:v>10.58</c:v>
                </c:pt>
                <c:pt idx="910">
                  <c:v>1127.55</c:v>
                </c:pt>
                <c:pt idx="911">
                  <c:v>147.76</c:v>
                </c:pt>
                <c:pt idx="912">
                  <c:v>69.55</c:v>
                </c:pt>
                <c:pt idx="913">
                  <c:v>8.5299999999999994</c:v>
                </c:pt>
                <c:pt idx="914">
                  <c:v>507.63</c:v>
                </c:pt>
                <c:pt idx="915">
                  <c:v>38.229999999999997</c:v>
                </c:pt>
                <c:pt idx="916">
                  <c:v>100.13</c:v>
                </c:pt>
                <c:pt idx="917">
                  <c:v>15.1</c:v>
                </c:pt>
                <c:pt idx="918">
                  <c:v>14.91</c:v>
                </c:pt>
                <c:pt idx="919">
                  <c:v>0</c:v>
                </c:pt>
                <c:pt idx="920">
                  <c:v>0</c:v>
                </c:pt>
                <c:pt idx="921">
                  <c:v>0</c:v>
                </c:pt>
                <c:pt idx="922">
                  <c:v>0</c:v>
                </c:pt>
                <c:pt idx="923">
                  <c:v>1912.42</c:v>
                </c:pt>
                <c:pt idx="924">
                  <c:v>0</c:v>
                </c:pt>
                <c:pt idx="925">
                  <c:v>0</c:v>
                </c:pt>
                <c:pt idx="926">
                  <c:v>0.7</c:v>
                </c:pt>
                <c:pt idx="927">
                  <c:v>15.53</c:v>
                </c:pt>
                <c:pt idx="928">
                  <c:v>0</c:v>
                </c:pt>
                <c:pt idx="929">
                  <c:v>0</c:v>
                </c:pt>
                <c:pt idx="930">
                  <c:v>0</c:v>
                </c:pt>
                <c:pt idx="931">
                  <c:v>554.77</c:v>
                </c:pt>
                <c:pt idx="932">
                  <c:v>0</c:v>
                </c:pt>
                <c:pt idx="933">
                  <c:v>0</c:v>
                </c:pt>
                <c:pt idx="934">
                  <c:v>0</c:v>
                </c:pt>
                <c:pt idx="935">
                  <c:v>0</c:v>
                </c:pt>
                <c:pt idx="936">
                  <c:v>0</c:v>
                </c:pt>
                <c:pt idx="937">
                  <c:v>0</c:v>
                </c:pt>
                <c:pt idx="938">
                  <c:v>616.54</c:v>
                </c:pt>
                <c:pt idx="939">
                  <c:v>0</c:v>
                </c:pt>
                <c:pt idx="940">
                  <c:v>0</c:v>
                </c:pt>
                <c:pt idx="941">
                  <c:v>0</c:v>
                </c:pt>
                <c:pt idx="942">
                  <c:v>0</c:v>
                </c:pt>
                <c:pt idx="943">
                  <c:v>0</c:v>
                </c:pt>
                <c:pt idx="944">
                  <c:v>0</c:v>
                </c:pt>
                <c:pt idx="945">
                  <c:v>0</c:v>
                </c:pt>
                <c:pt idx="946">
                  <c:v>0</c:v>
                </c:pt>
                <c:pt idx="947">
                  <c:v>20.39</c:v>
                </c:pt>
                <c:pt idx="948">
                  <c:v>38.28</c:v>
                </c:pt>
                <c:pt idx="949">
                  <c:v>3670.35</c:v>
                </c:pt>
                <c:pt idx="950">
                  <c:v>21</c:v>
                </c:pt>
                <c:pt idx="951">
                  <c:v>13.54</c:v>
                </c:pt>
                <c:pt idx="952">
                  <c:v>0</c:v>
                </c:pt>
                <c:pt idx="953">
                  <c:v>0</c:v>
                </c:pt>
                <c:pt idx="954">
                  <c:v>0</c:v>
                </c:pt>
                <c:pt idx="955">
                  <c:v>0</c:v>
                </c:pt>
                <c:pt idx="956">
                  <c:v>0</c:v>
                </c:pt>
                <c:pt idx="957">
                  <c:v>0</c:v>
                </c:pt>
                <c:pt idx="958">
                  <c:v>13.51</c:v>
                </c:pt>
                <c:pt idx="959">
                  <c:v>0</c:v>
                </c:pt>
                <c:pt idx="960">
                  <c:v>0</c:v>
                </c:pt>
                <c:pt idx="961">
                  <c:v>0</c:v>
                </c:pt>
                <c:pt idx="962">
                  <c:v>149.16999999999999</c:v>
                </c:pt>
                <c:pt idx="963">
                  <c:v>0</c:v>
                </c:pt>
                <c:pt idx="964">
                  <c:v>376.88</c:v>
                </c:pt>
                <c:pt idx="965">
                  <c:v>0</c:v>
                </c:pt>
                <c:pt idx="966">
                  <c:v>0</c:v>
                </c:pt>
                <c:pt idx="967">
                  <c:v>9228.23</c:v>
                </c:pt>
                <c:pt idx="968">
                  <c:v>0</c:v>
                </c:pt>
                <c:pt idx="969">
                  <c:v>0</c:v>
                </c:pt>
                <c:pt idx="970">
                  <c:v>7889.69</c:v>
                </c:pt>
                <c:pt idx="971">
                  <c:v>1545.81</c:v>
                </c:pt>
                <c:pt idx="972">
                  <c:v>0</c:v>
                </c:pt>
                <c:pt idx="973">
                  <c:v>0</c:v>
                </c:pt>
                <c:pt idx="974">
                  <c:v>0</c:v>
                </c:pt>
                <c:pt idx="975">
                  <c:v>0</c:v>
                </c:pt>
                <c:pt idx="976">
                  <c:v>0</c:v>
                </c:pt>
                <c:pt idx="977">
                  <c:v>0</c:v>
                </c:pt>
                <c:pt idx="978">
                  <c:v>0</c:v>
                </c:pt>
                <c:pt idx="979">
                  <c:v>0</c:v>
                </c:pt>
                <c:pt idx="980">
                  <c:v>116.51</c:v>
                </c:pt>
                <c:pt idx="981">
                  <c:v>0</c:v>
                </c:pt>
                <c:pt idx="982">
                  <c:v>0</c:v>
                </c:pt>
                <c:pt idx="983">
                  <c:v>0</c:v>
                </c:pt>
                <c:pt idx="984">
                  <c:v>0</c:v>
                </c:pt>
                <c:pt idx="985">
                  <c:v>44.29</c:v>
                </c:pt>
                <c:pt idx="986">
                  <c:v>43.28</c:v>
                </c:pt>
                <c:pt idx="987">
                  <c:v>0</c:v>
                </c:pt>
                <c:pt idx="988">
                  <c:v>7.03</c:v>
                </c:pt>
                <c:pt idx="989">
                  <c:v>0</c:v>
                </c:pt>
                <c:pt idx="990">
                  <c:v>514.17999999999995</c:v>
                </c:pt>
                <c:pt idx="991">
                  <c:v>235.66</c:v>
                </c:pt>
                <c:pt idx="992">
                  <c:v>3.56</c:v>
                </c:pt>
                <c:pt idx="993">
                  <c:v>5.34</c:v>
                </c:pt>
                <c:pt idx="994">
                  <c:v>0</c:v>
                </c:pt>
                <c:pt idx="995">
                  <c:v>123.89</c:v>
                </c:pt>
                <c:pt idx="996">
                  <c:v>0</c:v>
                </c:pt>
                <c:pt idx="997">
                  <c:v>26.5</c:v>
                </c:pt>
                <c:pt idx="998">
                  <c:v>90.62</c:v>
                </c:pt>
                <c:pt idx="999">
                  <c:v>0</c:v>
                </c:pt>
                <c:pt idx="1000">
                  <c:v>6.48</c:v>
                </c:pt>
                <c:pt idx="1001">
                  <c:v>2.33</c:v>
                </c:pt>
                <c:pt idx="1002">
                  <c:v>454.45</c:v>
                </c:pt>
                <c:pt idx="1003">
                  <c:v>15.15</c:v>
                </c:pt>
                <c:pt idx="1004">
                  <c:v>0</c:v>
                </c:pt>
                <c:pt idx="1005">
                  <c:v>960.98</c:v>
                </c:pt>
                <c:pt idx="1006">
                  <c:v>0</c:v>
                </c:pt>
                <c:pt idx="1007">
                  <c:v>300.93</c:v>
                </c:pt>
                <c:pt idx="1008">
                  <c:v>0</c:v>
                </c:pt>
                <c:pt idx="1009">
                  <c:v>0</c:v>
                </c:pt>
                <c:pt idx="1010">
                  <c:v>0</c:v>
                </c:pt>
                <c:pt idx="1011">
                  <c:v>47.33</c:v>
                </c:pt>
                <c:pt idx="1012">
                  <c:v>60.56</c:v>
                </c:pt>
                <c:pt idx="1013">
                  <c:v>0</c:v>
                </c:pt>
                <c:pt idx="1014">
                  <c:v>9.15</c:v>
                </c:pt>
                <c:pt idx="1015">
                  <c:v>40.92</c:v>
                </c:pt>
                <c:pt idx="1016">
                  <c:v>149.72</c:v>
                </c:pt>
                <c:pt idx="1017">
                  <c:v>0</c:v>
                </c:pt>
                <c:pt idx="1018">
                  <c:v>7.96</c:v>
                </c:pt>
                <c:pt idx="1019">
                  <c:v>0</c:v>
                </c:pt>
                <c:pt idx="1020">
                  <c:v>0</c:v>
                </c:pt>
                <c:pt idx="1021">
                  <c:v>0</c:v>
                </c:pt>
                <c:pt idx="1022">
                  <c:v>38.04</c:v>
                </c:pt>
                <c:pt idx="1023">
                  <c:v>0</c:v>
                </c:pt>
                <c:pt idx="1024">
                  <c:v>264.17</c:v>
                </c:pt>
                <c:pt idx="1025">
                  <c:v>0</c:v>
                </c:pt>
                <c:pt idx="1026">
                  <c:v>0</c:v>
                </c:pt>
                <c:pt idx="1027">
                  <c:v>0</c:v>
                </c:pt>
                <c:pt idx="1028">
                  <c:v>0</c:v>
                </c:pt>
                <c:pt idx="1029">
                  <c:v>250.98</c:v>
                </c:pt>
                <c:pt idx="1030">
                  <c:v>0</c:v>
                </c:pt>
                <c:pt idx="1031">
                  <c:v>0</c:v>
                </c:pt>
                <c:pt idx="1032">
                  <c:v>0</c:v>
                </c:pt>
                <c:pt idx="1033">
                  <c:v>0</c:v>
                </c:pt>
                <c:pt idx="1034">
                  <c:v>369.21</c:v>
                </c:pt>
                <c:pt idx="1035">
                  <c:v>19.350000000000001</c:v>
                </c:pt>
                <c:pt idx="1036">
                  <c:v>0</c:v>
                </c:pt>
                <c:pt idx="1037">
                  <c:v>0</c:v>
                </c:pt>
                <c:pt idx="1038">
                  <c:v>72.78</c:v>
                </c:pt>
                <c:pt idx="1039">
                  <c:v>13.23</c:v>
                </c:pt>
                <c:pt idx="1040">
                  <c:v>0</c:v>
                </c:pt>
                <c:pt idx="1041">
                  <c:v>15.35</c:v>
                </c:pt>
                <c:pt idx="1042">
                  <c:v>0</c:v>
                </c:pt>
                <c:pt idx="1043">
                  <c:v>34.299999999999997</c:v>
                </c:pt>
                <c:pt idx="1044">
                  <c:v>0</c:v>
                </c:pt>
                <c:pt idx="1045">
                  <c:v>4407.4399999999996</c:v>
                </c:pt>
                <c:pt idx="1046">
                  <c:v>0</c:v>
                </c:pt>
                <c:pt idx="1047">
                  <c:v>429.75</c:v>
                </c:pt>
                <c:pt idx="1048">
                  <c:v>588.54</c:v>
                </c:pt>
                <c:pt idx="1049">
                  <c:v>2653.29</c:v>
                </c:pt>
                <c:pt idx="1050">
                  <c:v>0</c:v>
                </c:pt>
                <c:pt idx="1051">
                  <c:v>237.04</c:v>
                </c:pt>
                <c:pt idx="1052">
                  <c:v>2502.69</c:v>
                </c:pt>
                <c:pt idx="1053">
                  <c:v>0.69</c:v>
                </c:pt>
                <c:pt idx="1054">
                  <c:v>36.909999999999997</c:v>
                </c:pt>
                <c:pt idx="1055">
                  <c:v>0</c:v>
                </c:pt>
                <c:pt idx="1056">
                  <c:v>0</c:v>
                </c:pt>
                <c:pt idx="1057">
                  <c:v>16.14</c:v>
                </c:pt>
                <c:pt idx="1058">
                  <c:v>0</c:v>
                </c:pt>
                <c:pt idx="1059">
                  <c:v>125.72</c:v>
                </c:pt>
                <c:pt idx="1060">
                  <c:v>114.88</c:v>
                </c:pt>
                <c:pt idx="1061">
                  <c:v>0</c:v>
                </c:pt>
                <c:pt idx="1062">
                  <c:v>0</c:v>
                </c:pt>
                <c:pt idx="1063">
                  <c:v>14</c:v>
                </c:pt>
                <c:pt idx="1064">
                  <c:v>52.99</c:v>
                </c:pt>
                <c:pt idx="1065">
                  <c:v>285.47000000000003</c:v>
                </c:pt>
                <c:pt idx="1066">
                  <c:v>10.51</c:v>
                </c:pt>
                <c:pt idx="1067">
                  <c:v>1448.73</c:v>
                </c:pt>
                <c:pt idx="1068">
                  <c:v>1</c:v>
                </c:pt>
                <c:pt idx="1069">
                  <c:v>0</c:v>
                </c:pt>
                <c:pt idx="1070">
                  <c:v>0</c:v>
                </c:pt>
                <c:pt idx="1071">
                  <c:v>386.01</c:v>
                </c:pt>
                <c:pt idx="1072">
                  <c:v>0</c:v>
                </c:pt>
                <c:pt idx="1073">
                  <c:v>0</c:v>
                </c:pt>
                <c:pt idx="1074">
                  <c:v>0</c:v>
                </c:pt>
                <c:pt idx="1075">
                  <c:v>0</c:v>
                </c:pt>
                <c:pt idx="1076">
                  <c:v>0</c:v>
                </c:pt>
                <c:pt idx="1077">
                  <c:v>0</c:v>
                </c:pt>
                <c:pt idx="1078">
                  <c:v>0</c:v>
                </c:pt>
                <c:pt idx="1079">
                  <c:v>0</c:v>
                </c:pt>
                <c:pt idx="1080">
                  <c:v>0</c:v>
                </c:pt>
                <c:pt idx="1081">
                  <c:v>0</c:v>
                </c:pt>
                <c:pt idx="1082">
                  <c:v>624.24</c:v>
                </c:pt>
                <c:pt idx="1083">
                  <c:v>0</c:v>
                </c:pt>
                <c:pt idx="1084">
                  <c:v>604.02</c:v>
                </c:pt>
                <c:pt idx="1085">
                  <c:v>0</c:v>
                </c:pt>
                <c:pt idx="1086">
                  <c:v>442.37</c:v>
                </c:pt>
                <c:pt idx="1087">
                  <c:v>0</c:v>
                </c:pt>
                <c:pt idx="1088">
                  <c:v>1469.73</c:v>
                </c:pt>
                <c:pt idx="1089">
                  <c:v>0</c:v>
                </c:pt>
                <c:pt idx="1090">
                  <c:v>0</c:v>
                </c:pt>
                <c:pt idx="1091">
                  <c:v>25.51</c:v>
                </c:pt>
                <c:pt idx="1092">
                  <c:v>0</c:v>
                </c:pt>
                <c:pt idx="1093">
                  <c:v>98.53</c:v>
                </c:pt>
                <c:pt idx="1094">
                  <c:v>214.23</c:v>
                </c:pt>
                <c:pt idx="1095">
                  <c:v>21.88</c:v>
                </c:pt>
                <c:pt idx="1096">
                  <c:v>290.2</c:v>
                </c:pt>
                <c:pt idx="1097">
                  <c:v>12.15</c:v>
                </c:pt>
                <c:pt idx="1098">
                  <c:v>5.69</c:v>
                </c:pt>
                <c:pt idx="1099">
                  <c:v>0</c:v>
                </c:pt>
                <c:pt idx="1100">
                  <c:v>882.93</c:v>
                </c:pt>
                <c:pt idx="1101">
                  <c:v>6.68</c:v>
                </c:pt>
                <c:pt idx="1102">
                  <c:v>46.29</c:v>
                </c:pt>
                <c:pt idx="1103">
                  <c:v>177.79</c:v>
                </c:pt>
                <c:pt idx="1104">
                  <c:v>0</c:v>
                </c:pt>
                <c:pt idx="1105">
                  <c:v>638.38</c:v>
                </c:pt>
                <c:pt idx="1106">
                  <c:v>17.649999999999999</c:v>
                </c:pt>
                <c:pt idx="1107">
                  <c:v>739.67</c:v>
                </c:pt>
                <c:pt idx="1108">
                  <c:v>0</c:v>
                </c:pt>
                <c:pt idx="1109">
                  <c:v>0</c:v>
                </c:pt>
                <c:pt idx="1110">
                  <c:v>0</c:v>
                </c:pt>
                <c:pt idx="1111">
                  <c:v>0</c:v>
                </c:pt>
                <c:pt idx="1112">
                  <c:v>0</c:v>
                </c:pt>
                <c:pt idx="1113">
                  <c:v>0</c:v>
                </c:pt>
                <c:pt idx="1114">
                  <c:v>88.72</c:v>
                </c:pt>
                <c:pt idx="1115">
                  <c:v>7.25</c:v>
                </c:pt>
                <c:pt idx="1116">
                  <c:v>0</c:v>
                </c:pt>
                <c:pt idx="1117">
                  <c:v>0</c:v>
                </c:pt>
                <c:pt idx="1118">
                  <c:v>1320.55</c:v>
                </c:pt>
                <c:pt idx="1119">
                  <c:v>1585.5</c:v>
                </c:pt>
                <c:pt idx="1120">
                  <c:v>526.04</c:v>
                </c:pt>
                <c:pt idx="1121">
                  <c:v>0</c:v>
                </c:pt>
                <c:pt idx="1122">
                  <c:v>0</c:v>
                </c:pt>
                <c:pt idx="1123">
                  <c:v>109.16</c:v>
                </c:pt>
                <c:pt idx="1124">
                  <c:v>0</c:v>
                </c:pt>
                <c:pt idx="1125">
                  <c:v>0</c:v>
                </c:pt>
                <c:pt idx="1126">
                  <c:v>0</c:v>
                </c:pt>
                <c:pt idx="1127">
                  <c:v>682.53</c:v>
                </c:pt>
                <c:pt idx="1128">
                  <c:v>0</c:v>
                </c:pt>
                <c:pt idx="1129">
                  <c:v>0</c:v>
                </c:pt>
                <c:pt idx="1130">
                  <c:v>0</c:v>
                </c:pt>
                <c:pt idx="1131">
                  <c:v>265.11</c:v>
                </c:pt>
                <c:pt idx="1132">
                  <c:v>9.56</c:v>
                </c:pt>
                <c:pt idx="1133">
                  <c:v>390.1</c:v>
                </c:pt>
                <c:pt idx="1134">
                  <c:v>46.65</c:v>
                </c:pt>
                <c:pt idx="1135">
                  <c:v>0</c:v>
                </c:pt>
                <c:pt idx="1136">
                  <c:v>374.9</c:v>
                </c:pt>
                <c:pt idx="1137">
                  <c:v>0</c:v>
                </c:pt>
                <c:pt idx="1138">
                  <c:v>0</c:v>
                </c:pt>
                <c:pt idx="1139">
                  <c:v>0</c:v>
                </c:pt>
                <c:pt idx="1140">
                  <c:v>0</c:v>
                </c:pt>
                <c:pt idx="1141">
                  <c:v>0</c:v>
                </c:pt>
                <c:pt idx="1142">
                  <c:v>0</c:v>
                </c:pt>
                <c:pt idx="1143">
                  <c:v>272.69</c:v>
                </c:pt>
                <c:pt idx="1144">
                  <c:v>0</c:v>
                </c:pt>
                <c:pt idx="1145">
                  <c:v>66.849999999999994</c:v>
                </c:pt>
                <c:pt idx="1146">
                  <c:v>17.84</c:v>
                </c:pt>
                <c:pt idx="1147">
                  <c:v>976.27</c:v>
                </c:pt>
                <c:pt idx="1148">
                  <c:v>23.2</c:v>
                </c:pt>
                <c:pt idx="1149">
                  <c:v>183.84</c:v>
                </c:pt>
                <c:pt idx="1150">
                  <c:v>167.46</c:v>
                </c:pt>
                <c:pt idx="1151">
                  <c:v>1307.27</c:v>
                </c:pt>
                <c:pt idx="1152">
                  <c:v>0</c:v>
                </c:pt>
                <c:pt idx="1153">
                  <c:v>0</c:v>
                </c:pt>
                <c:pt idx="1154">
                  <c:v>550.38</c:v>
                </c:pt>
                <c:pt idx="1155">
                  <c:v>1.68</c:v>
                </c:pt>
                <c:pt idx="1156">
                  <c:v>450.46</c:v>
                </c:pt>
                <c:pt idx="1157">
                  <c:v>8798.18</c:v>
                </c:pt>
                <c:pt idx="1158">
                  <c:v>0</c:v>
                </c:pt>
                <c:pt idx="1159">
                  <c:v>3031.97</c:v>
                </c:pt>
                <c:pt idx="1160">
                  <c:v>138.02000000000001</c:v>
                </c:pt>
                <c:pt idx="1161">
                  <c:v>38.869999999999997</c:v>
                </c:pt>
                <c:pt idx="1162">
                  <c:v>0</c:v>
                </c:pt>
                <c:pt idx="1163">
                  <c:v>567.59</c:v>
                </c:pt>
                <c:pt idx="1164">
                  <c:v>0</c:v>
                </c:pt>
                <c:pt idx="1165">
                  <c:v>0</c:v>
                </c:pt>
                <c:pt idx="1166">
                  <c:v>0</c:v>
                </c:pt>
                <c:pt idx="1167">
                  <c:v>38.409999999999997</c:v>
                </c:pt>
                <c:pt idx="1168">
                  <c:v>53.11</c:v>
                </c:pt>
                <c:pt idx="1169">
                  <c:v>8.74</c:v>
                </c:pt>
                <c:pt idx="1170">
                  <c:v>636.52</c:v>
                </c:pt>
                <c:pt idx="1171">
                  <c:v>4554.43</c:v>
                </c:pt>
                <c:pt idx="1172">
                  <c:v>618.19000000000005</c:v>
                </c:pt>
                <c:pt idx="1173">
                  <c:v>0</c:v>
                </c:pt>
                <c:pt idx="1174">
                  <c:v>0</c:v>
                </c:pt>
                <c:pt idx="1175">
                  <c:v>18.170000000000002</c:v>
                </c:pt>
                <c:pt idx="1176">
                  <c:v>0</c:v>
                </c:pt>
                <c:pt idx="1177">
                  <c:v>0</c:v>
                </c:pt>
                <c:pt idx="1178">
                  <c:v>0</c:v>
                </c:pt>
                <c:pt idx="1179">
                  <c:v>196.52</c:v>
                </c:pt>
                <c:pt idx="1180">
                  <c:v>0</c:v>
                </c:pt>
                <c:pt idx="1181">
                  <c:v>0</c:v>
                </c:pt>
                <c:pt idx="1182">
                  <c:v>0</c:v>
                </c:pt>
                <c:pt idx="1183">
                  <c:v>0</c:v>
                </c:pt>
                <c:pt idx="1184">
                  <c:v>12.55</c:v>
                </c:pt>
                <c:pt idx="1185">
                  <c:v>45.33</c:v>
                </c:pt>
                <c:pt idx="1186">
                  <c:v>33.659999999999997</c:v>
                </c:pt>
                <c:pt idx="1187">
                  <c:v>15.68</c:v>
                </c:pt>
                <c:pt idx="1188">
                  <c:v>52.78</c:v>
                </c:pt>
                <c:pt idx="1189">
                  <c:v>0</c:v>
                </c:pt>
                <c:pt idx="1190">
                  <c:v>0</c:v>
                </c:pt>
                <c:pt idx="1191">
                  <c:v>0</c:v>
                </c:pt>
                <c:pt idx="1192">
                  <c:v>2963.48</c:v>
                </c:pt>
                <c:pt idx="1193">
                  <c:v>398.3</c:v>
                </c:pt>
                <c:pt idx="1194">
                  <c:v>709.85</c:v>
                </c:pt>
                <c:pt idx="1195">
                  <c:v>80.81</c:v>
                </c:pt>
                <c:pt idx="1196">
                  <c:v>371.27</c:v>
                </c:pt>
                <c:pt idx="1197">
                  <c:v>77</c:v>
                </c:pt>
                <c:pt idx="1198">
                  <c:v>27.97</c:v>
                </c:pt>
                <c:pt idx="1199">
                  <c:v>0</c:v>
                </c:pt>
                <c:pt idx="1200">
                  <c:v>0</c:v>
                </c:pt>
                <c:pt idx="1201">
                  <c:v>0</c:v>
                </c:pt>
                <c:pt idx="1202">
                  <c:v>0</c:v>
                </c:pt>
                <c:pt idx="1203">
                  <c:v>0</c:v>
                </c:pt>
                <c:pt idx="1204">
                  <c:v>0</c:v>
                </c:pt>
                <c:pt idx="1205">
                  <c:v>0</c:v>
                </c:pt>
                <c:pt idx="1206">
                  <c:v>0</c:v>
                </c:pt>
                <c:pt idx="1207">
                  <c:v>722.24</c:v>
                </c:pt>
                <c:pt idx="1208">
                  <c:v>0</c:v>
                </c:pt>
                <c:pt idx="1209">
                  <c:v>848.36</c:v>
                </c:pt>
                <c:pt idx="1210">
                  <c:v>0</c:v>
                </c:pt>
                <c:pt idx="1211">
                  <c:v>1208.99</c:v>
                </c:pt>
                <c:pt idx="1212">
                  <c:v>9.99</c:v>
                </c:pt>
                <c:pt idx="1213">
                  <c:v>126.23</c:v>
                </c:pt>
                <c:pt idx="1214">
                  <c:v>187.76</c:v>
                </c:pt>
                <c:pt idx="1215">
                  <c:v>295.91000000000003</c:v>
                </c:pt>
                <c:pt idx="1216">
                  <c:v>0</c:v>
                </c:pt>
                <c:pt idx="1217">
                  <c:v>0</c:v>
                </c:pt>
                <c:pt idx="1218">
                  <c:v>357.43</c:v>
                </c:pt>
                <c:pt idx="1219">
                  <c:v>40.35</c:v>
                </c:pt>
                <c:pt idx="1220">
                  <c:v>27.63</c:v>
                </c:pt>
                <c:pt idx="1221">
                  <c:v>751.58</c:v>
                </c:pt>
                <c:pt idx="1222">
                  <c:v>0</c:v>
                </c:pt>
                <c:pt idx="1223">
                  <c:v>0</c:v>
                </c:pt>
                <c:pt idx="1224">
                  <c:v>0</c:v>
                </c:pt>
                <c:pt idx="1225">
                  <c:v>0</c:v>
                </c:pt>
                <c:pt idx="1226">
                  <c:v>0</c:v>
                </c:pt>
                <c:pt idx="1227">
                  <c:v>0</c:v>
                </c:pt>
                <c:pt idx="1228">
                  <c:v>0</c:v>
                </c:pt>
                <c:pt idx="1229">
                  <c:v>631.33000000000004</c:v>
                </c:pt>
                <c:pt idx="1230">
                  <c:v>0</c:v>
                </c:pt>
                <c:pt idx="1231">
                  <c:v>0</c:v>
                </c:pt>
                <c:pt idx="1232">
                  <c:v>0</c:v>
                </c:pt>
                <c:pt idx="1233">
                  <c:v>0</c:v>
                </c:pt>
                <c:pt idx="1234">
                  <c:v>1500.12</c:v>
                </c:pt>
                <c:pt idx="1235">
                  <c:v>0</c:v>
                </c:pt>
                <c:pt idx="1236">
                  <c:v>0</c:v>
                </c:pt>
                <c:pt idx="1237">
                  <c:v>0</c:v>
                </c:pt>
                <c:pt idx="1238">
                  <c:v>156.74</c:v>
                </c:pt>
                <c:pt idx="1239">
                  <c:v>110.12</c:v>
                </c:pt>
                <c:pt idx="1240">
                  <c:v>0</c:v>
                </c:pt>
                <c:pt idx="1241">
                  <c:v>0</c:v>
                </c:pt>
                <c:pt idx="1242">
                  <c:v>7.62</c:v>
                </c:pt>
                <c:pt idx="1243">
                  <c:v>0</c:v>
                </c:pt>
                <c:pt idx="1244">
                  <c:v>45.13</c:v>
                </c:pt>
                <c:pt idx="1245">
                  <c:v>0</c:v>
                </c:pt>
                <c:pt idx="1246">
                  <c:v>45.38</c:v>
                </c:pt>
                <c:pt idx="1247">
                  <c:v>4949.92</c:v>
                </c:pt>
                <c:pt idx="1248">
                  <c:v>1055.5999999999999</c:v>
                </c:pt>
                <c:pt idx="1249">
                  <c:v>359.83</c:v>
                </c:pt>
                <c:pt idx="1250">
                  <c:v>0</c:v>
                </c:pt>
                <c:pt idx="1251">
                  <c:v>0</c:v>
                </c:pt>
                <c:pt idx="1252">
                  <c:v>0</c:v>
                </c:pt>
                <c:pt idx="1253">
                  <c:v>171.26</c:v>
                </c:pt>
                <c:pt idx="1254">
                  <c:v>138.22</c:v>
                </c:pt>
                <c:pt idx="1255">
                  <c:v>711.24</c:v>
                </c:pt>
                <c:pt idx="1256">
                  <c:v>0</c:v>
                </c:pt>
                <c:pt idx="1257">
                  <c:v>0</c:v>
                </c:pt>
                <c:pt idx="1258">
                  <c:v>0</c:v>
                </c:pt>
                <c:pt idx="1259">
                  <c:v>1389.58</c:v>
                </c:pt>
                <c:pt idx="1260">
                  <c:v>0</c:v>
                </c:pt>
                <c:pt idx="1261">
                  <c:v>0</c:v>
                </c:pt>
                <c:pt idx="1262">
                  <c:v>2653.78</c:v>
                </c:pt>
                <c:pt idx="1263">
                  <c:v>10.32</c:v>
                </c:pt>
                <c:pt idx="1264">
                  <c:v>997.38</c:v>
                </c:pt>
                <c:pt idx="1265">
                  <c:v>0</c:v>
                </c:pt>
                <c:pt idx="1266">
                  <c:v>0</c:v>
                </c:pt>
                <c:pt idx="1267">
                  <c:v>0</c:v>
                </c:pt>
                <c:pt idx="1268">
                  <c:v>99.2</c:v>
                </c:pt>
                <c:pt idx="1269">
                  <c:v>136.03</c:v>
                </c:pt>
                <c:pt idx="1270">
                  <c:v>0</c:v>
                </c:pt>
                <c:pt idx="1271">
                  <c:v>0</c:v>
                </c:pt>
                <c:pt idx="1272">
                  <c:v>122.51</c:v>
                </c:pt>
                <c:pt idx="1273">
                  <c:v>0</c:v>
                </c:pt>
                <c:pt idx="1274">
                  <c:v>34.07</c:v>
                </c:pt>
                <c:pt idx="1275">
                  <c:v>2.97</c:v>
                </c:pt>
                <c:pt idx="1276">
                  <c:v>385.3</c:v>
                </c:pt>
                <c:pt idx="1277">
                  <c:v>187.2</c:v>
                </c:pt>
                <c:pt idx="1278">
                  <c:v>779.47</c:v>
                </c:pt>
                <c:pt idx="1279">
                  <c:v>27.73</c:v>
                </c:pt>
                <c:pt idx="1280">
                  <c:v>244.46</c:v>
                </c:pt>
                <c:pt idx="1281">
                  <c:v>0</c:v>
                </c:pt>
                <c:pt idx="1282">
                  <c:v>0</c:v>
                </c:pt>
                <c:pt idx="1283">
                  <c:v>0</c:v>
                </c:pt>
                <c:pt idx="1284">
                  <c:v>800.26</c:v>
                </c:pt>
                <c:pt idx="1285">
                  <c:v>0</c:v>
                </c:pt>
                <c:pt idx="1286">
                  <c:v>0</c:v>
                </c:pt>
                <c:pt idx="1287">
                  <c:v>0</c:v>
                </c:pt>
                <c:pt idx="1288">
                  <c:v>0</c:v>
                </c:pt>
                <c:pt idx="1289">
                  <c:v>0</c:v>
                </c:pt>
                <c:pt idx="1290">
                  <c:v>74.64</c:v>
                </c:pt>
                <c:pt idx="1291">
                  <c:v>0</c:v>
                </c:pt>
                <c:pt idx="1292">
                  <c:v>427.01</c:v>
                </c:pt>
                <c:pt idx="1293">
                  <c:v>0</c:v>
                </c:pt>
                <c:pt idx="1294">
                  <c:v>0</c:v>
                </c:pt>
                <c:pt idx="1295">
                  <c:v>0</c:v>
                </c:pt>
                <c:pt idx="1296">
                  <c:v>0</c:v>
                </c:pt>
                <c:pt idx="1297">
                  <c:v>18.149999999999999</c:v>
                </c:pt>
                <c:pt idx="1298">
                  <c:v>2.81</c:v>
                </c:pt>
                <c:pt idx="1299">
                  <c:v>0</c:v>
                </c:pt>
                <c:pt idx="1300">
                  <c:v>0</c:v>
                </c:pt>
                <c:pt idx="1301">
                  <c:v>0</c:v>
                </c:pt>
                <c:pt idx="1302">
                  <c:v>62.3</c:v>
                </c:pt>
                <c:pt idx="1303">
                  <c:v>0</c:v>
                </c:pt>
                <c:pt idx="1304">
                  <c:v>756.67</c:v>
                </c:pt>
                <c:pt idx="1305">
                  <c:v>0</c:v>
                </c:pt>
                <c:pt idx="1306">
                  <c:v>0</c:v>
                </c:pt>
                <c:pt idx="1307">
                  <c:v>52.7</c:v>
                </c:pt>
                <c:pt idx="1308">
                  <c:v>0</c:v>
                </c:pt>
                <c:pt idx="1309">
                  <c:v>465.44</c:v>
                </c:pt>
                <c:pt idx="1310">
                  <c:v>0</c:v>
                </c:pt>
                <c:pt idx="1311">
                  <c:v>385.37</c:v>
                </c:pt>
                <c:pt idx="1312">
                  <c:v>147</c:v>
                </c:pt>
                <c:pt idx="1313">
                  <c:v>0</c:v>
                </c:pt>
                <c:pt idx="1314">
                  <c:v>167.16</c:v>
                </c:pt>
                <c:pt idx="1315">
                  <c:v>0</c:v>
                </c:pt>
                <c:pt idx="1316">
                  <c:v>0</c:v>
                </c:pt>
                <c:pt idx="1317">
                  <c:v>0</c:v>
                </c:pt>
                <c:pt idx="1318">
                  <c:v>0</c:v>
                </c:pt>
                <c:pt idx="1319">
                  <c:v>0</c:v>
                </c:pt>
                <c:pt idx="1320">
                  <c:v>0</c:v>
                </c:pt>
                <c:pt idx="1321">
                  <c:v>1019.71</c:v>
                </c:pt>
                <c:pt idx="1322">
                  <c:v>19.04</c:v>
                </c:pt>
                <c:pt idx="1323">
                  <c:v>0</c:v>
                </c:pt>
                <c:pt idx="1324">
                  <c:v>19.04</c:v>
                </c:pt>
                <c:pt idx="1325">
                  <c:v>1408.19</c:v>
                </c:pt>
                <c:pt idx="1326">
                  <c:v>0</c:v>
                </c:pt>
                <c:pt idx="1327">
                  <c:v>2000.11</c:v>
                </c:pt>
                <c:pt idx="1328">
                  <c:v>0</c:v>
                </c:pt>
                <c:pt idx="1329">
                  <c:v>204.49</c:v>
                </c:pt>
                <c:pt idx="1330">
                  <c:v>0</c:v>
                </c:pt>
                <c:pt idx="1331">
                  <c:v>0</c:v>
                </c:pt>
                <c:pt idx="1332">
                  <c:v>0</c:v>
                </c:pt>
                <c:pt idx="1333">
                  <c:v>0</c:v>
                </c:pt>
                <c:pt idx="1334">
                  <c:v>39.21</c:v>
                </c:pt>
                <c:pt idx="1335">
                  <c:v>100.38</c:v>
                </c:pt>
                <c:pt idx="1336">
                  <c:v>79.42</c:v>
                </c:pt>
                <c:pt idx="1337">
                  <c:v>0</c:v>
                </c:pt>
                <c:pt idx="1338">
                  <c:v>0</c:v>
                </c:pt>
                <c:pt idx="1339">
                  <c:v>0</c:v>
                </c:pt>
                <c:pt idx="1340">
                  <c:v>0</c:v>
                </c:pt>
                <c:pt idx="1341">
                  <c:v>66.36</c:v>
                </c:pt>
                <c:pt idx="1342">
                  <c:v>0</c:v>
                </c:pt>
                <c:pt idx="1343">
                  <c:v>859.72</c:v>
                </c:pt>
                <c:pt idx="1344">
                  <c:v>0</c:v>
                </c:pt>
                <c:pt idx="1345">
                  <c:v>650.29999999999995</c:v>
                </c:pt>
                <c:pt idx="1346">
                  <c:v>0</c:v>
                </c:pt>
                <c:pt idx="1347">
                  <c:v>269.94</c:v>
                </c:pt>
                <c:pt idx="1348">
                  <c:v>63.06</c:v>
                </c:pt>
                <c:pt idx="1349">
                  <c:v>139.58000000000001</c:v>
                </c:pt>
                <c:pt idx="1350">
                  <c:v>109.67</c:v>
                </c:pt>
                <c:pt idx="1351">
                  <c:v>395.31</c:v>
                </c:pt>
                <c:pt idx="1352">
                  <c:v>104.91</c:v>
                </c:pt>
                <c:pt idx="1353">
                  <c:v>24.59</c:v>
                </c:pt>
                <c:pt idx="1354">
                  <c:v>0</c:v>
                </c:pt>
                <c:pt idx="1355">
                  <c:v>0</c:v>
                </c:pt>
                <c:pt idx="1356">
                  <c:v>0</c:v>
                </c:pt>
                <c:pt idx="1357">
                  <c:v>24.35</c:v>
                </c:pt>
                <c:pt idx="1358">
                  <c:v>0</c:v>
                </c:pt>
                <c:pt idx="1359">
                  <c:v>0</c:v>
                </c:pt>
                <c:pt idx="1360">
                  <c:v>35.29</c:v>
                </c:pt>
                <c:pt idx="1361">
                  <c:v>0</c:v>
                </c:pt>
                <c:pt idx="1362">
                  <c:v>0</c:v>
                </c:pt>
                <c:pt idx="1363">
                  <c:v>1633.99</c:v>
                </c:pt>
                <c:pt idx="1364">
                  <c:v>0</c:v>
                </c:pt>
                <c:pt idx="1365">
                  <c:v>0</c:v>
                </c:pt>
                <c:pt idx="1366">
                  <c:v>0</c:v>
                </c:pt>
                <c:pt idx="1367">
                  <c:v>0</c:v>
                </c:pt>
                <c:pt idx="1368">
                  <c:v>733.28</c:v>
                </c:pt>
                <c:pt idx="1369">
                  <c:v>0</c:v>
                </c:pt>
                <c:pt idx="1370">
                  <c:v>0</c:v>
                </c:pt>
                <c:pt idx="1371">
                  <c:v>0</c:v>
                </c:pt>
                <c:pt idx="1372">
                  <c:v>5.98</c:v>
                </c:pt>
                <c:pt idx="1373">
                  <c:v>0</c:v>
                </c:pt>
                <c:pt idx="1374">
                  <c:v>149.53</c:v>
                </c:pt>
                <c:pt idx="1375">
                  <c:v>608.26</c:v>
                </c:pt>
                <c:pt idx="1376">
                  <c:v>0</c:v>
                </c:pt>
                <c:pt idx="1377">
                  <c:v>1.28</c:v>
                </c:pt>
                <c:pt idx="1378">
                  <c:v>424.29</c:v>
                </c:pt>
                <c:pt idx="1379">
                  <c:v>0</c:v>
                </c:pt>
                <c:pt idx="1380">
                  <c:v>101.97</c:v>
                </c:pt>
                <c:pt idx="1381">
                  <c:v>0</c:v>
                </c:pt>
                <c:pt idx="1382">
                  <c:v>765.75</c:v>
                </c:pt>
                <c:pt idx="1383">
                  <c:v>0</c:v>
                </c:pt>
                <c:pt idx="1384">
                  <c:v>35.28</c:v>
                </c:pt>
                <c:pt idx="1385">
                  <c:v>0</c:v>
                </c:pt>
                <c:pt idx="1386">
                  <c:v>322.12</c:v>
                </c:pt>
                <c:pt idx="1387">
                  <c:v>366.54</c:v>
                </c:pt>
                <c:pt idx="1388">
                  <c:v>0</c:v>
                </c:pt>
                <c:pt idx="1389">
                  <c:v>1087.72</c:v>
                </c:pt>
                <c:pt idx="1390">
                  <c:v>9.1999999999999993</c:v>
                </c:pt>
                <c:pt idx="1391">
                  <c:v>257.08</c:v>
                </c:pt>
                <c:pt idx="1392">
                  <c:v>0.79</c:v>
                </c:pt>
                <c:pt idx="1393">
                  <c:v>88.56</c:v>
                </c:pt>
                <c:pt idx="1394">
                  <c:v>12.73</c:v>
                </c:pt>
                <c:pt idx="1395">
                  <c:v>160.81</c:v>
                </c:pt>
                <c:pt idx="1396">
                  <c:v>0</c:v>
                </c:pt>
                <c:pt idx="1397">
                  <c:v>1388.36</c:v>
                </c:pt>
                <c:pt idx="1398">
                  <c:v>109.84</c:v>
                </c:pt>
                <c:pt idx="1399">
                  <c:v>0</c:v>
                </c:pt>
                <c:pt idx="1400">
                  <c:v>82.7</c:v>
                </c:pt>
                <c:pt idx="1401">
                  <c:v>0</c:v>
                </c:pt>
                <c:pt idx="1402">
                  <c:v>0.37</c:v>
                </c:pt>
                <c:pt idx="1403">
                  <c:v>1947.67</c:v>
                </c:pt>
                <c:pt idx="1404">
                  <c:v>109.84</c:v>
                </c:pt>
                <c:pt idx="1405">
                  <c:v>128.03</c:v>
                </c:pt>
                <c:pt idx="1406">
                  <c:v>31.75</c:v>
                </c:pt>
                <c:pt idx="1407">
                  <c:v>117.21</c:v>
                </c:pt>
                <c:pt idx="1408">
                  <c:v>0.37</c:v>
                </c:pt>
                <c:pt idx="1409">
                  <c:v>1240.25</c:v>
                </c:pt>
                <c:pt idx="1410">
                  <c:v>0</c:v>
                </c:pt>
                <c:pt idx="1411">
                  <c:v>0</c:v>
                </c:pt>
                <c:pt idx="1412">
                  <c:v>0</c:v>
                </c:pt>
                <c:pt idx="1413">
                  <c:v>1240.25</c:v>
                </c:pt>
                <c:pt idx="1414">
                  <c:v>0</c:v>
                </c:pt>
                <c:pt idx="1415">
                  <c:v>0</c:v>
                </c:pt>
                <c:pt idx="1416">
                  <c:v>30.63</c:v>
                </c:pt>
                <c:pt idx="1417">
                  <c:v>0</c:v>
                </c:pt>
                <c:pt idx="1418">
                  <c:v>7024.21</c:v>
                </c:pt>
                <c:pt idx="1419">
                  <c:v>0</c:v>
                </c:pt>
                <c:pt idx="1420">
                  <c:v>308.67</c:v>
                </c:pt>
                <c:pt idx="1421">
                  <c:v>0</c:v>
                </c:pt>
                <c:pt idx="1422">
                  <c:v>36.49</c:v>
                </c:pt>
                <c:pt idx="1423">
                  <c:v>255.77</c:v>
                </c:pt>
                <c:pt idx="1424">
                  <c:v>1656.66</c:v>
                </c:pt>
                <c:pt idx="1425">
                  <c:v>2639.01</c:v>
                </c:pt>
                <c:pt idx="1426">
                  <c:v>395.76</c:v>
                </c:pt>
                <c:pt idx="1427">
                  <c:v>0</c:v>
                </c:pt>
                <c:pt idx="1428">
                  <c:v>0</c:v>
                </c:pt>
                <c:pt idx="1429">
                  <c:v>28.4</c:v>
                </c:pt>
                <c:pt idx="1430">
                  <c:v>103.27</c:v>
                </c:pt>
                <c:pt idx="1431">
                  <c:v>215.72</c:v>
                </c:pt>
                <c:pt idx="1432">
                  <c:v>106.98</c:v>
                </c:pt>
                <c:pt idx="1433">
                  <c:v>3.54</c:v>
                </c:pt>
                <c:pt idx="1434">
                  <c:v>40.28</c:v>
                </c:pt>
                <c:pt idx="1435">
                  <c:v>90.02</c:v>
                </c:pt>
                <c:pt idx="1436">
                  <c:v>2.23</c:v>
                </c:pt>
                <c:pt idx="1437">
                  <c:v>840.05</c:v>
                </c:pt>
                <c:pt idx="1438">
                  <c:v>61.47</c:v>
                </c:pt>
                <c:pt idx="1439">
                  <c:v>18.27</c:v>
                </c:pt>
                <c:pt idx="1440">
                  <c:v>0</c:v>
                </c:pt>
                <c:pt idx="1441">
                  <c:v>23.87</c:v>
                </c:pt>
                <c:pt idx="1442">
                  <c:v>61.47</c:v>
                </c:pt>
                <c:pt idx="1443">
                  <c:v>18.27</c:v>
                </c:pt>
                <c:pt idx="1444">
                  <c:v>0</c:v>
                </c:pt>
                <c:pt idx="1445">
                  <c:v>35.799999999999997</c:v>
                </c:pt>
                <c:pt idx="1446">
                  <c:v>265.95999999999998</c:v>
                </c:pt>
                <c:pt idx="1447">
                  <c:v>0</c:v>
                </c:pt>
                <c:pt idx="1448">
                  <c:v>0</c:v>
                </c:pt>
                <c:pt idx="1449">
                  <c:v>180.23</c:v>
                </c:pt>
                <c:pt idx="1450">
                  <c:v>29.53</c:v>
                </c:pt>
                <c:pt idx="1451">
                  <c:v>1261.47</c:v>
                </c:pt>
                <c:pt idx="1452">
                  <c:v>0</c:v>
                </c:pt>
                <c:pt idx="1453">
                  <c:v>89.41</c:v>
                </c:pt>
                <c:pt idx="1454">
                  <c:v>27.03</c:v>
                </c:pt>
                <c:pt idx="1455">
                  <c:v>0</c:v>
                </c:pt>
                <c:pt idx="1456">
                  <c:v>4899.13</c:v>
                </c:pt>
                <c:pt idx="1457">
                  <c:v>44.71</c:v>
                </c:pt>
                <c:pt idx="1458">
                  <c:v>0</c:v>
                </c:pt>
                <c:pt idx="1459">
                  <c:v>4260.1099999999997</c:v>
                </c:pt>
                <c:pt idx="1460">
                  <c:v>0</c:v>
                </c:pt>
                <c:pt idx="1461">
                  <c:v>309.70999999999998</c:v>
                </c:pt>
                <c:pt idx="1462">
                  <c:v>0</c:v>
                </c:pt>
                <c:pt idx="1463">
                  <c:v>0</c:v>
                </c:pt>
                <c:pt idx="1464">
                  <c:v>0</c:v>
                </c:pt>
                <c:pt idx="1465">
                  <c:v>0.59</c:v>
                </c:pt>
                <c:pt idx="1466">
                  <c:v>0</c:v>
                </c:pt>
                <c:pt idx="1467">
                  <c:v>0</c:v>
                </c:pt>
                <c:pt idx="1468">
                  <c:v>67.61</c:v>
                </c:pt>
                <c:pt idx="1469">
                  <c:v>0</c:v>
                </c:pt>
                <c:pt idx="1470">
                  <c:v>200.02</c:v>
                </c:pt>
                <c:pt idx="1471">
                  <c:v>0</c:v>
                </c:pt>
                <c:pt idx="1472">
                  <c:v>311.73</c:v>
                </c:pt>
                <c:pt idx="1473">
                  <c:v>0</c:v>
                </c:pt>
                <c:pt idx="1474">
                  <c:v>2225.08</c:v>
                </c:pt>
                <c:pt idx="1475">
                  <c:v>0</c:v>
                </c:pt>
                <c:pt idx="1476">
                  <c:v>0</c:v>
                </c:pt>
                <c:pt idx="1477">
                  <c:v>0</c:v>
                </c:pt>
                <c:pt idx="1478">
                  <c:v>0</c:v>
                </c:pt>
                <c:pt idx="1479">
                  <c:v>0</c:v>
                </c:pt>
                <c:pt idx="1480">
                  <c:v>16.12</c:v>
                </c:pt>
                <c:pt idx="1481">
                  <c:v>0</c:v>
                </c:pt>
                <c:pt idx="1482">
                  <c:v>15.81</c:v>
                </c:pt>
                <c:pt idx="1483">
                  <c:v>29.17</c:v>
                </c:pt>
                <c:pt idx="1484">
                  <c:v>0</c:v>
                </c:pt>
                <c:pt idx="1485">
                  <c:v>84.05</c:v>
                </c:pt>
                <c:pt idx="1486">
                  <c:v>17.84</c:v>
                </c:pt>
                <c:pt idx="1487">
                  <c:v>0</c:v>
                </c:pt>
                <c:pt idx="1488">
                  <c:v>381.62</c:v>
                </c:pt>
                <c:pt idx="1489">
                  <c:v>0</c:v>
                </c:pt>
                <c:pt idx="1490">
                  <c:v>164.08</c:v>
                </c:pt>
                <c:pt idx="1491">
                  <c:v>0</c:v>
                </c:pt>
                <c:pt idx="1492">
                  <c:v>690.18</c:v>
                </c:pt>
                <c:pt idx="1493">
                  <c:v>1507.64</c:v>
                </c:pt>
                <c:pt idx="1494">
                  <c:v>801.75</c:v>
                </c:pt>
                <c:pt idx="1495">
                  <c:v>0</c:v>
                </c:pt>
                <c:pt idx="1496">
                  <c:v>881.47</c:v>
                </c:pt>
                <c:pt idx="1497">
                  <c:v>3.84</c:v>
                </c:pt>
                <c:pt idx="1498">
                  <c:v>0</c:v>
                </c:pt>
                <c:pt idx="1499">
                  <c:v>117.52</c:v>
                </c:pt>
                <c:pt idx="1500">
                  <c:v>0</c:v>
                </c:pt>
                <c:pt idx="1501">
                  <c:v>524.32000000000005</c:v>
                </c:pt>
                <c:pt idx="1502">
                  <c:v>21.78</c:v>
                </c:pt>
                <c:pt idx="1503">
                  <c:v>0</c:v>
                </c:pt>
                <c:pt idx="1504">
                  <c:v>270.79000000000002</c:v>
                </c:pt>
                <c:pt idx="1505">
                  <c:v>223.42</c:v>
                </c:pt>
                <c:pt idx="1506">
                  <c:v>0</c:v>
                </c:pt>
                <c:pt idx="1507">
                  <c:v>0</c:v>
                </c:pt>
                <c:pt idx="1508">
                  <c:v>246.27</c:v>
                </c:pt>
                <c:pt idx="1509">
                  <c:v>93.95</c:v>
                </c:pt>
                <c:pt idx="1510">
                  <c:v>29.98</c:v>
                </c:pt>
                <c:pt idx="1511">
                  <c:v>0</c:v>
                </c:pt>
                <c:pt idx="1512">
                  <c:v>10.78</c:v>
                </c:pt>
                <c:pt idx="1513">
                  <c:v>2008.71</c:v>
                </c:pt>
                <c:pt idx="1514">
                  <c:v>0</c:v>
                </c:pt>
                <c:pt idx="1515">
                  <c:v>0</c:v>
                </c:pt>
                <c:pt idx="1516">
                  <c:v>0</c:v>
                </c:pt>
                <c:pt idx="1517">
                  <c:v>0</c:v>
                </c:pt>
                <c:pt idx="1518">
                  <c:v>23.62</c:v>
                </c:pt>
                <c:pt idx="1519">
                  <c:v>0</c:v>
                </c:pt>
                <c:pt idx="1520">
                  <c:v>0</c:v>
                </c:pt>
                <c:pt idx="1521">
                  <c:v>8.39</c:v>
                </c:pt>
                <c:pt idx="1522">
                  <c:v>9.94</c:v>
                </c:pt>
                <c:pt idx="1523">
                  <c:v>0</c:v>
                </c:pt>
                <c:pt idx="1524">
                  <c:v>51.22</c:v>
                </c:pt>
                <c:pt idx="1525">
                  <c:v>380.47</c:v>
                </c:pt>
                <c:pt idx="1526">
                  <c:v>0</c:v>
                </c:pt>
                <c:pt idx="1527">
                  <c:v>9.25</c:v>
                </c:pt>
                <c:pt idx="1528">
                  <c:v>0</c:v>
                </c:pt>
                <c:pt idx="1529">
                  <c:v>0</c:v>
                </c:pt>
                <c:pt idx="1530">
                  <c:v>0</c:v>
                </c:pt>
                <c:pt idx="1531">
                  <c:v>2755.64</c:v>
                </c:pt>
                <c:pt idx="1532">
                  <c:v>0</c:v>
                </c:pt>
                <c:pt idx="1533">
                  <c:v>0</c:v>
                </c:pt>
                <c:pt idx="1534">
                  <c:v>0</c:v>
                </c:pt>
                <c:pt idx="1535">
                  <c:v>17.43</c:v>
                </c:pt>
                <c:pt idx="1536">
                  <c:v>0</c:v>
                </c:pt>
                <c:pt idx="1537">
                  <c:v>0</c:v>
                </c:pt>
                <c:pt idx="1538">
                  <c:v>65.41</c:v>
                </c:pt>
                <c:pt idx="1539">
                  <c:v>0</c:v>
                </c:pt>
                <c:pt idx="1540">
                  <c:v>0</c:v>
                </c:pt>
                <c:pt idx="1541">
                  <c:v>0</c:v>
                </c:pt>
                <c:pt idx="1542">
                  <c:v>0</c:v>
                </c:pt>
                <c:pt idx="1543">
                  <c:v>501.69</c:v>
                </c:pt>
                <c:pt idx="1544">
                  <c:v>566.61</c:v>
                </c:pt>
                <c:pt idx="1545">
                  <c:v>0</c:v>
                </c:pt>
                <c:pt idx="1546">
                  <c:v>164.06</c:v>
                </c:pt>
                <c:pt idx="1547">
                  <c:v>218.23</c:v>
                </c:pt>
                <c:pt idx="1548">
                  <c:v>1049.03</c:v>
                </c:pt>
                <c:pt idx="1549">
                  <c:v>0</c:v>
                </c:pt>
                <c:pt idx="1550">
                  <c:v>1049.03</c:v>
                </c:pt>
                <c:pt idx="1551">
                  <c:v>664.52</c:v>
                </c:pt>
                <c:pt idx="1552">
                  <c:v>105.7</c:v>
                </c:pt>
                <c:pt idx="1553">
                  <c:v>0</c:v>
                </c:pt>
                <c:pt idx="1554">
                  <c:v>0</c:v>
                </c:pt>
                <c:pt idx="1555">
                  <c:v>1289.3800000000001</c:v>
                </c:pt>
                <c:pt idx="1556">
                  <c:v>0</c:v>
                </c:pt>
                <c:pt idx="1557">
                  <c:v>0</c:v>
                </c:pt>
                <c:pt idx="1558">
                  <c:v>2860.93</c:v>
                </c:pt>
                <c:pt idx="1559">
                  <c:v>2692.44</c:v>
                </c:pt>
                <c:pt idx="1560">
                  <c:v>2.0699999999999998</c:v>
                </c:pt>
                <c:pt idx="1561">
                  <c:v>111.05</c:v>
                </c:pt>
                <c:pt idx="1562">
                  <c:v>0</c:v>
                </c:pt>
                <c:pt idx="1563">
                  <c:v>0</c:v>
                </c:pt>
                <c:pt idx="1564">
                  <c:v>0</c:v>
                </c:pt>
                <c:pt idx="1565">
                  <c:v>7576.11</c:v>
                </c:pt>
                <c:pt idx="1566">
                  <c:v>0</c:v>
                </c:pt>
                <c:pt idx="1567">
                  <c:v>0</c:v>
                </c:pt>
                <c:pt idx="1568">
                  <c:v>4.8499999999999996</c:v>
                </c:pt>
                <c:pt idx="1569">
                  <c:v>3.59</c:v>
                </c:pt>
                <c:pt idx="1570">
                  <c:v>15.81</c:v>
                </c:pt>
                <c:pt idx="1571">
                  <c:v>0</c:v>
                </c:pt>
                <c:pt idx="1572">
                  <c:v>1630.53</c:v>
                </c:pt>
                <c:pt idx="1573">
                  <c:v>0</c:v>
                </c:pt>
                <c:pt idx="1574">
                  <c:v>266.76</c:v>
                </c:pt>
                <c:pt idx="1575">
                  <c:v>0</c:v>
                </c:pt>
                <c:pt idx="1576">
                  <c:v>29.88</c:v>
                </c:pt>
                <c:pt idx="1577">
                  <c:v>52.76</c:v>
                </c:pt>
                <c:pt idx="1578">
                  <c:v>2699.98</c:v>
                </c:pt>
                <c:pt idx="1579">
                  <c:v>0</c:v>
                </c:pt>
                <c:pt idx="1580">
                  <c:v>0</c:v>
                </c:pt>
                <c:pt idx="1581">
                  <c:v>0</c:v>
                </c:pt>
                <c:pt idx="1582">
                  <c:v>0</c:v>
                </c:pt>
                <c:pt idx="1583">
                  <c:v>0</c:v>
                </c:pt>
                <c:pt idx="1584">
                  <c:v>31.59</c:v>
                </c:pt>
                <c:pt idx="1585">
                  <c:v>165.63</c:v>
                </c:pt>
                <c:pt idx="1586">
                  <c:v>19.309999999999999</c:v>
                </c:pt>
                <c:pt idx="1587">
                  <c:v>0.33</c:v>
                </c:pt>
                <c:pt idx="1588">
                  <c:v>0</c:v>
                </c:pt>
                <c:pt idx="1589">
                  <c:v>322.25</c:v>
                </c:pt>
                <c:pt idx="1590">
                  <c:v>0</c:v>
                </c:pt>
                <c:pt idx="1591">
                  <c:v>206.35</c:v>
                </c:pt>
                <c:pt idx="1592">
                  <c:v>439.79</c:v>
                </c:pt>
                <c:pt idx="1593">
                  <c:v>0</c:v>
                </c:pt>
                <c:pt idx="1594">
                  <c:v>21.1</c:v>
                </c:pt>
                <c:pt idx="1595">
                  <c:v>1166.6300000000001</c:v>
                </c:pt>
                <c:pt idx="1596">
                  <c:v>0</c:v>
                </c:pt>
                <c:pt idx="1597">
                  <c:v>0</c:v>
                </c:pt>
                <c:pt idx="1598">
                  <c:v>55.56</c:v>
                </c:pt>
                <c:pt idx="1599">
                  <c:v>0</c:v>
                </c:pt>
                <c:pt idx="1600">
                  <c:v>0</c:v>
                </c:pt>
                <c:pt idx="1601">
                  <c:v>38.89</c:v>
                </c:pt>
                <c:pt idx="1602">
                  <c:v>719.35</c:v>
                </c:pt>
                <c:pt idx="1603">
                  <c:v>0</c:v>
                </c:pt>
                <c:pt idx="1604">
                  <c:v>618.13</c:v>
                </c:pt>
                <c:pt idx="1605">
                  <c:v>0</c:v>
                </c:pt>
                <c:pt idx="1606">
                  <c:v>0</c:v>
                </c:pt>
                <c:pt idx="1607">
                  <c:v>14.75</c:v>
                </c:pt>
                <c:pt idx="1608">
                  <c:v>669.61</c:v>
                </c:pt>
                <c:pt idx="1609">
                  <c:v>213</c:v>
                </c:pt>
                <c:pt idx="1610">
                  <c:v>0</c:v>
                </c:pt>
                <c:pt idx="1611">
                  <c:v>4.9000000000000004</c:v>
                </c:pt>
                <c:pt idx="1612">
                  <c:v>76.39</c:v>
                </c:pt>
                <c:pt idx="1613">
                  <c:v>0</c:v>
                </c:pt>
                <c:pt idx="1614">
                  <c:v>87.03</c:v>
                </c:pt>
                <c:pt idx="1615">
                  <c:v>0</c:v>
                </c:pt>
                <c:pt idx="1616">
                  <c:v>3602.13</c:v>
                </c:pt>
                <c:pt idx="1617">
                  <c:v>0</c:v>
                </c:pt>
                <c:pt idx="1618">
                  <c:v>0</c:v>
                </c:pt>
                <c:pt idx="1619">
                  <c:v>441.59</c:v>
                </c:pt>
                <c:pt idx="1620">
                  <c:v>394.17</c:v>
                </c:pt>
                <c:pt idx="1621">
                  <c:v>13.45</c:v>
                </c:pt>
                <c:pt idx="1622">
                  <c:v>4033.61</c:v>
                </c:pt>
                <c:pt idx="1623">
                  <c:v>141.78</c:v>
                </c:pt>
                <c:pt idx="1624">
                  <c:v>74.180000000000007</c:v>
                </c:pt>
                <c:pt idx="1625">
                  <c:v>82.31</c:v>
                </c:pt>
                <c:pt idx="1626">
                  <c:v>0</c:v>
                </c:pt>
                <c:pt idx="1627">
                  <c:v>1059.29</c:v>
                </c:pt>
                <c:pt idx="1628">
                  <c:v>0</c:v>
                </c:pt>
                <c:pt idx="1629">
                  <c:v>55.19</c:v>
                </c:pt>
                <c:pt idx="1630">
                  <c:v>0</c:v>
                </c:pt>
                <c:pt idx="1631">
                  <c:v>0</c:v>
                </c:pt>
                <c:pt idx="1632">
                  <c:v>0</c:v>
                </c:pt>
                <c:pt idx="1633">
                  <c:v>732.27</c:v>
                </c:pt>
                <c:pt idx="1634">
                  <c:v>270.87</c:v>
                </c:pt>
                <c:pt idx="1635">
                  <c:v>333.76</c:v>
                </c:pt>
                <c:pt idx="1636">
                  <c:v>0</c:v>
                </c:pt>
                <c:pt idx="1637">
                  <c:v>0</c:v>
                </c:pt>
                <c:pt idx="1638">
                  <c:v>1231.6600000000001</c:v>
                </c:pt>
                <c:pt idx="1639">
                  <c:v>219.54</c:v>
                </c:pt>
                <c:pt idx="1640">
                  <c:v>0</c:v>
                </c:pt>
                <c:pt idx="1641">
                  <c:v>31.13</c:v>
                </c:pt>
                <c:pt idx="1642">
                  <c:v>0</c:v>
                </c:pt>
                <c:pt idx="1643">
                  <c:v>0</c:v>
                </c:pt>
                <c:pt idx="1644">
                  <c:v>0</c:v>
                </c:pt>
                <c:pt idx="1645">
                  <c:v>4861.0600000000004</c:v>
                </c:pt>
                <c:pt idx="1646">
                  <c:v>0</c:v>
                </c:pt>
                <c:pt idx="1647">
                  <c:v>565.17999999999995</c:v>
                </c:pt>
                <c:pt idx="1648">
                  <c:v>0</c:v>
                </c:pt>
                <c:pt idx="1649">
                  <c:v>65.08</c:v>
                </c:pt>
                <c:pt idx="1650">
                  <c:v>10.96</c:v>
                </c:pt>
                <c:pt idx="1651">
                  <c:v>17.43</c:v>
                </c:pt>
                <c:pt idx="1652">
                  <c:v>0</c:v>
                </c:pt>
                <c:pt idx="1653">
                  <c:v>0</c:v>
                </c:pt>
                <c:pt idx="1654">
                  <c:v>22.31</c:v>
                </c:pt>
                <c:pt idx="1655">
                  <c:v>443.02</c:v>
                </c:pt>
                <c:pt idx="1656">
                  <c:v>0</c:v>
                </c:pt>
                <c:pt idx="1657">
                  <c:v>0</c:v>
                </c:pt>
                <c:pt idx="1658">
                  <c:v>0</c:v>
                </c:pt>
                <c:pt idx="1659">
                  <c:v>44.98</c:v>
                </c:pt>
                <c:pt idx="1660">
                  <c:v>689.33</c:v>
                </c:pt>
                <c:pt idx="1661">
                  <c:v>0</c:v>
                </c:pt>
                <c:pt idx="1662">
                  <c:v>69.77</c:v>
                </c:pt>
                <c:pt idx="1663">
                  <c:v>0</c:v>
                </c:pt>
                <c:pt idx="1664">
                  <c:v>7.31</c:v>
                </c:pt>
                <c:pt idx="1665">
                  <c:v>642.99</c:v>
                </c:pt>
                <c:pt idx="1666">
                  <c:v>12.71</c:v>
                </c:pt>
                <c:pt idx="1667">
                  <c:v>28.29</c:v>
                </c:pt>
                <c:pt idx="1668">
                  <c:v>112.12</c:v>
                </c:pt>
                <c:pt idx="1669">
                  <c:v>565.39</c:v>
                </c:pt>
                <c:pt idx="1670">
                  <c:v>0</c:v>
                </c:pt>
                <c:pt idx="1671">
                  <c:v>0</c:v>
                </c:pt>
                <c:pt idx="1672">
                  <c:v>70.680000000000007</c:v>
                </c:pt>
                <c:pt idx="1673">
                  <c:v>95.05</c:v>
                </c:pt>
                <c:pt idx="1674">
                  <c:v>224.96</c:v>
                </c:pt>
                <c:pt idx="1675">
                  <c:v>0</c:v>
                </c:pt>
                <c:pt idx="1676">
                  <c:v>33.35</c:v>
                </c:pt>
                <c:pt idx="1677">
                  <c:v>0</c:v>
                </c:pt>
                <c:pt idx="1678">
                  <c:v>0</c:v>
                </c:pt>
                <c:pt idx="1679">
                  <c:v>0</c:v>
                </c:pt>
                <c:pt idx="1680">
                  <c:v>0</c:v>
                </c:pt>
                <c:pt idx="1681">
                  <c:v>36.159999999999997</c:v>
                </c:pt>
                <c:pt idx="1682">
                  <c:v>17.100000000000001</c:v>
                </c:pt>
                <c:pt idx="1683">
                  <c:v>1269.3800000000001</c:v>
                </c:pt>
                <c:pt idx="1684">
                  <c:v>137.69</c:v>
                </c:pt>
                <c:pt idx="1685">
                  <c:v>882.48</c:v>
                </c:pt>
                <c:pt idx="1686">
                  <c:v>6.38</c:v>
                </c:pt>
                <c:pt idx="1687">
                  <c:v>5.3</c:v>
                </c:pt>
                <c:pt idx="1688">
                  <c:v>170.8</c:v>
                </c:pt>
                <c:pt idx="1689">
                  <c:v>16.09</c:v>
                </c:pt>
                <c:pt idx="1690">
                  <c:v>274.08</c:v>
                </c:pt>
                <c:pt idx="1691">
                  <c:v>0</c:v>
                </c:pt>
                <c:pt idx="1692">
                  <c:v>10.8</c:v>
                </c:pt>
                <c:pt idx="1693">
                  <c:v>15.25</c:v>
                </c:pt>
                <c:pt idx="1694">
                  <c:v>0</c:v>
                </c:pt>
                <c:pt idx="1695">
                  <c:v>0</c:v>
                </c:pt>
                <c:pt idx="1696">
                  <c:v>18.22</c:v>
                </c:pt>
                <c:pt idx="1697">
                  <c:v>25.06</c:v>
                </c:pt>
                <c:pt idx="1698">
                  <c:v>11.82</c:v>
                </c:pt>
                <c:pt idx="1699">
                  <c:v>28.15</c:v>
                </c:pt>
                <c:pt idx="1700">
                  <c:v>0</c:v>
                </c:pt>
                <c:pt idx="1701">
                  <c:v>1037.0999999999999</c:v>
                </c:pt>
                <c:pt idx="1702">
                  <c:v>0</c:v>
                </c:pt>
                <c:pt idx="1703">
                  <c:v>0</c:v>
                </c:pt>
                <c:pt idx="1704">
                  <c:v>1039.75</c:v>
                </c:pt>
                <c:pt idx="1705">
                  <c:v>0</c:v>
                </c:pt>
                <c:pt idx="1706">
                  <c:v>0</c:v>
                </c:pt>
                <c:pt idx="1707">
                  <c:v>41.3</c:v>
                </c:pt>
                <c:pt idx="1708">
                  <c:v>47.61</c:v>
                </c:pt>
                <c:pt idx="1709">
                  <c:v>0</c:v>
                </c:pt>
                <c:pt idx="1710">
                  <c:v>1282.5</c:v>
                </c:pt>
                <c:pt idx="1711">
                  <c:v>17.2</c:v>
                </c:pt>
                <c:pt idx="1712">
                  <c:v>1184.1199999999999</c:v>
                </c:pt>
                <c:pt idx="1713">
                  <c:v>1474.87</c:v>
                </c:pt>
                <c:pt idx="1714">
                  <c:v>19.78</c:v>
                </c:pt>
                <c:pt idx="1715">
                  <c:v>929.8</c:v>
                </c:pt>
                <c:pt idx="1716">
                  <c:v>0</c:v>
                </c:pt>
                <c:pt idx="1717">
                  <c:v>31.2</c:v>
                </c:pt>
                <c:pt idx="1718">
                  <c:v>0</c:v>
                </c:pt>
                <c:pt idx="1719">
                  <c:v>52.17</c:v>
                </c:pt>
                <c:pt idx="1720">
                  <c:v>0</c:v>
                </c:pt>
                <c:pt idx="1721">
                  <c:v>165.89</c:v>
                </c:pt>
                <c:pt idx="1722">
                  <c:v>75.010000000000005</c:v>
                </c:pt>
                <c:pt idx="1723">
                  <c:v>2267.2199999999998</c:v>
                </c:pt>
                <c:pt idx="1724">
                  <c:v>97.16</c:v>
                </c:pt>
                <c:pt idx="1725">
                  <c:v>0</c:v>
                </c:pt>
                <c:pt idx="1726">
                  <c:v>67.86</c:v>
                </c:pt>
                <c:pt idx="1727">
                  <c:v>0</c:v>
                </c:pt>
                <c:pt idx="1728">
                  <c:v>0</c:v>
                </c:pt>
                <c:pt idx="1729">
                  <c:v>1167.3800000000001</c:v>
                </c:pt>
                <c:pt idx="1730">
                  <c:v>402.07</c:v>
                </c:pt>
                <c:pt idx="1731">
                  <c:v>11.95</c:v>
                </c:pt>
                <c:pt idx="1732">
                  <c:v>1773.61</c:v>
                </c:pt>
                <c:pt idx="1733">
                  <c:v>4.18</c:v>
                </c:pt>
                <c:pt idx="1734">
                  <c:v>39.130000000000003</c:v>
                </c:pt>
                <c:pt idx="1735">
                  <c:v>1660.92</c:v>
                </c:pt>
                <c:pt idx="1736">
                  <c:v>638.03</c:v>
                </c:pt>
                <c:pt idx="1737">
                  <c:v>138.5</c:v>
                </c:pt>
                <c:pt idx="1738">
                  <c:v>0</c:v>
                </c:pt>
                <c:pt idx="1739">
                  <c:v>0</c:v>
                </c:pt>
                <c:pt idx="1740">
                  <c:v>0</c:v>
                </c:pt>
                <c:pt idx="1741">
                  <c:v>0</c:v>
                </c:pt>
                <c:pt idx="1742">
                  <c:v>118.63</c:v>
                </c:pt>
                <c:pt idx="1743">
                  <c:v>23.3</c:v>
                </c:pt>
                <c:pt idx="1744">
                  <c:v>0</c:v>
                </c:pt>
                <c:pt idx="1745">
                  <c:v>150.72</c:v>
                </c:pt>
                <c:pt idx="1746">
                  <c:v>19.420000000000002</c:v>
                </c:pt>
                <c:pt idx="1747">
                  <c:v>3.13</c:v>
                </c:pt>
                <c:pt idx="1748">
                  <c:v>1141.07</c:v>
                </c:pt>
                <c:pt idx="1749">
                  <c:v>0</c:v>
                </c:pt>
                <c:pt idx="1750">
                  <c:v>10.01</c:v>
                </c:pt>
                <c:pt idx="1751">
                  <c:v>313.81</c:v>
                </c:pt>
                <c:pt idx="1752">
                  <c:v>0</c:v>
                </c:pt>
                <c:pt idx="1753">
                  <c:v>0</c:v>
                </c:pt>
                <c:pt idx="1754">
                  <c:v>4.29</c:v>
                </c:pt>
                <c:pt idx="1755">
                  <c:v>0</c:v>
                </c:pt>
                <c:pt idx="1756">
                  <c:v>683.96</c:v>
                </c:pt>
                <c:pt idx="1757">
                  <c:v>0</c:v>
                </c:pt>
                <c:pt idx="1758">
                  <c:v>0</c:v>
                </c:pt>
                <c:pt idx="1759">
                  <c:v>0</c:v>
                </c:pt>
                <c:pt idx="1760">
                  <c:v>72.98</c:v>
                </c:pt>
                <c:pt idx="1761">
                  <c:v>240.18</c:v>
                </c:pt>
                <c:pt idx="1762">
                  <c:v>0</c:v>
                </c:pt>
                <c:pt idx="1763">
                  <c:v>9.61</c:v>
                </c:pt>
                <c:pt idx="1764">
                  <c:v>0</c:v>
                </c:pt>
                <c:pt idx="1765">
                  <c:v>13.8</c:v>
                </c:pt>
                <c:pt idx="1766">
                  <c:v>4.3899999999999997</c:v>
                </c:pt>
                <c:pt idx="1767">
                  <c:v>0</c:v>
                </c:pt>
                <c:pt idx="1768">
                  <c:v>36.020000000000003</c:v>
                </c:pt>
                <c:pt idx="1769">
                  <c:v>0</c:v>
                </c:pt>
                <c:pt idx="1770">
                  <c:v>510.49</c:v>
                </c:pt>
                <c:pt idx="1771">
                  <c:v>0</c:v>
                </c:pt>
                <c:pt idx="1772">
                  <c:v>0</c:v>
                </c:pt>
                <c:pt idx="1773">
                  <c:v>384.5</c:v>
                </c:pt>
                <c:pt idx="1774">
                  <c:v>513.08000000000004</c:v>
                </c:pt>
                <c:pt idx="1775">
                  <c:v>44.52</c:v>
                </c:pt>
                <c:pt idx="1776">
                  <c:v>0</c:v>
                </c:pt>
                <c:pt idx="1777">
                  <c:v>881.05</c:v>
                </c:pt>
                <c:pt idx="1778">
                  <c:v>0</c:v>
                </c:pt>
                <c:pt idx="1779">
                  <c:v>0</c:v>
                </c:pt>
                <c:pt idx="1780">
                  <c:v>0</c:v>
                </c:pt>
                <c:pt idx="1781">
                  <c:v>1644.08</c:v>
                </c:pt>
                <c:pt idx="1782">
                  <c:v>0</c:v>
                </c:pt>
                <c:pt idx="1783">
                  <c:v>4.2</c:v>
                </c:pt>
                <c:pt idx="1784">
                  <c:v>0</c:v>
                </c:pt>
                <c:pt idx="1785">
                  <c:v>0</c:v>
                </c:pt>
                <c:pt idx="1786">
                  <c:v>0</c:v>
                </c:pt>
                <c:pt idx="1787">
                  <c:v>1374.95</c:v>
                </c:pt>
                <c:pt idx="1788">
                  <c:v>0</c:v>
                </c:pt>
                <c:pt idx="1789">
                  <c:v>1623.95</c:v>
                </c:pt>
                <c:pt idx="1790">
                  <c:v>0</c:v>
                </c:pt>
                <c:pt idx="1791">
                  <c:v>252.49</c:v>
                </c:pt>
                <c:pt idx="1792">
                  <c:v>0</c:v>
                </c:pt>
                <c:pt idx="1793">
                  <c:v>0</c:v>
                </c:pt>
                <c:pt idx="1794">
                  <c:v>0</c:v>
                </c:pt>
                <c:pt idx="1795">
                  <c:v>0</c:v>
                </c:pt>
                <c:pt idx="1796">
                  <c:v>6.33</c:v>
                </c:pt>
                <c:pt idx="1797">
                  <c:v>0</c:v>
                </c:pt>
                <c:pt idx="1798">
                  <c:v>971.62</c:v>
                </c:pt>
                <c:pt idx="1799">
                  <c:v>0</c:v>
                </c:pt>
                <c:pt idx="1800">
                  <c:v>0</c:v>
                </c:pt>
                <c:pt idx="1801">
                  <c:v>0</c:v>
                </c:pt>
                <c:pt idx="1802">
                  <c:v>220.36</c:v>
                </c:pt>
                <c:pt idx="1803">
                  <c:v>47.73</c:v>
                </c:pt>
                <c:pt idx="1804">
                  <c:v>28.53</c:v>
                </c:pt>
                <c:pt idx="1805">
                  <c:v>0</c:v>
                </c:pt>
                <c:pt idx="1806">
                  <c:v>0</c:v>
                </c:pt>
                <c:pt idx="1807">
                  <c:v>28.18</c:v>
                </c:pt>
                <c:pt idx="1808">
                  <c:v>0</c:v>
                </c:pt>
                <c:pt idx="1809">
                  <c:v>0</c:v>
                </c:pt>
                <c:pt idx="1810">
                  <c:v>57.55</c:v>
                </c:pt>
                <c:pt idx="1811">
                  <c:v>0</c:v>
                </c:pt>
                <c:pt idx="1812">
                  <c:v>12.26</c:v>
                </c:pt>
                <c:pt idx="1813">
                  <c:v>0</c:v>
                </c:pt>
                <c:pt idx="1814">
                  <c:v>0</c:v>
                </c:pt>
                <c:pt idx="1815">
                  <c:v>0</c:v>
                </c:pt>
                <c:pt idx="1816">
                  <c:v>0</c:v>
                </c:pt>
                <c:pt idx="1817">
                  <c:v>167.33</c:v>
                </c:pt>
                <c:pt idx="1818">
                  <c:v>65.599999999999994</c:v>
                </c:pt>
                <c:pt idx="1819">
                  <c:v>0.26</c:v>
                </c:pt>
                <c:pt idx="1820">
                  <c:v>63.22</c:v>
                </c:pt>
                <c:pt idx="1821">
                  <c:v>0</c:v>
                </c:pt>
                <c:pt idx="1822">
                  <c:v>0</c:v>
                </c:pt>
                <c:pt idx="1823">
                  <c:v>262.2</c:v>
                </c:pt>
                <c:pt idx="1824">
                  <c:v>0</c:v>
                </c:pt>
                <c:pt idx="1825">
                  <c:v>0</c:v>
                </c:pt>
                <c:pt idx="1826">
                  <c:v>172.56</c:v>
                </c:pt>
                <c:pt idx="1827">
                  <c:v>45.08</c:v>
                </c:pt>
                <c:pt idx="1828">
                  <c:v>0</c:v>
                </c:pt>
                <c:pt idx="1829">
                  <c:v>1951.3</c:v>
                </c:pt>
                <c:pt idx="1830">
                  <c:v>1538.78</c:v>
                </c:pt>
                <c:pt idx="1831">
                  <c:v>32.83</c:v>
                </c:pt>
                <c:pt idx="1832">
                  <c:v>51.59</c:v>
                </c:pt>
                <c:pt idx="1833">
                  <c:v>969.42</c:v>
                </c:pt>
                <c:pt idx="1834">
                  <c:v>553.33000000000004</c:v>
                </c:pt>
                <c:pt idx="1835">
                  <c:v>0</c:v>
                </c:pt>
                <c:pt idx="1836">
                  <c:v>55.02</c:v>
                </c:pt>
                <c:pt idx="1837">
                  <c:v>0</c:v>
                </c:pt>
                <c:pt idx="1838">
                  <c:v>0</c:v>
                </c:pt>
                <c:pt idx="1839">
                  <c:v>0</c:v>
                </c:pt>
                <c:pt idx="1840">
                  <c:v>0</c:v>
                </c:pt>
                <c:pt idx="1841">
                  <c:v>0</c:v>
                </c:pt>
                <c:pt idx="1842">
                  <c:v>0</c:v>
                </c:pt>
                <c:pt idx="1843">
                  <c:v>0</c:v>
                </c:pt>
                <c:pt idx="1844">
                  <c:v>238.93</c:v>
                </c:pt>
                <c:pt idx="1845">
                  <c:v>0</c:v>
                </c:pt>
                <c:pt idx="1846">
                  <c:v>95.39</c:v>
                </c:pt>
                <c:pt idx="1847">
                  <c:v>261.39</c:v>
                </c:pt>
                <c:pt idx="1848">
                  <c:v>0</c:v>
                </c:pt>
                <c:pt idx="1849">
                  <c:v>0</c:v>
                </c:pt>
                <c:pt idx="1850">
                  <c:v>690.7</c:v>
                </c:pt>
                <c:pt idx="1851">
                  <c:v>0</c:v>
                </c:pt>
                <c:pt idx="1852">
                  <c:v>0</c:v>
                </c:pt>
                <c:pt idx="1853">
                  <c:v>1.95</c:v>
                </c:pt>
                <c:pt idx="1854">
                  <c:v>0</c:v>
                </c:pt>
                <c:pt idx="1855">
                  <c:v>462.92</c:v>
                </c:pt>
                <c:pt idx="1856">
                  <c:v>0</c:v>
                </c:pt>
                <c:pt idx="1857">
                  <c:v>0</c:v>
                </c:pt>
                <c:pt idx="1858">
                  <c:v>0</c:v>
                </c:pt>
                <c:pt idx="1859">
                  <c:v>596.80999999999995</c:v>
                </c:pt>
                <c:pt idx="1860">
                  <c:v>3739.39</c:v>
                </c:pt>
                <c:pt idx="1861">
                  <c:v>470.34</c:v>
                </c:pt>
                <c:pt idx="1862">
                  <c:v>401.85</c:v>
                </c:pt>
                <c:pt idx="1863">
                  <c:v>710.67</c:v>
                </c:pt>
                <c:pt idx="1864">
                  <c:v>0</c:v>
                </c:pt>
                <c:pt idx="1865">
                  <c:v>0</c:v>
                </c:pt>
                <c:pt idx="1866">
                  <c:v>527.88</c:v>
                </c:pt>
                <c:pt idx="1867">
                  <c:v>34.520000000000003</c:v>
                </c:pt>
                <c:pt idx="1868">
                  <c:v>3576.88</c:v>
                </c:pt>
                <c:pt idx="1869">
                  <c:v>20.38</c:v>
                </c:pt>
                <c:pt idx="1870">
                  <c:v>31.11</c:v>
                </c:pt>
                <c:pt idx="1871">
                  <c:v>358.3</c:v>
                </c:pt>
                <c:pt idx="1872">
                  <c:v>8.32</c:v>
                </c:pt>
                <c:pt idx="1873">
                  <c:v>24.02</c:v>
                </c:pt>
                <c:pt idx="1874">
                  <c:v>0</c:v>
                </c:pt>
                <c:pt idx="1875">
                  <c:v>710.81</c:v>
                </c:pt>
                <c:pt idx="1876">
                  <c:v>0</c:v>
                </c:pt>
                <c:pt idx="1877">
                  <c:v>80.069999999999993</c:v>
                </c:pt>
                <c:pt idx="1878">
                  <c:v>896.41</c:v>
                </c:pt>
                <c:pt idx="1879">
                  <c:v>352.88</c:v>
                </c:pt>
                <c:pt idx="1880">
                  <c:v>68.680000000000007</c:v>
                </c:pt>
                <c:pt idx="1881">
                  <c:v>0</c:v>
                </c:pt>
                <c:pt idx="1882">
                  <c:v>0</c:v>
                </c:pt>
                <c:pt idx="1883">
                  <c:v>0</c:v>
                </c:pt>
                <c:pt idx="1884">
                  <c:v>255.15</c:v>
                </c:pt>
                <c:pt idx="1885">
                  <c:v>39.43</c:v>
                </c:pt>
                <c:pt idx="1886">
                  <c:v>0</c:v>
                </c:pt>
                <c:pt idx="1887">
                  <c:v>30.02</c:v>
                </c:pt>
                <c:pt idx="1888">
                  <c:v>0.43</c:v>
                </c:pt>
                <c:pt idx="1889">
                  <c:v>66.22</c:v>
                </c:pt>
                <c:pt idx="1890">
                  <c:v>0</c:v>
                </c:pt>
                <c:pt idx="1891">
                  <c:v>0</c:v>
                </c:pt>
                <c:pt idx="1892">
                  <c:v>23.05</c:v>
                </c:pt>
                <c:pt idx="1893">
                  <c:v>0</c:v>
                </c:pt>
                <c:pt idx="1894">
                  <c:v>0</c:v>
                </c:pt>
                <c:pt idx="1895">
                  <c:v>0</c:v>
                </c:pt>
                <c:pt idx="1896">
                  <c:v>0</c:v>
                </c:pt>
                <c:pt idx="1897">
                  <c:v>58.81</c:v>
                </c:pt>
                <c:pt idx="1898">
                  <c:v>4.04</c:v>
                </c:pt>
                <c:pt idx="1899">
                  <c:v>0</c:v>
                </c:pt>
                <c:pt idx="1900">
                  <c:v>989.81</c:v>
                </c:pt>
                <c:pt idx="1901">
                  <c:v>2861.01</c:v>
                </c:pt>
                <c:pt idx="1902">
                  <c:v>1544.93</c:v>
                </c:pt>
                <c:pt idx="1903">
                  <c:v>126</c:v>
                </c:pt>
                <c:pt idx="1904">
                  <c:v>0</c:v>
                </c:pt>
                <c:pt idx="1905">
                  <c:v>0</c:v>
                </c:pt>
                <c:pt idx="1906">
                  <c:v>0</c:v>
                </c:pt>
                <c:pt idx="1907">
                  <c:v>0</c:v>
                </c:pt>
                <c:pt idx="1908">
                  <c:v>40.659999999999997</c:v>
                </c:pt>
                <c:pt idx="1909">
                  <c:v>137.68</c:v>
                </c:pt>
                <c:pt idx="1910">
                  <c:v>0</c:v>
                </c:pt>
                <c:pt idx="1911">
                  <c:v>47.53</c:v>
                </c:pt>
                <c:pt idx="1912">
                  <c:v>379.4</c:v>
                </c:pt>
                <c:pt idx="1913">
                  <c:v>0</c:v>
                </c:pt>
                <c:pt idx="1914">
                  <c:v>372.4</c:v>
                </c:pt>
                <c:pt idx="1915">
                  <c:v>0</c:v>
                </c:pt>
                <c:pt idx="1916">
                  <c:v>1304.9000000000001</c:v>
                </c:pt>
                <c:pt idx="1917">
                  <c:v>605.04999999999995</c:v>
                </c:pt>
                <c:pt idx="1918">
                  <c:v>107.45</c:v>
                </c:pt>
                <c:pt idx="1919">
                  <c:v>18.41</c:v>
                </c:pt>
                <c:pt idx="1920">
                  <c:v>65.63</c:v>
                </c:pt>
                <c:pt idx="1921">
                  <c:v>0</c:v>
                </c:pt>
                <c:pt idx="1922">
                  <c:v>0</c:v>
                </c:pt>
                <c:pt idx="1923">
                  <c:v>66.22</c:v>
                </c:pt>
                <c:pt idx="1924">
                  <c:v>0</c:v>
                </c:pt>
                <c:pt idx="1925">
                  <c:v>10.68</c:v>
                </c:pt>
                <c:pt idx="1926">
                  <c:v>58.26</c:v>
                </c:pt>
                <c:pt idx="1927">
                  <c:v>0</c:v>
                </c:pt>
                <c:pt idx="1928">
                  <c:v>66.36</c:v>
                </c:pt>
                <c:pt idx="1929">
                  <c:v>0</c:v>
                </c:pt>
                <c:pt idx="1930">
                  <c:v>0</c:v>
                </c:pt>
                <c:pt idx="1931">
                  <c:v>0</c:v>
                </c:pt>
                <c:pt idx="1932">
                  <c:v>0</c:v>
                </c:pt>
                <c:pt idx="1933">
                  <c:v>1628.37</c:v>
                </c:pt>
                <c:pt idx="1934">
                  <c:v>0</c:v>
                </c:pt>
                <c:pt idx="1935">
                  <c:v>3193.28</c:v>
                </c:pt>
                <c:pt idx="1936">
                  <c:v>43.69</c:v>
                </c:pt>
                <c:pt idx="1937">
                  <c:v>349.06</c:v>
                </c:pt>
                <c:pt idx="1938">
                  <c:v>1.99</c:v>
                </c:pt>
                <c:pt idx="1939">
                  <c:v>0</c:v>
                </c:pt>
                <c:pt idx="1940">
                  <c:v>426.46</c:v>
                </c:pt>
                <c:pt idx="1941">
                  <c:v>19.55</c:v>
                </c:pt>
                <c:pt idx="1942">
                  <c:v>152.47999999999999</c:v>
                </c:pt>
                <c:pt idx="1943">
                  <c:v>67.010000000000005</c:v>
                </c:pt>
                <c:pt idx="1944">
                  <c:v>374.62</c:v>
                </c:pt>
                <c:pt idx="1945">
                  <c:v>0</c:v>
                </c:pt>
                <c:pt idx="1946">
                  <c:v>6384.44</c:v>
                </c:pt>
                <c:pt idx="1947">
                  <c:v>0</c:v>
                </c:pt>
                <c:pt idx="1948">
                  <c:v>0</c:v>
                </c:pt>
                <c:pt idx="1949">
                  <c:v>0</c:v>
                </c:pt>
                <c:pt idx="1950">
                  <c:v>0</c:v>
                </c:pt>
                <c:pt idx="1951">
                  <c:v>349.48</c:v>
                </c:pt>
              </c:numCache>
            </c:numRef>
          </c:xVal>
          <c:yVal>
            <c:numRef>
              <c:f>Orders!$AI$2:$AI$1953</c:f>
              <c:numCache>
                <c:formatCode>0%</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yVal>
          <c:smooth val="0"/>
          <c:extLst>
            <c:ext xmlns:c16="http://schemas.microsoft.com/office/drawing/2014/chart" uri="{C3380CC4-5D6E-409C-BE32-E72D297353CC}">
              <c16:uniqueId val="{00000000-E011-4ACE-B0CF-C08C494B672B}"/>
            </c:ext>
          </c:extLst>
        </c:ser>
        <c:dLbls>
          <c:showLegendKey val="0"/>
          <c:showVal val="0"/>
          <c:showCatName val="0"/>
          <c:showSerName val="0"/>
          <c:showPercent val="0"/>
          <c:showBubbleSize val="0"/>
        </c:dLbls>
        <c:axId val="1389013663"/>
        <c:axId val="1388991103"/>
      </c:scatterChart>
      <c:valAx>
        <c:axId val="138901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991103"/>
        <c:crosses val="autoZero"/>
        <c:crossBetween val="midCat"/>
      </c:valAx>
      <c:valAx>
        <c:axId val="1388991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13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Performance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State Performance (Sales)</a:t>
          </a:r>
        </a:p>
      </cx:txPr>
    </cx:title>
    <cx:plotArea>
      <cx:plotAreaRegion>
        <cx:series layoutId="regionMap" uniqueId="{A4FA123E-8991-4C1A-997B-18B7772215E1}">
          <cx:spPr>
            <a:ln>
              <a:solidFill>
                <a:srgbClr val="FF0000">
                  <a:alpha val="47000"/>
                </a:srgbClr>
              </a:solidFill>
            </a:ln>
          </cx:spPr>
          <cx:dataLabels>
            <cx:numFmt formatCode="[$$-en-US]#,##0" sourceLinked="0"/>
            <cx:visibility seriesName="0" categoryName="1" value="0"/>
            <cx:separator>, </cx:separator>
          </cx:dataLabels>
          <cx:dataId val="0"/>
          <cx:layoutPr>
            <cx:geography cultureLanguage="en-US" cultureRegion="NG" attribution="Powered by Bing">
              <cx:geoCache provider="{E9337A44-BEBE-4D9F-B70C-5C5E7DAFC167}">
                <cx:binary>1H3ZUtxI1+2rOHx9RCtn6Yuv/4hWVTGDMca47RtFGbDmKTXr6f8lKDAliqFPc05EuTvCQ5Glnbly
T2vvTP33qvvPVXyz1B+6JE7L/1x1f370qyr/zx9/lFf+TbIsd5LgSmdl9qvaucqSP7Jfv4Krmz+u
9bINUu8PahL+x5W/1NVN9/F//otv826y4+xqWQVZ+rm+0f35TVnHVfnCZxs/+rC8ToJ0HpSVDq4q
8ufHL1ld+R9mS53FQbr8+OEmrYKqv+jzmz8/rv3sxw9/TL/xydM/xBCwqq8xlrEd22Q2p4SYt7/Y
xw9xlnqrjw3L3LFsblqEEPv2l7x/9ukywfi3y3Ur1fL6Wt+UJaZ3+/vT8Wtzwcezjx+usjqtxpX0
sKh/fvyaBtXN9Ycv1bK6KT9+CMpsdvcDs2yc0NcvtyvwxzoW//PfyT9gTSb/8giu6QK+9tETtO6B
+5D9+jDL4jr5GbwnZhYw48oijK+DpdSOSSS1JbPuwMLndxvlDqx/KtZmyDZ/ywS4+XYC91e8/LlM
3hMruqOk5FSa9mb9kjsWNxmjJr2DzF6H7A0CbUbpYeAEmL+Ot1KjTm/aD4c3urzp79fn39s+bu4Q
Zpu2YCvbRyfqxHeksgSM/AqaiTq9TabN8DweO0Ho9HArEZrfxMt2qW/eDx9m75impSRl4kE3Hvsm
JXa4tCRnZGXuxP2zV+buDRJtRuf3XCbYzBdbic1fOhiydw0b+A61GaUW4XfQqHXVQbiwA7MnbCnk
rd0j69C8QaDNyDwMnADz14+tBGY3znRw/Y7+hlo7whaCUAZH8lhZLLrDLcU4tdiDI3ocG7xBks2I
PAycILK7nY7mLx0t03KJyPLdQmyOENq2TEZWZsxaR8YGMswmQgjrDpmJGXuLRJuh+T1ygs1f51up
LbMsTW+uquCqrt4PHk52hBJEMCbulh+m6rHiKERwzIKloxNc3ijNZmjWBk/QmV1sJzrLOPiV6fRd
Ux21QwWX0iar8HkCDrLSHUkUVYSvgrT7jXEXAszeJNMzED0aO0Xor61E6DTTIBHmyyir3tHlcLXD
uWTgCNjGMA3BNeK0MVq4j6PXMXqrVJtRWh89wel0vpU4gTLI9PI6u1+nf5/qMFAGtiWEyelGI0dM
sSNAKTDJ7h+6UqA3iLIZmN+TmIAy+7SVoOzdZNp7V9tGdySHY+H2Kv2c2DaLQa84U2DfNkZsbxBo
MzIPAyfA7G2zVft/QI1CJZjNlGDmxhxH2TvEEsyS8i7FMSfU6J1leotcm2Gajp+gdbqdDNvB9dJ/
R8PG+Q7ITlPRe/8/Ca4JAYkjgKJlTsK3VwXZjMpq2ASMg+10NAcxqglZ8I7JzsipAQsOV3OnNBM8
LCgNtyQT1m9O53Ea+haJngHmYS5TbLYzET1Ir4Plu3I29g7CaFuB8dwYp1lyB1mOZUp7lQjx9VDg
DQI9g8z9TKbAnG5lIHCQte8ZPdMdU3EpFOcPXv5x+mmznREOSczV5xMv85o0z0ByO4cpHtvp/+9K
kO+e1XCwMhKGTKmN3n/MaigzEbzJiZ68VZ7NyKyPniD0ZTvdzNF7M2oWuEyuqK3UxmzGthAUmDBl
94UDsNOPnczr8mzG5n7cBJWjL1tpx46wJPVV9I4FNaZ2BFWMoiqzzqFZAq4FYIEnuFOmicq8RZRn
IHmYxBSU71sJynFWB+U7+31zx7ZgrqT8zb+seRgCfppYKOasAoMJOG8SaTM6j4ZO4DneTl9zsgzS
m3tj8u9pGS52GNhNLh4ZqsfQSHuHEjghRAgb9eZVcTbDsho2geRksZUa88kP3jOfBFeJUgzj9sq1
gA97jAjKaMq0kb48Q2a+Js1mQO5GTfD4tL+VeJwsdR8v0+v305KRvBz9ipiUNJUEFgR1aHulHcDq
sZt/iySb8fg9coLJyXYGYCfLslxe+XV5U1XvmezTHdRewFCqVU2ZrCuLQhOAKdDdZE0CsDfL8xw8
a9OZYrSlriW48gNvmd7v4XfwLig8AxsbnYJ33uNpVAbgQAiMtMD4a5JanrxBomcAehg5xeZgO21a
gMJz+b5VMwnXbxNU/lfs/kR3bL5DbPRqoGx2vyPuKjInb5HlOVgepjHFZTupmJOgLMf/8zy4X6R/
rzYMLp6i7+yBoZy4HVCY6GqiKKWtamlP1OZNQj0H0aPBU5C2M88cQcpq/Z4IIb+XCu0yfFU5mzRu
jh01SqGWKVaNgRsQek2i5+G5GznFZjuLmidZWr0ryYxmAPh7QWyULW9/TeJnYkJ7OPrT5Ni8vhat
vS7KM5jcD5xCcrGVvub05qdeltHyfnX+vUEbO5zQIcOUWhUqp+pi74AfAJ1274omlbK3SLQZmt8j
J9icbmeueXmjE+y2d4SGg/0XFP9N9ARdZ1JSaUtr1VQzweQNkmyG5GHgBJHLbdWW9sP+MslLP3jP
1nPOdqQlQJjdNwVO4RmbBtGZjlranZmbBGlje/+bxNoM0mT4BKrT7SQGTm+a5Xu2OuN4ABOSgzzb
XGomRCJQQ4OGsu5CbETYjx3O6/I8B87dPKaoXG6pu2k/nNx0wdU7kmgMtTMKf0P4yuFMtIeYcoeY
sGzoGZxi8hZpnsPl99gpNidbic23oLzK0jJ4X05AwqMIhgNpd7/WKRskNyjg4ASBvfmYwJtE2ozP
o6ETeL5tJyswWunvmY7ut/A7RGp0B2wm5eN5wE3RM048IfE04ZhWjOcksXmLRJvB+T1ygs3p961U
nXMfp4E/HJTvy0QjkpbUgnqs8kp7wqiB8BQE3mY8+XT7C4bvsct5q1SbMVofPcHpfDt16FMUox/w
XU/com3TYqg0r7qYzCmxhiI1fI9p3jd22OsYvUWizfj8HjnB5tPRVurQJ33jZe/pe3DXANpl0f23
6gLAyj+urRFq7uAQFCFsEhW8LsgzgKwmMIXjfCvhOLtJ07KPm+W7nrBBw6Zl44DNioU2p+qCOwUs
Zlljq82dSYPJe2zS3irVZoTWR09wOvtrK3G6AE644+Lm5n6h/n1cwARuCQA/g8aaBxAeaw5aNxkf
+24eBdyPQXqTSJsRejR0As/FdtYMvlZL/x2RQRKKCiiogJW7mXBrtwehFZprqJzEaq/JsRmOu1ET
JL5uJ3dzcdO96zlbgmNmzOJwIHfB89TxAyoE1rBkq6s2JpbsVXE2I7IaNoHk4u+ttF2XAc44vat/
GXsCCbVsFGw2mi5l7YzOh7P7IvWU6HyDRJuB+T2XCTaX2+lXvi1BcqZe9a4hGc5uIt4Synqmy/k2
JMMxtftS2yQye5tMm/F5PHaC0LctReimrD783nZ3HvgdvD9UhFOcELi/p2Zi2HBHlwTbBjptZfgm
Wee3t4r1DE7rw6dQbSft+a3PcMGa936BAAd1gw4aKp+55QEFNiQ3BHS1uQqk759919bxBoGeged+
JlNgtoO4uXrxdrfHKrT2k//0mjsbST/MHI7TbiTWbFw1RMbTz/ethHwdncmlc8+LtRmjyfC1mfx/
utHu+dvuHq4HnC+r5eL2XsFHF969/OntdHHn4WToKkPcaPru1u7g+s+PuHNwbDl7uK9w/JLVyPtW
p/WWuEeDbpZl9edHY7zVBh2gysbtHLYa23I+fmhhr/CRjU5e1BdswW3cQYRLJMA2pOMFCH9+5BZO
7tq4cQ23EkhsCwIp0KJy+xEYPpx/w3lRThSqr0o83Ot4lsU9+JCHBVn9/UNaJ2dZkFblnx8J+hzz
ux8bZRW4bIcwZGbq1oPinjc8KL9ansPyjD/9f4rO6KoiLslRmvOmKmaNlwTdvhZNsOf6ZioTJ/P7
JDsOI2K0X4Mu5Qdd3vu5dko7F0sVNCkl894MWdM5IpRDr52Uxzw88mhhxI7tppHnFGmpy71HK71B
9FGyNck5TmuA6lSmRYWgU8mtsm5jVw/6iHlmd0781JiJNrSP+0aZp63Ru7Hz8gNxp8qTR3KTEIWz
ozghCjShg48Xywhilht15h2BrjjOKmWEs7hBlW8v5NwrTCcqjGKfaDP/breFXXSzmjeK79uybtxd
4fkkO3BVYATO0CisSirdetijlezOrDRQbJGldXfmM04uYkqqYY+7aXYUlsTVCwTFQ+OQyNXSKXSR
DDPR1Wm067Up1tqQTXceD4U1p2QQyyrNs9IJCwuPsn238RZauWEyb4VLqNNKo7RmEogUs6Qq63rX
LY3+pJcBvdCEYRO0LBZLzZJgr+eGrRdDlZNTbWVRMFNe0HuLNrBbb0FGyU2fx3pe+B69IMQIBidQ
JeZW6rD4bvh9d+bJFmJ0NLC6BRM0/06bNhpmMqOF/6nzE0hk94Id9APxu6+6EP4QOIVByQUNfVIe
0QwHrU6HqFXGrlS9zP+mrE79w0qX2H9eGQ8zgyrRnA86pRcGi2n3LbdIZ/xgtMLKBWUHefoq67ID
nVtJMmt0hEGuNPDoOG/waV5HkI6GTZrMuqEwG8cww9A/cxtSSgdXyiT+nLcM8w+jVCzD1nMv617a
l02tMdxuiU7mRSA/+7LGV5tlgUUKeg4UJEfH899+mzb5Ph/MJFlgHVk9EwHDsgRGXLTzTlTF8KUf
MsDaoBeDHHmDHfuHwwiJGhfHLoII+OUsO7ILoyfzIK4MNRuapj3xvXb4jHtS/c4JOygv8zix5kUR
kGpR6h5KGNsEUmqpWjXPGhovuKu8eSwKEjq07foLWdHq1BB2p2ZJ6PLSGUSdLb2wEid978lLo1Hk
tG3y+IyxyFvSlgf7mRFzaxbQVC1TL2q+5cwMu10yYMv6rdmdNW1TWTM/bLHiSexG/SHtpOgWIlP2
pSGLsvpMg8GQc9EobJtGKyxvGyRSfzKrTrDdUnhGGs+SumBkcHpu+QObh9iR9KpNOmAXsJy3v/qw
r/Pv+GMS/sq7tjsPEpNchBKnsWeZhz1S0pTWMz+zyUVPR+TjyCikY7gtsI3aIU4Wg8ry71gZKJcK
UyhllGetu1uaRl7+XbqiOwf/CEUwBoUFDmhO5V4Um9mRoIOfO25X6n2vCbNoN3Rpd8aZKPZrf+i7
Y5bWWHqV1XiK7KJwcAi0zV50XYh1UTZLXKcWOjtK/Yjqi2gYDOPSqNVQHFdUG/qs72xIEvcM5ndI
2t7+GnAzic7dJtT7XWLoYuY2jB0MDYeBGPoEa6mrCmvZmW2QO7btYSFyM9H7bmzF3S6HVfEP8wJ9
87PbjRx1BoDLDBt6LJtRKSrN8S1dy2BDU57Ri6A2CJvhbLYv/+5iq6afQteGobA8EmVXirXk1JdW
6DlWnOCZRuSF3b5yPR3+0ES3Xu6I2quumWtV0TcNC0H8WecOQn/KkjSVltN5hmsvVOwZekEjgm8y
sZ0Oy0IB8yrW5DSsBtZ9s2q3iG6ESiktHN4XnrtIzIbSTwn8z1A4tA49eeCm1Eqok2Wo/h/4lA3a
EUQNkWMEnvkj6IbSCQLPOk3RuPG3aGp3lg3ki2q8rp2RJKu/9llvLKKq9OfYGOWM1Z5/wGLbnTPX
DSInCZrWQZGgF3NfJWLfKFvZHmc8LIzgm+fzutzluZBp6GR576YwMtlBnlvmZSlyOmOJ+cNIm8Cp
0jhyoj6tnMBvO2ufRNT7GZeuuuk85jop0emnKpbHdauLfhHFuvssM+X9EKxJFwmc1BzBADu3Cjf9
Qbif7NLU9NyZGhLhmJXSZ7bXRzOVRwVz6BDFJ0HuxV9pWCrHNstqdzCqzjGarpul2hsWTdLmn5p4
SI4Fb+pF3ar4M8x6/iO0a/9Lw+OzVplduKeLku8WfdE5Zpile02QBV+8UsZf24SX3q6u0vTYhgOb
x1ExHMaGHe2iHBY4TdGmpRMrBbPXsOwCTif/OxVJ7s/DoUx3rcDMvvlSjkubBLZjSVGnM6nq7jSX
HXO8oEnmnqvKX4FWeh7XnO/TIfR225jSU+GVis99U6S90/UIB+alps1RUSbZnhUXfTwLY5YdKL+j
u54gn0M3y/fMzq/nGnP8O4x03sJLNfIg7V3SLPpE1adFxd0vdu7LPaMcol1h2HJmhMZg7fa9lKeG
XxVHMNj9vpmm/UFrEPtgqKJ20ZdazyrK61lR9+G+n5byogma4do04/DItuzhSKfajucvRyhPgrmx
qRj/obnVRpneAn/4OD4psoRZYZy7h12V6/0odeOZ2TI4IW5oax6aTXbkQsv3X37qGPWsB2JKjXcD
UolIF+cAx6jpUQjJ3cFXfivswyKGFQ14AMOQVxQxxsvPAc/25DlS4Sk4azW2H0yir8bPZF3annvI
ozHCUKaGzU67/LvoXBiMf/4wZGIja0FwfwufLCWBDhsegsBDK27tRZb5/KD0ZTwzgtpevPyop4Es
zrXikqXx4kuCeH4agnu2yo3OlIdM9uQ0rRF6i9aOZ6VVZUelyqxXdsmG5xHkIQTbZOwDsMx1vIiV
QW3jRBwOne9e3rmg1DfhMURaIhopgx7L+/Icx+Va3yOYnIUzCxQXfKIeMZljn3i8snXFD7VMEV0p
w0TwA4MKD5x2FD4QxDn8kZE0+LNphHAfLwvwdJOiWxJXvlioqtOxFLI+6SzlhdnFkTys60Dvt63B
DjrSZqiLP2R/Z3cTepxObXyKAsGCo8zoaDYnuyZ2aZu6QSkPvcrX+z2I7D1l9e0ri7npKUgocVsa
ytRQvMlTZMVoIQzMxS5Kay4DFc9ol/9fbBNhc5zvsZDtjNcTra9YVCRFkAeZOKSuDvYC7WNTNH2r
ukXvVuS0yrtmeCWle2q/YNNhwzAtXG2Bx64/Mg0at29jyQ+NzJV/k9ryDgezQShSx5m9SK3epI4s
B2yRl2F7alksG6c0wTObaG56ohE2bQNzyAU9jGpot5vBTlayseZDKC3c3fPSDtkwRWwOhcMFUHWk
/HR9iipuNR6V0MNO+8msT0h2NJRV/j3m2DDRmMF14655+aGb5ifHuhNHZ5YUbPLQxgxS5tuSHMay
0PtpwtlBbFr+HhKdVzV9pCYmqo73NSiBm+HGg31PNc23tGXCnhwOurQtJySJaB2hzPg8bwZ9moWx
nzpujzC5axHXtYi1ytOmaDp3lxslR3KRiWXs0fKa+CVD1DmksX9mRTKPX1mWTZKC+qA2LBIu8KSj
nj1yXGkg2qA3XOzwBHW5WeAG+fewM+Avm5Bjq4U2wvqXkSBPdRd3gUGr4J5xeA53h68/04vBl7jw
cYeGZSDW7SyG/KHquura0gQu08/dcb+HATkt6rj43jRiIHMW2N15UdIi3iu8eih2ESUFe1VPYn/+
soCb1gSWcqxRjp3ldKL1ZlH6Q2NB65PBQtBtivAH8Qx2WMYsDZy2MF+jcZ7sTVCaozaAysEWxe2P
6wtSBOUY9PfDYcNdvizN0AudvkixTbsc2fjLs9v0sPFtBrhqwoapmXoBa0C/vFfY/WHndd1ZmEb2
sVlayHKEmSNLevlhT6DGzCwLNB3OG8HjiYnWJZFB8tI1+0PpCiSWeKMJdhYUEVniyw+iKK+sqxyu
mMf9pvAImJwEL7a+hjHzg07mqkUEof3yzEQOV88Mq6yir66RDeVRHjZgQrjHrWO/9ZMOGYli2ini
0Q1mRXfuBxF4AqNFsjQryZB/H5TW+6YhQWWB9WK7ZjyyH20RITluqdefVWlmZ8k/NcQSBQgb5dix
ARjnTibaEaS9laukLA/p0FvzNq2zo6T1gz3P7P9x1IVHYQ9wNb5ZBvcnT/Zd5Zm0ajpfH2pTsgOL
hph/kRX2wqBddsTT7lX+cPRej2IgDreGPovxPLNFcM/pFKV0SBgptOCHsuj4DQ7XNIeau/blLSEi
VQlWpxhi8TXrOvqKpcNNttOHQ72YlLji28TbCuAD1rcIj90q4G0QHhICJmmYm6Elo3Kvl0PN6Kzt
XOunJFHE501WkvLU9jJoIEMtfp9Wfeo6lIb9uVknYBGHaORrCq3GxALHKgdnUNhHOpFluFfj+89U
1RspvqkNxL5teFEI4tJi2WcRlsOlHrdXbMAZ7PWVJvlho/u8dKgsuzPRdqDGSjcC7xeBOHKdoGg8
Nbe8lkYnwjQiPTdJlHxuwTacalkZex0P5FnWE2PYy1QaOWCx08ExVUHNY9DSZjorlahtx+c6P64i
rshMxfnQzrO+GJBAD8FhawVkxptY1LFTE7+wU6cuAlGB+zabNluyIUwz6AwJQR7VOYnJdautCKS4
EUJf7C4fydDei/yzpu/wZ2UUQ3YgM1CUe7a2XX9fNhGyorQY8OlQqFXw2UQumBc7HuOaIoeu+Wks
+l9gy4N2FhFPI3HvdWdHB55ldOd5NyT+GUtwI+5x5BVN9blkJQChuYJ2ZyTJo/NsMOEvdF2RYhen
HLrzyKTWsSdlFp2rnJTXXWliFi0LxXDDZFrzE12QkYpqY8DcmQEGYupiKVqI+yUnKEgtIhry4war
2YDRqMHNBVEVdbsy7/F48CBgrqrBBxFuJb1ki4a5+MZa+i75ObQsPSi6sDa+dFmARxfRAK9lmykH
hePHrKSf0rYR1TkJDL+cR9gu/hny1UzPSK/afGYYAT9oGl2qaF5XjTEb8jRv55LChIvBww5K0waJ
BFVtoI5545L2wO+M2IVfJU2AW0xjcFpWXpfDXhcjh3VoYINl9Gqz0xckFTreswKBDZb6lqSnRqDh
G27jAHD22H2Dh0M++77MwJsRqVh/5IIIsQqwbVn3y64G98wamu7sjoITcQ1hmN+RCx5SsQxc33cX
ZV22+f6dWkkK22KOOtMqFlrLVASg3lrRkwvSET/YB9sLbp5WHGZcS4FdVFgSmZkfC6wrLUfOnIVl
/bMPsrbZ7QLw8HelGWLxpSvYGEh4HLGdlSm+TEg4MrEa9LyTh0h/OmKCgb91f0rWIBl9cFfqWCjU
I5zIDLpwN7MiszxKbA9qmuQGKg1xz7Gw3G042w1t6gWfy7SAIMQEd7Kbx7Q8TwdSdD/qTjGjAdEj
oujcyuyuPhFdTC5kGKZ8Vms36G8sA5WMRWgVlH/uSQ4W2O8RGzPoX6sS+GOUAfzM8UFXYK9wVHMi
aHDF1DcE5lHlOUJXWc6cOGhyI3Rcd0jAzRuxCA9jXYKt72OQkrtg0AYLlETI3cPENDtQbWDIKwsE
2VA3YXvn8VeVyVX+d1deuwJzpwPPX7057eGv/3ORJfj/9t1dv/9xfPHa77/h2oq7N7a9+FO4BHks
MpbTHxqlefguCLOSbqxNrv3lSaH0mVLo3QvgnvlwrU66VhW+Lz/fljw5Io6HLOhJlXRSXH5UXx3H
rQqlUu7YiiFMGu/4xrUT42XFd4VS3OAydmjhLBYOO6JMOua7qzopjjMwJIwIflavP1gVSQku5GEU
Dh5R/ciGUfVPiqRsdI6/Pff4RHR+Iz9iFD58fNXCuvOE4dcpaSNxYxG3QoZIc54b4NZy5KaXQtR5
tATDJsrdtOjLns8r2gm/myGLNX96qeYoTWa0i9Sh7Yu+nke2kRb7rZ3E5Qk0Ojd6J4s6kf8UURV2
2dyQMg7ZzFOKkxvVZX19HvudipeWJXL3iiWskKeeDAooQEKCEqKAbtbJJ5+YVZvOvVjoKHeyFtbi
mKi+gMhekpD+CIlOGv4yygbFm1ei3fXEFpmsiWNBKGTzsVcbyzWJQRVJgtqXvnXjtlkaFvtVgirw
fsybUqv9ofQquLQhQJT9KzbdgLqvxMBkjKYfY4SuSXB1OJmEU3u4i3SaWA8hs0ppyuA6JNEYqlYZ
E8xH+YMaRbir4ZZ1Ndd+5XHfMbgBH3LWctaXdEb4IFt2WEnQtBGKBgVDWooTNsi3XlmjMXx9JKNC
IsDGyvF4bSeutFGTjKDzA4P6mhnX0tCNSefeoDxV7MYWLJvppLqS8kckTLc6eKRuK7P0mJaaYDM+
l9uokoL3osg6p8/N6z5TmcGsa6/HnpNOg2wHNUnu0tRz2jCog0+pi9dOVg6MLhqFX4nq0ccwmbYa
uQfU6sE2UujQuvp4aCYwwLSza0PFqmAo05sSReraNqqDbAB9dRoYJCMnLCr6+ktUmubgO2g1jLEo
Ly/Eev7HlSmQWoM3Q+4nsRpTIqSSgRn24MWvXHuA39/Lijxx+4XhJqXd7/WW7oDKy498Onkc70Xb
O1il2/dYTvIMUONuHPamvuayhZbv9kQOBKUE3dYlXwSWy+UPXWPVC6eUoMZ+ZGbfaHuBsoqZt69s
BDKxZFgAvJgRWgJFBav9JOvx7CEUdl4ZP3FaXSXGflchTvCdpMt8vMaybkM+8FmQlD3NnW7kTQpH
BKZff0lyGfaz1IBH/WInfqLTeSEyTc+TJkjLny+v2XqmhBAcRBxuG8YtHHjvDbRlYkvq1rW0WQzd
z05XGpvArBGM8IWJiqQwnE6zxviSU5S1oDRVm42/obRV/9PFQucGKDqQBWDnGYdpW9+3CE7Kqi9l
9hNRuQEbHsJ6DS1IULPqxRFzBex+6aEDYJmEIoVF1Xmiidi3UCJqIqfwYW1Hy9/7GJUGQ9wc8Q6V
5ddYDTLdY2hTQvcyxbsAwTmD4Zv4p461aW6nA/tZgloykkVYlXlcnxVDFeQpkvYenTgzQyUNPkPa
k2T93IqG3vjS5rl7UNo6Dr1ZMgxmf5T4RVqh9ojSgVvNaqRc8blEGDgg7mR2B5NIjbAn6aGJDgV8
axS4bVG8oqZkPVuFpZJof8LdEqi/IFfFZl1feezMtGjQMfFDiUyEAuVrvAWxQJhX2zbSgjHf9MEh
3llPFALxGZhbmJOcuGDUULqumCx265a9rtB8asWRSCMYETbBO8xGQzLZFlEXlYnrZ/mPXEOLigUr
I4ufUOIjMWBl3WM5bBd11MvE7/peObWv28KfweC38twrBtfY1wkPkQkbyBROrUCOAULHmyS296Ja
jPBkJbOxhdDLhMaWXIfRcDnEMmojx4zj0WkFWH0AlKW2j39kiFWHSysBj+g6TIQ9fisH06useS6Q
JKJxph6xizovQIBR3D7etjwDtQkr60J8RYbgAZIHRjrGBlUukmjZlTIt8l270aT5wlk2VMdaI3B3
4jjRNJkZnpt0+x6Hc/2eWqnLLxuzIdhkyvIQZzRFOsboL9uGqQnH6ivUcNALCUIFL8acbA3m9qlH
7Dz+MZCk1B5KtqYCfdCiqBUfsLpoYShefuLUGqGmCbaXwG/jugBUCSZPLLVZ+m3C2u9sqMfN2NZ8
NH8U+Sict2wKIX+4IRuwCVtaV6V3omBYsE9fFoNOZ44mPYlGJhzkwbtYUZKZyDGwpi5QgE4uE54m
FXOqrBbGTVb4BayRH5UpWWhXZcFZU1oeLE7ui8xbeFZFm8zB5cdt3DgV9Yqj2LXkl47p2OqdsiWy
Oa8swwxmhRhAfWETmb4Tmhx0uMNdSUZlR129Oc8aH9HFgRtG1aj5DS6++IRzRSrvHRZp1jWvsFZT
u2bhXkZzPJdEb9/7g5xg3QxE0vXTtijV16ZOTQSxQmuKILYZxn3LEWQhKydth23bRTbDb151G9mC
thy3NKvDlrpf3E6OW5oWwYAmmCCnbDSRxVCaZLeIm7wM9gbRR9A6t03GmJr0VgLtVKSAGr0C4sSy
WYiAwAFSWDUgiHNAE1NdsDQZsjClX63KZ9CtKvdGASqD1aPq3uoxat89ZHNBYkDFYStHk6LzAo7G
8AnCeNKJ8Z+yAoXwZWyH6DEM2nhch6JvM3nqFh1+KvDZOMXeAzG3GxlKs93c0g0rZz38Bab7ytQm
USamZuOFz5RAVdDNinhvHa2qi4iK66z/yrxmtFSVLrC1hngIsqvKtCKajl14xXCpaDr6x8QAZQUy
Qiax1y+GRJLK27WZUbdfEaVqLEerQobdx5oB1iQNDBtbjLdxPlq3GmZz7MRqYdYqRCR4YFC5Jv6G
HItgKVByxlJUlfKNagZSJoRK+DZ43mp2tz6jKRxvuXpIbDdE2hMdtRAuILpSqCGO1fUnoS5pBy57
WRgXTaIyWIe78Jb6VtdEM2SWvpe+ZhYm7mh8JPrJUKmBW9pA/qMHByFk3qmLsibYIVWPfsNgD74f
68PDnGdi4bZG1qEVMWY9Fjxu0JO7TGD0sEqt7uLqTElUQcJdt+IWjMFITZ9rHO+EB0gMKH7VoYHl
dAWbhzYeLCXawFLoCrRohMOLuhEIA3Ur/Gb3od2cm1mSQRKwQPBNkazGPPXl1eb2JJ7F5EcnACOB
1+ggCppmNggH0aZhooPR93s5Mn51xPKZ25pueCrpwHW/KHwtc8uxKbVD39G6CIpDM65ZJ5wc0Y5x
pL3E4Cdu4is2K9r/Je7LuuvU0W1/ETXoBOjxAmst907iOJXkRSNOUuoACYFA8OvPJE6dk5197t6j
xn24eYhHHHvRqfm+2WEC/xrLLr5amc+LVpeD6b7lQH7du94Uvfuy7km3PuZLEoe9rdRAiW1G1I+T
P68rqZYHNwoWTF30cZ/cZbFLaDtA7JM0KsxAv2oD6HBXtRgWl4eGB71gMoAaXbeuDhFRuTrTNPH5
U9HNW86bOCR+9RdLV5Ew1G+Mz9ezKFGZQerVrfuOthZD0V4HvTFfj5NVxXmhJc9a0kdhf79Cays/
+LzjELDlc5o0G/pTs9UFnyfaUpmuuuGk41eQb8ztaOJ1h1BoiONLsiYCeikIhkV8str0+fNGFq6j
Z2riEN6HOWTzfTTNQ/QOO0bpv4HqKtzzDjHdYGprDEjctzTsnb4wCXTjvJu86k1NtclS0ZRun8bq
JelVNXwTqTVLaDFUtvE79fO6xo3u1ilRVzMbRlK16ANIV1xYD/XDA03KSOvLUth06sR3UQ3ZjLsc
oOdx+f2emQVDek/cZMVbqOznIj4NQ25tee0pk6K7G0jQIz+phc/rcgdxNJfyzPJ+9eQdJITZeF2o
XPDqjLFSZLoGZRFjW++mSq605lFejHMroEFX0H7xKQJRBf0qdptG0zXHArtY6clHE/mCTNcYHGvE
gLyjbEkevEXVRet5y6pQPHZpWeILNBXHNyMpITqqwSHnONxupnx82f1IQRipwlmeXkHdHJVlsymi
fXkJA0h2YKb5cuyLMYkkLodnBJvKl8A2BO00ighK+OO22tWWbxSL1NqdS51Fqb3WfqPV8liojEB1
N0IwioWrdDMR+kPJGYv22zzvJtypaBuxZN9j1R4FuY0y5sruLpFQGndvlFpVxU6rwkLAT0biXYyu
wZJ1nNK2RF2cnmIuNjm2sdUKcrRhjiMyfEw5FMTjuVcdpc+eV+MIyLsscWfTykvsIE1SiONDcP4o
WepxpEdNn4sJV99YkQxZcVZiPe5Y1kF8R2sziTl6GvryWPLBB/GqbOg6Qw162iEcLS6QIvX4Oft6
qWImO27fqEr8wV4yQYRSdyJBkzkkUK0Xj4nNRUr+mXThuM9DThWwpAjAOR4FoPFK5N/HEQ3NeHZS
otJq1grUxdjIShAPvsLkfvQfZiiL5YD7FYndXITf8yTcV6o8TlniSdv9qcDIwhEy/Nf4wqJwDLDC
RceTJ1uE73W0P27NsiT4UWyx1bjiHBYQRrjGn9fjXJaNLwDcBL5HgjXFkyYgGrMmXykAoNqWoGri
08/Rw/aJ4iNLFR0Xx+btx83wGDUOVMOPGpeSnRz/yiai77NYuujp562OXn/83zf59eeAFIBMKVPb
4wSSIRLLi5aFle4CHcqGix7TPeBYPM24jJ/QgHNDa/L6oMwOGwo/ofP2jl8PCd0YAX0olq14pL03
uEtL2nf4kdQCY3MNYA62UNAW21H08p6k+GZX8nh8oa93EBLeHFc4vl6TSCV6tMaaoViTq81DVo5J
8/poX4dHwXSH+1PkEr9xImV3XHwoNoFxyhNIZVFI5KLANzczxqV43sFQ+fkGV5odt/d1IO1+8zhL
XOTxKYl0E34PDrAMo2uaxXHqrzc02tcd/zCQp+blKYKCVavrHXbLYEF8A9GK4bfwIHruqOIH8jGt
eL5yKdPxJSn4gOEzEVSsuHi3oNh9nIBlHx8IMSu+5Auv8KUb4mM69Ds5zn/wBRfrs+94x+V54BU+
V0Bnz7MrPW1lMt9mr2NFqonO5eXnLadqcTidIDOND8EOYHBwZaXGPr8k417Ez6jcVLW0dozmQTbx
xBkOTpSAiQJCbgtsswNgAMgGj0n469LwYzrDNXEAPXrzharOGsVi2G4yOnXBXM25gW2i6Wje9UvN
Jo4+P6GJx89DfzvhC4pG0j30o8ffW78CRCPxmgAqGoHldw8gjBhAgdUpHD0R3CwfioEFdAFs24+x
vyLXAiBxyMYUK0zlROerU9dji+1PIRoYna5h7nJ7+ARGVWG94Z0xWl/9hJPV3Amnzl506He/bvmE
+KwrqwRuxyX7MWdGU3W4YRNbNds/ZKIy6/w8ZqtYi6v59dID5RNuUQaSV+OKNF8ncir2OMEqBz3+
cfuSADbWNcCrjiH+ip9Wk15xBxKfHtc7S5nii8MAx8+PElBoVIN0Ba5M81QPtAZksRX9fWYTh5+A
4PToYRcCtevTT5BlT0jn2NkPo2PpNWfjjs/YX6E3hrYcqOFIcg28lCUarW/fo3camrkDMEFue10c
82mG1gAgPNfVjKUyK9iGPW/asNIoiMFBRusrL7MDKkh9pYHFq27g+HW8uQFX+WlFecaim5VBRy0f
aKYOkNJ4bHf3pWZZMb+F9r/f2AnK32gT52K1pJtaQBd4GVZdAgQqPuc8S9CSYzOkePh7lO+4qmLo
j22jJ+wYbi51CQbf651UswESnclYZsvNupOelW/17tfoyaGYBqqw25EWn7HeYnxFq91xByATO66B
2QGGljPaywOl6iTqVVTWtDer/VzQTYzJSx66onsoihGGgHOemmmO/rXKRAV2wo4Gv1UNhZUeo6bq
ktJ9ACK56vk9xEqK84aRDXzyO2gvk2z8RqEkH9NPE6sATVyc9ktPYYHaJ/1hz32aG5CoBRqOek4S
g5oS6m3qE49R3oO3bRZ8MyqhwV3BTIX255W8PsvRKgDEDTIrt+Oyfiw3Xbcc6x+FDwhfUP0fk1dO
/fETUE/gnjGVHt8jSQyzWLNxGKNcwzKgE/0JnfvBbciOWUxljmqRPewQrtmTwkQ9ZiXtj//5OWRR
U2Iloog2xX+94uHHchrxxoXNZWWdpC6u3nhR8tXUK0QEeNDbzmh6vY7DMct5tB9w4ASeCF9ylGXz
9bjHGN95DP7hAbjlceZagmn8/PNAxFFsaTBv4GG/dmyDVHupazVYn7/VrwuWfgUaxyo5wGgYtw4Q
cnKFy/O25/1oWC1G0OlPXhKYoep5BYu33MiUH2WcyAOOUS7dcVr+x4SLjMY+UjPij0lu04NmbIcV
7HzalmxPtayJmIa+PwnVYTaeX28IcOBj0dOIscLn5lMSqVvotrqy+hvg67eG/tAngm/FC0wO52ry
J1hZzOAQgFenTwJOGpx1yXnAbIA+s3sYo/yYQd0C4EXUixyPc/+b7g54wS9s2XF4vHnoEG3Dlo7j
/4azOh9MtE4loKrXpVEBA8ZZoA/ATPrrQ/0GoGM2xRD741iArPB3cbT1vyhB10qPFUMp+e8xEutg
TDNaluePULkeo5sW4nioXh5KFpO7HI/s5+L41+fyRwgBmkSMHwjEcPGgwzHO0z+eC8xcKeBbxZ+Q
YI5lTJLkqMenqYJBdDconf/uPv/5gJDbQTWI6KYU4OLheP714rVwcdL1MXs3hgEbBdfY8a/LTWOZ
+zmz//oCkwO2+58He1whsNuYlEhdSfHWyN+BzNCpnA8wNr37uWKsYj9AeyiHNkLOIZ+q5aws291b
v2abans/HOt55rA0wIeTYz/6mzP640jHGaGVOl4xlpVwY//ZErHROFrLLRvfda+TakVdhzkevGZY
12W1SDwCkfsNM5Nm2BxQWkTiOBFls9HDtTmisz+TPjMkrgOWlq3BUj/ixzE/WPIgtwz9ZLO+8ln2
dZn964v4/THiwR3KVgLGBJlOf1IWY98d5zREy4OY9LEywSyIJ2gnMvi3W1T5/G+U7P/b8UiMB3n8
OV4x/cdhUwZUI3hjm3/4ue0FLkZVxzAJE1O7CW+S+c+uD5D/kVyJiYFoxPxPy0G2MiDRi1TYbo4q
GEXy8TRK3WFewLdybBh/fcBjffllmGJAgH46HFXQo0A4/zueuW57kG4n+qocIqdJU/Z9mX0uHCbM
303BPx8Kjw7mGCig0en/yVjes7TfPC/41WspshCgIxhH6djjy19f1W/cGj4dCg34mdIjPpdCBPvb
dB/iWUB1aOnXGOq0f0+rtNBHqQjP99FOrtVhhI773KVlXboOXWDdoRSdmjkbQvms1hiL4N+c16tE
5JcbDgwTtwDGtRT+gbxCDuMfR1Qcgy8qpZgubk9jMZ1SEg6VhMeLTrz517QPINobM3FgvrTuYTtL
inomfE76W1QRkAbxxmgLROouzYGJxG96Rjg3VxtqFmIeWJA6CVsDh+6E8mmEwQXGeJXmw3jqO7+n
cxObuJj6tnIEEOBdFhKTFW/oK8+oCzRJ2SMbeojc7jUXC4WUxy+FTIDVKEhIrtAAlbJvu0hZDJGf
hVMZ4ddErV/LHXQOFTax4sfy+toC6R93E7LsFFsKWtajPFmXNEKhbdIK/Qvsy7jdKP0KXz5kU3cU
mVCeHruSBWmL5xbD8A7XvJ7mHlZphC3QQbZQhHfK1/+GYkZs56L+WWD9mEJg/FbcX5hOjuKiHBcg
Xuh5dJGebGVwyF6j21luYrAokjddgDJbXsAzdKp7zlCO0+yh2Gaa22tVxNEBUkyQaabN9tof0nWb
srEV2veAg4EMlWA/aiXmyrDmyFFY474eke1I0jd0pBCwn/gIx9r4nmx02c178CAH04baNE6LBzNP
IDfeSwsUnLcY55A5nAXUq4lq+gTF8L82tMRTdUOKsKafExK2uXoAnMfs24FSpdOTGqYoRoeOBS3M
DaI4wPGfBrPh2bZrSHe3wXwGxGRpUDImpGq2fGPrnabTPMFW3alVosunlQNfKwW8EHnczetLAUP2
JlqWoxEY6r4cevdxACIU+bp6pQJ/rpEjeHpe3FU99hN1HkRXQOH5s/4DIH/Ur7ADH5vh69DoflSp
QwnjGip9CqWOhVE+LvoEKyw3JU4j1RqRDjpa6HtsLqZ6sgONunMvCSe14Hx9Ipskqt3kyi4yX7Ir
GWf7de/CcgWExbwrXZE2gRLxUMq5i4FlL+49w6C+yjmBxBuzT7woZ7uPPJamDTSBerXqsvmCJhxQ
VzqQ28rGn43GdBxWW9zBm2LbMhcCTzeO3FmVIT8pI/3jrro5PmHkzieYubIOI7bovwrrn9Ikt7cu
j/htv0zziUyAxiGQ4VeL8bQVdK3ellaM0BtY+Q3qWNZ2wiLWIR+GljA63sDb0Z9htgY7PViS46Or
bWhyNZTnFR95XaFPfHHB+Av0GOzbSHV30SHpkCxAFTkLFZsnm4MzqDtAR1MdZYY/r2GvvnTRQAAx
+P79WqXyBN9AfJPHVMjaRFF2lwM+hOl5QuSmKtlbgJoSOqo5o98SUFDosxKbvFuQZSHPdhuiUzL1
87tpyQGEYClopy34m2xym65Jv1YNK6EXrz7KJaXbNZQR/uuU5io5GW9ntF+yF1u94L1C36uZlH0b
scjd9BQyiTZPZvU2LJlG/9YjmmCCBrxhlTBfYjXZu4AX4txORXKMUEYObpcvK2xoPtzHpV6ugcpH
N1JnIm0rrH7fkhXK7XqHDUignbfRp9WO6/cxikKTymT/Mk3KILqDWcga933CyBWdhYckMc63ENjr
cFN4PsLJn1j5sCUlFmK0es2CdJHsBoFunb1xYXTn1Pr0lnRwpQCB/kDW7WvsGXvIE0yfZfJzC8gz
ljUP/VK2ZDPZKS/n4cFC0f9pgwvxrGLQ7nyqvYY2A4Z3yQkyCHyWfwFjbuos7YaLAYBRp3E/vw3J
oN9OYpt1o+eZP49iGz+6AE9ePQYfGpY4q2qF8wMTXAELxMQLYm/yUK1vaDqJrkEUi/qiervXIJ/6
D4ORY23tkrylIDeubeoqyJxjGJXlAEtTVYQ7BR5iAR0CRzjAqLlmPhrRKXt+V1SRgRU20fSLi1Bs
tRXqRoUonWl8U6wFEiXSsSgaKvfyak6MeAP9EDQnq3DPqRnsZfEhuSi7FF9cxp5X9O/PO+Jhqsto
8w0ZMD3/vuGGXMRcen9Cebo9zY4SVrt8BJOs+VzHYlmuC6rtZUR9nNS8nOgzHWb6kgWbvVeOmZdl
X/bvHgO8XUqT3ucQPFxi7BTtGMb5CXVvVMMwsNxFbtKf9xi5AFmXMCjGAHM/iC3OsZcFrEixkhVw
KqKLK7yNmTV2GtRFE++eoTnLcP5LepPEAyTmRTZ9Al44vqEDrJHJ1tGnvnf7LZ/UeAollly05718
GPJ4vnE+X98ME3PvHRxZXzO9YHFIx215yOGxPEHTuT4m2exvgyvXawmbiQGeVA0XVvRIDRgLKD8B
x8C+Hzl2x5hwb/e0Es8VIJ1P417N77Hh8ytMtvJ+T6IZ2qpCnmFgJndg3pGNMfdw81f7NmQY7244
7zwybzSogTc8GDs2UKzEZ7ciFMfOPudo+vf9ztHc30JApYFa9OY9z3baY83uEZRTauRBgItsFrvn
j9XCMzAGLvoWsRTauLuN5Luk8I8iB6VqSw+ovbrTJFvK+RTjjQDdDHe1ZXdrZPkboD/dQ5Rvw4du
dl/wO4jnmWXyYepRwShfqodAFWShxCbyhhqbfvYR82vTIcflHhIk/yzTZRkvIu2yvKEiKW9zZlx1
pnE/0JteVLYFv5wjxAU8fIt0g76s1T7Tpe4zNjyYCDqE2y0aS9zrIl5ndzfSBQRUEhwsBbBm949Z
yKO35UClbQpYY81JUOveqSPz4QQqehO3vdRGtpEbCJSajCXRpVymaX+3VYPz4nKUHnFLxwB3jMZd
MyvXNxpYgeua5PCUNaT3bLkHiqOORI+Ev1/L3WyNiRGxARkhS9o1QYkI6y8p5g9Eoit1WEecnUmB
wokPkDtdLXNR3pA0xIN6v2cbS5d6C2NM/U2KxS6+rnIwFZex2wbXimUi/unVAAXPXEdd7SLGO91E
OQ1PMoOap06Rn/T21b+0ogFWTfzDurRSFYYmdeAX7n/3K6l0lk2RlPpmjrYwqcduiwq6Z7j9Qxz6
FvhRrw/1mE1J/zjPuarmdisQiZMC+J8M5kMF2rXxMO70pzzxnbjTAqxx3Q+An5t9DuNQZ/0GQqr0
Sl8NMifmxFey3msJ+Lb9JWeoQPBQCahOueRac2dBk3pSbvX/nitU5joDRHhkCsH14b4tFKVJ5uyW
XoxhSXbii0h92qCEE5FpoBmARG6tS1G826LclCjMfLXJrsFKOuMHDHIE8OoYLEJwyJyE7ZA0w8ck
wLLUl0kpThZuPkLuk2gp/DNI5p5dqREmGb4sn/dd8Gcu7GeOKLPDdbr2Tys0JydWMXeJsXnEWCQK
B1qu3G+7Le0eXCb9eRGONna0u61LyEdt3fekf3JDV7TOFVvtK5ljfV3m/uvM2X4uTQd6kQd2D+az
ipskTOvY7ths8jd0EtlTCWGTa+UCDArjAQMGeThy/ZYYq99auMGq01SW/G4yg3nyCE7iJx/4wq6B
ZvOyjvpAr3ujxjYdxu6sR0bQHcfJic7C3GpGovtUh/w2tSBTkYgEUp2iLWrTlCHK3Zf+soc0PRxJ
2ITbmC7jdLJJYR6ga1whqXQrq+m0xgHWLa6avJgWW9OkZ9C2Qqjpr6cCF3faAL4/7cgK+MbAx48X
Bd6vdZiUK3xS2j1gl8fmLwvdtVKhvsApsHfYdeTZI+eu8YMVH5TkyWcgguEMMRG9mJj259KW6k2k
YtcsfSE+xkP/3Cko1Dgat3OZMvXJrOlsapIZ8ymLmbvxacZCzVxQyKcCaHvDbIqL5jGQdxmWBk14
9qjQltwsayK/apGVnzXjyUedZOvdAka5JXY01xmg7A8gBVJ9rGnBwnMVj/cFYxnqViyOxyDMv+b6
aNK3oT927ZBOL2ZB7tqpKyQIWoDcBokyZJCmmRysR+DAdgMQs1xV0mQd1pG6iKQi952d0hchxKzr
FKFyQ626UlSNxuc2gOUwJsRmyXVf+LRs0cIvnUOtpflNb838T4uuTTTaZln8GRvv6moaVetyFc26
aGerois5kvT50DMgomvRvobz3T4SEtSLXyqL7QGd59l4BpWWYSS7A6Xobi1C2bracZQ0d2Hy9kWn
c5DNBPhzQYhPF77O84a5gkmJPs1boKvfFrBpSw2mcDkNasluAJ5zSLmQuoRiHnLW7zmkrezcl2K+
zTf0b3WEcmRuOzZG5BSNPbTI8b6QD/PUdZ9Ku4RGT9nUdnE0xg9+LZMnsH4VhVoJNVxdzKvoLiuK
qhusfsN6CqMQCqUcRekJdUlkHjKxJlHj2aEQ3PqY2JOzC5wPUMpgEDVIThIq18uZLwUonl4j5A1F
mjsdbezSsG2UKWrqbGD7x2FC6N5japJ1atFVMD3VGLxmt41LPO+2SxSncLk9Fh5ZV7VORpl96SBn
jYZmiaqg2BlEng7xvUaajaENuu2Q29rvop98gxidmGytAK9WwYoKlXm+tcOysV7fbhUDpNNMHg2Y
fdMh8qvI6gD5OfVn5+0oP3Kuc8PbFVMF9A5cQtng6iWMppjPHLXacO2Fj/p/TeMUFnIS0GX1w4mM
4ACfWJyCE7rASyfnoXVbjvy7N8pbjeeQIxFBegWFNbiJBfJ7XP73PqJljPs4qWFrkZAUyEfiSCqe
XkHkyB5EyNzRA7JNExbsLcJpD0kBdAwHP4N5uJffeM7iUFyg994x38ZkovKTt6uIRD1UAOAidLZM
rQW2CCzH8wePRIixuptRUIaHWNF4g6GQT37Ulx2sG54Wtjxl1EtW+QFpUaSb/TbcZh6Xh2RCA/XH
1ECMg9S1p2wmVhanAgJamd3E3o+bgT5Kzqhx0Dvw8YzILuTjQT5oWg111H0KkRlKd0uxYm5Uooiq
8oucy37bLNDhBQivbCD18t2an/gAZ3J3siuUQBTYwWCqux2lX3ViUVcwsHMLo9bXST7S/FRue5Zf
wEf2H2zlu+cIqp+5Tg1McfBYY+6coILpv8WDRpUFVb5w+mSKiYp2cdDPhHpPR5Cie+G3H+r/Gyr5
8oZAtXsFfFremZhljU4Lf6+SbetPNushIlsoCGobdU+KhrW8Rq7XXtbZYLe8DsOqh4ubY6grQ2XX
AaahRX+zewwnJnM5rNkF9lHfztm+vZtktAYUCFF3QgWKDpEpS8jFFfnct6yvwku0s7DZOuHrmLyr
tNSkXfEe6a8OdnlkiaoFrcGwRwu6EacScUI54SZk6BG9fONROBAXVNTp0Oxa8DP8YwuLzr1PKoiG
Uji2GxbnxpzyLZ6uksmUn7oFVt+pKVnKTQNAURJ0qCWiRvqqiH2bxsTPHyHJgJyjdhbqvwZak3FB
gZSk0DsB3Hrg6Lz7Oh9Rh98HEIGhRgRkeSp10d1EfDKQ2HsC0wc0f7aHpCTd/NRWA6GgyqJZXOCn
wIMpkW1XZ9D8XY22G1XjAZi97BBSYGww+tZHsTmyAu25SGx4s+FhtzllFT0paD6+RxBVATxUlt9F
WIanz2guV/G2VL07qq4slVeoYAokCZREvmCJzLZLtuTqnUF63z3km/wbdwnufLXuATI6Bo87QgZl
qK2M1+cqEP9mdZ3AJcBeB9a6RF7aijENE4Um9F0C+LBsqTLrdQLQQrYrNDv/XLMc/kaip/wK8aMK
sklHnkbGzXlGBt3Hwk1JTUvoI4XrdjgHpn2r4cvaHuD1TGWb+mmB2awbINyncqHLNS8cVHPTsEOm
ytkacLpw/kKygW64sUO5pWcwV+B/4wyGx5Yv2YKlN4IPAzF6sL/7OuPTiKJg2Kb7zFt/x9MECT4x
4bY8Q6Bh36+hnKGGngdcJVQK5efciYrXPQrwxzE6Kt4JETpDjZp6k3WhGYVMRo9SIDKzUlCEAS55
s/dAAOq9sLY46QXCvzaLewlLf8DvcAKZH+QsvW2XzP5rncRwStkUmnUm26cSq8VyG+bB2bYbl+rd
BA+zx+EIGdEQSKBAfWruM4RI3Vai0yXkS2zra5cwehtFIn3ZOqlvAiIp30BDqBpo09IvcOv4AfxH
SbdGkkk5GPlzubV+3RTC9lw1s5MXsuqw/rqsu1VJupHzXKzkQ8SEDQ9ArnQGMMD0G1JB+uSTpFBi
1D0EIg8Gypf4VMKZjqaApnBbjCwm/QmGcvFek+DWBvsmqjrU563I3Fgd9614XLMVMHSWGvaAQMjs
4wj1B8KjfPcpQxzfRzcbWLvlAOwRSk8IuPiCId+5TzxaY47aKkRNhMrj3nnYjibgLp8H7qNrpzCp
Wyd1+Tj72dzMZIQHBbmhd8AFyquIxdUHIMayxDDgxYtN9+wU8nh6t7gtvdaTmdNGLdV6VGtxD0nP
AIinnKbqasrEULQ7jVA4IXowXAaSLt07uHhl6wButQ5DPW/GjPgTyhekJW9GQLO4Jh8F28JHikSs
2k4+hqWT6FNfdexfkDvHbU7y+blCuX9JcoQhGCjjP8b4FVJHATcOVoSP8AJV9wHig4tdZsy6yn+B
cHp+Y328sRoZcHGCebAjzBGxmhgNeX/BfuCQUVFNWYs8uVugaNHdOqbunwpgR1sFNCojAqER4YnI
4Q9R1eVPCrHCfZMD1UcS5ZCAooMCVGfZ180D/XcnbYEHuRdsULpfWnDzcFd9REdrevvO5ZPJyeOs
xIhVfsK7mKCZciN82RAvBERAjOAaQISax3yDxGdDQAw8JGmbmTjM4jr2olf7NQTm2/zMZFjJV4JU
UX2lTNXPecNyF89RWy0kXx0WLw2VDbg26DYUTWQRtxAEJjvKxireZON04eJw7bcAFLNGCAQ55/mw
Vp+LYZixqIxWd6HDOkZETFrUedBPtNFWcA6hTQ7tF2TSKOOh9trg0cakgbw+J5CoCmu+x8jWLacW
RCsEhKfJrpsWYFIl11AxWc4OcTvG4AgahCu+x+PbJUOkqTzLLBTOfTDVilzWFgRxhb4PViZEKTwo
ZSZvWmSEVkVyim3mp/HF631JthqfYuXWrCZHSVbvVmBluGKwbyraALE+riQveEy7i+BhKcd/+ojv
KaklqzT+Dxr9sgi30TyhYb5V28S6ArmvtCqX81/Tc39ke8EaIrSqgHcWuTwg6cDJ/JGbk2SDNYnL
8ps29vA29a/Cj17TDg88MqCl/oao/CMnfxwRNm6QlYd3GJTvERXwqywB4Fw1x/BLfO9fj7i8qmoy
MjhQ81Mpcg8R3BKHCJYPqUAKvl7yf5Tm8H8LYfg1g+H/KfLh/1+awx/exvBrmkMSx7BZ/Lfr5U9x
Dv+n+/Ly5X9eiHgEQLz+yr8j73O8sA2xVzBggbLHXAHD/DPyvqr+kUP2gYRSxBEl+BvD6GeUQ0b+
gTcekhIJjZDgFFDV/HfkfRb/I4WxH5lQkBkg+p4m/0maw+9cOz7l0J8kMNEdTPPvI1klNs2nLI+Q
TBTlqpZq2688zaf3v9yTv3UC/cj0r5CdeUT0I/ky/T0zYk9A6QA0j64gWEnewzmBUsHH1WO/woX7
N1PloOx/Ic4PNzfcqDD5w4IL8cDv4U54FlDpInTnaksMfYwLt9yD+AfJsiOH2xa9/DtpBGKj/nTI
8shZIDF8XgkcmYfP7RfFVNATGSFUZFdycwxw9mjmOxA/HLA6oGyCTX2lH2KoadJz7FGuoRWDDf5S
AKsZLiPhCEBflnytfUDa4Y9QGmoC8mk26uKXAcILQMT/xd6ZLcdtZF33ieDADOQtUCNZHIqkKNI3
GRQpYR4SM/D030JJjrbU3Xb4v/yjwxEOWRZVVSgg8+Q5e6/dij01pdiPCwDKwp3NENVueUUxUZzz
DLNsrjXdJ6NzyyssqvUOG39yK+cuubUjDNkbKyrj/azY6pOoxQjUtcXZRAf6lUHq8hxndvPs1dGN
3s/JFthxCdsJ389iWtmNbaPVAF5u9Wez7Ytvi7VUd4s1pp9MPUmDUpf5zlFxSRFWDGFfleNBryTO
2kWZe3/QUcBgxdtCtK+DvLPaa8/oqluOCkhj2XbfdKB3h9xd24CNNh7AE3tRYE9Cuiz7ZvXewqk/
uUsxMVJa4j7Q1Uit2vj2Tm/N5hVamxizDfgyr+WwMY+ohV+FA4m4PcVlne680uNMNEru81CPIQlQ
OBfll77xQBzisvicisx8EOwscTjqrfhIfWxDAfJij/GgOVewstNk2jWDT0WGoCv+ksW574RMtPI7
PadlFDKFr04e1qTrmc7Asz8vmEJl0tBYXAd86cJIzqa1dYfQ9yGeEj2UExAx+FrutjX05hWL3LCr
Jr3b+YOrOcGEv+qjKYp4H5fx+9yk9SZCongdCZ+5t7E4cbFtuTgxYOMblRfLZ1AH2hkw4XLSF+Sw
QTsZGV3RQdc2WZJKPdAqdJ9u4hwluAGELWW7teYkO4EZ7D+AVndfMmNO8+0SLW651bpEXHEJWlw9
7rvq8nCklXZb5nCv4K986NY0UuHa13IlZ2dZ9Em01G1KgqbUap9KgV4sBetYIr639RCbEUD5urtO
tcamW9NFyMJ0P30DFiH5w97vluytDa2gmYmWqx7kmJsnF4SfM42jEfggRLm1eXom6lH4GDYSBmP4
OhVkITiN1t1gqly+dCBiQr5Z50vN/POOAh7Z2dJ1DwoLUIie4AGJcbLtneVF6xvrFma9uTXnpb3V
vGXZjsIdH8tS9GFkiGE3F/a5HIvPniUr85DQAx7soKMvP7+XboLYQA495YzbIw7JA4B9ZhosHOAh
dxUZknWzBzo+58pdTv6Yz9Mxh7k4F2HMeEQPpEYB85y1I7YEBE5QsSIuRKU2/Ty06ZONeSDq8gBh
tD+MZB908VYYLWkFDq1CBicSeVngKN0NROeX5X4c0Ny8TJqNTQvNokmH1B9bnXwEbfZ3bdomysYU
0qHZB/UfPQyZsxq66mSIboGh9sjKkZiMpFSAe7aCmlyC+FpIbWAoi1zfeTVr5m7o2kqpxVvcksJ8
ThGFOzs6jI734U00Fxn34zi6ymYgFM1jVqARouAXbfaqOXX2KAaSNBq9ZBmuCs85DHqXP3ty1laV
tCnnYOxd6wqxU6UH4zKMfeBosdg7nUX31JTqZEyTczALTfc4lM+c7opFEI8RV7AyW7X+tidd+TjP
/fjumiWdx9Io6x2zFutY5ShVgt6mTZf1uX2sW728oggX267olzIslKSjQ7O4ula2zVTIGzzAWW5b
bfImoT9Yiy4sW90HFT+DrNWkFL8zoStC1Wnl49JitQygX/QceoexOE+WXX+1qSRPvJEk2mUI0ukj
C5iDeE7yeNtgUT4yXRd3uZO4bzmY4Rjn1oDhufWKszZmHpN5/CxliI+b/+doXfGNqWf+bOnddJ9n
pMwwai2qx6iI0TG0KL8MFo/M7XlufzDV/1EV+P8x0+u/V4HAev5U8fx7FQhRoirRcP4L52VcfuRH
FWjoJFbZyDWp4K01VYya8kcVaBhUiJSH3yXAQl8zkf6oAj2qQH7KR4qL/hI58r+qQFhfyN3oB1rI
oxHr/pMiEHPvzwUMZyCH9wWg1dR5P/8mQi4UB/8pI7bBAEo1kQfCrKvIywA4bqVfV/XgA7hIldct
/T7DcFbonxFmcYDLyrpon8zC7oiVWE8u5jZv0EeNKY8OuAz/MXFpbLnQU9IyMfqwHicmVTaQloLu
sJgPqTaOGv1G5OzFcKRdXLQDTSUaOV19U+ZzCjtzSNjOhF+XJwe15hVF1aAf08Sdb2ZbyqfUUmAP
NfdFa6thP1aDt/qE8fI6aX1KC86nRTrxVDhOZj7FbsLDlMQsW4EoxhUL2Axii4sMpmDeLBRtbu5O
Dwvd/je9NlkPCJMabgD/MAUx444VqRl6QJ+CrKV8X05Dvp8G+BEbR1TJ0S0i5d0K0Q1p2M46G6Km
0eGBDtntuyYb+kBbUTFxYWeHWjbjLl0ab6FHWvIX0z+UE8dJOdyZjixfu3E2HkZYXMO+6lL8tW3L
ThExIWZnjeYlaLOi2aSOGl6wRc3Pcqk8N2wiVU+gbPEr0J12+KBMFnrzBfaSwtlr5PvWdCHgGtmw
daNaGUFrNKcRe/KqVEN4iLseEHOSjc7RZR16FinhLWY3inafpLgHd3HboBwcuNU3sBpm/azcbGuy
BBZ7q8sleUbOhAAi7TzMMWlKGNWAXokQC7upNnpPi4Hxa3HAJRJvGN72/s4cx3E7dmkVIrodot2M
sIwLHdW1ExptPn7zZKK/Lej/d5nD07hbi6stlpcZoiNcsx0uVmffV1P9aJRNfI1vOn+pUKIGUh+M
May1qMPsH0f6xmy8O3xazaY3YVEir8CcSq/B4KYxJsIuoihXu5n8k23sNeJuchRaINn0YU/L5CoW
cvKCyioyLOkW2ion7imGUq06YlQwj12BEA2wn/ydpwGZE3Zk8UUWg0E533ZDto86ZT7JPOmPY1N4
O+abHmS2UraPtETf9dHRNsPsLxuwTzQ8eQKSY+UxokAhNQ0ijFzfOBVubl9lseO/roeK/dDGrgyc
djGMjTOYKFrYH61NK9UT4r/mVvn68iXvCrnBhDk/90ldHOTCxgxOVBdpUGs0B2FHtncwPMtb5eBf
DroqTZPAHBIZOgy/N0Ysq09upLpg1ER5RJ0SfSYtDaUabdX8IbNJcyEXBBFWV+y7CnUyOVs227ed
6WcnVn04o0YWO9IHTEA7pG/J68tQqXe6+q4ppMDSo+dfSyObj5x3qnBaNfTDNIuglN17qif2Br/o
GDpICg6rRZqZs/k2jfNnTHpOSLaamDZiML0m29Cd5HuE+6IQVLr3Y4vWhJfFo9cTynZZ6/+3K/5N
IqAFYZuj7n9vjvw5M/ZfO+OPH/tjazRgXRoW3QznO9KSVscfW6Np/+Yxuf2Bs/yxK9pspbpp24Io
QHfdSnkLFDWXOEDnNwdOmiUwM8IpgoLxT7bFn0/1TGDoVqDapWUDGxjJ7S9dvqVaVK+1vXsuBo5X
YZlM/Rn5f+dC1FLt73+6MP+hQ7L+Zf/qWlxeDD4nY2Idey0mM6qAP7cQImeykTh09hl7f/16yZma
GUk+Z0nXuHR29fo1okH4Jtakq/+Hl14NELgMkOj8yhdLNIwAXWXY5wV482uJ+w/g3iXbwutd4wnb
G2DbVm9WGrrE3f2P+jXrJ/dMQDkATX3sDsavL29aSVQK4ojOOSCLhBM/He5Q7/qlvkqq9eWmVc73
1x/5FwL4jxflViE2Ejfdv/nKyrqUfVQL8+yQh/ZUYrM5moVLlsDqyXiuO8c/2UjSEtyjPcThmBHL
h7uyiXLN5Toot6JR463BXi3gA7ldlsV+c32TI4N0BgR+Qy3XYLoF2FLQ1gYQ3ikvyVX468/xc1v4
+8cAAUb2CXxXWoW/2I780bcADMfm2eg17pX1SDPlnEV3Pof/pzyZq2sGl+3HX7/qz9Xij1cVPB7k
oPDCYu3A/and5XLGSienMc4cv42nUlsocrwy/kbknQJgvEwPjk1GIu3NGEF53P+zBI/L61vUkri6
dMF98+uzMgjBKBK5+tnVKNSS9YGZBWGR0aCMv/FC/mIQ+vFaa0oFnVjGR782SBn8dKBfeuNsr6kT
Wh0Dfx6SVfUvcbN/TJmNsFp316dz9eVj2+Bh0RD536dZrP3N1/3vKxL+K+xeZKB6zgp4/fnCm4hP
hNKlfu47xUNiexL4udkR+hYka3zDX3/N/+kh8Vj2eC75x3N+jQQxarZczRrMc4O4Y1MiaUf4jYL3
uvdI+yua1D5aQ8tRWZHcGIh8MW6LQSDTnVPyUWlbLNX1JYwzUs4UbfGtoFbJKLbpUhLtGQ9U3OWc
8pQ5fjmNAIH1Pv8+t2DkQI7tf1hXf0lguXyBnsn3R2/WoSH8a7RBCucHkaQwzlIy6dpdohwu983U
FfVr0xRamPsj697MBaRdAh0YOCWyrlmoQz0XHBCSzFb5fiEcsdkYULVIJ9Gnh7++2D93rb+/TWZr
eG9x366p0z9/tRrdn8GVtnF24Dkm2BG4zEbd1K+GLo0ntYb+/fULrofHn3ac9cSJsUxYeHdWm+0v
r1h0kZnq2dyeL0GaF8q9FJPzBhuFALGe9t59Y7kooWUiOfnoQ0pUzUjm4mPSYzxBGjMTYgij6D7V
WQH0NR4jwVkKdJ574nKJWnYNNzCSWJxalPLXs2H5pwvBnhrNuF1mIi3++lPxCX79WOv4hWMxdy7s
MTyEP1/Ixc+Ep5I5OldsvyjN54UDEuG0d8rK5+5QDvEwhqnH2WQDHYIJIaJqGe9EHNHKzvm79XDG
EBiaqTlssUh4uwH5egfxvu0NZDHRbJGW6UhSI1Co0w6OR+1TrRVRt9G9qmqCMZpjJ6QRAL8fUBlP
RtqO/ZYtwK3RruQV4o+6PHO+ja/9tkhPZuFXt0MqPbWB88+ppzZz7cWYvexuRRa861lLfCB1AHrY
eUFdN09D/DE71exedTPZfknH/n2Fc7ywcJCl9b2iy11QPgtOBXZFA9BBPamCAeld/dyXOLfIbvS8
RyFUrMP6iTIX/MOA4KdwooaTLZwGeEWd6X8BloqBoyyITzks09LhC+l7uzmaak60o6SzcTKjntNi
PcgrYBzicR4HzvkeLc2G/hVHxCB1utIJVWtmcVjEHOnuvajIocgIO5ZQwxiORHHPtptxj3jzmhHq
VmScKAT0EKlyS2yZGBDoySzFeWuFTZlQ+qw2lIAsxEPNLvA9p415NYh8uZJmfca/KLeIqfBOPl20
np3ZiA1a9UvZQ8m84vSezjeuVamTNgnf2EVEt8cotpPJP9pREoNKEd27X2Zuhb421vcMOxocz0V0
25h2s2tQvVWKlL8RRvOLAQjryhz8aYOXE3kKsg5ibVW794Qpd6gvqt8L0QLAAs8SKLeOP7hRpq9R
L9MuQHtdci7m6wlj2SE1i2pnUxgovLmxCt1iplROkx/MGnh0v+o+bJq+4eQkUf2kcRzKrocS+IlN
+ANQpCdvkKiFuQFyWNc4hgoSBgLwaVhGyQRxBGDcDHjEaEJry2x40/GqgAWFAgkXnOgLYmXX4u1m
KcL9Wc2Fv9P0tfhZnOkBXAlfENDC6lqPcNay2mv2m/JHrMcc1OFfFpHMP02Y07EDrOloSAIJMhk8
iD0BExzy0y5hwLGP+WiH4XSNDTGYxQjsMquWf+FLTdKKYY0OGmsE9VYHRHTz1eNkeW0SOzr3nr90
4TK7a8LDCOwn0b1p2+U+q1ExOpC+FvE8mmb70S6kFbo92WWazTrk2YXYFk2MqU3xhPphUay9jpkz
L8+y5dCeBfP13K+JZxlZ39dZSdNI6c76h6pcnLpuYH1mOZMyyG1RRBvD6PidCFwoWVkJhQ/ISn4D
ZAbhRr7DxcE5zEfqYBq1MGeM9BaeDEvMOpw9RaoQJ+FV0wMGZDb1hAzS+8saSQ3nn7DG8EykisDa
ym8/lFgvpWiYorZtzy8v77boe5rflrKn+4qy00QUmcz3yKr5JfQmu7kri6w5RNEAa23hGxlsKsPZ
HI2nwVhA+K95Nj3as2crT82nS2xv3E3kisxr9TibXHsDxglR1Dy/aQCAqv0gDW96SNdfoShCuxal
VJ/62jW7pESKtTyqc4KTlIjUa4ow3MIn2s4Pl0JhyVRJ8lSau2/mRH2ftjlfreLNTKafftgQPLgW
lEPHip7+rb4mmrtECNy2TU7YDLcR3525vtuyUmw8bdUcWsk70lOdIhxwPYRUI6tf0fixmzMMIWBM
AmV/+56ZNzBmQmTbItpFzHnJcqlGulwKTw1pLWuB06+lSrak3cf3w4+17snAHEl5IZjGJmdAy2hQ
eKh77RtkYcRJFY79BjmRDBW2Hd4ghgtCjn16e+kWOZn8kmsxYtHy8ggZ0gEBOEzNWgax8yAjGs+g
btqPXLR8R7VkbNDxnyJaQ89L22Ftq9ajShYzQzFmg8KAVt3R5Zu+JfzWO/Jxqmtr0NyHZO7nOdDi
nHdLt7Ih5ZEdFwQ2dXmZG7d6tGY8ZXbP35wOlKu2T3T0DeE9WnwoYskZ0IALhfB65VFsifbizcjV
AtvZGdesQ2z6PIGCeEozX+XbDlfiHlQ090hOMstbXIxUpRgJ+fyXRSDLremBEEiuSp4l4uTOJHkj
MOeBc9eXL0ZiWVAHUY51BnNZoyLdew1eotxHLSotvtXEJOIxZyPnOox8Qxi75fMlV33CRPOGvo/n
Vc9hxJjJGqYdAfoD0tzyTi53oj2lZCmBJVzvDWr0rdHkLD7Im6P2XkwEVh79av2CUmWzNCHZUwcg
5uI56ZYJPiHH0Xa7uB1F0crjqwNzjIpHgpWcNytNGUJpTKpDkXIMwSBpPI1Ww0UGYWIMAeu8YEKY
iPqVnisPujLGCR0bn5CdaHpg/soK1FRM9y8H3gW32utiWDyiEUfUhKWbgRhH2qc1AvypQjtibbu1
SlvQWaGMWu/Oy7Y5I8UaN/UaZ2ZBqiQHm7HViRRoAB29WWyavucks6bRo/ynTY5wLwebub6d2OVT
QDG33+qegVtYxpE45VnJY7XMltx41mLt+jY3fLqNEctRkvFwmaSR1wE9YccKYm55+tiZXGPUJPFH
I0KtA6ZrIr8hL+XOA0LJsgnL0SZ1R2t0583G5J8ggST9q5x0jq24VI6ZqrRqS2zgmF8Vg8tP531s
qkfsXCO3iMy40Mu6uYCgWde+CZbtvooMFnlKkWg9ktu4S+izc09cLsD3tWg9uA+pybqwLqxNtOas
X+5dCXuUIeyaFTx5yfylYRs6X+5P2+zlPqURsGeiYQPd6n1uEWAfzcF2suEqjubG/3FDFGPhf6u9
AfF9gd3noIFE3eZ4Vd4iUlKfLnfF9+TzzISEAuycB1mVhAs6a7chY4JehYj3sLx0Dmq9cF4yLcQE
RxOicVBqBMn6gbRxTRZPGgfMPjpBossohEhNAkd8i3e8OXDLGU8OKU3jxsgjniwPzO+DiZjN2oEh
n+77tGK1txLjzvHM5cxJnZv6e1ZeN7JoX1ZAO+uyYlNJBIhhByaT7btLuUqWN/LYrBsQFOOInmyI
WpNFoYpg7u2UBmJvWxLbuHDDdTxmlpp5XcYW00Mx2xwJ8MaIZ0Fn9zki154uy4y0AmC4jfQxtZsJ
Rz+1EHBDwydivuuHMr4zWlzpR+ZNxi3+B96F43e8QpRU3O26ASHnqXN6ihCkoahtxjrZY+BbP68n
xnsbp9Bj70/FnWk57zFOcYxfaXtwcnxtHlb4a0ZB6bfIQsnumQr6tMuROhwqfPnWqtRIk5odCXDA
EnZl1EGpTGf3Ge4K1zkBYRNUzrhMe61PyQcknXUI0IvifR8mFDcwbm4s4FRGyK5ZHDnZT4fSqMs5
zOu6vJGVVX0TE17NnbsGeYH+5Q4DHtH522lqsdirdfG/SmVEI1LEMTVVb1ecYPIyP+IEoAtDl42A
7Ry68WOUmnw9TVHzb4VqFPUxMPN7OoD03a2RBadZF381UOOAQJweFEjmB8zPF54F5iDAv9eXg3KW
s8qOluBRFWQhkEbc8Pbk4tFsMivqA1uOvNPpspnAjGLFcpIq+1pRY7K7iBrh/rqHQ+WSzxgJuYMu
B8MIA2l9hQgKY3LTsaZV7uTJa/ppzcGLK3FKRGQfx1oYt9HkiGcDUeeHuRCDCHrWPnIG43stXZP9
s1kzvPoiYrXChWw+DbxyeFk3gVywOAo2zO0lQ9PM13qzlsJHIu2DJpE17SvmkfUrKlkIjh3rXqN4
hFDIU6RKLbvSKmfnRuvKvGBCUSFnu/hgooT+ag8umWBO3fPEdRidAidT4qR9rzAU1YPGzlxkpW8f
PW/RvSMHtqk7tJxvAr/viVvpgCTntmn6nFU6Zo3ZYjwRvkTLzsEIGNLn4ZJ4qca2ISUsD1RfbCwu
7M8nYCUotBXRebUz8Tws0bocXEpmRy++uZE5BXTJCh2hRwEKDTCJiSKkj59iEAefphg9SmzPyae6
j7INDhHB6sxpB3ZDbvYoKNwCr8sM6OC+0dwKC8siSn9rNdZ0MCNHe+9ry/lIRb98zakqv6GraCm3
xzwKqKtMOhetziy5rfY5zZUXUkFdxm1S4mJQikCkraomdeVYU3KbeIQ1R6mbfC7qLnrEe44UvC9y
FBqtoxNDg1FCWLX8FGte9l6pmb/JKfWkpVIuRXS/wCMCU6FHI1mGHX6ZoBGD+3ppK/xvwvM3Ex44
mQZNxv8+4blJVkFJk/xZ+fDjh37Md3zGNfSKwcDjFDdpQv0Y7gjnN4+jLzMWj9/8Y7aj/4ZOFt7u
GnKAHnV98R+zHctdxRB08vgDSOzQ1P6j2Y71c5/IQTnhMdPRiT9CXQEyfv3/f2piN4abKqah8dWC
wxZOZR65+K2Yv5szw2l7eNWjwrvFj1I9JKBKbpdRrAjVQqcJJPp0a3iJ/ph2JMdsG3PK7mKfrRH7
apli9mn2k8BH1+GfCsgEqtXG8ScUVXhIVsZhNno7mkTx9ZCP1UmPOP0GlZmfalRd9x4l/r5Ai7iX
nvT2dpbbXQiVXW7aPnOx9sXNMbMt96ZvZ7nBj0GbmRl8h1kDJMv1nJvu56Q3K3owQJRC1tUotOJ+
wINsdoehxGhcIW4aSTcZsQ7oX7Jsqd5Ah/k3S2Zh520mv9vyByJqN3di0A5Fd5STT6ynK2DiMAfW
j8Ys7UPWmNr7WDXqm1cn4s5KS/9YyaL5Gk0otai9auM+Yf66p5ZsHuzWHq/SzNPJ8WTfLEIrNb+y
p+sAudk/satb2F8p5G8jvYyu23rRENlFTRcYdUUS5aLKI8jsF1rM6iEdQVdnsT98iuuuo5PVTUWQ
a0vzBfB69NIAQxck9kD9cN0I8NNSCryCfknWN4mtwE+S5hizznqhaRrNm5qnsaeQHT+7JhwPjK35
F1pu3UEsSbcz7CR5X2hOnxK9udOWyLnCAwGxRS7LdS3zAfmK1+68yW/NTeMmM4SEuTcbvtQoexEJ
bbaAq9TztxVauzNbvEez4cmwqQqXDwpxAgmG7FkyHe2Q4mjcT0rmT4zK488Z7OosHMkXMKErYOsr
XCc1YN04CFlj9LltkHADHlVj9ze9LZYWCa4OoZ1Th9zF6wSNSAm9Dce2jDf5Atc4cMQ0fktSE9MA
JRJZ1mVOHiiU3vI+cZ0pgIbinaKmWjYOTdoAm11xU3cavUrNMuYQfJetBZWNhTBwqjp6lt5iIkLs
I/uLmkY8vFnt4GTNG/5UrReHpV6IDh08UFWVT7W7FI44R3JGb+tr2zpGNhzPA3Rv5zbBJvteelZ2
1Bs23DHF7bWBfDPv7TKerheiHNpdKroS6H4qX7TCjbQrqUyVbkXpGR8KBW8fxPrYPwzLWElGmZnx
2olclmFUqp5RWal+b8Dl0RwejbessZohHOYO4ya6Z/9gW9lIm8YXFYkaM7qjwppsUOAx7roeKsOz
NejxNS1W+0vvKizrhs1NG0JEzg91VPq/p57u3WAIm/UjabXiCYd5pdEl8yT+yXh1bdX4JXd+XBZv
ZKqKT3S0vmgUrBiHGuvG6N35q1M3M9xWmLXlCmAoX5DotkaItgpJTZmXzWvn2dieZi+tMRNRChba
0BccGhxxik2s9XXXnOlJCjtQCc8zBy2qV7+xtz6Bv2EBtzdYBiyalD8JAHnRb5exU1dZZYD00Fsv
XKw49bkOdrqvcDuzr1qzF2qi1ve4SZMHc9CcfZVAB91ogtIJEFGjv9LjFRy9WFEHZtY04KHSpHuv
q/O1alO3mb2aLkVldQ/UYDYX1ivSz+iT1Rwoo7NGVjTZHzmNldRFGszgwZs50NgkeB9Ai+Ced/S5
vbPbRnuvgD7hlzXS4Z4upcbissQQ77UUuIiw7WGn+bH63R1nUE0gCl4BZBGs1yay2NJXIfDHchDs
o0y21F08CwnawKxR78SjPMamNhKHqNePMEBrGqNivG7cJgmLPMPiVXpXNpKuDZaqnNNTm2+GKJHH
NGPZZJau9jgfn6LS6fftioxgMEIPAOgBRlUtg8WFPszdKlIzPhaLI8J2MFxFc6cvINbEg0lB46d3
nIbzob+20Q+XXWg3nGk+L1qUl4fZo0Ghv/jA2hAhx41ldN1L38/wTySwaIhpKaT+dJRkPuTNA6ky
+gNz8AgKD4Y+j8Cz4xCNzw7EsAeFLvChN4hLC+hwy+exccsXS2t8zvFeOV7FhDk/+2u1HbQjj5VP
jtq93k/FPXIGYKxQ5sOOGRk52UUbVsOCLttpQCkZbHnhVMzJbW9izFc+nLcNpsfiFrM6b9fNtB3a
rpgLQwQ2j7ow7QCns3tSBm9/mTrzxnEgDYAu6OSj7Tcuqr9sfML/yDgjHmT81Vq0+Q4YTY/mSFMV
KdezvAXbUz8u3ONH5gz6e52o5TjOjbOfOtXvJijev2c24aLhorTlEBn5vEvt2WRa0PU4I2S/zTCp
DpsetNe12S3eMU5ilGljeq/yvkFyDTNDVnlrs8hm8mFc5LFyU/OGcyQG63KxiaPw++qeTEtiMLie
T001GSDrF+BNtubtaehqdxlhJxbN19E552KJP0icSQ7JpCHYa9RU8zpk613NizefzawZ92IW4shw
pX0GQlXcDwaGdp4nICtkwzeBhRet4CuKBprP86xvyFiAy9FbQp3Bohd0rVMLJ53wjG1MkCHsl9y+
61Fo33Cgm44tGyOZyCa9ROG/61Ui3o0W3yqtHke9JIBxftdHmR3bSqv3pRVrPtQLlhpuv5hN2kYN
FyIz8XbJkGb3UlTj7zVBW5usM9xXs0r8O3MuefLiddHE0WwSNTWOzrJtGtOsHstZvCRkcLJix/ST
rlWrGLhxlCYZZShG8Zqgd38kIrFV93iqk/aA30hBY3fBdYZFaij9ZLq0BPYcG0sdukWHIJppj+DK
VxweQZdHEPssf95ZsevtagQOYVyWrgzTaDwvhlml1x0Kn+LQd1r84nDGSd5Ml0c8JMNBd7YN5pvI
DTJ3gnh1Y6BEHzqaTlmi91fcsmaTXaF6dbX2Tcnlldp3+pxlWvmeDpP5LLreezJUVF8xL39S2Li3
ZNfSDFBtHXr9QOo4QwA3X15ZAL/ZSfyWdu7rain5wtyACsJuHJR9Tv/qCS09IM7I75WRb0e70E58
OaR6Axw6lmSrf7MWZ6CDVKsMkpey/CQg1jQ/NNXcnS1nzOaQIV4Mp60BfvPku32zLRZzOccL9Q59
zpGsnOB/R6iyS7r5749Q+t8eoThF0QP69RS1/twfpyj/N+DQyJXoTqH+4CT1r4OU8dt3Gdx6uPpx
jrL45R/nJv03A//gqoG1QVojYfkn5yZcuD/N1x3sdQ5CNeQ3rmWtJGDeyJ/PTYkHO4cBQHYs0mq5
8aJs2WlmS+9pKTjIO12sHzqFTDcwjY7GrKHmzA4GYBWnihSgT9zbgGcAL6FSxaRAwoQwZtLtM2nS
j07sbOPB4nld6gxMBQtW0pO+lNC6wNZfm1v2ueWGNCf9wLsk4mqOCRG9HRBIf/VSxFChStAGNzFp
GUHKIelh9TCHZF1Me3+kwc1QbtnVVjzDSyMGnREW5bFbTuWJt+mUgaTOfrOID92hvc82ZU8TnUlK
agRubGtlfaCXu9paaDf22pV/8bvMmu57H0DpInc3Ck8zn/WB9KRt0UcT7QhkQM5rrIsZEw0+QKb+
VWdlHAbHQtXjvTI9fDde5I/RLZ772N9V2WxED2Okuzs9zwosOwkzYCTS7dDpGy3WLefIJsKfjIxY
4Pch37rcU4q6kPNWRxDhLLiD8GfjFDJGf7H80MhcI0ryoHDpKrmBKqMvxTJHdxRX1bbSEbwEdKbU
yiRR/svST522JeV72o6l8vY9HpOO/yLkZGjenVQNt57PnC3MdDJSctcyzktiVptRyuGloR7y8WgX
TaHfUIHme/BENd65NBxyV12TNrRTtkKlEGcmN0ztkQ7Q0/bWqMDOgztPnzg9rGQAKKAYEeMQ0AD0
MygpX7VySh/olk2B4hC4Ae4K9JZcomOHzuU1RaccjKQ2bxKvKY9Yv7orW+YH0zDyByZh2XmAOFGi
tY88BhBqrxmjewVIjDp9fvLKZoAiJUT7xakM+VBksbehf5xAcnMpy3BEXHt63uKEBx4QL0n+qRrc
MlCMz/cMX8S7G2UKQJRs0ntGcAqsGu2VcKpn/Vag6IYcii7qqoxdfmrWSx1dVQ0fQJECCJbzKdVq
85XTah1xEM3eE9M1nl2fh8oeLXsnc0njEx4BqBlayo01fpWy9d+WKQNuVhOUHKBu796gPG3ThZ6o
EY8257DxerBj5y4H0rUjO9AqCDqTRExEdnashOHSfPaMV+RHPjySklLVBHNG6zQ/oq3nCI1+5AnH
fnRnjU51yCApXY/Mjm5zQlwOBTqFc03u1G0/1OmLKuP0lW8UQ8TUW9d9xZGoL8v6Nlvs/L2OOrZa
yczlKmms5R5D3nAqOkUTmrEkYTa17z3MKcaTAJQsywrtwRt/bqyzWHQ3RXvEY59PDeVt7Sewh93I
uuv9vj0NkOg+T//H3pktR25kSfSLIENgx2sidzKTe5FVLzDWhn0J7MDXz4mUNGJRUmk0zzLrbmt1
q5Q7ENev+/FWB8jEMkKHLDckpy7O5GOf9eNDkjjYPbKITOOU+B+ZW9MPzeB0V51d+RpgezelwZcR
dotJpwAU5IeHmpKXXUdr7Bqykrdt5GB/t4dG7vAczc9TCgYt8jXutnVx6OzwhFAOm7nHTjP6NovF
MjoYfn01M6wEOKpWNavWryRDDdpBy3yvR9O0Ku26wj3QDjuyZSQBYn1aL5MjP9dQkK90OQLVRKRl
H2SNd2lly3MMx3dPsti8o5ZrfumrZPmCkX644w0Jb2Br9s+cFkVAmBgvR9t166qY0v2YM8TVVuoA
e+mr7In2qXzHx86vRRvl1nez+qupOd1uoTW3XU2hDivEYeqVRdPdumIoaUopZidIjSFeea1tfF8U
mm9FL3LPV3mu1pT0PRK4HE5xWNyyDfLPBuLHCxkmnHNAgOgTmrUBWSTRTwQn9ZPfZf5ZqwrjDjsT
QC2B4e6aCEq+8/PpJpfEj1eCH+oRb4O1XnBaFFQZdtMBbnl0rKkNXUeeAwKDJdSpJ5WAJ4xLDbMx
nkM7PRrSEg/OTANWAFAjDFrpzF/idJxwaGlewyxPMGXfzuAn4N9sJj3NjtxL/A3pbeNT2g/JIW/t
fCfRfh5Fk7b3kdu5Z6MDY6T1cmEzPmfyqS17/zzZ7nIa2lp7rauedgwhxvucvRQp5qp1r0tcc19n
raIzPMMKuS9LezxqUTHswlYM56FrzKORG+XWS6T8MALOuZ1stL3ZGpYd1Iz4jjsba2O/rz57Xel+
J7RLLJQ9NAs5P/oKXTjdWMnio1LU27HyCCFPrb12hd4FWqUiqD7VkAdPZOQ69DYfXkGkijwYjNHM
A2fR0mMeW/JDiCltQ9iESKJdqNyHk2bfS+rXtiTq5bMXwd7bgFUrPptR5O1KCcWxp1/oavBKbZUD
YjnEvrf3+wyCIjhN7ieIl/m5s3T/JvWK9pSJudvAaqmO7He7U9ixpQc3Z5/HHEybNpT9s2fZrNdr
f2iD1gJ2tWrNsb9DMgEZpvnzN93s8x6tKeF27fMeX+Vjp1F5aTsfZVJx6cm0yqL2jtWrumjX6BxL
GLIq96obNyvNc6KHJZelgQ2Dl89ilYa2h0LB5p3vxJiYAS4GCUSdiW+qXO810+FRUYT0aoELPWkM
9Q9eRJxb6MD1RwBWXAZnAwVi0SlBKbGC2O1R5qbYkWJDWYI+jyXAOPUoxIfIqFBY4xJva2SYT67X
DaSdYZRLWdk7zaFkB/sdhgvm+jVGiXYNTqQ+sNNv72COWF86KFKM1l1NhHQc/AdByG1bYq7bwkFj
FxmmsRUUWm3dZqFUCE1W/Hd5VLq7MeYmO+rmNUDPkY+9sPST1MWps5zp6GP2o5dNk9/waxsdOuzo
78NOunu8k3XQ5i344nBub+slr28J98p9GhvGfgJBErD004JxZHigBqtxnzkLGI+T6aczTiTT/e4V
Wv+xqDx7G2b1iy1zmt1S/85kq53y+vSOc8eIvmNwyYtWKWyd41g3GuF1o02wEjoUhbqaXL4kdVMg
i0EJhjA7rdEex6s58yK+mlYLgiizb0POpluRcLNGX6A9dPQaF9UBbDFaOBfhsxn1ct3K5kOpN8XN
QKCbjtRFt3bc78rtYPXZOgd7tdUS4e6NKvduYKdO3BXc5CMHNKel2JX8r5zDfV+nYRDFmW8ANm9I
2wPGEwHf7Px2JDQZs5yfUnuFmYjj6wB1IdOy8R42DjAv+AkHR5/Lmy6TI78T02n4cvgwZZolRn7P
jF2mc1kBQMNhGm7rxEBn6OPDAC7hSc+q/AkWvbel1GmxAjuU8qbOOv9qyRxOK5EdHjA5ogjicoTI
mSE/DysPTGrSD81C6M5Mj2mHtYYZXiQQMCP0zkIaUfvNLFK39bNVRjOVh88XxmBICcd66rzmyBpa
4rtvTagQDZs52Yg128oo6CI5HWmoXjYRB/+XxfGuUst5jJxkJGiXnMvEFrxK61hkrviUUFiwot8s
D2To+BzJCucFFKdxoI0Lut4Ym2sVvtnU5vLaxPPnxNXuvBrcn481EREbx2IrgShUXTnudFOzAqCE
wcSIcJXkArNIGj3xsWBWmT0ozS1sZzPncKPlyQ3gNvPU2tZH0UKmZYTvaewFxAqgGjm8yHljkBtW
eTEDijPNelUhth0pdGHlTFIRq+Z89JIBxdAyPpiQbrPAm/Db6k7ZbBXTLVgomg3CDJoBTOUOobxA
cmPDvCSp+XHWjGmHN6IOCt/bAc12byYHhb92yuxU8vV71Vp3A2AofCxwGu1rwGdAllv9FBd5gsw4
WgEwZm5zbZxgLXC9LcHCJaixv7Gy7cm8VV10Lunk2uLgnG9snReXevkmWUjm0cTTdIFTu+3qzeLv
L5z27xZqirti2GBXPMvEds18+ONgGIcWSDZovwcSt4x1GounY7N4XKVt9laUSZXyS81ZquSWrWfr
nz848+0bM7uaSh2DrSErQ882HfE+krIkJazhpU4OYqqaLwu9UNd1ksc3yLbZ/c8fShnI/0hqXR6K
9AkzjZp+WV6+e50UvKbwmAseqjZkueE3Qq1cOUfVt58/jtp1/umBLJhPDP348//UOEYHO16ZzI0O
PVmibYx2j491ImBdJt0t/efkFQYiE5gbreIVHygTNVCH+AaUnRquQwwbm58/pT9/xMSfUKpdYEXM
tO8Lpnu98+KOKeMA13Q56UUDXjEdmaAtuFdiTaVt82XqBz5n0YTHy2P/t4L/B/1IUDLw5lP6C/RA
9lq2r+3bDfyvf+Z36chHH7Id5b2nsUNxBP6QjizW7Y7vOCQlWISzpf9DQXJ+sfkjxCh93TD5Sb9R
lMxfdAQgmykehRVmwL9SlGzv3fecdT7/oqvLFYKGPTKdP144qCA3yA7j+bNzj64Im9aupuyG3RLG
0zFXB2aYKJydK3WMxoHqXtsEcnASqWN2pQ7cvTp6524OSZjf73mh+/DRIb1MjoCr6jpqLffM4q1l
uhySx0Id6+kqSg5F5IhPFT5b7hfMgGC6Np0aCICvpPvpMiUkl4mh7evlC1XNWpCEEQ0x4ZQZD2jQ
2RFsYnkVqtGjN1ucYl15qmwjCRCnIO2lRXwUQwvWPymYXwo8QWtDDTXUszLfhEw6Vc2EVOeefz23
0YCd2JmMu0ljqnDVmCTUwDRfZie8aHJruExIQo1Wgr3yWWjZrZgg2YbMXyBWmSfVSIZPUU1nsja/
mzPb6FENb95ljmvUSMevlU0L1qyNadlMfA1X7p2d6/XXERDCFp9PxtqQIZHFQvYkL5PjdBki1Tjp
q8FyVCOmrobNThj9c6UG0K6Px7tODaW+Gk+B/5p3kRpZQfk3Z8dMpzuu41ib4J5uIbMz5KpxtyDE
yCItQpIf8mHHXMrLUAOypUblQQ3NUo3PGnM0nsc5MJms2RQcLFqhNwjbnG/U+N0yhxdqINc87QAz
lBFdVnCR1Ngu1QAfgW5FU+wSag2scUe8MCT2ycgvLtM/snrGtqsNtY25pP1VrYSCCMvuR1dypgI4
UUNPhw9UD6N89EMrOSFM6CcQOygPvRIhWOG012mv5w9WZdU7aJaGjwJfoVdOuYsYmJvm3TK7ySmK
rGU7uy40fGhJ7n150UBKJYckrTmo3iD91ldiSXXRTVIlofT0zJ1Dx8n3FOWYV46SWoragRPtucmL
VEJMqSQZmJvLflIyja4N5hUbJlUqiohDfXD7mC6sgaaizQ+cyw9EYTkY+aXtnQ2JAlUqUUgqeYgm
83qfYusvYMQiH40XIYkjt6GkpaEilKDpjHNKdop7gJT4ExCjjDp0X+kY+WYroSqaa4I7zOEY+UNr
6ypBa3ZLTk5oXPNoonZpkWV8dL3ysRrM5UOrRLFFyWPVRSmbMKMfbVozoCRAvTzHF1VtVAIbFSfp
LRI0qpuFWv0FEGS8K5UoFyl5zkv0IhhMjP/4RYurVMl4oxL0nJ52Ao8G5QfXbDv42D7KX5eJxw4t
MDIQBSvUwZKiRTyFblHS2Ip4aCoZ0UZPdOaxOzrhUh7gg8KyrPsMawkCZFf5ycGlLHcLLV2uXSVU
EtxJ77HDWd8W6OOBmaVxsChpM1UiJw1j05Nb1tpdbRQ4fy9qaKOEUelANteaaTsq0VRe9FPf39pd
WiAbIHIR7UOdyO8GJbpq4QiXWwmxqZJkS+7fbZBjwT+XSrI1lWoB9Ws96pO7A9g+bYaczDCEC9N7
6S7Kb31RgWl+rGiyRRpe2irbaVPHQmiebUT0YXIUh5OqWZwbm75cWjgtWAO8te8PT9EyAxDM8XxC
UYmoX9Ba9Oa8L5arCqDwaS5Dir+F9oJ0hl06ikBO4PUA4oRyTaKldIJcS54zb9Tx6EDaBd4hV0aa
VZ9zWpSvwir272x41Ye2tfH6qFDeXdJpLAzcMrCBzLw6WPp3KYe2W711io6zvKmfBw+DkRcWCDbU
Xzvs3DA++9w1zgulXM/4G5LrYhk++RhL9twRF5wa7XBuIwv/8DCm123qUOg8a/41ntvmtktDeUr1
UYIMTnJqIYqahX8bbYUPbx5ZrN7YrTSfs7Ew9k7Hq2xCr9rGSIbfFjfqkQf8+tUyJXIDyw3rRZ3q
nzpDDCg6SeZvzdSPdjDwYZrP0RhoIoxvBRlKhEW4KQNj1oPe89aXsb2s57mrNy2RmSuPM3JKyLyK
b0w3HfmiQT3xNctmy6f3yw6fdr+DYdAdMn+pn3I87QkJ3002h8ttNpjWph4GHEVzpy9wubXSojxk
2jqyGs5iiIyjL6Ls0ygRPrFeeatBcLtN+IlfYRyo95wYp2qVycb/yACarIty1F/yECYiV6b4EHbG
esYheLv0qfalpkjzWHce0HLqlW5EgovZtjQaqZlm7/J59J6i0Qu3Qpf6QzwkcN/JW+GhodqF3a3b
nHHHfC4BaX/Rl57Lf990C4DnyYp2kzmKNSsPCq5a7QqnqIGtr6RtgqLhX/eagvxfwhUt0dHV9IZ7
f5pGj73NQQS/Om01QWn63Z2MZL6vMCNDIKhdFqkLTg4m1dCT3321aR3UztWaRu06oTmG5h1W8kOZ
7XGhf7TVrpZrLWtbT21wM1a5lOi86qx2XVa8HqveUgB0pu++5vHYAzdqI9ywGjbUjriOXfdxqDMD
i/lYfjHVLhm72Ufv1/0yHjNgQsf6191zza6cTTTYIrWX5qgF8Xm1XFbWSDGdBdc/ia8nw3bRjKbe
uyU9PjsvrRN+7ylj9fb5MPLBgTQzAEcC6gyw+O36mVPPrgAFfEpqqVUfay6gnL38YS2mMNvKbI6K
I9HCZt2OqbHmkJddkY8tjxhG3Y/2bMtPWJij9DYkiXjlxrZoHokTxSFBwiyHwkT1C67qVdTZ6Vcv
nlrtyZbhZEOKHEKaNzRKjg7STcx1qenzrvEr9BmnfWavNeJSjPK1DmAJHJ/1DPd23DsMw8FcdD0G
kHLa+pRAByzG2TZY171vwIzU8XOvMqqlPlDwoO05izyVS5xvYsdwj9xBtIdYSyLa4XKBWUzMbBYj
eW74NI9LBxInTsZX1fZ+bHxHWyFP9jtRTsp/oY5b5mIgTNpmc5WwNAq3lAbP66EKuz0NgSgU0kt2
LUzXAO/kXbGQD06lFh0WK+oOmKMZlwsjOXY6PWgCZUSnLO8a9iJ1RZQef+pNJ0dosOddIocEjHvr
b2hcg2CU5NVmDK2a/VyccSNDAgtsPuZ9D7+K2KFR7Gzc5N8Je3GMrjMSrqwiPVN8dbD1eM+t3pdu
+6W3XJnZT6FE4e2CROYJm5j/hrj/iwkArApT19/bqAN6uJrXr9XbIe7XP/PbEEesCYAcBxG+Po5Q
RJz/HeIubDmmJiC2sBr4DTO1/26nFkxqOAZg0144Nsoh8LstAOqOLwzfwxGABMs/5N/YAi6gkTei
CGIA+E1KS1wCv4xY71k5OlcJPdQW7QoWlEx9boa+N/cvzeBbZXNM9QLbAHkQz4sxA4LQSexr088L
Ok4L7mpuh42UtEF0VGUPmXkqNcPU8TVRHIF+iQwHfbHd9VnaTeEu8xI7Sa7taBy4vC78r2G/x9PF
Yz3pNkfzBURaX/RTfC2GAlw/ay7P1VYxZ5eA6isu1Ec6dzELZOYIIwWOfzjgXCybsAsqp6OA6yGV
sLRQ4a1odO+4NPWxf5Mk3WZE7ifZUng00gZ2XxKAwhCGBw3uLPakILIriWb636/m//KrUU6Tn/5q
XvPkOxVByevb382vf+r3342wfgEqAVDDMYyLxPHH7wa6FAqeTkEu6GV+H/ykfv/d8GMThOE9LDf4
Zi5k7t9/N8YviJyeBUgEjRMs479CTL3Dy9i6+mkaApeNa4LvMRRl8q2bhuMhfYjkMc8lKavNMNJC
AVsuVdBPdxwQ2u35mE6cKja6nnUMGNbwlFkth5nWL+Xzm3fvLxRc8SNO6PJs2MSp0m0wJApK/uOz
scq5znyiAgyCmLSx9pD46t2KMi1U8spHl7dwnwGKS1ZN4akMa9oQxAuX1rWUr7D86nedfsM/I6ZU
Js/F02JrntjNjh1+E7Mmpu3Pn/EFQfP2usP7ZwGt4roHXxay+DuIiZUAtgBW0Z3NCd7b2pmW/Gmw
uLdtGWq41w8zBAjsIFBgF+7GjDKZbu6KoUGubAZACpw68FUnGryFtksqmogKFZl1GzuLNlGVxrdZ
T6tji8V3reBdH9pYXmX5yI4/aTXnlDTxUOx+/qr+/DFw9dEJx7hgx8CfvRPEuJJEo1bn7bnsyMRW
kUeMn30QX426BHPECtt/qEORv/z8YdV37e17yRqLU7prshbR1X+op/UmEUMMJrLqNirPF7aGyOKe
UHkTJHTufPj5I73TkTm4EP2BfQK9hTuTq25mbx+pZtO2SMCLZ6/WQUeQIMl3YefhwM3qeKPLnuCu
qc9eFaS4FYt/+tKoL8WPL5QvCog1y4Stz9Xh3cO7rpmwxAGPrs47r0Xa268Z9+d8Zy9Fu6F8p8LT
wEe/G3N50Z4q91tHJv8w+rN1PTlmowfQz2nWTF0K+MymNuBWe/P8rdaGeq1rS+EGtl9ZzZ67+dL/
ejv4e6TRnz8o0FdcNkz0WYvfKhfJt2+f7vR2aduhRlQgLF6TRvkAEAI7RjbUvjI6sunNPkeeT8/x
IuOtQ6EGKW0xuN87GNdVMMcYoKwqHb5hxMG6ZjNt/CrX/+2TtPAVvnuXUY35EiE7c23l1wny9u2z
dLD3603cmacUsxehy3VHyBgHNnvhbTf0fUBTi36HrcQmrhHHCAyiBEza1LtcoSSzXBb3dW7Dl3Tz
MXoe06I6sOjqCA/L+omcoLcOiaQSdlGcSprK8DaEaVueRwWyxNhNEjgSJGto2yJIjXOl2EPYyO+N
NLplSjEnbt2uPHNgeewuvExHoTNFMhtcG6x+WVb66KXXucJswk+1jrFCby4XCudI/KPgVAecE5kY
TueokJ1CwTuXdPpSt7J76HUNsueoEEIhXmbUSsN4lLEYM5JdGjxQZvzwM3wmKKFJKbVPvUKH1nVL
PQ9lxgch/fxrAt2G373CjSYX8uigIKR4zMBp8j7soCD5N3KkJZccuNyKC8E0R2unLHeMPInHA8hp
0ZrkL2v/Bi0NAiqxkm7PrcYYg1IhUr3OzV+mgliL0fj1g00b3K73yYtt0VGWV8+pmg0aZ7psB5bt
W41Cm1dqLcfvLTAfO1gMxWotL9zWSSFcTQVznaOBbWmjEK9A/4t9yd+KtUERYGG/QoNNUdnJtocj
eVPW28sKq0gYmBeKbANPNrIUWXaEIIQiqnizKd+kbmteOLST6U7XDuVdeXjXj7IrCtgKqmj2a8z6
y1g+tiMbSIq7/IZLefXFmIu0M5tV3/V9rZ+7rCvo5PZJBuwGv+9COuATMrSpkVcPuovrMyVjrJCv
F5cpwZOJjwsQ4boMQ+6H9BaMcuOQ9tAD/BgivMHV7tDqnc3uGK/nKfe7a6ftTLWUC9GH8OFzL9w6
WpyGN6gtphMFnBSZSQUJrmJb5knDzlly8wo3E82gsMXhRdLFE+qlFVRtyP6AlA6JDqwy4BDakFPB
lkmfRLi32FwxSwORHMCSYk5gNgBp0SYaLIwqSrzvWj+4ib7WK6Oj+N7D7WdDRA2PpYmryU6Dcmrl
Mu9beCJNvKmj2C02YTtARITKUybbOXeKea+3bVEHtsGmN3AZRXOca8DfAj5W41mri0WsqWKEGcC/
de2GalKNJnI8l89pUfjFwWz8Lt9kcefcLwowsQWba4ireIxb1v6ADONuFzZDXT5wMzaPtAoZ2bav
eQabqsujZeOJaUGETOd6PBUe3fUbjZ9Ksw6F6I+Nadv5OgpxeKzdktjlKnFbziflkpoElTNElLXH
EyjW5lzE8iAgyu6p8cmcwMgyaa6TKiFR2YcZjVRjU/u3aTimVmAmknxiQchfu6LrwtqKOqS928V8
W2/EHC8V+RBB8Ccj3cn6nb9vpbYzdGjIyJTBNCYULtIVqn1q6MqaNTwXmWecxUJZQ4Irw9LMxzkf
jf7s1PiE8bXK7sR0wS0pat2MP0AIjXcrTGJRAgXBFHuEypRP25b8RHKF4aJ7tFLDfrWnULEpBF/e
bV9OCsnkLAAAil4obI0pszYAF7JJRCI/5iPAiFUapcNDazvj5xrf9H5wRyIYXmYTaS+9kH+OnVfk
7HHHktujAt26I60uHsUl9D5iBfHYAM1QHgajSJN9Q30u+y4Xh/dNogEKIIqhvpxpqlhYeRtjbpst
iBS6VPDteCx5YhV95+KKOxhMCg+AC6VqI7ISeNYJrHILsOo2bWi0vze80odxaaVjf4J6pg6fCmRi
Z5AgNxWS63ioqgXw1GQU3bJTWU9evHrqI9cnnpfCR2D05lX0EqF+FQNpAm6Q4fsJ6hw57a5sXIzl
QFJgdvD/cU01OvATUlgzgTuzjqFQxGMz9adCi4FeEP6QVPTqLqbJeZA44flrkou8Ii4gFJSqc3JX
Fh+oLPWP3pAk3sqjypHvhYLWjKViPWAUn+/NbgIpEHHMTWGul1n64HG32LWlLs4XiJKlG1g4YytO
jGPlRX5/FVJ7MKznxpW4S9zZ3OFJGDOkIzl/yXLsUFPfUqko9XnInkfY5O2equLi+7wwfW9aRJ54
zRwAIoGsY9xu6cfxnzU9LLbFWEdy5Vpc5uZmjO8TeAVX9MGm9to2GiPismdbLp5jw/8ATmKINjgY
+ZksWmj6B6ushPxGil95ZQRfqQ0t83xHUpsY75a602HDTWaUV6LpDQeHbI4XOI+JVnL0luknMvz+
ozZzTD8ufteIr11LmeGqEDDRaKw3+EdNOPTgUY6REx1qPhZme8rStks1DN1pml2KPIdWrjy33VsF
hWL7ZaSOA8u6UFFXIFLVqcTjeq11ukXDuiyL4SqaxzoOPLst4kdOIu1XHcRQjfictANG/pZgqD8O
Hs5zinAf2E2L5EVUqM1AdjiBzU91Z0JOgi4GVil26ag7amE9fkbF0IYgd1uHrZqvizu0znDZNb1s
E2w5iiaP6S41byd0UftcOLUqya4H3TlZgohDMHO6aTeA0PjURq9ks90sLokur23zjZjMqVkPObUQ
OHgRQuA6TeRt53BmC4Qa6Mhn+FTiMY3BbPNzSGDt5YT1bksf2va2N2o/3XoACsfV1H80UKw9sSKd
5j6Bx4WuMtpRZ50QPrzhXoYtdJc54hu9qROTT5PBAXBWYnZwudymjs1bGuFz5xDiied1TZMWnbJG
gxZStFTrshEr+u6UsyBnjPSzaNvGXhavx0nXDzOAHZBzjkNG2wpj93QZPP4zkfyDiQS+gYHt4u8F
yA/fmqIqu7c6ym9/5jchxRWUlaGAO+BCDQcVkqHpN5KDa/7CJOWSG7GEA0z0TYOFRY+ZoLnBw5Zw
MYb9IUBaxi+YiQQcB2QZoXOt+FcC5I/DBtM/wT+QDvjPkO5QL34cNrA29EuCwXTv4XpfFXHscV+T
5j9MXu9GGjWt4n5ylH6AjcZ8z4wIsTYZZhVh/ExBNMGN87mUT2H1CbvKdFsg8hzyRfIFrpau/vjm
8/gLcUZ9Xm+n1suDY+Mhd8TbRh/gu5cYO3k+kRvy95HlAwpym3ZcD5PgcTH43aekF18jv6j9Fcc1
2P/LnHybNI5eDLS4TgDIAmKDybTrBi8PTKnJY5+xLGy9FLRemmMe7OaGZSKbWdASLgEYJx/X/48X
gbXTp7NEt/kiqXf4jcagNxajTLf4e7ngZJusatkWWmEdEnecn6Sps3kSGacWrZgHwtfwyEefBbNd
RbMKGfvTLZ5gKIet5630AZSkz1C5HTziKpM/gFscYBoWSd9t53LpmP0KAFs/fw3vpu/L58D8TeeK
hwwIef3Hl9AiHPcc8v19YnJJa9ia4yHFCedW6fefP5LzF584HS8I6p4yZ71nT9uD4LQteKQBQtx+
7iQfnuPJY9OZ8o4y3+If8NLqG/RGF7m8Ml93PcvgK47RT30D33w4hmghjmk5jxclzR1XFPb7PQC4
n7+qv3j/LGDMJosKk23Be2a5T9gXQKTm7RtjTHYe71pt+sk+a73Hnz/QpVXw3euxDXDALj882Mrv
LwppxP5D7ar3Bkfmw+K2xiYm37qbmR7WcwGmcSViB2xZ1WX38wDzvc6dbG2lpL9i/A1XhW3Lu2Z2
0DudwW5XtUjQBgdhEhrPa+KDeck2ju/m0xC5wLxMbOQaIExiwvD4eJCppqSM+sdk3xosLkfO4vuf
v0iOv+8/NU/HQMfbaaBYsx96J9uFRggZb2mm/Zia0GYiyqkhmLYHDYsoWcLWWMG4/T7B4ljbWc4E
DDNin6N6bQdRd9usbppznSUji9QS17VT6s/CyJKzjdj1yR2L4tmWzqYRo/Eg/EIF3Ea2o40Dn8TQ
8SuQhCvXuEKnJ0Q1Y11Gybzjpg6UIfrE5SzDBGHbN1Fv0PWVAHXk7gJhsg4Jc2IO3wNxwtpnJ8Um
Niyxa83Ke2wgYx5S3HPrUsiYGtso/BJz4wkKxrmDVS/DTZ2LEcbE4lpAu6FzD6Fj42AwLJr46j5w
eqfKmUsiJvKmyj5wfAxyWWLUBWN6gwODQA71vCyW4m4TZZ25s0MrJTPqxNi3s9pZ0wZnUVti6o91
31IAh83/e00mhKo73Z8BWxDiCFcjpJVVBZjkBf8SVpTCQPMjmYp8kE7Xi/SdGydHqeq8pPRXZpGM
N4zDeBdSGJm6bDegh1OIOtk3LdO8k1bm2hr2cLTR3OZYFDhPckfITWb4h2nQSkqoaxJ69NF3q6iB
roJbfqfX6bV6P9cVPLUAchKb6YqTqijMjyAARzwKsa6ig8W1Fdbzk5ZnncH/qy9nLEBss6j7NTY6
95cA47u5MyrfO+BMMV+b0GlvU96n8oDC4wfSbc3HzNqWMY3fzZBje5Km+YoRrNpmADPWZj15xYqw
b/PEcb0PqowU3UDT4aqFjLAf534bx+adERb9hmvbcOjyCtcYLiNII7HxFTAdfEpH1Hdzk5+S0I4D
bRwyTO95Dz+M5TY8R5RDHfsIMt5KjyCIpCDnH8o0OmHN/ESLsb6P2ULchwI0U9o4z3OXvRpFWa4B
JaaENxz/A4k9eu+aRly7Uz8eS0wNK8AVVC8p1nLPWn7VDbQSkrSPuUT1YyCKMg2stKJfmMFrl7UT
UADNCz9SCTDzZCZQO+gvQZyZyMeNLge+XMPorrkNZduEqFoJaDNJ1n3kGLumVd6UpaquO+IvKKH2
/MoBH7B/0roU1s24aFe6kdY3S4XiQDhOyKt5FtYhLqd8L0zoDW7Fz8XR5krPVr40lqzfGKMRr2KX
YP/SxSHdx2n5pRms6CUNRf/Vcdv5xRya8YiONRyg23bYiWrrutEBOsguI/BFWdKhJ4hxo81Zverz
GdvQSicPIrCw+u4i10JZIQvgWKtJW6Yna9DLrakbNFtnUb2x8soK0rnHUGjS+yAcWV4nCoxMx7ha
8vKXadln9TrBq3L0a4IADgE1gk80fMlWz7ZhOszfh64Zq7M+Y/EIaw4FyzDrsFHxHmGTwyAZceeA
zwl1U+9r3H2jseEVN0cXZjm9hHO2Jkw5Xy2d3j4v/mjdGPxQz1hpZb/Ows6Bz1RXwzeRNuPaz/Vl
P6dp8yV2pwixPHE/xElXXsN0Eo+azvkir+oYWsfI6WTgyFcBnyVFS2nJGgcvcfae9T0JQie7zyNL
vqSpma1JjY3rX2HONobGPBPmYbQkAELm9g8M0/lBJsCVF43EfJ5aXHuAEjH0cfxy8ipk7rV4XrNZ
n814CY8u8JgdfklXBI5JGidF99r4zcArz5L4xteLcW33pgG/BACLZVs4+Nw6bJkFF/6M4eftMwxS
O8CnyjNhqwXHZ+h4SRrR8FVnugshHsb7jemTFxZcGGBnAP2uO2PZoxLnge/24ZGzih3UhHZWnCOb
4wCHAgkznr9zBh4+JEPDdb0y5DGdIR2tONsYO6HTABmWmg1do9LuZx4gXoPe53gB9J6nDQvt0xjC
jFmhrXb3BJf4b1nU3ze6IdeNG4sXnerTNhO4BwZZ7drUWEZY97p5ZU/6rpNcFFASzPMABHtbx3IC
vYiuMORpvK3MMN5UZf8oQtqxx66jb4Jqsw166G0Tlr6a7CMyuPUwxzvefjCDjeXJ+LppCznwbbY7
xLuyn9kNNvq6MY0mvPbDgu4v0LXsXkCUWPF5oui9WA6X2/t/A+s/DKwMWeqg8/cD6xV9Uv2XbH47
sf72h36bWD3xi+9icaFf6EfyIERCfrkUSBlwMTwF0/jfxb/p/6IWJpwZdQreOTuyWvt98e/8wtzn
m8Qxfhtz/828Kv501qZpkTSG7auZWhBc+vGsDV0jbrwljI6DAC0WmKZw70YRLVtzLFHopesfB/0z
5YjTob7Q+tLK8++Hauj2jUty2JRC7vQu0fV/GALs92WQLP55SwAiIiZy4tLfl3WTHJ7tzMBo67IY
rG58P9NvvMX5H/bOZLluJMu2v5JWc4QBcIcDMHv1BhcXt+NlK0qiOIFJlIi+7/H1b0ERUUlRSrHy
jXNQYRWpEEF0juPn7L02xrIE6BzBAX35LjakJv0YX2YXChcFO27dfHL74KvDzvi2NSynbvxqtnP7
41Jp4dUc1SMIq6g1PrE774gfzIZq2S1kHYP0thJTv8aX4bSUP6pjczCmJGxIPSUlA4LxKKGMldJO
m/dw4sID6dg5GlcXeu+dE7TAQiWlSQ5aq6DF2vSGX5pz4jMov6+dPmp63yUq6WYxVP8eOFS2YVYG
SQEGEcTSfkzwIMy5ficDUZI4J5sqISFyRSrQB5+M3RCYUXbqRJnxKR9wLaITFQQD1+2WCdBIbzz4
MAWhxjRkaU51mBj7HjvIE5mRzbWbW9NWJS3SyBLfumohTcTTDa1t9oxt310EQTScJm3Q0CkwFt9k
sLuuainmcxFG2FATvsRRb5R3mnQ/6YIqVYOsWm7RUEYPZhBU9kbvrRFncqndIodyJ8/GxeCP8TCd
Q3tBLhxm183cI2QF42qDiGLF3zmpJr+wxMGrrCJM/3hzFmBReqzuqNqruyEuhJcHDkAEyuxo8AQO
10sBKVC8T0IsrJOhxdfLUvtyDswdg7LxftZ1sAaRgKihKgv4a17sKhsSA6uz6r0WUZe/QOnDNhxU
vo2ddsOeqebbiedcIrH0ACSpW656fYEDutklmHpOIYlvyI+Vc4J7m4XboNCzh6ozWijobB/r0bAt
L+216h3t1OVK0CE400m2v4Z2pHYSF7OP34ZmI1JgL5sHYjzpZhNsEw1yt9QjahpEkdHnlMd+w+o+
eR1PGnrfcORbNIxXjOGHC2tsex/wnbuXNZLRTluKDTtYwQl14i7i27DrdZg1YRNHPNJkOzKqG1J8
00st1YPFD/G0KdM2gQNsz3JhD5ohZoCcAvsbmt/gknAFuXUmGMiykqTUdEmiPrVkvhCNzDfwaA6K
AJJyFHATl44N5x6uDlQ222pbSqE6t01kBzUJM+g75m0WMjHbKOws93h8dHsjtQy0x9QYF25llZY/
cR2Pg01SAY31LDoTA1NcgLTh6iEVpbc+JD5a+GiXzaZFzrsTyCfIj6PCDzE29yiXi7NLDCOXj64X
qLYk2KGuDzwTujJvF5kzxE1nMhj2ENxFtjU7d7y1gfdae8Ix1DHtmvduNC5fbGpvPxhbeXQVFh2S
XV0m4YZWXrESjp+I23aaTeUoCqQ8XAqDQPMGvmc4FuOM1b+xH4vAxuNr1Q17jRL32nAl8opJkQED
coPRFu+NMXRRfiYRhd2POw/DsQzJKcU1hNLASwInu7bKUjWbIQ7N6zaDuaEYHFGkFNEwbeaiza4l
L8Z+NFExsvMbSm3XtEY1bKtmUVeK5eAij1xQOn2QMe5hn3cX96Ir/YmUgcugHuuzVnclQiJR69ex
k5T3dmlq2dboibbU8ZycFc+oy2Z7jk7DYjWXFPTRTWyOMDtyo7h3rA5h8tzn27waU5/lmcUX6k36
lITMzTexBFq+0USjmP3OpAhVIlxGjxrVvTPF6MS+rechN6VqVLOTeu5+axZRn2bmbZ9CJwIJATX0
zuiG+gBNZEuIgtYgpiyjA7sRhjNdHcmLiBDCHfK0BqVAuSSbwFDR7doG/lgS7n1nz4xmDm3ThjdS
yorxCTuwzDOJW3ks4d5AwSSQ29o3a9Z8oDA8R7VbE89rTMNl5+QDBhOUFNEGZXoKRRyO2zU7RJwe
1tByOHj2EKfN2b1jdwZLyFbto9JcDhG6+nKWrM07pvfJsUnNya9Hq/ZZG6YjqrrgATK/wT946Fjn
eclTsZJScY/B81gg6VJHmwVA2to+G6FFvpM9m4QC6WzATkBTQTwST9hfdI5S32/bAcTkRa43GrHi
sDTMwbD9NlJPmO6ZmziwBdJ6Eh9igA3HBBzejSsiZisifzLr1uVBtFJxPWnkFAcs/czxz+HsBE9T
Wx4pt4H1WNpEFH2ubR2dgr+C4nIFSRwuMBQ+/gJt1OuCF11uxtgZr6ze1D3T7M1tHs3kwDT8I3Z0
7TEZU1pZppgucISQXdKSZPdJWrBWB5G1Fyn9pS0jgmm/1iXElCCZ4Cm1CMfArMbSQWKW4zNvj85k
LAOB4XPaXAiHSefGwpEhPKZqtvR7YoTkdswbV+zmhjCD7bT0+geVdF3h16pOv8gOw5Y/u6v+JpSh
GWyTVpsZj5NPOzEYtUfsrtjX9vSkBlj0g96Q7hKlH9Bucruiz5pM2J7qkpadrt6lU2Dtk4SUJF9I
gpRJZ49w98ejApJB4XUdpIXEfhKVjzNK/F3Xa4ybO537FZD/VPKyJMWjsOqcnxkPX00Y8fRCAmZu
NtOyS6dujXPLcsZb1M6LFwIpQCQY6ybMBsTOPCC2mX5G5fap1QzFXoYRwoqyrE6JE2j2hrdOW3VZ
UxBhRoAvhmIBZdMY6d0VyqX5Viojfjdlgy62qjVoPzSZqRGyAXDGRRpDUWRdRlZJgCTGUhOviTKs
rYtsEaIvJAPs9bkMfReM5hZ5v/00JlP9xXHramBGqLknW7bjWmAytfVhtrk41pdO0sVrlqOToFmB
otKrMymCiyT8KuvhYGqLzew3SQZInAv7nJF1JPGaAhG6R3nSfDQTVIq36Fhyue/56JORWrIjg6Ik
A98tM3UakoYvAfCcoj6kOP+m7YS6NeDTKqm/ykw476YJaU9Z22hEJGEKZMalLLSRKyp6LipLLiE/
pBPYERtiaOFMHxrTre8MMdqPdeCApf0Oh07jVHsiCAwcW2nXxb5umwlfDcg00kjoAbGntqN+H68w
ajMOIywrK6w67O3q2S10GXvA4/Vj5SSwrYtyoHsmeqVvp76ORHehkCWW6s8i+z/buje2dcg+mfj8
612dVxbFt6cufuq7lxu7P//aPyeRyK7ZPdkmuyScEIwp/jmJtDFAsHljiAH1ULF9eyHpZo7CtoUB
4Z+m9b93dlL/g42dshzkQbaBQ/7fknTzCXvdkF/npCYRxQgbLB2Z649bO9RRWO7LeDiURWjQiIrx
F0Eh9ayue5hV+sUhShFGx9KRkTK5XprQCJmmOUUokVbAqpx7h4HWiWItvZz67Dw4NIdsTaHKbgRg
YL7zdkIS+NxLFkzmFDspcn2La4wH3qmB7ZHChCSLhi0a49sKc8OW8PoCIKKT+kZts/AaHBMlIN0N
PsXkrNX6NknbhyFzMcLFJW2o0vTAaH1RWqVvs5z/PKUtCN3Xbo7V0DwYIFrh/gxikyyW5ueB/UEb
9TtGEF8G1n3+bvWQlcj3w05Ar7HRiynz1oho85kF56OqqfP1pn5QRuJuugb516hxeuS8mXiTC307
aPaxaZxjWHQdUjQuDdEeftjlYrOApTJTbYLtzqUsnYakxZofypZSoJQO33MKXAbdOeaQN7coytjV
we/xhkrieQ1MRGmRWR6Imql2JXXyVtWgxIZU3o5O3/nr30wk7cUY0j9GutVQPHMJqkx0PiXYchuW
UA7pcPlZyyGps60LSzJvRsZv+n3NLyQqRkn6AoamRTsY2KtNtiye56JGjiMaKvWANiUoVhSCbhY+
BZlmcB3ce5ckMJ9tFtAlPWE2QILWTnbMO4EvmqAs3fYeInh6ZrYQeJWWwbNc6GDCORIbgcAEtYYN
6ku7//6QxDWhKbNkp0oqEcrPWbBUO2DTdPcelceA8o1/5Lp1O8T8UmFCvAqOaRw8CXBwUF/TyXZp
qg6IUbZ6x39LssJV3BpErJcM1OwhSjwVKOSRiHLoGKMPZGx2xfP8DP0cFyYIuE02xl+QEHDvF/4N
4Na0GQyNjnzntJ49lPydnKtEMe1sTbuCLUJx5DVt8/D9fuehAxQIe7DXjZxvGPHI2C5szbLGAdQr
JzvpRvjMS85Tjb+HMoKn07F5VAD8xV5Yd/P7LOJflZN8odXC/SfykeRI5lw9l8uW9v2MItEfa94T
oMXBaXTy5TLCmk3bs32wU36gsrnDTs/D5PA2fr8YBbMob9T4T6s0/5KXNKIBbNanzGwtX0K7Iuys
DU4zpvq7vGU8Y1Yje4eG6bboqmoHpNr0m7TUt3kD+7TWB36HMGpJBtWmPaMC4yzqIEZARlOXeExC
WUZxjsekWJnPPGUFfziNkIMckxcVyrO+dQa2p3gzMx+m3bOeDfHtEEFYW18vkSw0c41+nb1nzrYv
IVmVZEFt9JzbDQY+BXSkF9DLReoPYJS3KBXhZK/3Vss5fS0ozoqJDksIj0BR1a4nkCV5359yWqfL
rgQqvMc+TZGXZ+6ORle2HTUe5+8PwPqE84rfxnIp9mJmGXMH3m8JOwyMGreu60fBe8BjBGOj8weG
sZ+rmFgEK+JU6ZZjl+0N7QBUkdXLir9gYOUWGOkzHADB2IG3hyxaOO2iI8W1MIglbfriTLd3urIm
Cw5s8kVjSMnsbCzOQWqmPkbRGH2urh1Ci/e0XCzjPCPv3NmKh6zIRXHWWpejE7LJ2ptTobI4IN9E
3ST3bpS1OEthyAYGIwLZCuWRRCO2KI8ZaphtcxwVwXVIUp3tFOf6QS8tJA5ZyKIILIuNL7eOdBt3
H/TmbcQEb78Y7O4Rk5k+nYDBs2pOm9lD7I09O1JeEWBdDitYbmfiz7XJdBFUfH9pEQ+TGxpq9/zs
6MYCw7ptLHlLQ2zeqwBqt4WXh88OePsZzDgabzDZ8MT0LRrmAn+DnK56O33GmMelmXkDvl9rREFM
NXJ+ZG9wX2WBRFtOHYA6x2IJXI3mdqYFNya2ZoY6zGSdoH6u10IyJy+Fl74irIv1hDZEvDOa5ol9
ieUXGlJ1isAPOXxgAGnRjTb2V3aJeIPSOTzNMelScLsIndsqBOG+mTLL2RSTpvrtkkFyJ1oOKCoV
gfJdx2ghgi9N8sVkVrfF4O5aHsX6vRUCwWqdkSAulNH9KR51bqHQ0UBvgtCQvZ/ohDlGJWylKJSK
wh4TLkiSpp2GhPzITvfJK2vI/5NRxQymrrVTFfSfNYJev4JHfJIxmLdNKKb02amFtiCr10hn8Vj+
x0NXMCJFPTm51abRauFVCaOEPJF0/UI+RVtMaMGlO5IwuMtEMbZX+H0c+4jaFRx5Ny+d9jCHkpiM
Phyyc0CR3G2aJjOUB2C5Zlo/KHP2Q7MItDsoZXBMbPWGnuIn9ZONXwbjPOI7HcfVa3lI5mrmIoGP
HojHw429RM9xysdFFM5930A1tLB1UvDzpL8oAW/+FGz8o+jzmzIuuva//+snGcx6XAmxAqmGbkOQ
/7GeQobAXr+r+oMxfl/seAdFnH4tRkJtpyp9Q3TzkzxlPZoNFsmUhouA69XRFgIwQWkW/SGbeUDW
SsBNAcKEAEj+PK//bALe2ATgm0Q8+K83Adtv2efxc/Pt5Q7gz7/z9w4AVSEeY/R30mYb8L3M/3sH
QKoU4izru6FTVyZ3968NAKMdHl12BwDM2CKIddvw92jH+YOkaFLQGX+a33On/q3Rjrs6m17qjpC2
KVqMqJwcNhYQgH58YNOEmohY3fowQ+J+6JKuWKNdoJjSfwfyMtlN3u2qer7JiCUYPXbuVOC2y0ZX
r3YQqshaWcRiPARxj4GlIIDaQzQ8fps6RRtoLbjQ5adrH+ymcDTCIvrsUZLXsWXkDgs0dMmDFHro
N5OLh5qLGB+YVlqkVfHBmyC6XGWJBc7AoV99sNEqSy9I8uakDMbxfcnHXbNJamOgXm+YXjUXU81n
UOVEIWqTlexHfjka5Y2qjvZCR6zUmu6OLDZ5AolF/E2tPcRZzvenLtRGworDTGSGmEoolSunRdQw
sUhAGr4dnPCrpaWcZMCZGpF5y7ue7hg54aEhERMRJ9MwPUR6A12J/oLb4Y7Q2TpZFZx3s4Z3Wy8c
nciUWyUmHcdHd9mVFAK9SZFhOPfB0F8aAYjJaCre4Q03zhMfAUA1xbAxnXH9R34uZ7QxTvUQ5B3y
H6ObTtRPjxTYZOviCV2hTemcPtYWtR8h7++mRFsIDaQ8giUfwZGtepr/FHW0OzweQeCngR/YWKvS
QK2/Qk0jjx/t0gvc24utX4tU07DBpeW7sHWzDyWbuQ/ouKmJ1sqfaYDYIctnmNJ1KP7J9GuX6gYr
83IIpHbq5Fx/Rv/R3FcEyazZqabwRJWhDTerG9yph8BZ0KZaXX2Nuqd5kKlzr9q43JcTMgIDd9BZ
BantE/xhHNxaOX6TOe8zRnX1RorxfSgZTcq8JAcIJ0d+a7pB/6TpdVN4dq2L287MxFUe42aDBhNN
bE6ievGzqHgncPn6UDEbjAWluGuzzt21JBhhDIqUF/DmbJJ4iLdRhiJ+yKfa3Te1AKcSVoZBgUBL
LmF6uOmcQZVXpjH1FyGon343Npr1Hj9CfCFzpT9KTnzbzh2FHkFWMb1hFP07w8EaB4Zt1i9GMr27
YwkPaMNkopuftcJatL2DvTN4nl17vMzMRkSbsKBUzaCMNBs++ECDEuPd9+XrPwv9Gwu9awiWvt8s
9HHbNfFT94/y+R94Jfv8y49O/j///t+LPsAKnaXeQab6vevD0v73om//ge8Df7mOucwl1O/FQN8B
cyGBTbgwO1npFH/0z1UfLbUw+UOFeNLkj/7v//nB39q++veXRcr6+Xi16MMSkIIxh8TUK9Yzfyme
nekbG9E86Yd0IikofM5C7XqaSYRaPYNjcchj/dRCa+FFejBSVjbRvlEnra20n34FqjOD9pO7qhjW
P3+h3y0tpSrHQSpcoiS6CuTDjAO4HVK/yMkBpWGtM7rYuoSUAewMLqsqRE5jysIfzU+S3sISsaHD
rKHjX0NMv+uAAFc23qNIBRtpDRvK6S1On1U99SRhcMUlu+8iYuz+mNALWP/fGUGejOf37VLScm03
rebPlnsgrJadOgPGM1vcYt4sekexrDWtEFs9xcsqig+zk+IHMcRhAi+V0wiXprgIe3rgcbLcyq5d
OSD0ZBxtHTVSvHeCMIb0DIXnlpWnZ55J6ghZZLfK/WQIDSm7/RlIGd2pxFih2h6Fn5fX7kaPIr8v
ieyiUYyt7G7SgvukHhsfJ6Y/dNUj3yt9Tyv8BvvdBS2yL0vYM45NvVqN2V4t/BroiJA3FcVTPkl9
nyYOOkZ9fCqIuAsVmQQF1jyadZVXqZaDLbuYQU+YJ+F/WslIe/43uTq88b9bXS7xs3wuPr+sIs11
leB/+Nx2//1fGoE6f+j0kIFH0DLGS0sd99eKQgTpWmKuKiDdAFOwmjH+biSTZwrngb6uQukmIR3/
z4oi5R8C1CpBAya5ooo9y7+zorB2/Pg+U0XqvMzr+4zck3VP/vg+V0tJSDghidd2RaQVeLxco3cU
mRb9AJXOKEBTUez6lH4YBnhRXYZmRjY6M46v9CcWgqzD3KQPpq96uGipARnyQVdPC3MUH2OEw6ua
V/O5xLKSfYwXWZ/LdtG/JiIk7d7oU5LccXHY8xouOIh9TBTwe7vrbPPY1u6AaEXEzXjZwFj1oy4F
UD6b2czAVqWXFfhkDz4Bos9ZO+v9XKG/wO7sGUmxQDecm8ehZyJloqw5ymEiJmNOHOMbwqQe07MI
5c51cHLTHClQAUsVxZfZgLYd+L990Jq+OQ5lDhqI6Izpdqi1vUm4/bY03Y9jQZEV0T4HuBqW6281
L8nHySJmS/Si2va41SJisZtDshiNQQWTosGi8M0Sppm2aND7GQVtWeDvTUvLKSCZecOd5yqDmyPS
1Iytk0wWDNZ089TFqj954orMF3TBkgBlhKqWY9fIVpMXdkOwPDpkY1OhnJiqfeNU9OfMyRwvy0Rm
scwONjEEBjpaRf7GYDDWQyElDgnJD2U9ebS+h96+WPqpaMATGq1hMNceo7RPIlQWIY7b4WjkqeEO
ZCG4YEo7tDl8SampHM22K0Szlvw0CNO4a9t5uslqV5u+ogSqkmc3MdpnPOYkQVyZRWvlxjs7D4wd
QWp2ScebCNqHasz6NQvEHc4jpPSTKvqKC9WkjDTnrE+OsWScSwWZ3kIWgLYZk8oYROl43dIiJ1Qw
xuefTVBd4cuA+zQN4+QAdoTPoCMBi+N0vzqRjLia7jrVy3gbaJm5jVeJPar9Ljw5EAqkR2GaYNVm
rnoAD0qnNBOzdcwnvdnRPmw/l2aVPZldbQjA562yNk29hu44SDtgzCXrdKF1jVMLQYAiN8zgvMeJ
cZBF/xjRiem8pZTWjcYVtGC2V+Fj2EidUHKJG3aytD3jzmJrc7hLIo9ALyzGdFuUnbGPxpS0RmaQ
9iavHfZ5Kc6IC7j9uHJHYptIj1TFcRh14k27IGHA2mXyTC96OZFuqDPP0Amj6El8awRGTD03dn0W
XqmIxN9tL9VZt+lBR1MaPJK15+5KgJX7KoHZmNYpuD3Drt4n7XJlFbZ1uz7Z14FBu4J6CfdXbVwu
TGvZJFSd54jK2hHgaGJQEZX+XBqzfl3CunkI2VBdNLUcz+WQZoc2AzsxxypkuD4ArIhb+mQ1jli0
KO2+UiBoQqmRNYXH5+yk9ocFBV8hktqztUCd02WwILDXpNkm7YiDpByjDXns43mKhfkJKtfEsGBe
SvAImS7u6Mb0hOa04lmznShHiNxHu3RJAON12ZMCbuk1ccCuUetnPuDpoOQ7dtRThKxkKJ+kM4f3
ViJDnVCxxvrS5SX0Trdt+RkVLGAnM5mAVwQ490N2HHVVntIJ1Y8D+tEPBuztogidw2RR6KBqGhyG
ClOy66yQbqvdAww24CLdsyNOvYzrc99O9S2PdXnnmPPZHRGOWGngHgB+VGy7RG2jQtRilxTSzPk6
qSK6cTMnPgxBWXylE+1uM51IwU2Vg6fy51LqFA/GMVDJHToy50hLe9qmPN3v0EBV+cYYZ/Pg9iJA
vry8d/TEADFhhYAzbHp/STawsve6eGSWNeJ+7DWG7YYEB6or65PljO5WGNVyV5JK7Um7GT/iZUY4
IJLy0swqEoQHe3qigz34gyk6OumjRqACO7oyi9r9RCH2YBZLfr0YTM6HyVlu5sJit7W2IMymqS4C
hn/vbKNZUo9ojbTelWUb+m1Z65/ZGzdbOfXlXSK1smOAEQkvSnoNGVAXPk8LBWsxFPYnQdIm+BQe
LX9hyfGibh5ooobRuC2Q3B8ddoAbm23hpQnizeONFKRfGOb7sIYH7aAYOpWAOW9q8JHbjjqTK+tG
87d4brp3FuDUxKtNaCStPmfsqTHXwfGu1cYwyJ1YmnnuPWliWs/R9BEjgF3HMsvLKUEMqoFrPS9F
Od5mtobIJXUv68G0YtRBcRQchdLSy0g3cEeQQ/yYtYN5n7RZdWlXzvxOH42WloqK3DvpTkRwO6QY
lVMQk1ITyNEboli/BnqRfszJs/nIEKS5KZCKfKjSIL7opxpNBClu741Gzj70gWQ/N8PsBxgCN7pC
77KVnC19JeJBumORLQONdrt/jyMOBWss22KrEZbDSJYGO7nF+k0NQVP4NrnBJ7qoxIvn6ThfWGRy
p17cGKbvlFJwHbvxQU42++chUntUXSSaJCRbnozYUE8mP1/zyqCIb8IO971KdPfjvFjtQZcLH3qn
IDB704ZtvINrqxjAVNV9YA+o/DULvgsUYQKAtw5yw74umx2xan3xn+L4f1UcUy2s7fl/vfXGstLE
X38ojv/6O38Vx47+Bz+C6g42nqRrukKy/iqOHfsPduBqjYFcFfJijQb4u8kKcJJKWrLb1jH90Er/
n+IY2p5FsY30Ag4OYR2u9e8Uxz9tdfG4YDonMOAvS/qPpXE4TvriVGV/MM0eWCnYafA45OG4Z9mv
2Y+2RQJIqnqsiSTGvDWR4ARfbrQx069KEjCccC+xu79WyNd1uLgoVrv92JuDb8+5IjrJzOCax/nh
xW25+Xn48ctDuQ46EltiiXhtmKYeGAwjt7o9zb54n5nGyJAfxjRUs/qN/sGvDoW73xUKDBwymXUO
86J9QDWTVmzf4QhPUwxHGbNX03Wp1012f/z9WbHp+ukCwhfQpc4ayu7mVadizdxJM4sL6MYBRqLZ
hLrSq+eJbJ+wCBKScOn9guUkFQc4x5+Lwg+tm5etmnXb9KI9//3ukaJKM4inmG3fq/PsAMoHouq6
PTlhrP7JFPmFwd7n96f489W0sHjgyWXuaApmEj9ezTZ0RDvUQQ+2mPwqns0CMIE11fbgJ1UOkOz3
h3vFDOSksDrzbpkMNnhMvouSXtw8i88RwtKu3yNUIZE5bb6xS312wpLiIcsvVMBW6fdH/PkyIjc0
Ac6ic8Im8nrKQX2fIAIt+5W4bjG7cDNullv6vz/Kepl+vFkchWYWCm2dgfMabPvyoUSHTmOtTvu9
wHixEZp2ZhJ3PeOowd6YW2+c06+u4sujvbppSuphHVpZv185ApuAxNZwwLdYrRaM0sUv2aTpl9+f
oPlql//9zjlYty3B0IoHknX75RnOUaqIpuW1w4sur4mNyD6Ees/koVwgOJMuve3rO3uYHY+47var
IsjuVFni0IdNuR96d/AJBYKHPdrV0zQJ7Tjj7t+YuB7eUdRsMjti053WyxsL02sH0/p7Cx3sh8G0
zYYYsD4fL544p0WdUna8RvHYyxRzwZgC85+swSe9k0EMimmvcspxK7h6vgmc/RF56IR6wKmubMin
XogV8hr20F8tsX/5glu/eDQZDhpifcMt/u/Vr5a42PiRUnfQBiOfks/axk00wVtTnd/WYfueTUji
6aNyM0zTS3GaiqQ5g1jDapxPDFQwteKbbJNNPRf6hto5wHTioDoww5mWpNlcmaQmHhekCFvI66Sh
2BZTG8QtH3pgXx9gbASeCzfMa0h73wlhxptBNA6NwOnUpU2L2C2joxhY7mbKrItIpu+B7jD1l7Og
+7Gku4ZhHrqZ7rrEdnuosQbRW0XsMREEe9ajWf+oEem2TwpCaQJrfk5ncdc5HV5g9NUHLK7dNT+5
2P3+af35BaHpRWHAWy+JR7dfPaxTi0DGovW5R5J9pbFJAw+qH414uu8XHD19nxv/9ivJEaHD0PhZ
u/TuqyO6zTQ47pJ2+yYIjkYr/cwIn9wC17KAiwfx6eH3Z/jzuu0woHNsiNnuiq171cdvQ3cgOq3v
9hhYq405yPEIUgEUtNnM298f6ufHFK4HJjtSJdx1dPHqMQ17xokjENq96wwWKRm1cSzH3n7jAv7y
KPQpKVMEncTXtyyHy513IxdQU43eIIZ2tQNcOufm9ydj/LyOcTYOc2+qRVLurFc3KoVxZ6iK2TOy
7nIL8jDZqSmHydsWJSyn1qak4MFH4RGeGucjCLF9KdO3eBgGTdtXH4zVVIkG3jGAFDEM+nFZIkZT
LvFgt3tJ4A56PjfbAfHrdnLsYgcN2iKPIPvx2Ojlt6wc7bu0S8Z9aOnDZb4s4gQsMnjjDpi//J2A
EyEHEKBvXlccNEo0QtlEuy/CvjjqjeW7eg+wjbSfq4D4GC+yyXfNoNjR7tLm676KZ08hW9oSl1ci
HMu+ZZhjrlKHgOBlfCRDw/TquKvezQW+tqqLrYPFPvlUzNkVkTxvFRe/PgEXyoigpOf9X+/9i7We
UE83n52RixrNd2FjV7t+lOH7iFXMq2ryNQmy1b0c+z1frCY/wUT87MT2fdso90h8HSwCpxnWzat7
Wy52ee/I5dtiBcVJOPSzQM3NdGETABJJl+1gSlZvlEfGett/rCN4LF6cwaunc+zwkIbljDJCS8JT
gA/y1FkTTAZN33ZxwyLfo5VIEv0oSub4bEbzN54C8cunAEERfX0stj8BnJyZtQTYbbtPtIjE0z5z
rC+UVTcYNKDIu/rXMhumj7ZpRE9gl7t+CL2kNFEXiAj1a9juTL0toWNIG6+PMeYb2+wrL+KAe1QZ
K50iNL7NhWGwVNrvbASclp4AW9Xcj5gbmoMxWPpZs4zsAHjiM2pg4pE5UCgN0Iej21pvXPOfSzdH
sRtEWoP/Wme39ONDg9QGwxVy5X2dZB+LAOc+wARtIccJgaV4o078xbKtqEjYeUqbH/wazdVmdFgb
Fh0M/MWzC7OarzZiDYnj9Y0jrXuTV08SR1qJ45J5IXChH0+rDsKerrjFk9SE91Adwo9JtqyZADO7
CWtOcQfrmJpPgTKiNx6hX3x9lQ6dyRaCDxOF94+H7kKi8oJEJwnBnj8BzL6Z7PpOl8FzZndf2PKq
Nz5Qr4fa1HjcQhzimCzYcKOO+vGA7qC1UxzzyLINL+56Qd0zB2I744j0CJP/BijyvoyzaRvOFcWN
REY7tGGzJbj2jVP/5cNkMVLD9QGd/vVnGaLXYEUD7+/olN1Wr2yURbjRNljMQs+K3kJv/eKjyfAN
nQFTdJJ9X6/Yyk3SkAQJbvLcoMOujMBbeid6Y4/4y+sLugkPyXp5f5rwJS2ecENW7Z49cuM5wxSR
g5e4COpJsBtbwdsJmHSrzTXSngDgF92ADDywdrEwY3rjff15U+4og10hm3LiDazX7ytwHotMGrr7
YkDsCiIcMmOzXM7DHHphbmhe1ebFPlrts2Xa62+8Vsav3mCqIS42dTtUwFfPWhfishdkMu9nQ0Zf
Khu5D0L5sLtuY8MCsK1KpTycahiZtRlV/2ZQdWZtiQfBtZ3j8UoR4s/j5RAJNL1m1/WGZ4UQVn5f
5/zi18RHoBRrjE2dY7x6/SPNiWerUPVeTQGObwnJVDL786nl4zcuyS8Ohc9Jgsq3acM5r3s/zKba
qgbtuu+WIH8GCGDf4kVmtqYp/f/jtKhBLbQza0vtp1WtwsjQVY6s95YJ+w0IhtqVsx1cJE33+fcX
8BeLGEeiLUKJCLz+9b7RBHqRlD1HitEobnFJV+/ysDZ9vm4Q16ecoXQZzW8sH7+8lOyvMVMqgxH9
q7vGoLEAP2/Ve6i82F0swpjjJDe3AGbeykH+rht4/YWg0tDhUcIXwU3y6kl2Uln24QKfQ0lAUDs1
k9UFT0KOyxbkcEH0etOaW0VNTvy1GEZtx86xn/xlskVOdqPFyxVj3HaPAQPUDyapmNG2KVKn38KF
VYDagjr6TJiZdpmSh9xiiMnQyLfFmhJXcErCs1WJ7sgdrNHYjWBy6O5rkbtnFGIz1JENBvYwjYx7
1cPG22ZyssxdYuST8snWjMwH6ARx/k0lNEvCTcUOJgIM8P/YO5PlxpEsi34R2jAPWxAcJYqSqNAQ
G5gUCgGO0QEHHMPX92F2tVlt2tp635uysKxIJUXA3Z+/d++5vZMmvSj7/JeqGBweq4bu2h70de1u
DVNap3oF9rpnaKnVg1cjQz+7w7ikT74CWX0LzzYmuMK9Kpn9uVHZJA3c5YyIc1BLyYiZvNiNpMNf
tYH08tQ3Rnuw+hLM2pL1TCyjXLzWyndcKLWkF4C5mzLkDWMLDnMpxZJtUTM0/X2huU5iQYuYIu2V
miKyyzUTx6TVTLrvagMMLX2HWtqJrL1bcSVIuf0MgPaS45MO82YNEbpfJbH2pCUOqlgeJyYX10a4
/bBdjC4Kns22DjNGQTobjxSx864Lma5hi8gYnDI8XteNUkW0b24u6G2V3tp/pmEjqeqw9P4q8o68
8qpunY1yc40oUkoPT8f4RJ93N0JeeUulXb1XRmg+D41PtkFdzAfj5pl3uugCmmsHcGA3Y1F6hn0Q
azcHQA5RfG+75ZSQe43oa9QnRy8TriP1WZS+SxQ3huuxmJ0dQPFv1zGmLXIsTAp4p/c+sZLbyBX+
3o1Qj1Axr3GBrvdOuXL+CgZQTe64YIgJ9Ofa+fD8HKj9el5iT1Svt0mmTyrnoxfV/RY5g3gkXwmk
iCmsu7Cu8jOxACRWBsgolACYsjre3jMs5qgkmyCdS49p5JabuShHigqUpxWnRKJUsD6V1XzsBneI
xbp4/E95KekuzZPbM8ed7WQ1SyAiA0DHIk812TnEfU5OniA0DR/T0H0G1T1vrSnMd5hDiHhEUJqk
9mLvV0rX5xSa42+8PeZ9kwfY5YbOZ3Q69D++0TUbYyDUI6RhDeKz9Y59BdU4aNL5CCsFJcwSIJ6d
9Qmp6k540tqV3vJeAwV/b0R6CDz3KsblHTA7OjszolE3pu+1b2RwFco6PCLtINXO6ADPe8YLEVnp
SaWOSPysDbcmI1OeQ0c2QhGtCbIQ+Sx6Qz92WR8+qxEN3uSo+2FBeVDNsOQXo/mrukkeQmcQB6Fq
chfqUP+4ipT7RUwrHa5Si2FdyM3oGuKHUNmZPcT3VkTDS9mG+RrbvDxvtW06cxJ03CM4TNkkCqR4
H4gEyodu4i0rFpxyYWkdocsseNqHdudba3jHHwBesCC2qWd7i7oPFxA56mPJ+0B1KIQYeZbJquz+
w0CoYRYZGQgG1HK5Dwy7/TMH4BcPTlnZY1KHfaDjpUXWdW8YPpagMgiZH8Jw8YwT7VlT0aTtgM73
fFMkuDZVcpPQvOR09R/tqrBf0ropxRHdSA9yRXQPYCzDHeZc+A/Esc6nXCjzyzdT6kn6uzcmjVnd
SQ7ZP4MKMx//U0YKzeQJB+W88q+uLtOfiOb+SOaoD8H6H3vtuoTgL3VY//SQNVAc1cr6DX6/T7ii
eZeoseUHeQBTAv5+2Q9ULC8hcakfGqs5L2MFu36Amba23KfFDLDAdh31RhfuJoFXEOgITOFNwBrW
veekevzppFvuytno3oMOumhBdFl1JH0aPhHM7zdAe2SSBCRmJ37q1YibVsXiACwAKAd0AhJFnPwF
BdcRDD7cyluuPLfSqN+V3Jtq+Jzk4YA5yPRrl0634AUPMT1io5sFpzVdbH81o0HCg/Pq9g4a0wke
Xn4lCA5zf9CPRIfwdRqvGJj4FYNbrtRdZoM/LfxSv2ob7OI5S9MMDAqJx62J57PF5Hrv5i4/1ZFi
70IiuurB9taYSqQ7+TLPL8Wk5G9ad1D+dAtVtGepbhv0MLt1nMvd1M5uvSffKrtUldTBRnqw7FhE
HYuKp0sTvjuVRM5dAhyiX73O+id37a0XJfi+IS2RPAyyfh/mfKkG8/Y7g1fzSXq9/PJuN8xN468A
X8oOkDLfrDh4M/mvvkEsE+P57iRxM9+vWsmvYZH9O1RU+HyINP60VoabYoVFBdi9qdNTRjcCX8Sg
vqNJeRd37YyJTOUou8zE24Fc8Ot6+Sa5wsUFIO3JcZGbTla63FscyzJB6IWUCr93h4I9Lxp2qDHF
btia1ou0Fu8ivDb9Jf0cHZE3tr/9DGswAd0oomwScaBXhxSR3ojFMBuACi+9mSYZMSF3txTKgxsF
86/QKNgXs1Qc/nEzS9PILiNugRWfuUcF3uDQubhOV4FaueVOgPcpSdsqsc/C6eQv/INLzLKpGpJi
lSh+oS1J2liNeiNTePkJA62+g8z1Nugcq6PVD7e3fMzlyMzF9q6izvUr2uEx2EwtH7K6oa7DoZef
TpH7VyNa4dHKZsovi19D5FakDb5XsKUfQ1+Nr6acy2dxe9wg+8J77wb27VwUQAiwlx04cWj0FBn5
xVV8a2GRL49mZiw/5op8yJjJicDlEqbPBFu4R5QTWF+diZ/YruUzJfv8KzKZyKwTAR6nlYTCfGuA
XfkJJG2+TTrmKXgRz1J93PjGhADDaLG5IxysyZE3/PTZzblyxXJU3XKstQZLmY+8SSvoXrZeQLY6
Yc/KL1VZtNamttb2EVwJTVwYZDxrU4W5PkL3DZtNpIafFjMQkWdmjdClnrofoy2s1384xHpSSCt1
QeoSS697YrdYQegUst/4drOU2Mq98a8dklHDM8MvZEjJ1+Jzkqu9iT6yjxHekzCPwPQ5Gkx2s8DX
f2cZdk9DCpdm7Gz5MOhFfsyAbJ6sIcwuqX8DVt/w3XgCCdRR+S04IGR9N0Y2vHV4Zcyn3ggVe3xb
3gLCyUb5oaIOztyJ050c055NzLcD+qaDMzIQdsLfqwqHh7SW2V5XlT64PvTwjmPz3sFAPcZekIlH
31VyR8qY+tVLTZYHVsUha/lHSkqZpFo6X6B9vJ0rSSaRLokrtgPPFZqBv7fgNsdMNN0EOhXrkOii
5dmq+/mRImSKG7dIX6HGuchx2ytpkGeSibFgmyaqxaHvk4ngpIeO/o85gnUratnzny39izmRPJKT
2bD3HRjUsymM8wxd4QLsNb36qQ3wZxYjJE5Rr+hPGTZ2WNaOnhhOelkqWKKjPpvZ1IOFCxps2sjo
KfUpASPGf7RQPyOPUJsyaObnstXOt67cUydMiy2NDL7VUd228S181YN7N8+F+0a9fdOdze1XNN3m
TO2wy+ksH7u0DZiW5RSkumiXt3CesmezgbUUzPIAWLlLoomc3FjAMgin9ZP+X/1R1hibOHP4kmzD
zdjoueFsgmVxUQ2VpTqWhunEOjUICKxdbMckrNzV6TgnbmXXT/whoCkPrGzsDJ+tLsqeR8V/ZPTS
4HEkiCOmMY3IPkjdz0hE/ivxStVBiOB1Jl90T7s0pw6klIvrm4moFVN+FiGNm9ayjymWta/cTKed
Dg2AoZiUkxA4VzJpFiMwpCGeSlqF2QKHhuLCfStcb994c7tjObEBt+gr48zHrXQjnv3ocrTfoHtb
D1EdragWavdFkvG9malhd+AMb7+aql4tLwieFs1Tgl01d7uAujDuh55swXmWf1dGTfZGZoN46Ape
A4KwM4HJrgGRI+WSo88u1GbGLEwcFFlWKx6yMfAp6N2s+CyWGbs+3pKh7Koi9lwDI1sxP62m/TYQ
/bRjKe6I6AAWwIyNgiwYH2rXS38RfkKZ4WoSigMTFkk4iOfQ7NekrJ3wTi2Y2FIz3+YehOcSPfSl
hhfXbvIpshhaVOtxWVp99j2DY6cmAJoF5zeEUc8FkU9ODj6kIJcr7vuGa2llFCwjZmj6HKVD8V7b
rr8nzaHhyLmRgbtV0tIYhTE/RqnT3SNshJPAySDAS/dFeYomYT57Ae7CIpgPKTpdHaryTHJre6ca
7CHKbYFYM+ABv6EGQl+LJfZVcbBmI3qPmJlyz/nsIcASjuWtm07ijy+CJgcAoQfrnTii/tjawZe1
+n/Tvu1+U7FWqPgInCuwj/wKKpK7HD1m2wEk19PiU7FUCzTEGBMaSCjQTgAszPmg7VqLk+G0k5vo
wFTBISgRa7Np+O3FQDsNK3YJ2gvtGyzsdlhkLWOAik2otbzid10XzZPdhfUT8d6Qz8TCBlrk0/Bd
Kdv8alSRf3epuUKRQIl/6VABnLy+aK84pMPpvafi4bkJLjlEuUB614ZPIIUMOVEikhQ4LemdrZVF
Cg4Od+fYpsJ+oT7mZlqCHjxl5ay+65JUTDUqmggK0NxP6TZ0FdQ6pL9NVVhf5T8ZMq2Ljlx1c/rb
Lnsu4W4qjGgj11R9G540akAfOsJeWHrNtepmNgaVz1O7C2C3tTs3muhojHPO65HbIwUO/LX2mvsj
yVtR1qa/Pcvj34kk2PokKKLSS1ywgTJuHFhyiVZ8SrKEkEslDSot+GQ2RFCMhW6j7sTqDdwbzUZb
+WaSk8h2FK/85NUgo/7oTrQfk9yNFmNvLLcSYGBCStDpXEf3RW6i8fb7mqK1Sn2ekrFy1KFeH9Pf
utc5JqaRGAqYAV79Y4/QxG4MdNJEJ9eJfv/Xl+lpIxtRjzoWyAhlokwLrHVukbL67R7AbLZxOvIL
gWvemgKO5TZXD/1Ys69EQbsHZQHC0qacy4OECBtd7O4GIR281btDytpevQlFBY+QeetmSjt+vzLw
6If04LSLO4WKQe/rBeHHGbaG/tE+vdEY/r7Mz75h5S/lou19M5LKVsMteyqDqIMkI0PzBZKHWvBf
IWW/uCO/9MHWJp+RqpxPLZqUh+cvcwOfbGq9asMzYe3S+8+XhL4M36I2Bv7+2tjqW3B7AbUMC+1+
UVr9FQT+Vfto7AkCGyOk98RzCXsGv8X6iSce53po6P+dJpJVzZj3kIrOy11ZHE2/p4nSM1sBVQI2
u2epu1y4OYQ5vzb1aKYlfMrxlvO4kgF7ybVjkk5LCVkFjT2Ap7DzX1YBphs8pnliJt0fpnoEhpOF
MziFUryuaz79miB9/ldb/f/dn/+L+9PhxaUN+z9rUF/+zp/q3+1Z//o3/qVAjZz/8ExiaNFhIDRh
7syM5r/tWaZ/k6Bi22Iw9S+Y138rUG+YZiSZ/yiSmJVFtJ//Zfi0PQgAFG4Y89Ft3oz5/xcFquX+
MxD5t0kgO7fHxhphkUT+xkTuNlD5t6m4ORgGMPLWPE6d3b9pg8EsKOI/4WxXD8SBddvcwD4w1y23
hSk8KyX1O0V4d5Wtce3MXp3GhZq/C4P1TMsY5Vbq+Ole31KHRwJBP8fgRudjF+oObggCFiOznZHa
FXiL8+S6orRBHjeVFRwxMhEoCDHebGnOdjbYKqNcWweK4iDlOZS9GaB4ou2B76JkW6DNjryygH+L
/p4CXE593/2qwoapOJtPXVmnPJp9G35NGg3bgH1R7XKWkcR8nomK3EAa0qYZz/ayRFsBpco6Be1i
v7rwVboyXlurJbLHTedwTzwURp1RtB6ZCuUiguIlXQzq2dgKSt0leeu1n0WTht+ZXxBcttqKBL0t
CcGI+DdcEIR5nYG6yGTgI6g9Flv7juAc6CojaSJ3KbgFGEAEWaqdBpqlt2tbgCYhXAaoUMulpBFD
HVeNMxwKYw5pxIXeB00kF69GltMnE9eMhgEPayzOnd2ABrOn16IVzh5oAujYOsoOJWCmFRtUlr+J
WRBpt2hxDML5TD+dCMtxfFNZTeZjpR6dmrMtbnQE/DTz/5Baf+v7TR9r4amNTfOknJ0jvrBXlLB0
iyKrwOLkfmUC95STluN1DUcyE1aDupav1HCQ0HiBJAswyINdyFGBYvKZ/KNXv7J/2koMdyuZHzFp
ag9r3uFyHYePtlYnsIzNoRyETDC4w+Ks7Vgt0r+T0rR22KNg3dQtdqXylcs94RS9AYOn1n990fjn
2l/Txylq/ViZMxmUNBhixQygXMZy72rXgmehL3bh+InW+oYpJTPAnXR+n45Vfw4HaFj0P81j0Aqx
a2Yul6ORwS5WXfglkE4TxA3AKcy7+TTjv9jKzjOeM0TIMXEef1MnbS+egXdjEPOV4JZqb8qaroOQ
4gAUw6doNLkptItnxI037obQo3Pmu/mux+G4y2rPZTRsRHvtT38xOdXHIYcfkbJ3xKQL3KrcWXy1
Dgpj7RFnl2X0FgHAwj1rgYmrZlg2IAOY6pualD1Dkbdnzy+WhyYQs9urUaXHdW1w3DCnA39jvHnM
F2KnnItT3nnRxpCu+HFGr/89rgGovQELFCjzGGEwvXhgRuU9h/V45/s3qtLYh12CQMn4AU7dcFVC
bYURLQgZk/WFpmW71LNxsEtzfF4sPQXXyi3lI2IFjJ1d2osHyXwVArMIKfXTQG0szHkvRPgOm8G0
1myPYck+NQhHawzXNH0SXqxyjdNp+DNWQInMVOtHSLHWRmteC6RwlUXA2bx80280zW0WuMsJN1Rz
sIdpmaI9Mbpi3hiLzyHc8WlLDKbT8GN1HXFC9AolErBxzH+WQkWstSm6dbLNTk4PoPHVh/J4W+xb
oOW6o+to3uVNVO8B2SJr6Qx7b9otv1lJoNFS+PsgR7ZSELNAAzIzth4VeezINcON3jnbNFoZLtCr
oq5e3yGLRq84TmZQJ8YnS+qN3iP6TW4+sMCH02B07gPlQJlAWy3uGkN84y7rE2FLZkx9AUMbgLk4
I/pjNlOPq5OsVm09dnX6q6vsklYoUQH3kryTkxURShw4+l6DX3mmDDSuaEcDMmc8kWRl1G3W+gar
G7myt/E0Q3zDBjbvlmoxz366tMyOwWhlaGkfyEdtt/ycZtcaJpCl26ot3dR/wvFH/iuF4NYgs5Mg
Vf1Y5S7hkYs6TJaZE6s40NrrbtiPJfWbJyjhHyDivIOr6+hPb6unYL6l06rS0QcnHN79pcDBb5rG
1nb00a2sMClHFGDxYMnhJ21dd1sYg3GHLCDfhXq0buCVaCvbmTEDTftdSpUYq3B5EFNYXlYDBd0i
yNtuljFIcOVic1SEQWtkStuBOeI+jwBWmjTgN1FR0OGzmPXf5iDMKs7RyK61El8e35LJNiaBG8eh
dDEYTr1340E/jyFwdWB0JfPLmmpvbEmRm2dq+C469qa+XfQBwJDcVv9ZZKuhwDnDBlSckdCA6RLy
w7mTRqGtXiJR4IgLyyUBhRwlauiOkRFB3jXkDwr9XzXe1y25MePOVBLm2oLt1nBvKaHNnO8Quc4n
o+y+dbmeqyEd76wZ0c86ed2msoPmcnNG3dszD7Yxl2I3icE8rqgCDwbK07gj2TXWTSM2IUyy2CA3
Ph7LooptLjUXnN2/1xXfVoNEdZuXw2+7Lcs7Dw1dbC1QqlMH5LlcCqKLKq32StBemcryZ/SBss1y
/Z3JGzR7jdjLiC5Jz6RPp3asmXZz8GdfNYlyG7Ma+kfQd+mG0aN6mNxQc7hDiPDN7IO76I+Mur/u
IKodLg1YjbP7VveIfetSda9VyI9aexci+zgPP/3o2htKe4LT2ETjQE35I3eD4imyW3k0Q3u912gs
d1NQknCeQpHUrC52Kf0WLoR0uYNzFYKkK53hNy/mkH3dF9WX3dDsqO2lPY4AX+AiBcumiYxmp2ig
3tuWPW3horkb7SxfKk+XWCOciqeIz4A3Gohz1IWvyrRXxpCKlKlmxQpCOhI2ar4wycfXxN18sOzL
4QwZKXzpgpvOxDGXKzO6o0+7b0MaXvY0EnX+6GHc/YDoc8X4P0EzyR5cu1UHZwwzZzPnhdx6KuWL
zhn0/wKVBy/aAya/DOHWXVMfvSamO560npYEKz7GPF9j6s9a+9tr5sZLFp5zbEurvWgAzQcTNcAh
mL3wN4Zb82M05z+FTIfLajpGsQXBrQ+FHJyLV/t6axE6T2fZlGjXvZxwMijyAK49jzfCrJ+7MPKe
JwZD5oZd06DEsCUAUldVP6p3wACwUDOeKZiElgZb7++ltDyWTOMP7aFX0UqoMeauhDSoK9pUBjqD
eY8bpXhXfkRnIqM1P+UkdhQtbgNCr79J9/GujS/sP1ZWGPVmdX1G34YYyTOZWkYhosQDmhB8Nf8x
8ecmTAfUdZ367piyeaLiMbgrNv7jSiYB/cghSDTHwXywjBUDtfZ18J1mAZnotgou0eCJN0/27hmU
vpf09VRtGdkB32jlWiV9R5p5S37Hc++4vdgsfBUP4CVDSCZpS5I3dLksWftwqBM9q+XShILobasv
dmkwDTtkQIAY+Vz7ofeNfUHQQc0guxJv7GblG0fc+F5hSbuWxYA3vQjE0fQmKt60809do8E2CEQH
gObBh7xmtiiWO20woYtWQqvg6rEgctrsBOpW0cnuejh/9Ux/aXZv6DCdmdvVVP3TgOfszQzX8duT
kz6Eqo3uYIgPFzfL+1+t4/Ul668thoQGA808j3s11dX6GvU4oukQemqCCskOu+GeNEbJGkkHIV0l
F70VBevhDv4OkfFhWvm/JhgS/ntWGmJNNDGnVD+oNliI/TzES+/P2dYtXYIPnDL/0AFR4BQr4xU/
Be0QlTfGuWpm8QF6rNkxfqndBH1IdRxHsFkFva8wdl1C72JVT/Wbmc7pk+avHuaa7bWvo+tUUxur
phu/mhoVtJEHKMqHNbvrG0rSqtEduUy1rl8s8uNjxwzs/RTW5X3Rqm63AKoEX4vIQhorfE4meN5u
shocvK5Hm95DUhXDWoNyWljjfd2sI02kojmMhIA92tJJl2dCI/r2Mmf5DHA9m02gG/QlfZtioZZ5
tBC6MY422opvyk0R0rsvg25yr+3ArE2xjS1tGPTqUER5HdHgWPR6hw3G2NCctLbAtpo+wczHPjqH
FT0wpC2HIfe9t1t+BnBL1C3BoS9Zi1+RH6aJaRRpdi+0FszRF7MvtnaYMeG1Rw3AE5wpuw8JW/d6
MORhBHXwPHcDdwELOgY6B7SFw2Kc4NzIY887mYyDI+4lDNVNao/BT9237h+zIS8MqEY/FHtGmy+q
jFLxgc6e5iltu/PAeiR1el09hP1h+LcNZXbwx5oSHNqogSq9hwVQICQRPrvzNkKZu1O2Wj9NCmug
XBIqDvfjNpDmHu3jeFrtbniSUkgABy5g/MnyTqsU9LiZEiRebjkSMlztENNIZ4k4PKoDYuz3M0kO
m57254PrdjUGd8v9pagit8MMVZuQkGKLbvNWnHfLdrYR7oxVcDRw9yctF/dn1LTRri9N+9NzZ/dQ
l70kdIydibS3MA5gG+1F5uikbwkGdUTt83hVPn3BwdQYMd2LM+fRt9n0l1umBE19k06+bS+HzmJA
Uo5jdo90id4mftlpy3vT7WQ0e1t4ndxveClNvIciR9dZ5+D7OcbTGZCSoqbHaxbUB0MgtcVVNW2a
yW/AClSD2himsaD0dpwd3vE6bqLAuAzOujzLKT8wAq/Oc8nw0csaeGYZ+nwUDHn+V0rfPaepEGy0
XXZIW4O1q25CKtztS0Xwx9oTLd6Xg+bQmZanfDCjBz0T1VA0wj+UvvDwcKHdpnXdnpgqPYYILWKl
CHbcjAyfVNAU+PRpz1LYdeFDyRBzM9cmxPEqJaSxipyPjGBjJjuKNl0t8prsRPXROUEZI53YuzQ5
wTdI/c1ESh1CYTJnqBmXW1w8UXt6KFggPFWwWB26D0HmJ4CYPjGD5FuCRRlrN/M7Tcw7BBLJsnbf
ZGy+q0Lf3rfRbLfkbpZtPDvO1sdGGVciSk+FUN5nqWZC0TOTZiqNXHNjNDMiq54u+Zi5M0wcv2h4
WzCwwEcMNnbvivsqy8pH+g+mmYywDcKtlqZ+UAP1dmFq+Da39s8M6/AYdWh3GRETGVuE5t+p4YpW
DIU+1GjjMHh19lMxAH8sJZKTfB5OjAiLmASm4ERfC8nPIo+h9DsOYKM82WR/Pa3k1e3Qgn9xX6MU
WxpB/tVa1Ee4LLpEMqyWNz3cBsR6OjtOnb5SSr0IowPO0Q/BXc4Ue0NTnsKxzY/ptHaKwbPRJ40e
f0dWd57AhMd5Yb82Blsecjp3B/Ej3Ex4GN/y2apjeAg4q80QfviYei+QiqAErKV91yz5vTCaj0EG
6rCo/Nr71g/2WOo/UqLAu8vmmrf2B2ZVBCu6cb/J30EwnvVOwtzgdWb++yNlbYD5bvDrxXQ9KL5n
Oebx6tfP4TKYWdwSsZWgV6Unb6I2jGcNdJ5Qn+m5s5iSx1WYprSdhmnaecpdBMV/bXHHAf9c4g+H
kIulOpaOR7JDoZmLxWGfDwYrod76ZtmfbGKyplVk5P5kacKjksGZbER50Wg6sxj9QMuIoxRW7Ntr
1WzJQrTAfJm5BFnoh0f+wP9VNuGPndnP5IayeYQiP90SL0+Lx+FKjMUf+OBjty+NMtvOcG+geRB/
6lXziZlDyVK3SLwoQOAQHkP//tYLlE22WSI8YgiTsSl6A1Ue8ug9Khl3A1ebLcGfez0dkNgeiEr8
nYXrCZ6aCRZKmscyM85ppKh1KlJxCjAlklQkFKKgIIPSrzCW0v7rIlNtGAt1SJxme5Pije4z/RQV
6tsEY0cQ64KDaW6eOlei4awXOMUuIuzAGPI9dxcaiEgcLvTS34TlqjvmK+hVeiSZGWzjfW7KbCta
MoLmgstZ743q2AyZSediAEReet9ySqOn0TBpw6WT2OTt8ruExLKxh8XZEc0l4mJwvlJPW9cpRL7k
z8vUb4qxnf56qAmu7H2kHvtevwnMbjz1Hc0o0yo2hIS456oPDfosQgBeN8vyEPkNMtVKbdLVQWtv
CxLHt3C56yAuzLw8dZyPFnrIHQpT+amstoWoQuJCUoJ3/gOmOZ031lIan61f95fArGDecOBBoQwY
V4YlztKg5IqE6bDI4X/jfmM8vkVWsHxRZ7G0Mll/IvYOL/gM0zNBpqA2hf+T9dYiEb0a6tTRhn5a
Z5eEVpLSm40U5vQrnL3xEX6Wuz70c9gyQgnqdk8XFJRqNAC6WtfI31mtsILEL8WcSFugYEJCKXcQ
gBguM21/gBbkARjnMDiIVL8smfeLCsG74nNpd1m3DAfWwbJFsmxxuQpfJ3LZYsKD7Gtm3jIKcucS
Wir9rJkKkR+chhsE0fA4Ky7pxh30I9+5rxpaqx0Z0XfUEMO8y/y+RXIi/PHkNuw/MaZmWeyzdJpv
TSLYsxO9MGqa2rfihssN5d3USu8ma+5fe+l2d11Hhi24bsTz8WjS41tkkW4W9oUPH8yN8zAJz3zR
/AA/CbtxfRtRW8cs45SmEQ3qG/dzUWdnlON9wNvTbUw5AXToGnG/ohLpEw6sWzDFmFExLcyWLXvA
Co5CiUqIXeajLv3gN0pq5IuQuIYDQzBmU8bcUbQCcyMywqigwYfOfPVGOdB8Mkvpx1zDQp6EEb2S
EQD9lhloRmh2ms0JPbXleSEDp9w4LLTt2s0Lk0DFxXsGk8ag2axloh35M1Feg1vsnhY0PgTV+eQh
l/6QeHLEyyhQ4MyZtt+Kggo88Vw27LX3LAa2rSXiqtNoR5mhUfH2WftYrYZ+A3o9npy8oy9Tr1F4
7pHIvpXSMB8Ill32tgytiMurcp5QLwckb6VcX3rAuijkcvtrqUR5QjGpr7bt0Ayd7ZFV2jZsq3Ht
hY1NzQgol8BbpAzBBCEyGSe6guiroqx4oMM/cJ5EvVOBW7QXbzf4k8eTrsEzDX0GyahUj2umXDjE
i7S3Dm2oF+zk2alw2SqbCtlVRUTaB+ArCrXVHwAM02B6yKMIDUlWiO5t9EEWTTflb9a6HGa8UgmX
HbE1M1XspTFh8KY1etenc3CDdZEDQpzGvbSahvQT9F737dpOv4aiGUgemUWd5MZE3njvpmwng/Ek
y04+eMsUHurcgn6kV8LilOluwNveRK79NJzDqnbe6d4aHGKTfDGp7+6RHEy7caD6p50Z0KUx8ucl
L/QmjDJN074tsMqr+jwO0R9DW9aWzSk9+Lk34AxaLaa8LA2nsPOt6Jjq51b42Mz+fMRtqE8+QeZT
TFo7lCBuHSMV44Z+c39CjjWejT4o7/FNfBGvZG11upg7SJaf2VJD1sKduyFnibaildb0yvrl1RBO
ugt6K99KeyXDgBd9n2upNrpf7GOpkLES+t2QOhaF6JWdGWg/gMV48FpqWXMly6tylw1XBbKN+xkl
YWCp8TEMWvrAVlRVSePZunqevVwkC2CkpMCQiwoF4fK9EXSEmzC+ocdqUWm0+c4qw5X8KtBn5co/
N9MnBfz3Mg0NfWBdvkbKfncyNmvPaLbCddaETsln1PTIfTMGHtOUZ4kyyD5oAqPd2VbpHiYkpMhr
ngHM/Cd7Z7LdOJI16Vfp0+tGHswOLHpDEpxFSdSsDY5CUmAeHDPw9P15VGZ3VPb5h9rXomoTKVLi
AFy3a58ZRwWbcAufoOxVFC23VpxQdZDKl7qV6Z0b9XsqhfcMVt1uWOzhXZtYg5iW9krOir7VFybk
SWp0KFM9uJq8/qPwU3k/9vK+r1RUol553NoNdRAkD/kWenjGwUGZtix180w5wBfxAf2NKlTHxTbZ
9E0sDUKPb792o0PbQDGdh5puuyaXL792sf9eW/8Xa2vD1HU2zf/x2nr3XTXRPwcV//kz/y86iRUz
pzq8IwbbZgtM86/oJOcPlxgTHClEU6iYHf7pr8U1u/I/F9WW/gecPoKYw6UUkN38V/bUnuos/h1H
wqlLbDIPpruGDXTlKjbqtzU1MizNnZWXo/pHb2MWT6uuZQ0C2/rKfP+AFLAnqku+eoXxOnP83vZi
3tJ6cewU2oAZ1TxYYzEfWgU+lDQzHnwFQzSzzlZRARLd4DdkSBLeU8XgE5UCKTSFVEBC61ftF2ah
LrtWzihfe+wCQ85YQR+JKwqMd8eAQYR6V5zKkWM/VnfldJYyaDXT3MwK8tABqORQ3M6t6YC7A4Kk
ECGNQkNQXZ1NJUbBEDb2j2bicwJSMAlCLCAOfMmoQJO2i15cm+2hqSAUoXCUToEpqUJUdAWrGG4L
I6AAFhyogQ3R0kO29ApxmSWwSwH1UvUGTVIgW5tGITGJgmPY6C0rSwEzdS5xtimIplE4zajAmpFD
BzmV1lenoBtb4TeEobF8F/2HOYDmQJccMTgRMZnA16QK4Fm6kkI/VgWjgnsKKJ8O2gc44DZU+E+v
yWlfW6Akk6iMq68woU4BQ8RJbAsaVhejK64ZYQ3nJPcaNHVA7Aw/ck5UqxWNqEYD5phSZq89Rud7
+HL7YLVaR0RiOY2rOqLZU1pa+IDxwTnZ2cxNSSucZh91rsQsUyeXpsrH19DH5YOo7j9PhZURQVj1
qFEsLM/x4BdBO9IlJcHc78U4srDJLfxvuTk4+87y6jeRpBirUjHkz2VW0p+VA6jpZm5c7PKXUc3I
4boivWZ+Zv7d1Ill8OL5Zm9wWsX23pp1eWwQ3ZmAKr08Sm3BXCm9UqAu50QYroyqSOhpqqrTDKe3
NUeRvgsTW9yGtuYyAHUMn1PE1wfPCotgKpLqwcgq42K5U3WylXEJl2b6XtchRia0C5xWCVmw2wIT
QdDp1nTHHZYGqS4jUluJBUGLlWC3jEWzJ2QUKNwhtQj52bM/pG7lzzN0xo+mF9ZBs6ye2zoB6Xty
fPhv4mG64wXU1vBUCfc0HUc6iAPZNB0PyQ5t7jd6Gc13Ju6LZ4czWLZ32oE/Xs7RfBX0wiWrotIx
/7o9xkjSwBkj6dENai/nAQ1yr2SQN0mJb4G7+dQV9RtDRrJLkPBVcg9Gbfbh6JYi7vJnxp7kMkv8
7YkkbdTorfrbmbBBh33FMVj9ZimhUt6WzSAPn2PJuY8WFEDcWY67tsLYu7cnRXRoXfEzV/7C0in7
xzYl8rByZ2DeRP3hv/zV7Bi7J4Hy+zPPyUc9OAMXkQ3pUjNrnJaUm9FO33990iiu4NkWVtM9+zBs
tsk0+oFn+9XtWPvY85inQXPgAp6RK82XkdUuC9bCFveNE9mHKgunq4EVcdM0zCpm1At7Xw+8qX1v
l0eavHjXzHCstzn681cn4uRS6pXLIcedTzI0zCu9od51lFoRxHwicbr4TvjumyiHo1PE+BPCiQca
PJ5RzGW2zaNYe6gWwnoWyo0fJHGVu4pahODXu4X4TZ16hJhM0G9YdsxGg7euiI2ngsp2zoZs7XBF
xRmhlm7EwzM3R2uR03NM+SuLBc978yBVsJVUyZrd2KUt48tAu0ivtY+DxGI6ONU7ac9MCy6rIe/G
7Hrs6NFdPOi0iHTxvkibn87on3wazlcdRs7SFNeptTC9xrvOXZ6jpqXaVJ+8swuXBvPkBFmrsa2a
qzVulOracR/rV6ZFHJgKh7xi2kOMTY2LO3ANzwwv2riipiVWENqTFOyMJ38zTummJYPSKkV4Z3Ta
dGtMJvm3VQRkyDkz3rlVRtmaP9gBycHsFsGh98PAsbPzMhlvtMb4KqNpPUjzmzVLdZKE3J7SpW+D
0kTwIR3qszG6fek599wm83U29BZ2yih80yLztdW8z7knIW0p22KbD3lHiAMZqFphzbTSLrifzcYc
1rXrVg89BjWiOtPlC9MKLkOwUYXLb+sOb0ra10dfZDviS2JWKwtvcOIa20nimEnHOSOK0HiivRqN
xMeiP82FWoxa+5GL8Eb3+jqYyiyk3qTHRb3UWw2RQeooQlNZ6ec508WRVOoE6M7VN84QvulGIdcU
sq16Y/5pzfW1TjzxnZigG/Yo9XfhatXGyLJHWtLTj3nWrIDvektKuPTWes+BJoTPOto+4s5qWBau
B9aQI1EuFp5LjzPLAhThhw+yaL/iuQsDvWTTP8XNSPZgBEG4RlNUa+ql6QM6cctzZbjYF8bsno8V
GdBuaCCQznYwmn1JI0KvpfuszOoNqdjoxoZZf7cO3WtYkpB5GfGtuv7oacTZSK/1N6kxvOohri69
4m7vY4Elv6j/JFHwjVrWnT7LEA2tJhLOQv9zLFADRnXtprGdp5DQrrXL1xBDcBm9ein34bK1Nh2U
/ZmCR9QnP/O+bOEMV4E1+CmjKoQZguogQFh3Po5dOALSmKj3qKnpUyp6vN6tXXy3lLp8d02TH30K
3pEz23BDZSxOetcet1nLz0asKujr0i8iTKt7y4aijGLJZGWpQIO68S71UI/vWAPy99E0rIvbYUBy
mLBWSGTLhq5wcueKLgF6iks8BSGYqM+BM43OA4QfAdZmaJAJ2y5Ugvqy33qRLHS+EtFz507arYsX
cI1GPmE8wZ24DhvcMkOWInQ4DbYjo6TcrJJOba7shT5iZ+qrS0WZ6dEGTw8wmRT0bcrw2Sdi6AoW
kaQBlq2Sbj6/1C5d5DkHJoUMObySQTLl4TofncoO4mb6WVJoeGsUUfc0Nsm4r2MhX1xKz8mhm8sN
bmZEZzFSGmdjrCAm5JAVTGHAT9pRr7iA1STo7iviVdY1KygQxTkE1zRwNMkcet/Of4iW9oW2Ccfb
zNX0myYsGyrTqmYnTVJJ+jELkXKamwmYnNylXWRG2Le95S1tmqpmpT3AXY/sJhYjM1ZJ3Obbwta7
ddVk9m6plpspiTHeQGKukLatrUOa792ilmLZULXcuQbvdh6B1CXB1mC2mfZmdf6FGtX2exRs5qQ7
d1u/diMyvMOafmmJsaRJlLlu4StOFpxC767cQavbUmB5qP1+xmGH3mHV024aJ06k1vIwu5a4TIlJ
K6hH2THBPjsXZzRqcBNUQxV9ow7trI5bHibUnBVISgOGPk3HBEvHuk/bEF9qeE4iebVxAmwER/nD
vLgTdklClyDytDgzAmikq59xdTVOoqc3UcVTxrlR77JiTKN7y005dJt9O2InaUd7wCGnaRG3hEji
/sx8Ha0ARSefp8PE/LucHUYVlgZRkTnBzP5lM3m1ye6ZOgFMLty3+2pTuHhXyQYe4vkzzjwAupWL
28/cq1UwFvB7TfeHbVH6ilTox4dQLEtgzEt7iVJEHJY69g1++Fe5WMhktXtN/Ar1celoggK2Rbtz
0lspaucH66l5nRJe/cNoje5mLIS2TYzhu4lmGFK0hhtvGKwNpWL20Z44/eCfaO/gE8wznIC8Rowq
gRlCCs0acp+HgVVSZ/gxdtEMxNfYhMqH4bFAsEVl0nXq3lusLAO2uBBFkFtlnRNDaCc73fMffQ3p
yMns02IxaONm/xLmOKzYXzYX11DZ4vYnPhwqa7vEP84Ry9YgNdTQH+H8/6HDuHyJzEnP41i2zPGI
thabuQOtsA86WZB0XTPLaCDeXYY1MaQqb1ns+WwDjd/XebG85I2e37Rx8ckBlM70ypQ9wnGn0IIy
rLBtxZ+yKLjra7L4EoOrrllh1237Mhm2jaE3b4wvboDKN107PHdrZqCrlaTOLdWiUYtKmltH3fbl
RswL37S+HJ/dfuxPsqZFc8kHvH2IyvltVmK3IWjBin+UsmWnE9J3sC2MmFuB7jeAkhwNETfH3Pe+
vEjnwjFEjnEFkfNeukbUb4tVUMyCRxiTbWiptXopfPy3+lg+lopCdxSPHioyveXCGHjGckgUtV4r
fr1SJHsSYco1FN3uSgW6O2VMNW6ajmx3ePJbGTGUpL+g+FLx8bAmipWnYOwXOs/0rEh6zMCKq7da
FFXghuFnrLh7oQj8RrH4E1B+puj8VnH6wGDnrOkLzlkw/G6hD3dR3NVXSxH+mWL9F4DllaP4/0Yl
AaQqE4Bf7ImDX7gRflxttZTkgPxXiMC/VZ//TpsMOg0yy3+i+hzKr+RvbTJ//sxfqo/9h/DpEBeE
U3FTV6HYf4k+3h98twmTJD1PUQe/lRLaxh+CvhjCnYVj2P8IgPpLBBJ/CP5B/RjtVaYjvH9FBbLt
v8XuENJrGfwW6ECkHqswyH9WgXqzjZMlnjSFQk74g3JW5ykAvjJRY/yLmeGIWmhnYkt6bRjXWUT3
sAvsdbO4oc2Kixxeuo2T4Uv0Bk0AHHLefT2FtIxwnfPZBoXaTFXYcdleyvfCCa0DipR5yxjAGhfX
kHWzGNyIaZ4tuPLQeudy9PQe6BHJr83UD7f68FFUTcNkE2fPHVPkW5Ulg7Zehrxcdplew5PQ6jKR
LYvuzZ01Qk2ZqB6Z6IIi9TRgTZ79iLWM7iirKYDLZrhvrnFzwswtKXcJczRvpQ5ZW5Chxd44DcU7
QY5Px1o3lk9PFM4kayd9xckTFB2fLRQKLyB7KUEEKSn+wGmTVZ91W9dvVacvl76d9XVv5e2J4sXx
E1dE+YZ1EjqKdsP5lIyZvGc5FX2YsWmSOmRWpFX1HJupOCZ+R+fy4Y2XBdT0zrFmagdGj75FIiRG
scunJLt40AT3RL9S9D13m7mtDhRUYzYiFXk9lD1otj3vRjMRd5wVfawRVvE5UZe7sqbCu3Mdoz7A
XXYP1szcleDYCOxxtvbhUhs5RhQKRJwO6CKdl/4E6kuh49Ia8jgsOdiYHkFKrxJHirOnF2a5brQ5
f7aKun/o7axZpb3B/o4dvPHKzjp8xXqkHH5sl0vMmudx4daPGO+S+Tfb63EKl/MSGf1Lns01+2W/
aM5j2MhTzDrvp0+/DcFEc6dlmxZHzO1gl3lQS19ZSzCPlyt64IabXJsaVejVZx/y170RstZh7VVw
lDNJiHhn75XnCo2T9SqTVkRNpl8ae9ie5BrXmfViRkVy7y8Oz4ZvrHkwmFC2vYztk2Gmg46+VMV7
7MPc0GaGRrMb5H5ka3ON4oL4JojgN62MmiNrOv97bEbRbF29iOwVW30vCRAv/aufupR7ojtW2msa
We4ddm3l/PUQP1d+u2Sfdl2xYuxjTkEU4RQb3+mMtSyM8pH3MeN408Z3Ykrbm9aY46PgKOoHRjXK
cxyW9kZz56hQRjrSNC2pqywMCsE1yb8bVWRTUGH3OJaror6kJQQGmcMF3/LXCWcUa7Q8okSOl2ci
TpzD64ATvD5WpYENfTX5A4b7K/bCSc/Ppa5PZbcyUQjp6B4JLg0HQOvrPGK9PcaE7+3l6N4ZVPps
alssyIis3IBq/Ycp59sTtFOfv4WhPxNFHg45aSO232J4Mat1WWATBQRnCJkTA06BYktOPYl+sWt2
Gx2utZ0NGr1qq5bjO62cFOjRaOdZmJwavi/XsJ1QrzDF5U9QNlZxdvtOT+9Ewvnd39j10usP9tIi
yeV4w0sHfwatNGPfPNt5PN5rmafioRprPFjNcBwiuJeK9e+u6DLmyClfdnVfzPey8sxDn1IcUnlO
dPDmNr8fG6u55mM6re0sRdS2/DwQNW8kNQgr8O9kZcj4Ahm16nEjrvQuOQ/pESCVR7I0SYpjKAM/
Md9cIqpXTqodU6ytlGHgDGOnzsNouIjRf55j27IJA2NrbvCybLEStLeJbr/5OK826Nt+AF6t3cBg
hftIXa3nXn8plW2Efmve5PmraYdTt/Aahp1+ShOcFJgaMnZUbfw0WYgZkJXPnsDKUXj1J0dCYgYT
86rPjc8wimnVam7dMU3vOlm+cp6YVuZ8ogha3xZ69TAk8DLFJLr1qLMXxso6bMwyH8BOp9rbi5jZ
dnZxr7NBljDIsXsjE6M9NhbuEEyN25kI5B0cgr0xWvqssWIK+ouogT02QCcJf169vMVT297402hv
XeZ0k48R5EzfnTEPmWRr9eVVJ9NnpzmltrM5gq+7mc3g3IQpnEJlDCuPfKZ7Ca92tZaGitko6fL7
TJtGki6aL1HF+jFLIuMEryEDrcVNSoDMRDzqAI1XkHZEy5BgAtyAJxP8TWhasJCxRJpONF/IXyKo
bDCapwW4aK1hr+Z4ntw79H3zlcjidTOQi1Y0GaWDRV48DHkY3jvkIa1sOPeVU1ECRWfAyQ918ruI
8//Ip/AjbnV5b9ZivDMnfzolTWtdXbKEHiBw6Umy3GMroM4A17jya/qL08awSBr/F6cTIeQsvTdm
Jj7HaWivnsb2d2GvsbXmxd/2o8h/um1YXpYxaPulP4+dTctv07f2hWuMdk6pAYMBjAt5RZ/PNxIu
+WRRz7B28JDv/KmNP+0857vlV227Fll/5UOYX/xKz+9INIDfKF2BF3RpN4bxK+vW3nRm2hyKxbLu
cjaeGyqd6ltnNN6doXEDnHPZQ+FzPHQ6Yb50lS23LS5rg09GDNnAXOCuCU0st3NiYvqijHNn1E1y
0gbXPzrtOCP3JdPB7bhFTtniHjRa0o3Nv+fk/96cLFTi9n+8HT18fcTV71Avb4X6iT+nZMOgIYaL
FdUt9He7LhWJf43J3Lr/MC3LcABpXU/Nz39uRu3/pHHRoN6VNEdGbsfxHQrN/pUhmT7Yf16V6uoR
yKmjpQZ42bD+Xv5OD6DsHRG6F7Bz7RCF5SRPJREmhGN5ZCoJPlFQOhZLGapq84clqR3/ByUg3zGR
xg84USxnbVTWIyWt00smtOTkWAK3fG56sEd16XrK89/6uNnRRrsr6R8RX9RoHOWTXsoQjnFIcqs4
ZX7S7rinpelF0GrDakHm3paEofJQhDP5jmkv18VsYB0qci6ahudsCWIELUv9/j6jFZrRTB/Dc46s
em57s9vN7iCPpt+MX3xB3+2iQwH1W/0tHysBWJnU702R6Ws0QPfgWu2H1aQGfy9oP53XZhOfljme
9npd2VsOGNqlTLWQlCIBOQSm3YTrxjfZHJL1xflgwHeZcxw2kzG91eLYfBloXbRZIm0oC8A2lsT6
dSYZ/tr1ssSYrr/kTuI/TQ7ujUkVONam/zIBAwUD1ZChNRT3dqrBQfeNeWmKojn0LO3WepokMJS0
gzEpJDe+ln/4nWQVQaBp4NRudpJF5u/ySht+tJkIQawda5uVRv5d5EkTLCmdk6pSRYIZN9XeN5Pv
nn6HgNCR6dUxvBEfV5IybKvuSlnk3rtp9iRrCzxpmO5eiqR4kRpPXcqa+NJ4HAhm1pwAgbTCYp2I
tVNzfV7h2kN+z9kdMJcnfvEgsHO4K2JWYKT4RD7JoXW3xNUQtsGmNtuz8ZMJuJKgj6caxKbU0Kl2
OhFFMymg09hjLzWiq50Z2d08t8ttOMb6OlYlnrFlakj9+uTwLFbFKlnYOzvNSbcsNCt5GN02Pzuq
+TNGZLyhcwGwIg7HO2xwzbbE0v3ZeXbOtK0rgi6DivPJssRuMtrGrhDpeEbKTPaTU7bn7lfT6OSO
0VdMOtQ6r4kNoomGLt65r8XJYCtXrZJO6BcW4vrKZcbnDlOaermW7uCvIo+kLkw7zJUEaZgE0GUS
TUUXycaM4mE7qMLT7Ff3aVWY/mmAD+FMUau2MJTPZuvTIJZIfikh3frYLnP7FKEfFasBc+bPih13
4Hm5vxeqhaxxtC93caB04zgFkg8jCOJGA52giK7AqWXVW6GazFjcMqw34lSrhrPCI1UlpyXgx+Aa
+dZkx/WZqSq0ZVKtaO5AQRr1dFROGt346qv6NC0LBUHYXoi1i1g3DLXjfKp+1a15qnkNH+VYb4pQ
i4OZFNY7SGmgQ8462LMIpu8myzy0pKtcc9Kodl4+9s+E2VXEZZbE46ZhprFMirjv1aQiOYXPsOLB
Va5czG2Ey+SM2IUYyZxrKIuDj4fn6MI5ANZcngZOw6thlMY2drAjwrLwlsDq38SqfM51KbILveYx
yTT36lv9vimt5XZEWVtXkzg6PV9rHBjmdEjCAhF8dKs7+EItMDizYOFUrXdZS/9doZrwTJNOPIgB
cGOXJVfPeYn5WfXmlbovHqZUmmumh7UFq3aDPsuqiaK9yKZyb1ble1w89UsLNrRm6RxzZKCfb9Cl
v4msEbBSGl94UtwLrtDyQLqveSja3l0xXhZrgpRoWeRN3jWq+S9M6kdN1DNzGjWHDywj5u9Cr+v1
ool5Dw9r34tZYhLB4DZsUOrjtZE42U4wxW6SkAs5OGF3SuJ+eipz3d7CckZr16OSkCMS+JOqKfRV
YWFIItmbVenxflZVhtqU0zhhg9+wV3TcN26Cy57acu3bSKW2mlQl4uza/c801OBZnKS6ttI1yCYr
VoiN+ke0FBGjEf44sxoG6olarVnXxAC/mUvUnZknOa1VPZkNgJSWamQko6y7W1RL46j6GnXV3Ahr
xGzd9eES2Hhwd4XNxgUl19u0mTdsehHb35HagI7UQfZsnDlxCfbhYTYyvZL3dI419oU4cceX+leX
pGqVpL7IZ41fuW8kpPPdsFysx45Hyl6STTclZAEXLHopCdG03zPVVekJWiuNsCxxi1fGx8jJGT/C
8oTMHq5N1XXpDC61l7oWkgGYGFiXqXs7FH5+XXTjwPSgr/CKGm6Q6apGszQdn4CD4X6kX/ZFmxyC
0nvKxzlyxHdp3s7lSpPR+KxHrjz6Frb3yIuBfPg4+nuumySAwTO2QrOuy9Lf9ZwLVjInCJS4xmzt
8Nl7TGezUImjK74SqlrUIAtwieKD72nXDJcFO6WmopPcCqO1rbpEExz928jr8qC1+mKte+E5Zc2y
q9y2PygLAatTMuPGmvw6vlBgxaqzNOpI7jBZpACPhMU5chou32M4fmCFrHcas+9pGVrxaYg8/9G0
tXZx2ua+tQqHyAj7SZ85dEBsSRYEljg0nbbsvF70gXTE8NTSDHokqu0jVcWqMQjNVmaJKpHCS9Iv
uXBXkxa1x4R9BwaoyL62UVndLSohFFnLGejHuCcfz3wjzXA8k9Y1YMw2wuHFSBJtT/Gkcy7qJD3S
j7ytLLpgdUph2Yw+TxhlYVqKPEhKK6SXesgffS+qd33nyVvyx4z11Nakwcrw28NMs8bpEO/YA7Ob
YEO3b2lpOse2PZ5q1VU7+JytRTtUG+hOubFdZ/lJbvRjXJTl2sxS8UBzJh5iI8PTRGTmyk2tm4Gr
alDHxnvYIq8XFfJSWlfnfNRmgvim8xwa9lOu+nRlSrOurTXDjtoof5uo3t2mn6edPSXNO2o+qx6/
58yNZHoQY9pvoV3fgWbAy1V3b8RKJ1PblZxKX613cPfMNGIJ1ffro4KILMpPU3cSFf1DpJ0Xw4Uc
gUhVeRCypov8KdXc8oGhKjuV0uNW76hqYZREWoarqjN2vojqCyGE28K16p03UUlMQCgsxkRNMV3G
xZZEgOgsSG8OQEh6RAFVajyMqXvH4pc2cHj/LYbUZjOnqYNLbXxvDa61RLc6mJZHY7mtcUutM6cx
jhWe0y0tstNH/6tLuVW1yiGEo7PK8ghVzsUntHGqZfoss7h+dylQ0VUhcxH54YZf5GfRF3Kbss+r
1nOpNYe51b11kWbaPuIg7q6FzApSVuysvKknE98SXCkJr4WM4e6jLyzgJgFgy8gtzSX7yfF1bE5Z
esvcu+4SPd+OpGZt9bDmDjqGBvwgPdPchOsNuqK+Dy1N/+kJz1l1qpC677D/VG4XBYScNytGjyYA
U7x3iB622MTOrEhDWGlZmkRP8Va/UywS7c0pDAPxq/sau06G9axv13h72o38R0G26sqWsd74W6MX
KqZavxfwNSaefzzuxtgZn1Mt8lsyeLggDGaOSyozt2EJQWQ8QNj2KT1jAxzBZ9IXkEarosz94lFM
8Oz2MXS8JDt1k+dXjyPVuLQkdl+TphGZUDIpr1JQqwXpmzygAWQwdTYkHmcCG3VEAyz4ekcYzTx9
1yTpfo0+vyEzgvPKz1TvGmEd29kckIrncGpWBsDvRm+95NgPnryRNf81fGr1ZvHNs7K52fKMxM/7
LPp6Vqm7RDg1q4B6Kr+aUDduqmTyDi4xi3yD2XhcRO8+LmTuriTusC+IY/qkF7HQHOz4Y4Bjprk2
hbRWKRANLqy6uNdHgAHCTWfMCvHY7+2889TVYN4w9dH0bjPCmGNbYMxOsr3b5HZAUJ950suWqEAd
hzcECL1deQwC4c6FBZ/E8wFhVPS/DfZLSybcRBR5jZGjNTRkDj3P1jqv3HUkVn+d5N38NjrhLeAe
L6ue+9MDZrNoM6QgFuuuX/SbuY4IP+jadgO6MOFJdDy3R3SrvVuPuzBmUTxAh7RVUFpbl8VxKtL0
MQLlfOsYPTkztcNlLpfooXCWlpgNXmx40HSn+R2nL8cs4osWDmMDSzENgdsDcYFNyIcwLPRuA/aY
7noMaFjvGwUp+kCf0pDPTdwYrwbxrK9lFT2HhdDPtonyiNVJ1/aWWZOwW/psTvtBPwm/qB+IKqYo
OAzrUtyQzGffl7H8EFCh0D4LDPRKi/Vl7RFhnoAQRTYhqQTk3Wb5nL+k0DtPXjqGJD35BoRab5iU
og/dE4vO8Wsg6Bs01o7IpotqINGo3KYNS1Z01xLY2O0cvC+SsNdOJtLcoIaOPxamvnRVaU67aqpp
vpPCQ7Er/Ty5NhHhqLpccNwRaWsGracZgSnoS8BxmhziZUnPlMUkh8LyxYXwRg6wE/izq2s/cq9a
nuIIBXMFGsQfh3mqCnQnm18yLhVACMOorylMX2411MNNTnvVrlNIAmsmb4Nu6OLEx5JkSJ0eKRNE
ombyXSc4EPZlGhpknVLqwvlTDbKG05wRqYlyLHUVYbggX89yJMmrTdJCvlYdGuOtkaWtBafrchij
vJrpHadJ7K372MUWsnJsd/nS8DSNd4aPi8pF0+cBCRB46cqpnh6XUcMgudI6DrzdXa+3ljCDvhem
AB+zmmk88ZI0HrnnkYyxZsKw4Wf6X4U9tLGN7e6yRNMuhK54zPNiev5N/rn7Rxza722rhlos/paS
pns6Ra8OpXpMZag7zt+qN2o5jWluGeMl0lpno/mAZwarRtyeB83Dchq9m4W1G1LzaGXOVrObLcx3
4Inwpu4XKsS7gD91x2KI1O1k95//csr6/v/9bq5JyYpLLoz/96LIwhgALUJzvKD4X0TNrBjuk+Hy
rz8JznuboCYbJ+3fXwAn7SYOvcN4SUxqMfmfq+VbNjLbX0/zb2DjvwA2LIver9/ekc1H9/E//tGS
ffkovv/3/3z8Lik9aL+/f5cl//ypv5b3xh+uIwQb/X/a3PuAGAYKnUvZs7A8/v//ipIWCYSeQcAo
MAfxf4Z6V//a3Nt/oB/ycWINgyGAxIx/RZS0BWrp7x9SqqZZ24OTUKEGPELcIf/+G78h5sbS4tEp
D9qQMaTtCJyOiLgLtRHVoisQ31aGi4/o3BHFty6IO0AqR0ETUSj2srCJYXfCtgjwGBiXVtru45SB
5dMviCEvIqdlzSIrKCJ3ei2mScrNTHTphx+VxsGs9Xzd+w64ONfMgAHnqy/r7oCHJdo5mCs3Lkbc
NS5oUt0W2ofnAVMYPkq7whY9kXocy2Kdlx7CPVaBV7uW3kfZtMWhnyIGtsTd9q1AJkHVXw9pEt0i
JHr7ck7yRzO2BrD/1u7Y5ptu9RobwNK495djO+Q+2xvTdX+EnqhR4grYi1XRRNFN1czcdtLOO0/p
ol9RG8xNmYt7bOr+jZ5akqNMFL3nmAy4OGbDfhE9gf6JDHEg0T7ViLDcjwnVoo0131d1xTGqNMut
q2Uz+f2DgWnPP0ZlxsA7ZXca69yV4D6AG330gjxqifTNpPPQ6BaFH9LW1/pi22c/ndpD3y4axBhJ
iXYWa8e8RaTMTImJSkuXTZvq1Y10YxEHkiR3rE/wLEZS24FpOOIcEaSys2uj2JoSmVlf2uW+Hsz2
RiQaqYq9+ehOxfQ5Z70btCPyZCiylqwACIFxdvMtVMC0YTs/X23Iix892HJdzu+Api0LFCvdk6Bt
7ixMv8+Dl2CyS0P3y0vcbL4hgzC9iRxSt3KvnqBRgQcCTnPDJmG+3rdu02ylC/Q76wTlkDVtouqB
2zZsD394TTn+jMjQ2i56OdFiTCVHwPfGvrcxJORK43mK4Wrgmav5QwMXxFKHQnejVdlwIq2bujFE
mniV+PSe1/+HvTNbjttIt/WrnBeAA0MCCew4sS9qruJYRZEUdYPgIGEeEjPw9OdLtu2WfXZ7d9/7
pttutUSxCOTwr7W+xbhw5eHM3cRLRsme6ZV3NFZUN/loPWJvqTt8IUIdaAXKzlOljJNfOsOdXTTB
lVCJB8o7F2RQE8so5KE3+mTeUUi0DOANBSkZxLHxhA13l5bI7asFZXgXi9pf25biEMTJszjMvZ+u
NU4qWtmiZ44JYALRFxOYvUkVVorWYoY02UtxbxjuIXDBYcakdW8az36Fni7Da8VpMb7CgPHsJY28
FJXLBuxbxrFNehHa+7xzUuqUh2Asg3ccfCrZRuG83C3gie4Z5/sFHbgOZgpRcpDzu/6RW51z3/hM
LPptnskvNK6m26DpSYvmZXBiyA8sNIBJzvg49jCMA0xOx3VCgdEB1T5rHm0KfzLOymZWws5Btqvk
qeRA2xqbwk25ybNQ8rkXQ73sQpgYVKpUUWi+AJwcOzy3RnSrZlnIZ04DtuJK5c7WmarVPvwARN4S
XV+wMZvBKraEIbZmT+6BAU+Gwb9g+Bs0ApV4GgAVIJUH6ZskY2wc/HIwq6NL3oj5mt/30J/7hiBR
OMW9uMFtHTwVQGVeMw1pAg+DJnK0oJcMq1KN033ZSfExC6fL9nY4DfWBAZ9EcDCwgK86C1fCtnQz
vuSSRxztionYDdVbSKsMMHEQmSNVJKx9fMUuC3U2JGCMsikQBSA0osNWd9KfbTgSM/4Rp7vK8EKb
ACQHYxXJSUZbaiO8u4npww7aIf9q5vRSNi6f8dpjNvElH337CqwUxIAMMBaHTzJc+1Q43g3lKaQF
Ekq2KOgKN26Wiw7ghiP3HLDjPT1M/r5iRHVf2jm2Gk1XaVCmrydMGVdhXctdhaAbQz/G36SlpZrb
WtnjKE49+wSbaE8sFsON36WsX5GXbMmDO8aO2bv5IPM63XqQe6y1M4L38YyyvJU4Yy7+IL3bzlPD
Cw4yeyb2EVzNjk8yVjXWJptEBCcLswHe0x7KTcFI/l3N6o09CpurIzxYcCFHZjwn/so2lflAW1q4
mxiKPboias9CGCGbQ5kf80i2dxTDGDtNej4NnNbeF9tz75nWbFrpRUeWzvAAdt38SkQ72bQMwl8G
S4Hb7lCoD6mrpiuKCSDsujYRGDVhUiF5/i22HevkqorZSzTtOqMkbIGdK0VSj60avxozIDqOlnu6
IFNAfMG+BWPwSHltR8P6QM6Fu8veBVmlVqk1jlBNDRi0ObUZUmA/3jQ4a64ShyU+QL3c1PRVr0a+
/sNEz/3K1l1t+Nfi+3qOxvWwxNmWjqdo7/EN6MaIAfDNKGKWxkV8deCtaAROUL8Ovt3dWHKxvg+9
Xe1citS36JbWwWuVw+yTr2cHVbSpGVnsIO/X26bs8tvMHNUT8wV10zddc++6VnDtS6tcE2RJrwmF
JnvlxFQMVxDyXTv39DjvG8G15JoCh/g5rHrzNgytgD+k9TgJFKg4vU+8oCocxvMThS/rhDf/3k3l
tKfovnml1w3qHbUzZCi7c9O61FWJwvcY5LbBOfPi5cpKs+ptbCMFA6swt9kMTTk2o+ewKVH5S2IN
eSkx3hmzs00QQ/yVaRlYmEJzO8aVupnKYL5yILPS+tBEajMZzHyEFWNwmqzu0bAZMG76NmrblZDT
NjBw9rbD5AVrRe3nGtIBhIUysju0PSjFHvgRzyJgx3vvL47PS90M3QZQvvtqT0SyQGhi56E0gZWg
abIAAtPgzbF8QC31I7Y8jGVRDHN1rpPz3+f7f89y4Os237+wHOR5UuJf+/l4z0le/6bfjvcSKDjF
sb7lsgbiLuCXfjXnBhaUcdfzdTf3p8v2n0d8YfNLZB99Cowlf552C/x2xPd+0VByOjkD7gba0/uf
HPG9z1Lyn+6hmHNtCfgfuy+hI4fayD8e8RMvQZ7F33KaFClTUkJACV3CXle1kki582SJjejT4AHE
BI1HumsU7XvwXbJFQKfUoYEIEa79KvdOyyJFuM2HCuxDh3XvTHKtEHsrlbNxzoK0eVb0UbjrgSww
7C9If/jn7XZgEl740M9C1AgMa5xa6VbrPU6unARW7dgsUMaXTrOZq2CLWuA024GetZjtoaK0rg1r
kgywdd6CdJbvn4HFDoLFNgJZWa7iWuPLZt+13Y2FkGxfBzbHjDYovJtRYOErhv7S0lC2k63FuI1B
rekwuLOShzpN5/MUm91tE9nFRadvy62cKoNiGX+KXODPJjRBL60vuVuTVY1GheJZzYdoxBNka3cQ
Y5U9hjYMQ3HF4dYtyahiidaGok9zEfur2gntOMq19yhxmvzBsidvG8TiW0Sx0Z1bzcEG279z32v/
0lDNYhNb9n2svU10wcmtMeNznWojv3ekkd865XhxTWbW7qdBqp5k/E7PT70X2j+FQp1dWUVBsY83
qQv2aIxWfZxEN4yVxe0YlxixmDH21+a4VXZV3YZ1U/xIcTnthkyQ0Hfps48a2V5sL3h3Q9IbbAPh
2tPeL0+7wCg7eQ5IwK8a7RCrc/c0aM+Y1O6xVPvIHO0oc7S3LNEuszqL31LtOwOLNW4YCl0hPc8b
V7vTOHILJnW1cR6qqXjItYutzPL21tbONu3oWodBdm7ytLs1QNCtE97YR1IPIcE5e7qdtU+u1o45
y+VviucuAgQbRl8WX2Kty32Y9eu0rFDSyjQlPwj18AoejXmazf4Dx+94F/UiP8sB1ssGB3dwkdrN
59tiQOLWFj/duXkrNPQ3rZkYZWDk9sunK9DmiZbaKWhnQlzNwOvZjQXIaW5P1eQsL+j8tPcaXRef
RBpb2Fgz7pOO9iOqLBv3bJzRzlCQup2gPZnYF7HyaSOj9jRiDU3Xfgqa2/m0PLY8g5tJ+yD7kFC9
t3RPBhMf8noXuoNNkKJXYqBChEgdqcA+vY/xVhp4LC1ttgxycWG2mG9LfJhtLTFk4sycPy2advut
kE0OicrGv1kk9hVHSlo49E9q/jC01bPSpk88r8+iDwjGzkF4qLU1dCQbsA21XTTFN8pi2N7Z2krK
sbNa51nkHmdtNBWfltNUthgTGspPCKt5+FKlNqjSFgPmE8tqL4tmnxPKZ7B9WnC1dtreqjpACWTG
S218BW4B70YUG7waxXbkEL3LfjXK4kIMnfxcaxstjfCgLFFdjoxApnOh7balNt5qAtN+ySbvRuDK
ZQIyHptZhNkGg8F4HkX3RPDVgLwyu9CLrbjEgVi1YjTJ4hqa6awsdC9OidoRTFUJtkv/rVKVu/W8
JfiSMvXdCRs7duwn4T2H1+SO3NdrKWrUWEWudkmsV68GsLaKG7P71jZ8y5Qb1pumzu0rrlRIbLbL
I21CJBwK8clZzO9nlt1VPLHe5VVDZZLkhr30AWe3kPWZ7Ft3nczT/C2YAYFRVGWqB9UQIDY9avz8
srirCMoH3PuYO99HbkiGGbBjixtKMMzNXbzp7ZJWxzobKJdLONltqroMLl0qf9QV/ozIpipmjP0c
0dC3iCNSm+mvaq8sqnAtwIpOCGO9i5mnTjxjZy2g1zlRFrs5ps2HxR27wtQ/xfncWuIwD2V3Kkoz
7tlbDPWeGSkkZU5XNBRPMaLbHUeyCsJENfmHjGvxwgmp8c4TGzZHopBXJBt59FCiB/drC2vsFC/F
3K44tbpvHU8/bLWei/XaMkIpVqNXy4ui8xYRgKzZqbJN/6Tm0NhxISzhVioO31Qj38V5nz9QT+hw
4xko6Y0zxmHrYBnjl9oX7XawRXGwOIq9+kz1cWP7pLrggnTiOnIaIFhS1Jz2lhHQ81CjZI3OMAwr
Dqrk5Fjaf4BBZfRO6cd40w1tez9PtsKRTPlNs1oIe5KGdGGDrMS09MBrHfWqGjN5YU8GBUGzzA0R
zuIu5Mj+w+SmCgspD50LEzxQW1m+3BamPEoEiO9F4XgQoAM3IYzqqJ6+M8oGogAhw62GY8Fqu245
P8ybGXKdvsLzKSLEx/5TP8zuNdJz/mGknEhPRW/TZu3BTj2HjPme2EeCbY2vaddjYTQQd2Udrom9
xtGxSabpPUO1ECxGEVnfrBzuJ4moQQY+Nu6T1GtrbnZF88ItKLt18jqKeIo7AQEzKBYYMCr7EJ3K
II/S8dTmcPmTpQyPGNKKjZXFvKx11am7RTnUC7UjpHgyBBiGtrMdmDc17vsXF7La9xBE8TdfUEdW
GikClhEFUQA3CVZtY6XDPeXQqLRO2xjvwpzbu7kBl7ZyKA4E1kvL5kEaY/0tiKaS8/oS9sfa6hxQ
KkmqkEZlkT4rPxHUD1ROd0kF7rqVMTmK3HWdH3nnKCIihlPP61mg4PE3D7aObMwXek9CsSWLwFDE
Ggx33+ciuYQgHLkqzXJdYkmCvuELwrlOjKHDtQYcZJktr+exUyemECBKa2Fu5qFvyXXzwHGpXtYT
vIatMol2e6ndbWmgphzBauuz1bfdpnXd4Do3yAcxV6y6zSTT+thKAfepyMvmJWvgha5ILrbWup/a
6ms2A0KBsI+yRGumWr5Tt+3cYCKvN8xN32BDB48yLovXiuHkzokBHWymlBscbvWM2OwYZKyIGC/N
YyJNeRMsQn4b3CYnvc3lFEaGu1BS4szOmxzxgXah5TwFBI8BQhcOUCp41ZSVVHZ1iPyJf8yWPvMP
qRPPFz8L1aDpddbrEAwAcku3/ob61p3dgDT5Op1s2OYLB0giMGPPs2S2wDhLaX0ECt/YNoS7ywyv
SsOvBDDLR2z9Xrtzyni66tt+RjeCPwe6G1hlQYLzmMJlNZc++apKeRvNALziYiCJZWwJ/mMem7vg
LLrAvO3Jv26ioMBmyLXavqMwzVj5ViT3ikRtDTB6EG+BZNiAQ6OOnkoxS2x3xYh5xDIci/xEm5i0
AUYR3Fd72Y402x/tNAfzISCzLbWTEzIz+2sLh5/XN8V3iKo9k8fekzSrYy1huF3GG7h9zWOE6/jN
E1W4GyqTICo/Tcpt6kb0N7E9ZceIYxbxtdBFsk3g4QnKo0X6UROTLleIS4RajThnaXHGmwpb2HMe
TvkXBPB4byauwf0g7K8bPFu4LDLPv8qaIlhHJmfEYoxO/kIn+q5sVA92N4CNWNpR9rVlPkAYLxxx
+cQJ/PttXdsY9MNlucoMqz6N2Luv+Q7za1skyXu4JIT/kq47FLUadlHglEeVRw7xg+W5nrGsri3b
al4jDFj3jlKY38ykOf59S/73bsmBz63xL27J1fj6xxvy52/49YaM0oWG8P8LYKhcwkYItyVNcMzV
ULl+c+Xrei7PIhfP1dlDOAOa9uvtWCCbeToMizyGx17/rv/+v+/Tf0Xfq18F4/ZP//6zgAy8748C
GD3Sjsu4k1htYHJPdrRA9pMABsq9G0qZUKmqiunKSFtoslQWXSbHzT6KcliORNTZl7B/sEdln9vV
58b1uYdRhGPc816zs7GcDffMgsOnbOE+c6X0Jhh3+LuP1ecuFZYEszQamS0TtuWWl0g+zW43nnvQ
WTgR5iKn2zj1849Bb76D6v2nGNQEh4LP3bn73KlLvWmzBx1pPEmOg97Q08+93fvc50u95cMTyr+X
nAIonlpu02Aa6OxU4sJBhtNCP9ThD7jexV1kDDcZRjJW4DJJXxZ91BBhNDxPEdKaDWL5BywpziMU
2gLFaiZ5X2OrJos7Oy0RnGi6WQA2fs7XadctDONclSkONTkU0e1g2DRdfJ6FIk4ZjB4qR1zbcZrR
FkaSh314xMS21FF5yL2w3QKfiV/AQ0PdcfzC37d6nrHiEp8/zBYF3UT5OLf0VXRIxjzaA/zwTy53
tL1ZTTUlOkXhPRRxRAPuQnW4hGPP+satxe45N+PLJ9AgquADDjcpgdlvJJ72fODiFTSMvsNMnXpq
y7Y4amBHciuG7aGm4KohgP85MSmBB9T+LZ2+AYm8QfaXQRbqEM1xdaCAtiUeHPrdOkiKvFqLxasf
VD52J0v6nI/siQ8HCCUaUl3mdxZ6p0lr45LeAbOvYFHgovya92BvoDV3PkOFCitHvMzThOcHWZDI
S9hRBjumW8S95g7zKwv+lHAQwRWLU3GcMMObSUsDUVo48cqLaRvwu/oHJe9zfzC7RSUbA/DVD9pC
c7FCVMrHVSKW7r1syAMe4FrnT3TlpmiwpdouwZzSl156w2ttBaR9x4Ytj112FxhOA8HYUQ4I4ICB
ypRY493StVH6pEwoWMOZPswEcoi1cPHdS2tILuMs43tM9rOVf/DTtcGbxkWT8NnSRIHT7RqC51zB
VPNkEd6C0Q02hVVhmhHdgFVq9DB2W/Zj5PM1QMhs0nx5EC1FEWOJ0L7uLGsoD2FpacIR5w9u+t56
CGx54mBOTUCRFbzeTrOeK9zNUTauZMkWBO6y2rZ0f60Vis0ujVFiDdnZsGcCiAsReM88s67sLsB3
ZiKCTJW44MU45KPpQvMFm0xbAjcWs5wPDFv43HvadwkIiDncwKjlCRSlMm8NZjzepm17Z83lBedn
unQnpMOCcgySkYxLxuue9ubNSKpkr1yuc2iTi7pi9t6f8FkWFHOVolwllefukchI+ARosDEvZlal
P6BdPFoGyY3czz586hY2qUcBYJWk7RejpxWBEhG5bkt24GRyrYdGZKxaPi5AAsNcC02PrCmWwRio
VOSvueRg6euze6yfT4FoIAQDml8ZlXNIu+ji4X6GMQb3OgTes04Tc3Bpesn9Q7N4GJYzT3/a1fjF
dJyYYcwcUNQmli3DfxzmdmpfPKrJNyxP2XYWjXskoQAenRzWtIpE29+4BEi3akrxzuJee3ZyIb5K
pMJNnHEdn+qY0HLfyS/AD/qreqRQh0WqZU1h/sVNJnFD492kGBX6QAZcldE7nxyVwffLwNqYYaI7
VGjnqLQBxBPLCKZt1CLWhDZ9NF1pFuuxpZYU+5+6LXpIdrIp9NHGfjU9bLbYuIfdhFCBX1R1W7II
4M4cPpQz7bOwDBbGNRiNcz5t20l5UUlHBu9JMrOJ+HgPoAhO3bSOyWtfJ0wH7tLWx8xmutCUqE0j
IWybW9MHgQ6DuEdF9ouvzIL8+7iLuE1E/Pi/puSybLfHpp1N5Z1FsxfXuMj8QuaG7p1ZdC/SisSD
VJqmjsdiOzP72eWEW26GpfOPDGtaVHeQA0jmds6iGyf9AyBb8iNx67w6LY806tB4zf20vPGtuj1M
hmvdta2LmNoBGmjhNz9ADPZ80j9WQkt7QGSWFPV162J3MmM3xXrRZjgqfZbMHA9G0KbAwI2EDEsv
fcBHvuTu7EQb+GYwDELovSfg3/GugOWArSkPH2PcuaCea7f9Ri4zgYpnDMk1CN72AK6KgoHFmt6K
rkdhB3L8xRkcLgNhKhsoOAkOD6naRyz69vXCgfOaCwGgodwzUSBdFV9cr7ceSJfZUDBpgYS/xPwL
zlL8XKu6hTPmTfdxW0GzYGFSB3b06TWmFPuLEwvZ0idlTQyhHNydtlhgTvbdCf71uesBFBGcd6yu
+0q9i578UtFjZeZXisny8kDapUmeUQ41mK+rvJ6dKDNxYS9VjK+3xNm/7S3iMrMzTJAWzWn58LvB
24bZTD6dGhW5islCDohFY7iK4rnfj2bxZcRns08olASCCm+BH2WOMFvmZ0cjHtxSnvoIZr6i9nb9
9/n43zofgxpB2vnX5+Or17J9/aOG9I/f8tsJWfzi0vUqyUO5QgS2xSn1Vw3JMu1fTGKr2g3m4/Rz
OaD+dko2fz8V4xgLEJMsTKQO1jHuRv/JqdgS2jf5k2bEqTiATUFQ1XOxpnkeX+nnU7EKOz9Po8m7
KjScfU35mQV91WKiQldIixFGEdtkHDKuaHWvwtuKWiYXZoJpMGVeOp7Kh5xokVEg3Xi4RLcGZhcR
HvyQJ3rdOwPOW6loKbrNYuH5clc0zDnH247WZhjCsy05HQDzw0e/69q88K4Hodr3LBrP4K4kgybb
kGsRe3KXE3VCsFCo0vYyPxj+sljX9BwksKBI0nAN1RnEZc/tEHRwOVm5u05bkwu5bCCqHnLl9+qe
vGn20KgweGnzxSGQxKarG4CGtL7yyiaG9DIHXw2HazRfYvaW7RTkNvBtODslPl8aPnU35l2mSu9F
STlujKAav2EFZ8chbL6r+hnXN9ZpjauxSXtVTkw/VVcZ0NCWIj+mZKK+YZhTX+3WgeNCt0LwXgX+
ez7Nt75JowGZQ0jJ/Ed4M/Sec5e4iXnAKWhtu9QJ1hPAEP4/TgAAPC1jivjm2YT7D1BxxSEcOZmj
M0sijY/zarTc4UBRUHHfMxh6QmFnvtDM4x6Fbz4HrT2f2Bg1Kibh4MpwwEgOcZ4mHzwP7jnNyItu
h8o27ojFIH65XkOOZrLgrXTll3iRHMFxSd2zxco1TT8x52G/s/FJ0BxgVDntQJ6ynbtKRP0mqDku
FxI1YkgsWqxwbGP+6kW/teyy3xp6NRzJA++c0VkOOKxoBZpDtXyj5aze0aZm7LF2L0cR28s7HBl5
jLEyPizmHN6CtaquKyrTwa4vxnw39YsH5X43DaKzKZv47b/RBcQQ3xiudq/jNWB0A21vCETZnNK6
jcbyBHQDB8ZGdqFKgx1qH8QDMrwYqkfQlAteHMbK73+vqP/Wiup8jgP+9Yp6eB1fk+QPM4d//JZf
V1RCjr/4JqZwiZ8UYgYi+u8rqmf+YsPDsoTlC1f7xn9fUW0bSoAlbdRyKYRW339fYS3/l8DUYweb
hZHMdvAfrbCu9tX+c4EVeHhZ6YEK257JGEP42jz+09iBM2ROX3NkP7SwntBLlqKdV4PFyr9e8iKg
/DVqznGSN++1zOwvcZwZF3ic8x5wxlxTuEOGJG8nDrVmmLPYkOfsAoNYOja0l5aqxQatFjzlyhiq
5D5tppqoau3qBocp2/WCMH9twaC2DZPTTVCOmyTN5j04q+yypLxmAeYozHRG/52m6IVRnRjFnQG/
kgR9joclbrsRH289v0pmsXTRki2z1nGE+W3VZM2yAxqtTu5s1G8EENPXDpcmRz7a+2yYqS9zszTr
gGuYXEML6b4PTQR1Bfsk00jTOkexd7Y6I6HmI2/tRw1Kz/5B2fjDKOjn0Y/DE/DnH4HH1sJPFWsE
WyePwc8/goLTP6t+6z0sjRMcXaqUt7U94dMLKrrSsAXTb4elvgju6ZOzr8vR5lurPZ/m8SQzmcTG
6bxlT6+OAdbdmyV041u7F9UH0VTjuVRue4lnWN5ukqY3PfilmL5ElFgo1P6eTsUae7JT3fl+89jl
jnugdvFackrFnGzTRxx8pMpTbz8dO36df/38TX+aPf7w3OF20A8wwpTJYULo5/Kn5672PR9bZV0+
kAwMXyz904+qijiPLaZ7A/4MHCIHgEo6dlvBXN/mXN8tuxYA483UT+ZbnVl8DLi2p7uIYia8n477
EM78k3Js+7tdV9ZVZNjjXczB+NqJ1HTv+uET/HJ7HyTQxbNyHNZelpuHpBwpbDIa5HTIA3SUUqO3
mAXPtNOZw5W5OB+lBzamsa0DuWL3wMiGlj5Bc10yzdl2cukAN0EA7NzkJa+D9ESN7viexBVuQSZk
7zWIw6NE2jo0HcfkMCZ0XA90eSfjdOGlzG7lYPAytVlyyBzdP8WszQsbr91kKdRKn5zlOgHU22+S
pFU0UKbBnikFaO8EoLksy+kylfyUNIUsvSkYw13Pfm4/z11Zf/dzhbRUjuCtKccM1GFapLUr47Y9
BFOdsM915k0Yz9O9X1rDjZspvjnb6akJU/GSHuYmTukaFJF9MZJuumuZcFw7tubEL/5ywDbJu2lk
y7kYxvZZxC3mmCiLrgVwrLUZTdP/FjX545qFgYiwgHZIOxanQ9sOOIn+/OxwRQLpN0jjEuNlPHdB
X+4Nq82fmL77m0b2wVqQCDpS9bi8jxRlE3xuuauKcY4/SMNOtzVGj5PqTPUsaffawPxB7fLrr5gW
s43qveKxUPwp2dC4WPqZQe1zfvbXVRhqwFVEYIeJ4xags30hlUrTIfGFABsdIVsRh3R5Wca8G7hR
6QW1IkTp1p21pTudaQ4lFPyZ0zDdNlm1nD8fWwStgHCVN980yrWurboK6bv3za++UbTPAPvaZ45I
6hbuPi6Voo4x58LeSN5oW9pDh6B6tmdKRE657z1NhaLpLPNj4nmmgi7/16+urc/c/3x19cfvsO9I
0/egPLq+/JOPa1RWCxu3CS92U3vGpsOTTFOqMh5SBnU3qJng/jzVGsTJE1QVd6qD+oYQXDztfaaC
TAl5B6Gm5Co8+dlQv2aDB7UjgCIarWuyES+Q3vlmdE3CUSW98Y8M0b9ccP+nb0Do7ZWJP/uyrW8y
Pz8/5ZK1sA8iecmxrWyn1JpuFcIv7v4wbyhjZZ0Jta3atT2WmDJmFuL5Zf1qhqZ7ZY1e+IN3z2Fh
nqtXZ5IQJMcpO8V23Yc7CDbhF2wjRbiK6XH0V3/94X/ux3/68IWENgTlRhLl+vPffWRQSTJvdC/4
G1xEeBxpP3iayZM0bYO7ZkmWG1IY012OiWjfFT7fgV2WzCzrZDhVhU/Td2A3x9wdm2MllfGl84pg
H+A2AQqr+vJu8dvkGhfzdD/CIiB8g6r9Y2Cb4EeUiLc2HPujuSw+3AS1TPe9GLNyLwfJMDN1l9Wk
OwK6vg+f0UPTg+Eb/qkl8LglxOLt8taJdqji00vj4SxuxiEEVxvDqCklyjaDl+m7FbWsVxSjYjVu
a9vaMkwJ6M3L3iwqJ9qYkTDp3Lo+5gJIfCl51TkTTPefr14YGNFHA2+EHGnG/9iDnD9x57MvEIdp
lyhSZ6A5WsUfZt0SgOCw/MKTN3wXeaFXEP3RIBufaKfHTW0ufHyiYOWrE5xC4BGyLybXu2glEFCZ
A6bvTlVUR8wd0zEb7ZabGix9zDn2dTxBonTpMLhNLd0n+9cPAofEP7+GBIw4MwA9YhjJcfBPxwbW
6qLHQa0ugKw7yfCXF2z1uTYzYIUijkC6lsz14OssVGlyFKtfPbtbaE5hTdpGRYutXEk8G2l+UglX
B3CcZpKtac1NdOC43GF80K+rJc23eTTzR5b/7o15+fC9T6QwNnDXCoIgsQ/UgXrv/AYnjbslhwu4
lFk63r7cyUP61a0Q3F+wFEivwIYpLq3lkR7cRyoqSM1K8s7gQ7jFBsozziBJ5nHT9ljigDKwRGYI
yNSHVYfJWtq94K09UEutj5z650rgt3tuJ4pCjIwekslOlm3gzM9WzdDSqXDs8/eJixWU7nIfRIKH
NbVbKs18X747EvsWyLrsxAjZPCxBPhMCcBa1XyCtVzfE4UWwrvssfmIfSJ5aA+rmaqlHx2eijeuC
FryAYpBMedEh5twyrQuH1WDVxuTPAdFZ2GFGfcBppupk+hNbVVt4Gy3lkPiK+25LZUlh8u1mLHl5
1fJBYUPln8Ou5zVAOVrwvHqtEJscT86XKOpa0BqUUjNtTJ232AkT5rCWV2dXSBz6+BPM56hLaL9d
wJe/oQGxrnaqoDCWlV1XvzKYiNyRjk4eBOICI90xhkA8WruW43y1qgXTJY7E5QxaIaSCRKbTpeFs
eSBBACi1bZflB5dW/+j3iwEAgpbAlU8XAvnxBsieGIYA0pSXEP5oYDrADOIpTBSnzNUUNZuO5niY
dnVobhJnyX8wpbjg782TtcuxNVyNGZ76fMyKW0nN470N4YeZZg74uw3m5fz5Iv2dKP3fEqWsKBys
/vXN9qHqu/j/bF6zqnv9+X6roXH8xt8mht4vHFAZz/kBdDpGZPzS7xND8YuJaO4IF8f3H3V195dA
kLLzHZ0cdSS3zt9kdfsXLqHM8TCZWt5n5PRPMvpfyercif+0Sgb8EZSdWdAPA9t0rT8dVih5Lbsw
VMaVYEB95i5cbBct8xRa8JFa+jFJtF2cTzlIC0OWloi4pRG9zJCNZi0gOa1drC3VYf/71JfClMLa
UotOwFbjbYYOFdXOQVAsvQq1RCXQqkY0q1GLV0zA/bWhBS3rU9pqEbkCLXfRgo3ypdgsHjoth+E8
Ia3hRMWtGIf2S+kEROhlJzYENPIP2J8rXuDHFI3N+Rx8hv15DmbsXlqIU6OLJofEU1xQ9PpTVfvq
CqVzgHSrhbxBS3q6KhPfloffNmKUn2rpT2gRsNNyIDGVxSNxapq3jWegF45aOhw+VUT5qSiyycyH
RcuMphYca1e512bjH/KcdViLkrREWDcFOiXFJHB7tXRJ8MreZlrOVApOWKclTh4YeGVa9lRaAE2Y
5kYZkig/rOIK+322k64hT2AkvHWoRdQeZ+husrG/HaZPldXVgisewwfllnQ3zPETeq79OBaux84i
h5dSS7bcRYKNOevJcN3MKFkklxKO6sqILfNqKMGEPyA5Z1kPMqzyjfcsn4gdcdnv6WbuqbBvVhS7
tLSn0f2B6ogXsKPnMZ0vyin9Wzx8pjZdKUySzTyocV/YbXOwpTvtsaPTJkI3sLybCi2Sys7sGGMa
Rdyt/KV1hhXt7C69uY255gyaZFsuUVz40a4KrggkNW8x2zu1sTGILEfLvqoZVjQ3VZon+KAQW9nB
gAY7Q0u1dj1MIMkxMZedB1PcDl2WbPbGDFW1Sgyyb6CT4VGcwy4r9iUanowIOy7DMO6CMGa1ZzBZ
N90laGd79h5Hs2/NB2OYuahvGcEyDMIkh7XW3hGA8idGL5lXueZ0MyYlmOudArGK+Sk3reeKAO2Z
Q8iC+y4tla1Rcmm1zgz6XxPiK+Ha6Ns22JLLNJ7izE2yjb1IumE4i043mcUVBHCH+nDZwJZNpezw
giGeGzIriSK2ltXxU+iWbBAGyCprXdSzSWp09AYSdHIM16QUK8h+XVme5tSKD1WZG9tkkU60xiE3
PzRhDObSYVN+zhKyECtXec430NjQkKMiulPxrO48lfjbboCc5sVWOTIhAN22mC0nHPZVyozy5ZDM
ZX1Ppx7S9KT+H3vntRy5sW3bXzk/gB1wmQBeyxsWTdO0eUGQ3SS8T7j8+jtAaSu6qbOlq/O83xSh
ZqEKLnOtNeeYxJx4jUWIijun3RLpbrVo5VJS+lgc2YAj4VyJThEFH6kJg4hBKANWL1K41aBJfkqF
o8BHwwLcxmanPvWDV95Sl0Z7ylR6YIO4CdIhegjzejrXeU1MYEMl9vW/C+L/V6s3sH0qwf+8IF5V
PQX2x3yE3/7q99XQ9//FWgjKAL3YuyaMXt+/PVgshgsdA0SItBwoC/yv3+dnjvMv0/ZtaKo+GrTA
Xpplvy+HNh8YYMtCl4Ze2GRN/CfzNAe52s+lO2BaxNwMvYQneO8gSfq18k3mduwJGmqPogwJsUxT
w/pkxo2++Nhmd1WT+nCnarb7neGFD/T+oFgVZXgy2gTz01LaeDn1boUhfU9a0LC2ByuHGe1nxoNf
F93Gi2s8JhXW5rUFmvnGKmkOpUvzZIqj/Mmll7mtlyIUxnyIjsWFW0QO27BpG17/VmS2I0WroQ9V
g4YKG+/fNY8+DBQ5A0s/nYYjfl3Mch85JSmtu6HimT5OrTXdIvYK9tFMr8dWavldfO+fbpH/pdG5
9M9/qtffj8cIk9w0BqfEJy+9rJ/6nLaBxivKsvo4GrQMpih/WeQrSzPv96H3f2xrLDuZD0fyHBsN
FxVhYDF+/fVImjan7mKZoxNsug3vHer1GVIaBNnkHg6XuyduOfz0j38eRl/PZANoc5uaH8YHqWkD
nS+7/NjLeKazv7ioOvSNYtNPgqbOPz8aQd5MoJmYSJyJv/7EKPBZa4oU6KI5iuxStoXegZ1B8tXn
wcNfH8v6sHNcrhx4MA5CnzpgSPPhYBP8uhhWcHJs4ilHKxWDFdg0TVFt/NZCxwco+KYHPXA1UoUf
sAqqekuwZPePf/PScQNea+KYpPPz4bJimPTmonfSY9NntP2mbu6ISAzDh0Dihfmbg/35HhJslYVt
w3RhGvTeOfvpbm2bIHdUK1PcBVrfVbS5N8rgCUYjn8UA7RJ0T15JrtzfHPfPTwmDLmmxIkoZeHLJ
Jv75KcmidEwiWafHcmwGnJpczdHpx3FVJqAi//rCfjjWMuxCFhewieDyWgwffj2WmxgjS2yQHBNg
F/DtZ9bj2mznc0R63eNfH2v5rJ+eyfdjCZqllEie6Qrrw8VLCyUZK3AP6VmPFhZrrzjliTNYm78+
DuPAPx8HwUWwDJK4Xe1ff1Mv866V1ZTQGCAfdwOMih/lziTShwNjkThJCsoANoCw0QC2EXRYRPHl
r7/Dh3tn+a2IL3nRLRweCfTy1+8wzBZ8GfIbj+HQLc588ipXkTaiS+jMxamKfLFBgjH/zTDg/RR+
OMU2ryCwYYwycUp9uJxDJHGjhR5ENBx3n1vQeifoC/N1jfRg3zo1KZDKqCZapfMUeWu6l/NwHGU5
/UCb3DDWZLd9IpOUTIlFJhLi3TmFOjV+azP8x7fz//Y9BRdmASYF9O0+Klky4YSj9gzjQEtavsxz
77brockDLlEuR4kGIq1RCqeGh8e2GrOLOdgzGdEErx37rHLPWEnCIzE6znVgyM7bgWOuUpwfgTfs
//pK/vmu9U3OJjIePOPyT6IbMyBYDKsTaLnAJOUuw/CSkS3Zqe1fH+fPTyJ+cy6Z54G5WwYKv94x
iUFrPgRrcKxGJiFBsjRbS9gMZ2QZ4v6vj/Xxdc7tyRje8+33finWzw+35+x3onOnlNc5IYibyA+H
Deq+fk23N0NsuYweJtjVVj95X42ijPZTJdTfnFjLFMuT+OvtSs8DPQAJVVxoaFu//ua8rQ2bJyM8
eP3Yzkcvt3mZqmBy6mPU1/oOZY/5IpYhUgIek/5fHacR/40FcUWMmjiTJxiegr6fb6kTGaN0TVqT
Gw6HHspxVugL0CfU+3TcP+ncCd8GUk6e/DnXF8T75PEFTSvvkWJmaH59cR5akxcu8kn7k+gzeS/j
2jwohtRXMWYg0pjrxAAnPeq7OQqdfpWX8XBT4BZ9zkNinrXBNg4dFg3fAGDFG/MGUZ/KokGQWiLv
P2gclt0uBanCdMprlz1ChesQbo3tPsf4/L6XfeE8jqj7m9UUDgWYYnqub/mg3HFTAAiPt52fxhfC
hQqyO3m1WO2QvPQxL++qi8Qb0UO+DTCbbeMaZAYE+zEJoh44rHT3o2uyGSq9qfvhe1AUy7TxvvrN
2PqfaN9wv/H0R9kuqwIOjx3XwGvd8e7EoOV91QAUN1MWRBdv+dtOVHyNWcBMaZKRdrmH4uchqJz5
wjqTPzXNPN68n95QMrW2y9i8q50mpresvTw+0h+VzsnGYHvJ8GTBK2ZyX2+997cVTt8zOBneUL41
Gd/KKuOOrMyJfm2eW/rQJzXnboaOyozBNOMHML3u5741odHbkVneLpa8RaTL54xxEl8w/hGx2XjJ
S2sCWFqFbTtHEAbRe6wYK4l74pqcR8BDrb0ybM5twUj3herX3lmItp9T0ZAOykPDSCxMCn0nRmNC
H5qRjm0OzXSTzAiVNp5rJd9yqXg1kbiAu9vEJews92GxABP8HhH3eo59lWz0ZLGBsYpK78gn5V7y
CqUv0TiTGhFSelH+dwNTZGGQMLkYaDd9vMxtU35At0IJQCO84wbbmjTXn+MxMpGu+ty9ZE1Ot5T0
U3XoYyoG0mCMB0nHaUn2cudLZOTpKfPzbUB7BRynO92QfNrs8BNb0BNA59O7EOvZqFoa53FyNMF5
nccI6R8OimQj7c68WE6pT31jygNNiPAhUt62cpdwLllml5mjrTGueTeF9vZZotH80QHDlpY6X2mW
kDfvFrhDZkwXGTGbpjHptU3Nt7YQ9e2CCWIB3kfIrJxV+ylIhpskKudTagW7OMbdgD+lAurtoCI3
erKOijFYEdSQnvLMb9eQc3P8l4qh6pKjrYT7FWSCc4HTctNOWKNRyU2bYfbdNQsOca9N8ihDiUmV
+do5J8XN7DOxrhVdDnAv5HtqRCKxNiWaOPoZQMk+dfH8goXwue6NbpuSHr2B5V6ubLqnR8P0vzRL
xA6qvzpfz5PPqtbX9rfCcU8aYgnsjeQ6lgmRP658GIbwXJVe9EUxStvG7jyd4rzgBewue6TCnq9l
4jgX4ErNncVg6mQMwLm1lleZ18x+zUQO834AEr2xo+4Vo0d9mK0Ku3cZDiFe+8hJT1blVtYqNCLv
qhc5X6jKCWtZDbOtH4V2nd005hDA1UDaAoKG5oaNkhtvRibXm8xj2MXAM3rsbXO8nyvB/qHqSMdY
kTw6XzISJxbTprej5ev/SIukJRdWQpxugoKDsou+tJH5yRfj+Mkb53nr6L7fLusP5oSqJkwBSlVx
Sy9Ik3IC1fsILIytgJ1hYG9n9iKZP7EWlrJbS0BVvIrKET9CyIrgRYF3qFNKH5SJ2aZgm7cLtOnu
exJm63Vb28VNZ6onL9ckHIyQPt1GA2+ICABMN4qpaLqDdIYtou6yXZlm4tbEYruTXh99Vmk0np1+
2qgkHE8paQhIQUDff3MYKodEh2JuXg+8J49l0MYnNPk4/O0Rl7IeCm7MlL0DJUJu3OVz622LuYXN
iz3ALPDOkD3vvyl3ohUsSwt9USG8z9OoA703RWIgoBixGFU9+zEyaQ611sH1ZDQS4EY3r52qqteG
arwDFXSAdMWy1aq2+va1tn1/W4/pjKbDuXiFa16CsIUZ4QbWFcOJki1MCU7My4O7PGwQcYRO6FD8
p7FLm6K1HgxCbteWyoMTF5VEN4E7jUUYjxSJJO73ia7fnUfq33Fqym7j05Hc+JJbAPcLmW5hJPYj
MJSdRBZPNzhxHzMSDG+Z1DlEpFnpMUwbexnLJxsHo24zhNZ+EIIbOygvkvbBOiwC+zZqctRXjedc
BRGhfG1N3E4oGmtT+GO1z00y03Pd+c/9YirmRdOsh25MnLVPYxdmP+jsfTxASUPrY3UrUrsx9JqT
c92bfnVjasDe6K0ruaqZYpbbOTMql6jGId/nWel9FSRNP/DTojPeCr+Ckuzmx9kI5ldFOX6Fjqm/
U64Bg5tx/NAx0ShZ091gbBmFDOKain3JU0Y9Gw5WdcqtmdnmoOrLmBb5bS2FuvG7aTo4TRejdgn8
QzHp9jj6ZEoMJHGcK9gMl7RHxutGQ/GyZOeSfVAHzWcX199OyjR7C0QBFKj26uoI9IReUpq3T15X
fyv46G3bVG6+DoSGOt6Rq/7MlCIlyc/oyDmqCQBgcSUFuyFxfOMyJDmDpiOgu0qRcPXJNivs76MR
kIIBD5mecOB02zKK5osX9NULHLEBJUFqbPyANRAOnt7PggEJ+i11a5lD95K2Ge9sBpn078MAgJ9a
Dy7Yd/GozL70uu/4UH0yAtxyit9igxRAlXQ5iDRXlZRJyniDjFleJlHb18ko+kdoJ8OL2yb+16gP
8MYvcZP42smJECx7c5F76MLKojwY0p1Ptg1bbVvIAd0XHhgzK0gj8QdCMtMmBaQxZlDuJIZIGvze
RuUNXQ27CRfu4OTwrdR0cMvUvLhjkmM2G1kz0GGSfJ0jK4IklFUxw+C0mQ5WuNgJWwIyN8q1K15n
M3Rv30ltQm2QPR1FAOkMcTy7pIw8Ut4+UEEfaLWbu4CB47ZmUdg7Zq1OtU767zW1ERUG2WslGThv
Tesn30J7uZXpKJmXGN0j6UJ2Ox2k6YRPs7CdZ8OuDabQ/XgV+kTWiRKsnUXC+35yp+DRIsqZbHPR
fgtrN2E7aTL16ZJHNsZEG4eS+Mus+SQdIr4X37/m9RrmITdV8WSK0lyZvvHJGxjkp17J9Mfzd8i2
oWKXeHIY2xWric0JwVAkk1tli5eKGhurDCH3wZS8ZLkdl2uDOhnakapYKheyvmEzUhpfwYIEe2p5
d920drDLsB+vs0Ke7K4gWCsZrFUhlrx74nSwQxlkmnM7m+lknWdRAEK3cKrywXHV+3t7BrtZFHO+
R78z3TeSNBe796MLEfBvzCucFUMYsguGwT4lNHa3Hd2sU9LO+SEwaQ/Y04DAo277fY2Y7iVTVoAt
zGXVYSN0IlvTJcM2aXbFqPBFqgmKnjXtM5IrVg4brjVFtUTaP92MzHLR5k7yIFqEJ2Yx+JQmaOuI
S2GBqMLbyerMlcpTlPKqe1WtUW1ro9J7SyZLWGzwrZ2NYtfOtTyrmt6BjswjOaeQvYznRLq7Coki
+5TgmjjNU2E0X8dC3/Soe7AsPaKwvPDKpWGE0eosW/0Go/TJCgAo2eW+ZjcNcYnYLDPBWQBcYuUp
Ms2E2a11uyj/DUs8VktWllnZL1NgsbFCtbzxY5sE6lZtmC3v0r4+T7E34rmT34shgBxS0NVeCYOK
IBr7/rN29PcJJLtMe3vXoFEZ1wxoo89IjSIQ8K2fMW2tSSCeZ9yTibO39HZoki+oAcF8qPhKNI+m
P/QPjd8E27hL7plYxQcPeAXarKH/Ytitv51gzh+YNbZXfd9CPSBbiMcccKRwEu8LSpFynxSNJO8m
RuOVNJL26Jgu5QSx2tO+wmS4hUnwLiAhyh5ojdHu4mL6xFg++IHrFSaJUec0dFZZ0PkmOGJ7dM7K
L8jHWjXxMN3mSP/4PLvJ0mfM2RLpUGqF6hhhFwx23pjV7YqupksagwnzbQemEUtwxn7o4Dm9Z1wr
LJNwLI0qBd4T0DSV3UjJSSLcuu3t8KsfZeFbF0oeQI7KiEFgCW7ZilBIIdyuKIsibvt+U/F6oc+0
zDQwL4dfCU43oEY31BiVLQgB1Yj7WOOe/CacLwapQ2hmodaruZHmdWqIZNiqRVVS9B6vpbFLnTXB
aVQnRLgNr6lGQZzKGQSElemdFbUI/TIEPVFh0OSOUOp9sjqhcPC1VCKRHswX8pGkuKh4WEreQFXz
OhZ1B5BuYOuQG9Lc1xaaNfb2fDQZKAb5tRToGzFDi/Ysj/qKMOlvMi/sTdKy/Vu5cX0rWkKlcRYf
wfKka82Sf7SzjoW0c8KTEwuaAjiGLgTh0CNYJjXvxxtq19jOlWyPoUTGSp2ASR3N05f3f0Kclv3J
lJT974piTwh9gMFRP3cFUL016iq6BL4z3oyabY9BscmsR5fyPsg4mZiIBGFwqtm9N4rJa2OMMlWg
KDP6xnmR1JDgkzjYGwFfsYgRHKG3LIF/iu5zlSh+QMJYGTn0pO86Gi+3IsmtL0VvctXLDAl4OE7t
sRXldJtN7Hc16QwHnfUowOt5VsSn8btcmIAPtaDsa4a4RsI0p82erRq1fd/nXrsZsnDMyCmhK0Lz
kpcBWFki6fCHMdEXoGdDsyi4/9H6XcEUrZ9p/iV7M0vpKPr6HLRth/c7D9BHsnbAACsh5+4UyCf3
KkdEfC2sUZyrVDMh04LmVaiz0/t9Z6Ah3A0pV8DRi96+zfVdrDqEa8O0KKL6GP6BUdJdwxLh6ru8
X85J3jNlY4p8x7WarisPbZqkSbl2iaG62KVV7qulFdf1CBQ92F83mOd9WLzgnKXLHaBck88OhuUD
81TeR3ZgbIN48AmoIjtZebW/mUrP/ILYT5MS6LZHr1z+b6U4W5YEUL22HG++DHzQdtZtIMh+MUzQ
5MIln0BBiU067vvYYHuNNgx13nvjiXSR8E1bLk2lFH26o/lQgHHVM63EEkAKrOlHZePNCqwxPA1x
WD2jO5jgl8U8OigyuJhOz2xyVOEprK3qOfM6dQyayXBWMzh0E4dpHlqfKA74haUtaX+FEcKRtR+i
4A/KxL6ibmk/40DhHxQknZz6itM0dCi1x0xBAV4eWLvL4h+FLupnmEkceuq74UQOSngELs8N2ftG
96yBAkUmHTkUHyncZlJpePm+9KIb0HcnlB6q/l6afgBmAR9FN7ThyVRcHaVCHvaJJzDs54CORRns
FYDVbVQh8HZogV/qAuFqOwqceFpq65xHNsR1R4YnkTt8c0XlIzYlr8O96QiaH4xF/Y1Y7oKxpjUn
akFLAQcnGlxfUROOQc9d4mnzJTJThMrSN8CyxXWw96oWqHJFdQqnh/dj4HKmiPI1HjQFwZsX1vzg
QC33YGsSaUTCTXhKIFCG7ANmfTC8xWDge5R9voyHV19SJxO8Y01fkJVM36YBPC4qpRqjD2t7hHKh
tFkZkbRfWd1QXsej6h8SSLM/6sEN35JqCk6DAL2G7pCVyUX7s5uFRwAO6eUQJ4Mm/JrKRdvctfAJ
Nl5Fg3uT18m/hez/Vf79jfIP6fviQfrPQofr1/F/Lq9T8v2XjNvf/+zfvjYT0YIJQnUx6Epgr4y2
/tD9kWUr6FO7li2Y5v3E03E8/siB/UofHh8l79s/lA6O9S8Egcx2HSA8qJmZt/4D4Z/4MMMgQoLD
E8jiAnmWgXA/tPublFfhGEF9bu0+mZ/ditbxqnRR0+GPDJCxQh1paRkcEqfqCuNY2SgXcIIJD0P8
CPMKVjmB4g6GzbVh1mI9pfOgzxMI1NemzT2Aph7bzOZQqkiSEkZI2Di79waIE59M5gFKXd39yL2F
2WjOEUKtbUZkTxzcmImhPACjpCw421oq+kz3TtmGQDTZ2BFV64x5QgqDC9d53caVSaBS4i8h6UBE
V/ZQCPwd7DSALcRXktDu2r+PCQaqRmg2THWAjxau0uDzShQZDx0pHiTNpERem5+TxlO635f14KNo
7Eyoh+cEm1iP36n5Dvuk3XlNPd/Cxi6RIs5jyp/K2dDfaig+yW8Tw/8+gH/zADImXe7H//wAXp6T
8vVnze3vf/H7sycx2WMydaVjL1BnxJJ/PHue9S+yiJiHCgt/C3fVHyIjFzw0Zh12yPClfAfnyx+P
nsujLBbTPzoOHptFf/RPHr0PEy7GebwS+ByGwdi05PJk/qQhmLEtIGNbJDzhdg62Yr6AkvjpbNz+
Ni772T34cXBIih2CE9CeTFPR91ofDsEMd6nOAn0YQgcQn78iOAoBOqf0j3P+fzjK8i1++iHIYqdJ
xBzFK791xrdqelXin6mDUAX8+kM+6AO8pHLpnXEItPaeeYd9tdEvf/0r8MUtn/LzzNH3iQh0mbLa
3Bk4hz6cri436jQamhaHRNl+r9BfjPjQ8CxSWOqDCLP8E5Z9ti95zx65M/vd1DnTFrGytZ+nYdwn
dds+2bF2LOiXHdR/XmBwYQexoRgcr4JWJpTnrblx1DRAHA7D+8S0KX+8ok+RUNPL9lIvPXdyYL5V
0a3z603q+x16XGs49HCV8SXGoHhZIDaZ4cUXEpbnVdb01YrskIqKvmc/bube2fS1ZEALMwn08xxf
zMaQbKDyea1NJhOxIYazWnSqq2wCHAulsb/qYXk+4l3JN7gyiLLzmu8SVwHD/oLsPKMZSFnQGPPt
7srNbPU4lbN7N4KI2Bs0jbcV3HvqDMA6eW+5O2JkG5K9auvi02LbkqM54Xqahk+Op/gQdmRXnsaS
W2mf3IgBxuwlRGh8qOjOraOqj+/CdBi/B6qY7wbtkK8oQ4hI3pByvES/jqUMv8Q1UqoNBiz9iDpA
OJuRMIS2nYx8zRxbvRmNu2TUpLl6Is6b3OZJKvduGOD9e8sJRkZ1qeiTqRWDURSss5Cbog4VKFUa
jcC2SO5EQuvBHyMikHUPC1Gfp8Z1GrmvqjPA1M6q/5Hq6dHV9msA0+3rZAMicnsj+aIy2FzmzORl
1caNtS9H93UpSYk9GRt9SBtzIjq55iKIUIMxNvm8YuJ7pJOXnYpAdE+JAV2UNEHvXPh9zJZ4DLeO
aK19340x8CJSKSNCbTZBW7c7XJwmnnCbhU9IGa0DAhy3PjBPKuHcj7B3u/ZB44FZp7aW66ZJ1R7Q
e0YyRjrcI2vv7xUgHpo9AdHNmZ+IuzyagZTlYXZCV+KuXKPqtwPSjRs/4HSuGiJVNwXDlI3Nu/Na
jQRkHFPmpLjXgDygqU/AkPct5YjbhxHT8cS8T8s+I3tnTMQN3sWUSJXI3FsI7F9CCHJg5mwjvLbH
gCFPFjNTXrkWyTYpnfYbPHD2Zo5muYbL554gvjZXjbF0Fwo9HGVQy9vQcIx9V8fOrWcV0dXoCjIP
GwoU/FPsDsRgMv6kA3hsWjIa+n6CpATFJHxRSABWQT1WauUYvbGvmMe+uWnmv9FfVuvO6MZzCxvx
JcZNsY36xrVWJHSZW6NTAQOZYDkfIeSqjaWnHznD0nTdDVO+jSPEAlZnzYeC3IErKKHuA8W73oaz
j8/ZgdG0Jx+DBJbRHb/4djh8K3Gn35lFYx4GkEoS4P9EXU2sMZMSxgzfrQxsXEOU6jVe+/G5xeZ6
KfsouMH75TxQhTPU7Tp6PFNjifNoR/OtM9CZierWv4U3Wj7PsRjv2hk785TG6noiY/rKmqhn8QKI
c1bTBrEagQF7VvK+hoq9UaizDpS4WBqFCXhg1UDqw4xlQ3BttemVK22GBBWVUooNApxqN4Sj+eYm
UhWrGEvBfQOfBbW67A4wdLstQe7dnlsD9QB70109191eVcT4bLo66TasKu62N93mnI9Sp3Rym/hB
U3JFKzKD+UwRxnKTBuBlmOnrE982erCxZZ3mbG7ODO/mdS7CpFmnsiQ/UhQplhV2DLsKwwQj+QiM
QBfQpKCYh9cUGfs2zvD0ldLhnqBNT58pMNXWnNv2+FtbJ278eRdiFyT1pA/brW3mwRoSMudhqjQh
pLQpbsu8bV7AUileY0N2lwPTIojXnNeKt8A3OMuauGDPO0DKH17h0eidjezr/N60GKsENyw0a7pL
WWW9KK9k4p9TPL91ARKVuYN+j2qPjtPS47BLKWAo0pxAtoX7XwtvaUMhKQaxrLaDn1EPcg9rzi7p
J64VLaPR5ZAM32lt0gYd1v1sUzw7+dLZzlT32ZtUt6H45J+6rYMjYLFcv/fT7A6PJ2MZak83rp6G
pCj278ZyWmIhzgHLXKXGwmJrmCOY01JtV/0znih1xNbqsx/viaL1w8w8pGOW8fJsh+uAqQ/tosU/
3FpBcpHZNFwsgwDTFePq6VAxXLMJkrecY2s7sMDo/RantLMoxolNVv0ypNIHPPx8YXPC9kjUrby3
ps788i6VSNylNfqupxa1j7FxXAzLuu45LOCt8DRh5l1ZLR2ld6svNHQ0lcbEpfcdTIDV4p3tcyf+
8d6SyZZ2UdFKcQ6hKdIlIPHVbiI83E1o+Ht2o+0RO0r2NAZJsC8BDtwvhs2tWIz+vqK1F703cJfF
rgsYQRqk5NyOknYr6WXBugqYh8Y0dW8dOPfPVtEQAFBzg8sQbIPmjl6jogRi55rla8oafkR4QQWT
Sf3EjRTdytiIblTaBwDwmaNKF/V20tbl3m8d+UWxIVWrnmBvUj7KaP6t9WKHxnSLLxLfq2EOr3h+
jMdiQYRrpVJr4xvy9+uUqSl8m02+7OQ64850a+uahqTxEME5u3XIAz6lZKBtDTElX8u+8++CaiBb
wOzFZ6ef3c9Da7ifU1HP16xUchc3sbGZyQwnj86liU92xUVHRvsJWHO5tVtITZCMp+v3s64E0piq
8/0bOzN3ZllWLHxdeiYa3SJ7AWtm2etxXXEj7iZRmWePIea2DIg4L2ZFHdkUpIu3JpEZoRfMp55G
1k0I6fmI5oa55/u9rH0LmZ3hEm9GhXLWfjJde10ZbpkjRusFb9kAiCizG7NJiyMUePklCMNhr0K0
rSs/YTEkMIXLr3EMZF2lL1ZDBzoaA4eo55mmmtDW0hdEc5TNAA7iZiZdMSxvvFZrcnwFlTGSk/mJ
1ApBookGIarB09H1zsCBg/kkVtBLb0jbMHa9Q/fZ7Qua+CM+c8sbaey39XTTeB1LN7BveJ5NRW9w
0oWHgwhyALBuC7I5a9NwDFp0AtjxOibQiuzpNQ7z6oF8wHLX88JhD8RE9my5trpp6Nszd5ADtgQ6
qPMI97lBxLVDb0/yNHHpxsNvLBu/GNgxu1By84E2vPluVVeCDGT9Lo72h4aRW71Y760yfzKZdWyL
mtawEyTWy7sayS1QmLjjiKeaNkkPshRMiOEuoj1kG1v8UTZjZgR3beZ5Jzm689ZXcwt0lORqCF8D
SrUikMOEawgp3aoEwn9nSuaRJFnkNG+JC5weXKOJFBz9eLjqlQEdk396mzoWaRCVbsJDZ6XuPjEd
fUz9UO7HJtkvv+jGiyebxCgQMqAE8LP3SXEPm5sUPB/NgK5jY69EpUDVi9n+Npezn7I2NPewDlGr
ZolxZmR929ezt6pcBoFjarz6AGx2llt+gSlirXJQ+1f8jGyTmxVvThHRdQA+M24r+qD7MGRwC/te
nVHftegzG9PbskOMmRQLgMPxfGvTDCS5ThbfvdL4TtP9ZrI7Z2dPY7Hs25qjHxMz4+nkYaxivW59
IzrwttpzIoY1inASQRHSMIj2vxglthOoZRXj8a4JN/64wJUdJn6mrxC5CIIpc6/m95a1cNlV2QSW
Q8NkAkF0bxlHQEKikpjRHGl15ZCYtjR5vkX9IA4ZiDfSQnoirSdfV/c1xhSs4hGKxFVhx+c4lfVt
WWb1FyPKyhWrevEVKSXT8MFDommhU9sQRZkd+2HWJ5ssP7zvcX8wcMwxmY8a99b1W32bRrK9rwGE
bpHgeAzgp7bYSC3ldvLacB22cbzPiRbeDU1GSW7mySlKrZkJl4LU0uriTOKyw2AlF0G7GavIGZnR
9lOWnbvyhe299RW+k3+xgl6Z69YW1d3QpHDr7Kofb0M9V0c1M+ZJjbjbKR9Nkl0UINyzwGA62rZc
xc0Uihc3dhtC4GAA37iWSu9Koaodzbn2q2zZX60mK7avZz9QX7M89k6kXJefw9kzw1UDsfrJXFZI
aRUEJ8Z+jA207M9x4ruXuOjU51JBLgIFOp7gYw/n0Ziz78pN0frEFhcXr3N4O3h18aPooC0P0nKf
mWZWNo9I7Z0sqGtXrWKeJTHsMG0YSpdatwP9NhvKfXRKr9gisLEYJA1DfF0Z82s2eP4Xu/JKVDWa
kKIo1zvUkuk6HXAyssfTzDIhtRB2QbDPRs4tb7I0Tw8E9+Twm2AFMCRr5WmmqkDH7ejVaPlEXdWk
pCbFg5EzGC4VkSm85TETmj7B4AyOM6v+3DqpA1OfwQqyDa/pN4Kd8b4KZPFQZUV1pXRuH9sWCQX7
+QKBkoNoofZ70nu60SDc07Wl8TqrHMnWiBva6qX/pIxmSbBCVUAVM66gTIWPjCPUFYtifstWMX2e
LKd6TJus+VL39eTta0MwJU7CJsFgXAnyxjOCGiimVHnnOtZYrt+HBFkrCcPu6beeBrt/jUafITrt
nasp8Muzw872e1mbpEuCMd+QQXutqyEnjssx8r1C87dmLFtdgYqBvho0tbpGRhNdp2yGVvR5027r
+4Lg0UgiEG1B+vL8/wCdCwGZNS1Y9R7JtU6o9Cmouv42w820cXH3PE1t57BwAS4khS+862qnenGM
+pubduM3ZIn3ukdQufMYfGwMZh77tNG82WvDIQ1nyWYJPEJBEWi2ZGDlXbEOiW2QcW/usNWSTcMd
DwClcvcxgEhymSRTDsLi4QIWAbVpakcvzIDoS/MmXAnHiFB9TN4DpQ7rCRLhb0um/aaOgs/u5I5n
syZxnk+xca006t5N3B9e7rc3Q6Xml0iHA5lZo59w3ub0EpATsyfyiTOGT3jfRCmhLkbASXFC77M3
xO5DMlQtqobFfdtiNR9L9lRzTPSWIAdEObF9Sw3yxAs5u5lqLU8NGs+VGpXc1nkZPldBptc5k6mD
0TjptZxClDTCoIqxW3a3EwjJdTSM5adSd2Sx2MZdURTqqPy5uAsTQ956jUm2cirtaysenDcrAuBc
pSNhjv+PvfNYjlzJsu2vPOs5yqDFoCehgwySSSZFkhMYUxAacEgH8PW9nHX7WWYwjGFZ4x7ULbuC
6QTg4vg5Z6/dJ9jOwxW/KR2S3LmTOV9tQW8hrcQz6PjntAQFGWfttmC7XQ8CP8S5G/XbMOzxdJS0
9VddVmHUbOVfO3bcRa8sI4Ng0LdN3t9HPY5do6e7F1ZUTdtONi+g57xdGsWcWASCuMx42q6wguFA
KOddSBgw1xg4ZsS/VfnWd+mQrPJOfLfovn9u/Q6fGGw34+x7paepfmmIPrz0ZZiuyJZIJltr3vem
Nk5LrOGd4DrJMXlbVmVdjwurqYSzqctx5moWN/S3TE1+XxYBVijOFGzjRMlpSGHd04f8axzp8tVh
R9IQYjUX+ix/eA63BicnoU9QxSWppqVnNqhfF0lgKIj8TqMz7IL170CscR9xhqaHKYReT1SYr0h3
/GjhiK0qOJX0GXG+TlLu+tF99biCYDB9cBr9lhjKJXNGmkjrfeOHHeTy0q4ca+3WYD2w021uIgw6
h0AL32LXcr7AYDVv2zF4q0dbe4xYeg8wjZp45bRVTYG6GcNV68MM0Eqn2urB2K/NpC5XoFYHzFHI
AHyeCP2YBUVB6zkuclqgOeaxkM4dc7McNL/ZSZv83aCRjEtExZyst9zHizNSjw8pahhlKPYMC0wW
KaljlZk3OiNxktfspgrvPh2hwiIpMOfMI5GvPn+wU0Oh91RG7PC42Pr+zFPrrStIPxo8WOxH92Nq
c2Skg3GldyDtPx/qWOPl81SGiW4WOHDAiEf5aiNz9Cm3GKpsyv6Q5V22c5uUkJPJC8phLLYgrae/
TZIzqGlQtCQP5yib+D+fDxdIILsY7e0mHNwWJs2gC7chZced1D7zfMc6OvV8LGhKGB4VTds9epUZ
m/8shNbssIeyQmwiNQhWtZ/uM5OMJg6H9RcxGWQQ8zm+6vNxPDO+ysT/malnfOqj6Nl8VaM5ytRP
kS1iPYvanV8AbCToUnha+fD5R1QPcTyIBSnFV8JSNFHmn+9zNDguOhhgu64jdevJmCgi8qzwOjf1
eTdPgD+GHgx91RAkfz70qfmDHRNEFkCXgXFclaVOOxq4/DQqSTLRBOoARU9VItjTdOVFGBGBTTEm
PJ8Pe2rpW7ZObM6XNZHf//nEVhu4lZcwrFfDujKK4QF0/ryLXGZt4DF/Px/u1IJEqY+4DccY/73Y
/nvhKMLf2qAhj+HazrmvzXrL5X/EU8jTz+wyH1RtasJaAdprbuBsNPpRmTuY53++pTv38kf7Pjen
sP8J039caG1uIFii4cz1Z/01xtNo10lS8Z8/7qlJC8aHerdtIQL/sGg8q6PUrjcIYyL71ulRSWFg
X58Z5dRL5ROq8pVO4fNY3m4jCuvtgq3nfRcY8KqkvX8aF4adijPf79QD2XTuQCYiK49K+M/pko19
OUy5ZEOVdb6iefUF2OrL37+038c42tRwmjJdDupmh4rhanabre0X5ySn6uMfL3TmH5RMpqLjfZgc
QerLxuyanSB2vYp63bwwAaQv50Em32KNHYYeQV1ZAwwrfHL1PQraczvax6VnQQWghML6C0hdHO1o
tiPo362AjkYGnRBd1blLrAdqvN9SWu9EUK7+9r0ynofPJ3EUPSbvsN3firY11yp/QnW3K8qRAMWd
br3Y8M6EEh/nIm0UPjRnUrvKcPloBw0iwC0N5qk7TB16GIVVskTUcwCTdg7qcGIkHsJ3PNs1EBZ6
R9MkaJNknia/2rG10TaotZeY8t2LJn38/LWd+EyGZ5s6ilUVHSkX6N+3LFcUmRU0XrWbE33d5K+a
n4ODKlXH48XnI5kfz1iAgb8NdXTGkqNylXQKrd4QkLgvbcwYpdehTw8GNJFDOT9MYLq2tBaFzaq2
ye7rAPGfXa6s627GSzCl+rs1W9JoRWORAC9sOi4dPxUXnTWi9JDxfBXm3APturTo1qZaxL2qW+dm
l3YX3gCSUVY9GewJ4fySNFu6kG4yn3nQY0Cj/X6CU9fTWQAG4rGjvRlLGc0Kyp532sbdE8Qv/doY
/LvJdZPXYu6xv8hz6qc5rYDAJjZeNpEzGd29izAvcajMGrXI6OZ/KEIuRp2LsV9V3Anpg3gmsVRU
Wb1uM0m+McGdKmxSi0ZoPEUWzYDZkJZq/XKk72lHbVuuug6RLOOkK1J43iGz6WVIM0hMI/v1Kojk
cvagM9lsMAFvy9S4N86t/t1TnZWfz4ATc80EqEEHB2cWIf/RXAuLoSb6mHgvKWZLgxFYe776uIvS
BpXKGFpy9/mAHwMekJFw1B0kdCB0jgMeREFArkRR7QK/s5HQV4CNo6Y7uJbotiGO9oeY1Ou9jWz4
8vORTyxfojn645CdI/Y+Xr4N3owa/OkS+e40fRtcabzAczLu6VlLf30+1ImHpMGD3YhcB/87Dh2p
i3LfnPpyVwwNVREUVUBVFd8OrVezd0FL+8uWAjuWCyZJ+88HP/GcxFW41+k0nRJBH011L4uAk1Rl
uWtDUKC1BFOpYAsA1pu/DgNstUmBHFXXK+eY30MOqI1Qbuc7NH9P0wQv3gSLzSqyrL+epoQbNEzR
GMXt4wOwQbRV1UdDn9NX0GMU7pJ4tdIbKR13Q+Lp59++QFu3eDD6HkGgOMfHVpTkorTzmsdyCmuH
nr6sqCFS02lz5Yn5+WAfFyCDEdoQGjgUtI+Pr5rekNjtC55Ms+9jS3tCH/ozHa17OnLPxCBqLf8Z
gjAU11KXR2PPf8ch/HYc4/4GIU2jEQNd8NoiVxpUILW9fJgXs5LT5ea5aPT0iAC4aGNTi+74eLGF
h4szI9bGcJEF4rWajHuryWra7V3sAnrz8Pnb/Dj3bZ3AG6gDUQcjqrf92yM64I6Qv3vZTuv7iykf
dradYaWnnxnmY1CqhuFqaCnCi3mcUBh8fUww+M12g2YqIkNp78XIifj5w3zcRRjF0Ak2YKm4HygZ
SNRG/OqMbNdYZLTI9NDU3b95pXub1h0FdWDq1lSd2SXfUcXHs0RtHAhMHNAox2wU3MuQ4MQkEwJ6
WxcyD0jDlSJD5xFQpZ9LitjtpFjUKFYzqMYz2quy1b1tN9bRPqeOvMHU736enPqOTnjwHkIQHKiw
oFYqINri3IfAhLKCJNc589uf/DDKHZRiIKK94w9DS0KcU9nASFhSkk0n8P/aSJ7z8w9zcpbRV0lK
KTDpGjwKOQu75hiJqpx+Yw8X+GrY6Zlx73vduajlxIJ14DbTVQn5hTvs0Wz2cqsUdclGNAqLRpYw
3o+uPm4+f5pTOxDGJ6ThMHUi2aHe6W9rZoYbNka9ltE8hKRs8DimUOAiamnz7whm/j6K5s5ImyhH
hoKUHd9QgU+4Aw1XGXfH8Kd6d03i3hZN+PT5U51aPIC4XaxeyN/AQPrzqcYWa8+5YvHkieN/ySaD
Elvo/KTYUm2ayPF/yBzEFdnC9sxRdWrPo5HUJq4mU/bh0kPqVI8te8h2UWTedKWGhAnKevoo0vkr
2/WZ0U5NeK49WM/Yit57/DahkdBCCjtgJyKRbQvX8W6liSz685f5AZgEgEznJcLntw2LNuejfTXo
zbF3SLnv/F7qj0msVxs8Q+lHS60hpzbnyYfU8KtlX3XDTT2V2bWTe9Y2xq57PaMipbCMi55RA3lA
IEU/Rt+n52637/jg453L97hhszKBCR4HPk3Y6o4sCk6b0aZM0NWvRhfgCmX5LT7j/hMepmLpYRJ5
yEvw4Rlc330YVC8xHR2zq+TPsrD3ZJGCBW32YhHEPMfnL/LEWqOmTQiK3oLk4vGBmHv8DtiUVDtZ
zj/FbHQbXdBMGeb0r0yQnz9rmT4xEY33HmNHJWqJuv9cASb4Fx1/LUL70Pipk3BYFY7+Ct293HlB
qXwO3e5MhHFi0RkGFTsiGk6sDyH20OTT2GAds5Op8y1OInA4dO1Qx2hm5dBQP9SNrFd0Ywy7v39W
IIGBykgRIB7vlDZM3KTx22rHXe0akS2OLU1+SzYeC+Ysepx8J/r7uI0BVRrABJLLVnb0dl2qja0N
B1/To3o5GQNdCaXV3UqoI7vC5SL9+ROeOHMYjxjK4mAjWDxagUXY2HFS8WrHAbuT3G7kCj+RemXR
EfufDBWAn/CREpHnPzoQhGcnXVFyRTOCqvzi5DVyaa9zL5PeMM5sX6fmqMWCUjoElek/mqMDLXHl
TGZg1xb9PVidX45T3+N+0CySqL71oUr89eWIDQzRhQkJkPLJ8QI0RmptZjuXu1kZR+ievGv6ZiXI
A5wZ6MTGTEod6ZVF5hkZh/qev52qYkYuq4dcAfPIecJ3Z+vP9f2ZKWHxZxxteH+McTQnAkDSqW0z
Bg39xsJOEnEBI8q5M3sXilMuW96ijjZRNgLcXxo9VLIBC+5Qq+39JiP519MNWSZUem0I5JplGBBT
wBEkVtdczLYd35oBvtvlhEQyFHq5LVqas7jdTkvaYGEpO3gOzfqIWthQODE8i427OcC8Qy8NgDZV
0TZbfcBB8Z34d5PmOtFhpegMWdLcxKMXb3FgnHBAoUVzsOLiatCaYednwX1SZe2SN5xtCnJFeI3R
KLijORHHQjmLddjHDs3CmTxUtoWPSpL2m89f76m5ySnuGcwTZFnH+yfsobqbXOYmbcKv9di9+rG4
sS1tYxUVqnZZ/QfLjpibYI/0PQWho7XgxFNZW9FU7ro6Vjmna2lme9mVZ4LXjyk/hRymsEVsQpou
OBoG4k9sNWOAK7ae3QqsVOgZ9H/U2QNF6CsaUpa9Y75ETXnmymSdHpcsLW+Uy/VxQBYIOHRCOuRE
qmn+FmONvfAbW7tF6KLna3pmuOPUTgEQJBvqVV7SJAhVho28Noe9Q5e/k0ptb+lYEBmdXS5DGkOZ
cGJLvZMKdpB+d4yBi/pIKyBMqGgVdIZL7sWbV5ERfjUzQBr+7OCL3aU2YPcZfWzK7wN7RfxC82F8
Sf183gIerDcouvjnxewscbRL1x7wkMfacs59ilN7ugsBGsw0aQa0ln/uEQn48qLMMCiH4DdRXVpg
7LLNDIwLPp/Jp/ai38Y5DowGMeA7Andu5zu5vizJNyyLOF5/Psip0MYFl0ldgXobWOA/H0avcXmr
4abtKDrhWKI0w7r5VGUxPfXtdEZ0dnIw8pXcWZS49DjsdRs2ozJnrWixW3ATnbfgtjZ0gNJL3SVn
Xt+pjcAl7c9pgWTvQ/CbT5PlpnRR7Zq0uYVI6C5BFT1VefMLY5fbInbPvEnj1LxQNW8usLQQeMd1
mrkVOe+XOC0dc3A+s2lc+HMj9ya5+FVlafHOFjXIBRFYd4kexrspQtQQVQl+3JGfbYLKnh48JEHI
M8IIZtznX/rkr8eGSBqJ/G1wvDHKMWy1LCbMkbX4ZQXRY2wOX3OLPpL/YBwPzx4iSldJ5v6cUe2g
TbGgH2/HTVSQzeley0mTq6pvzhykp8JWxZYmxaL+4h2tQ0sGKDjovdx1aEbilhZXWd42lXOR+sYN
lsX3RR6cSVScmsC/DXkcsKazndOjpxc7TY7bqK9+BXZOc7t70VTDmTuHdWr+KhI+uWh49+SS/nyP
nfRtMY9ewTZjTi9dLN6AcrpLWFT+kvRttFSAjmXBjrxOaqU10AzVmdnQ9Adb7MkmqfIU1mDlehPF
Aqo2dEZx13yN5gD+dpnnS1xw/c3oSf/Rd9g1Icq1NExp7bjCSoHUZmW+6dJEzgKQZBT6S1r117Ti
iHVHyJf4g1wUk5Ws+2Iyvwqarjns8VP4fDadeguBUuqS4mDeHhdg81y0bYk+YTeLeT93s7HodPsJ
esMlOdOnLpnkmQFPfWKlzHr3k3U+5OFFakRTTTC0S2qgH4PoMfd8x4NYEXSrRat60j9/xPfeiaOA
kI4ZDBlNlgvXzKMvHWlTTpU0L3ZuMQfLWPbuVzs2hmVpTc5lXOX5I0BCQCA2nZPvcoF379Gix3mv
o6Vvq0nYlmdew4n3TrChJNC4M3CdOLooBe7kAyKy8h3sVnsdN5N7VcaEjVNatU8p9PYdfZHfz7wI
gyl9/CJUdMPlhzvTh7tvNDqzCAdWdDuHtLJakb2hIdXatGHTbsEkYBjo4uwKbXMdRE28nKjJoLyw
z7HArRN7pdKF044BRIFCm/nn2tNpjXCLLinQLadwjN51DYkFe4be6tK55M14+y6lGxmJFZjAnCSy
oRXUUQH6DF+kJfXNNIXwXt4NHrpZ/0ZYjEGqZEqhmMo2NPU5W1ryf2F7jTucPqxtN43X9Arbq0Yr
u13s1t56jHtv5UeXZpVZXzOrHG9YtojQJhbCU+z3wUWue886VL4zF/NTz08FDA26pyr0x4kj0m1p
3nYWz59n41c4wfSiumPylBhavPn8o58aisZreg1Qo3NsHAUgFJ0wBFDHEhTgeCVqX6n5RpFdBHEe
PX0+1vt3O55gKvtrcXvlGDy+/peam/eySLgcDNCwFvjITIi9ZtvYhqIagBznxqVR6eGXbjTltWlq
0a3ZaYCDrFxs4Tc0+/df6P/wDWfwDbTl+ew4/z8vtnrtXv/fr3eLmevX4td//9fVK/y81/Ln7wSH
f37oH4KD5ygzGFUY1rlOkhxgI/+HnuIF/yL6oO+I0pzK8zPl/tcmJvgXFV5mdqCwK38QHOCqEEtw
vSLZanuchtbfEByOTxGMZlzS5LjOgFEhP380q0sdQX4RZ4APIgNHz3CwywP13OmhMEYkUpFzDoOg
/sDfZzYDesDQKQ/ym3/MKMNdjTttdqfdOBLu6tqAts+Vyfa3j/Dl33/e79SI49sgo9CQr3pXHbbG
D4djR6VuqJ143E0daidpjvVtVjV4sXi2WOuaxLGpJcVl16l210pvfPh8eExYPjwmaUplemf7Jt/4
+BoMsx3c1OR1uyp38xEAcTxvci9GCk2jxGE04+ZipEu/xbvTAyMsoNQqCmxCpNRSZf0KSBeLxQrc
JZfmOAE3ZyBJ8meZbSYz479F/VUUSyvX5mExCsTBKIlbIFO03E9vZBayOyv1ISkjR9rFNhro0HNr
kLdO/Q018bRV+HWsxSNjIuNRs7ctSLjOO70ejXt68sR1A0L0HtQBikoLVoR0W/HqF0Wio/MYprcY
+s1mKPPhMe/LadumY3kIDZAFKPN8YykrszzEoU76O5nEM24//KAck+DQwstaE5GHd8EAFXw1tEKv
9ryqssDaUudnQzZfa6usn6FheS3sCuRp91M1Qacaq/jGQZlBWiagyQwVGfoaL2luq3ywYPEokUba
eQApXTqDZmtMSEQUcoUxTnOR9WZ9C+8Ol9jeG7dubeT7mjajtWF1w2MKyPKxTmf3K1/HXNMRA0Pe
BJjdu2P9Y6qw8ok8op1EltMDjavVc6/PfJma/XbnKryGJwGDWV0ZHFwMy3c11mJvEn3cg97wI5Pe
tE8uAo1DOEY2PrKdcd8D+X1KO1kexqoKDkVBMLMK0tpOF3aBemfh9rNOC3Iu1q0I86UsB3MNkji7
E26M2gXMPBiEqvlhh/xtlNEguIzgIkQ74L0KgtTXP8aW5exr3bR1kz7fVz4fd/KEXI19CmGxBUiE
rsnF2EcgSiVzAYDbA/671Ywwu4to4QN2HNfXuNY4MMWj4VemT1D9EdqSO9N1Ng2jeknGenik3DFf
BfXAH2XF01YUnF3GyBMHUhPXYaYWu1Y7N1qkD7R08iyunQaLLoiL5YCcqFgMcTn8wl1k2k6Jad9E
Nl8ipHlsYZdiWhXgNwsAYT3vNQPf5+UBtCa0F8CuRxB8SKvC8M7Vw/oHxef5qpTx9GBykG4hUyNC
bOpsA8u4+6mnrnGfACRbYVUF61Hj3bYR3zHt1atWUxT7xOHX1PD0MzonvBtnvoTtoiHBXXJ6a2hP
ec4j7IOxcn+WWttjxNAUN5H/BrgUfF2iFS6ejmFh7uPWeQE2UH/DvLl/jEzmJpKrLNmaqCJXtp2/
2KE3wF72BF4mDpNSIeXGmA+FoLrDodoWNwLA+k3QSeemn0Ljvkxa8dw7bvWCaI3Z6iGPb8ywerFQ
klym8Bi+jr4CqGsp3Dq/lNUrZKqWNj8L29ugCbLV+8P5MYugrVrtbpxE2a1GHCWvyNK2T4Jr+N1U
dQZMea4UMLMNVOZ5WixdqSe7rjI9dMjhmGxRSWOukrtY+dlF1mNQHPv1N1hTwQFigIduxLTq685F
2G0+kXw1Mvd5qErZ/Uia3n5OUGRl0Q7XytKmzXLWyjWNdrK/mmoZOhcysnr7Dk026lx7nB4MoADL
yu1jXP+ckbbBesZsmlw5yFmS8tDbR1y9h7687is46ygDgwtby750eqvdVnp+pzn9tV2IYoN2zLmd
gU4uHA92duNEMLjDa4CzYPvJ8e0ic473hZk9tBQu172CyPf29D3xcXSwh/5nFpvFXiujH1i8xPt4
ph5UGr04VMUg17kzjKCpo+6ngd50HSXt5djV4YZuYwO1fhasjKmBi+I5EU0MUXJtzxgYwKQepmWD
jNhN/QstE/UqyetyXoggrPf03dClrI3whHW0EUWSkZMs8vwtEjPsf3KIsM9be1oGdnk3lV6yNgst
uEyhd1yRopco1liwSL6Ny2SiT70P/AjDIj6kaQz6XgeBvis8hMWis/x1JTVzCb6ZZVkqxIlOo6Kp
FfqldJJg10fGV6vAUJTkSnswysDK1ybv/kcrpHSXDtdSOhdnviEXj27YIeXFycaQGF6E8GxbSMel
qff0cAYGWdLARR8cuvVqCluctmW/jZyIM48D3N+gJB0WsUljZ1q69R3lWQNJa9Zu6NqKR4pwGtxG
f3zxsURaSCsbL8tRSYvyLHtGpVR5S3d0py1mC3B6qWj7Kzxk6C4ZbIsI0aIWZJhgn3vH8vbkGU19
NbGJAEPIhNkuBOvqys5bcYkvBdwLUzf39Ey0KyuOWVXtGjBlvShJuCygcTsXwm3Gh1la6bJR7AKK
UDuZr6xBqwBpu/OryHWHbFsx34tUVMjx22A3zk6wL/pw+pJk1rwawr6+yAqBd7WZo/Zys2GRyyhb
t7Zl33otKeYqVF0HUYMSWhf+ptYGaizK8kM61rSyAyv95rkRMnl9khs7nFBlBoO2qaGY0Chb3OaG
xlkOHGqfJBZQcDonV5EWBY9QdoxtnjDjXauK9/4whutAhvZVReYP+LzU7jBr8a+Nep4ulMlejstI
AOekdpvilx3V18gPvEMw0ve+tKUEmZ3TN0aTTpxd4cRu7AXVlnqZxG5zmc+h9dyn3mQvPEfSnmvK
vL2MJ1wRcEpN9V8CJWG+sulLGld6qg/7ua6xQC20ZtsbufMs8z7BcCRL0oPdRe2PwkpdLDxae6AC
Z5RG5DyjBdRRTGUtEtqqpAtFG0tsZ2Nn+F6lRrXscqniAlHfIrnLVzTrl1jWDkVyqY2qbxdlcuox
/Yp4T/98cwjqtrLpsCVxuJCVkyBQ9sN2mSaVczOZYbKb41J8NwVsUTwapkx9G8CZKkRKU4tzSLm8
pE5bHgK8W9mcRffTx4RBUCvhCr3Rs5YDh+7f6Y17NLjWSQvvBFUH1gD2NQcv1EW4ihyF64yTAsi9
cG5m8BN3WiUEj5tY8abPkgyJMZWgZUGQF69sdxTfR9FT3YpptkD0z+lMW3R98e/gq05M4x6xePtT
APDyV6YTK2fTQmWTxmnCqDQR7tcxqwnLVMAI2GKws1Uam/mexH15yCE/7Gy9xcunkmzGTRqli0KA
nV/FTsvhHhSVdldGQf+YmFZ0ExVEGqXjiutofv8tgvqbpSmsSVhj9btwMIZ562CHYUriEZ4EdW18
YRssf1rC5Ras4QfGqY1HkhuxES2Khl9HMSe2saH1j3ECFHZh1JpfLvWimbZR4U6X+oAPT9wPchUp
PWhFsPVMnymExEmFv6iHnr1uzMGR8Agkdmi8KsbpDaFBsh3nsMJWKAkARkuINpMT6piNCCtHNBbU
Z7odjFN3CGWwxn2JuvyHPrDGBJ8fRVq3izSzvghJ4apwGL/0Oq0biDwqvLdqfzXwYV7aqUE0Lkte
dt855y40yvX76Nr2798EwxuAwB/UgH1lVQWc125nJ0T+SyRIzo3n4vYcdbBnJpuAMA54s12kj1+8
iLbrtHUADXTVSxSWTMzSqi9aa5guSynqb31v2zdQocYHScR9JlPzIU+pMvpKi0XNn+6sDypCsjeZ
N2hWu9MSZQPTQrGeBAtNN9L4RuuZdRxFTDBjYMYDC0J1wDmlnEiq11QQN3vAeM5Y5r2nwf+8+FrU
RbFIV7UejEmPEpURsmEzSND7FYWFGwM9C0oT29eHWWrDtmn6eMXWPK8nEk24lvREUKng8urFapnS
8XWXSru+QFIBQjB0qp8iyb1b340QO3eA2EKtqepF3TnnurPIpX74+PSZ+arvFcqRKh7z739rNnB6
jZbeCZHUiPh7OXmJSNd1EUybCvsf3iWd2UFseW+42A07oFnRRjPMV0QaT7B5LIrNhEuaI6NVT2f+
1dCY9vMgAGsks5Vd6nphvZj0eo5IyUQ5XMKw8EGYG9lKt6FWJwDAtwVbyS4KgK3pRoxofCyIV7Gp
PhBAgn8fremS/hWJtSz925XaYUzgdXdD1LhfNYjDmJVFOoLS0ra1hdWyx6IIJe6VFXamPRsYhGpi
di7L3EuijP9oxlO3XDTwqNC4q1gdy+36tqRvmz0Fmf3Khs/1LYBvvrD1hEQ4LPW1OYbiOqPF5pD2
YOkH7MuQxcfDY4Q5IioLWKsvjYX32kWXz95wqEMZ8ZISjHW0se3GtRNlsb7shRXm8BtweAdZAthP
a+0VD1Saj1UIsK2tLVAhnjvn0T4jpFmFs/oHIQF9uNJbijXLMKHhc6AvzjcvqXC20AOsUXAaE9M3
epyWeL7EPHFUBtV6ZBOGgTYSynsj+CttIsjnOq2jauQi0vp2+6SDHlnCmHCWrYN51rIIQJSPDRc3
P7bF9ynts02TdMm2H4iu9EwyIyHAd6u4dPvHLslfvIb7I8Zg4tmXuZWsmkn5Fal3FyiUwcU88/I5
dLQ7uA7W3uDguM2sIdmG9HOWS9/p8n2HW83riHvXqz0ZxIZmbpoLlm22sTq/+cJN1D9MtQ68RXLp
d/OyfSpxF3saoVns9ZHdqFN3uzIO8mWMT5Fc2nM+4tKQy35jzFGxh8TEraX0rAWxk3dbWE3/qBtY
wsE0r16dtoEXb3PDEga351VTzpwAXWW0T2ZKQqmuc3GN3QEohtBmN+nC0l9ZfsfNKLRtBPWVM7NG
WixiDCAo/MtOn+sfVTnyVooZEzZuhwsnsecddfT6ohY1WTmTgtpiDNQRGhdsl87kkQAqzPobrdD+
wZCkWYAFBofIEM1FMnnlwY14cdQcp22pm86y8svhkVIo13s5JVtfZYCoVIrrIiM/5CVckylKzm8+
q3ReJ/4snjO3+DKMnviOfwPXbd2JcHi2wdnImAq1zR9aaipwVr/1aCsvLJ8GsmZZUfc7TICN94Za
qqPa3/UskyvcX8SLg3P6BmhNCs6Dmt26HxIyI+rymow6F/h4tOtbvWz4MlVKKPJ+FosyKlFoR+Z0
mdFVholOI8nrWCAqSKzydLk3Xc4RgLdxILv2Pg1RyRNIRCX0wbHXpis7IuNhtVN9+57xKS2mD1q0
fOlCkcJfjVsw4Khkl9sEVDl1zkMfujRoqPSAFmm8BtqyvSUJR169SuTNCRS9TJAQknH81vh4hc0s
t3I5ThHBiFT4Tj8ie6WLMburBS1QmDtkgcItOnSygkurewhTsK34xJHUc2z1eCLq9iZJnJklSFMF
KbgQn0ZSOzqmbT1GKkHKFARkZ8h1CS9yiRIfBGUGQo+AR29IfFFUpeZDRhCAV/1ttmwSZU4n6x+g
ArA21LvpoQR9swjNJt9rKrmCoo1tjRs9zhIqU6MsRhY+oQZ+T3PCn1SYJHvqmS3OMhj+PX/zfkiO
GbnbsoptjOG0X7o+q3DZ0/h8eUGwVLc0WP17amJJtBE2qaGyMsI73cjLg6jMbIVExT/4XVt/qwxy
aNiHkFOjfbc8SCQlN4PNTQs6f8fmrpntTzRr1csYEew0eh0cpMc+W8mYVxg7WLzqcETBemS9gV6u
IJXjEp53eBQc1HyuG7UNI1xq8R3NyUgGiUfMmzX8OIfodJnQTnMfq6w3cYk6BbigvRg+U8Ke+/Zn
X2NkEBthdONh4LkxGjV/gBdBIyIPmbs8TqiyX+/hrR+QIYX2lN0VciCLhK3byqUd7P79bDA6UsC9
H8U3Hls+eSeSqIPm2DdepDkcFTLwD3VAGFJPmXkvG3j9QQHn0MWudW9zHV7GbmrcCxc+WdLzIZHg
4+GV6+UBzmx5cEyC2EJ9g5jw8Lml6VFsGsjhq0Ia7Gb4bj1OkjBZZOTn9Co377FCZbNlH/sGnU48
I6HB5oIC4/I9JTh0JC19EG8XURlL3B4IP1t2E7HkmpNtlHHspq5GgpOOy07BwoYrY5EFrXIWxaQP
1UtuaiSoJTljKwm5KnQEzhbQg5VJcnnNYc/ked9mR4+3QeYIn8zKjp641U94r5mFuk9gGXoxNtb4
pSFp8yA8onZtlqQshnbgZepsb/HAOsqw9HrS3UFwx7OYa5oe3o2SfJmZj0WyL22nvpAiJ4motkoE
W+a6yazsBpIv8F83cch6wfe06oDzISZlwppsyE4jypiukG6gNKq9/penvB87fnUcCjMWbhJwCcF9
Q3xvi4aQo27nfJ+WLLJEJPENkM+XYXB4axgEW3vTj1kqQ8Y76HKd29Ag629EJam96EfMMhbQggLi
lt5JrvHlYJOVmPI8VlVIBDkN02ro+eCTj34mM0mpv//t+8KcipQjRsMz74cjOVMFh8q+nLvxC2Ta
aVPEaYI9UMWCTogqI89hk6HWGN0gqqLFYnaS+Uq4Mzcy6U1AorO33p4rF6ciLrDviWIPKzYbyu2d
VFHANNZcyTB57LckEnhiieFtClvGt5/xXYqB9hDMdiRU1r2DXcUiw9Pqogu7f/oc/69UebZUCYvw
tzLViVJl277+iHsMt7r2z3rl+0/+L3E++BedFBi0o9Cy6KX8nThv/csByEDDv09ZDedYLgr/FCxt
870qCYIAtjxyaEWmaSGtxf/9X7bxL9NSfXRcYl0FAnH/pmD5sQyv9KAIMAzOBX67o46HwJqAhglN
7Pwkf4sJ9bdQt8JF4tOJ/Nvb+fKxhnhqJBMNA3IPCl4fGnTzEr26Cld3vglcEsodxgjVuJBh3J9p
5j41EmMgLKHdH5CI+ve/3a+iTgvnRuBs2smsx0pGv2mHIqU1dX7860cikQBVQ/VK6Iz150ADbQNB
1cxYqLKeszx7C7XkLeX//5NhHJ/WU774h2+EfB0ZvDMK7qQyWAc+xUWMw/JlNib/watjrtIggUCY
EvqxbiESemEDfhTYAxTN/7B3Xmt2Il2avpW5AfoBAhensP3OTKWXOeFJSSUg8CZwV98vWf/0VEnd
pemZ0z4o/aaUuTcQRKz1rc/czGTbYmJtUwNW6jcX5f3UBOOsH3jMD6CfCvRXPxNQ/ZE44kFOzSmd
yJjy9PK4JPMrnqGvzUj60T/fwZ/hlvcPE6jyUJIDYPwsfSairubdrJsTUCMgH0fJSZFqFtZG9mYG
oFUZpsahtWDp/c8f/J8sRWQZmxfKO8Pr59fL62q6YdDLE9BD/aQxHgtdiQ0wFh7iN+/Xz0yA92sE
EmFXgC7HW/33xbhqpRf0+Q1iWvIKSJRd9so246f/hwv6y6ds2MZf3q2NYTEaDPVOhpyxp+7m17Gc
qst7CMv/3yf9tDNNeZnWDMRZIIVedt6s3laip6P/i9fL/PUpIcYLAlaGLx1sFba1+peLquPSDcq6
KaEH2fWuMUeDvPCGs311ymUvGbvvLNlZB1zQ3ZPZzfVOFUJSyzjVBV4EapSJ/gNXfSxNOgZx395h
ZF/F4rylcBy0n/9YsMw5J6s13jY+ccAk1JJ8Y0swprrhryxpXO5p823G49hx+nNbPiydtD/mvl2f
3VjFX8aSAmUqZ/cU+7j51wvpWJNiPef+jLF/v2gG3IBuIJgtteUwoKnVeVHtYa1VTzjZOhfsNqdv
bcwubw0e3x1P0IdFOfWVGOJRRakfpPV+cQrzq8JHGKUg38eAT/VWxlx0TiTtoZZJ84FBXr0bMKmA
lyriWIWWLiQ2ZmIgnhOn4UNrMg1TLYi60TVGVJpc3VqycRE/PUSQE2wIFGwuaZJhAYvvIxbDs3WA
7VoT/IrC4+KUlJEo0eqrZRIDGpSUO4EkqN4vIKon6ehe58RSX5KgLl69CUSp7UXzufVK+2PMtTeh
P4GNNKWjV77TGCNg9xs5REIsvOuz59DPGvRyr/2E0TpFd/lA9NnwJebWYDDbNh88rX6YFs9UY7T4
sQyyH3M/xU+Dt9bnadsa076vr0uxzRg6yk3yLKUsUrz0vfkRQxvnzI4+RFBDsuOYFCKkDMg2c3xd
kROG70/oaOaUiWgkQYlJ9cMjxOOONG5uoi7QOtjGBFr/vuyLnmgDvPSDG7LAq32ecRMQ1ZDL4JDt
WbZN8hys+I5iR5blXyQuyASDTkQRu6lixI/f8YoFducVx4wpYXNrgSvJnZfG46c0bgy5Z2DZB9ik
kMAeeiAGN/jGrR8DHAafme6UP2yfGHWucdljrBqHEIbak0MQ42uNa9izIItFRZgdEhLZQY/JkWOm
Ix61M6Bihx4ayYfNIxjiOSfH226SOsS610Bs6MnXvu147RxiBKPR4YhbsXem22k2I1AsKdNXhLnJ
eNRBpd4kzOSDrHiPMMKB05PJsTj2YzxTN8vx09qt+RHnpAHlktHZ2UE1wl33K+SdNuz6ZNIhyZjW
V3Tw/Xd75d1yDAZ/u2Jy+5fRH5rPiSKGz18K9lCAMBcSqCEukNEyhoATUdtWzpNw0yT/0iZ2dZlj
TIyZXdkR2ag/aEAkvB1PXPgihHfiILszlp5+JIW+cIfJO0PipNgcf3lCWnD0YfIEeBbQgZOYEz+p
scMGOG3m9I+qke6pyj3wNC8lbtSx9KemX8YjkiZs7aVmIaxTUOGxmZH4ieimNbAZ7q3iiIP3H4Pu
/F3az09kvUMvGL/qdMkuZeUBE8VExXIU+g+p5qVk2DzvgRDG23Ho5D7Jec/Rosah3fj5x4D0xCsm
kwdyswu6trkZonLK+xzPapWFYihY1OyK831aQCqptJIfBEUlYzre+lwXtFVjE4MTk+yyduxuROKO
R2s7dxuH67ZL9Zb1RvAhQIj6Vsz4w4txsOCcT6AJTiwus2ZFYTYUf9ES6oRZLPVuRAm3d/uV16gk
8xXxtsbGzejIOsUI2IhS4mQeLK9rAZSLN9dlo+w69g+c8P2HNSMowO66ZRf7LWCYK3TwgNF3B/qH
gR8GiSxDcqNbssNLvVOLYhOzdb3zJj66A5g7ZXiXMua3pm8pUqOmKirshnsMkvFG2XdZ8UE0mDSn
kwh4CGXzoW+3urq262thNSwmOk9N0qLloH/i7mSxBEvwAFred11Iap+HPLD+MCd2q3FbI665Wnd5
PGR3yp2Tw7ig1cHZfYuBNQaX9Bn30DNoibCmtSNXrOyIQz1H4+rVL9CJ5IfVj6vdbPpd5JBbgiPF
wM5dmF2Ht4NXPY9NEpNUWFWXeNXlQ6/Ze4yE3WOSvPT5WHLPZa0PQiHLSqoxuxOxbX6Vlh6uQC3U
o7X+EOR9ceo9czyqFHFCKRPjduiyDyIT4ydDqf7DMqfDbazWj1ioT9BXoKEFC9Y3zmq5p1VmK3By
W37ASjK+L/LPfoslNwPYH3Wy+dYN2Qvv82s3msRC41ZCkEpJFrgpEPstcCA4FpMjm/tXw611aPsc
ehuT/WxkafGKGXZ16Sp2HLMMICyZFqmnK4+0+XOTJRUB0j/P4EDvRfy2R7YQ53YV4Wk36xMqB6c7
AnaHNlDsFA69VARgFwWbmaLJa1kiSpYR7Lz8XE2tSSA0ZDrUk9hB7paxJVmuaERWMghtBxN6xtRu
GRT2S1/a5WVqRXmp/cFswJehK4ii1zttobIogMFmnAOuy2ST5srhU3Tsf6U/xY8taDbi4lxhL+9k
Y5leJiUFFveEoozBBVpNXYWxp4UvImpxKO3hil3Zj35RKaEiY17+0bgQbaws8c8zGDZkw0V2G1Lj
mgCOM/v6EmyEaaJKhuGeFD+cyZVDEACTjEQhRUg7h8mptkamvlb/JcjNHEbRXDxNSszwCS0PoIni
GrJD4y/jpSpUviPi9qsT6FOjFASCRYDmupDMbY/3i41jfHBdZdxaojIgo/klloyOvRx5T20R1opp
sS6C4WS3WF/MbfyWp25OKJedE7/CNInMDuJwB3u+05zRzAYSIrYqx9ZGJAux3vG6Jt+SwofxkVu9
AQQ9S0pLwzhns2sGBz8p2d8cj+3bSahO6JacKZyw7nV3DRd8ypmIMKtZ3PE3VNtfueob2TaghJcu
I1dMjf5ejPYrIUa6N4sTyBT7jT2Nt1jlEWUcdNQJJBZldwuiMihvK3VFLon44oV3r9D2YadY8neN
Gvzs5q+D1uBP8u/mPIfv0S/uOX5CUBB+E8WpK61XbYIh5uypk5+9VYV+jBeOuX8u/H/pDOUmOLX5
JOIswTl+Go/CNHHLBCiRoG6KsIpMHQ4ojuOqSuur4eCZ/8+f96uAb/tA393UPxgv/GJHUHUUOI6X
Y9wSEGW0WebXu6yvRoLWuvJtwINxn/eoiT03mO7fj52JNBHvmNqTdYDvZ0TkwLlvhEOMx5ksnt80
dr+qUvh+COBhYW2891+a8gbbNfx6dX5Ky9K56LEvf9QCV/JwGqbeLEnmpdguSCxGQaGs4W70qDWt
nG/cWBTa0CjfKGWqS2DDblhsOs8+a6AHF4t2rw7pCDdVpzoQ/V7uB0LVm3BgIn5KNkMyQVpXvXf8
Mn7CptJ5Ex7SllDyxzEwLP8B7iQHcLzMiMizTH15PxWrChPbaFpz+3fyJGvrYn9ajUhW8cRCAOBC
KvtpcSQadiqnV34aUMhjmd7X4TAjipuE86klnRynsQaiGiyag0v8coRZ3X/X5gfXWGR5EF55JCzT
n74BIvPJQ/WWnST99tE1kvraONPvtoFfEAs+BaACZzgMH9Fg/9SS6kyPsVfV2clzKJ49HH+wdfKG
qIXFQpZDTvDJomgemICNn/75fbB/vceUKLArgs2h41fnzMXKnbErJnSr/ZTEjPDgSBlxLL+UmtK4
ryd3+SANV75WzvKay6X9YTTutB+WkZC7oa7SbNtvuyFsCx0IKC0N5aSTdyfqb4bBUMa+t/GWeW/E
WH78ibj8D179O7wa0wOOiv9aWnNXk8Lxv6K3ri6y6u1vgPWfP/p/BDZ4hXt4pKCIQZ+4gWX/EtgE
DkHDgHXAS84G2QlW7f9W2Hj/xsto4beKahAzRY+f+hdgLcS/8VfxQaG8cIlJdf9bChv/F7QGzNsW
AGp4BoFYU7f8/YD0c7CRrugVU0I8Hjjx4DPsyEnYBl8YOM7sYUgg4Gn6qXeObZzBz5XNxAiWFcnv
EV5maj6IdS7zfe2SBXMyiNLEw4ToodIkIUX030tcqG6YF2EUB2H7DuM98BRHW2j+bQhuBWPC80iK
IXxFigbCe4qt316ZMUqYL5+rbd7XmCs+kqNiryUfgiE+GS3OG6N4664Ex8DFo0o8L9TAq83RZgbe
MWI1th8RMaVFrrLl3m4H+aoFPjrh1Jh095Cr5kf0kvK1zKz5T2ZHnDOXDAWhIuQI2FVeX2qyr4KL
J/3+ex+Y1nOxEcJDK63oXqukyGi7yPijphU6yreOCja00wFH2Ul3Mi1hPW8J0W++TU9X14Y+iTEV
MHADcuwErU8vzLoPvbK37hK75fobP4lflYdIMWo5P2B8SdX3xwYf1O/M17kDlVPbzxnK8M8ibjdq
kOj4a3ia19eydt23JdnOHZ3wBVwLMQJWdnyaKRLmu3Fal5EWwOChJ2eu2sn5zCAH7ilQmcQhVRmH
kp5McefBN7hWqZ/eCUjMN8EYWyHshvlWEY50FgRvnKuM0yzENp37SfIGxwj5moa3Y13z//z5QAsz
ybtdQlP2apOYW5BFqud7Hmnff6JCXeabqdlggzm3aZDMvsizB6O0uYSaVpE6d0z5M+hxso3cQnNf
SHPa+KbQGCAzLA6TW3wqkq1HK93x1IB2mh87DzryoShXow7Haf2Rxpo7YY6VfIVR8zisvXtYILI4
URFn8etq9+oBzrV0IBu1RtRYpf1cYZnzeU6nbdWWLPR8JmTzsDQJv2mNbf6EAcd3S7dFRN9E1+5N
/G9/GFkNdod2IZRiQGUgF1ecGUpo57bw/aGNmqRn8RkA2rt4JPSb7hOmLcZqU7I3BzLfSDDlJfTl
zAOuG5SYYSATYM5cNdVyqZTMsyiXRVHuUdOz3ixey5u6weQOTxzAUgNChYgWmN4zWYQaJKrMAXaE
ufFVqqlkxcQWvIGZSJdkX60Gz27c1skiIfzo7RFhKCHOpavh/1g9v2xozezIOSv3vsM4fhlHuW8c
gMGuUfHr+xLODJ/7Syjbtd5edrUt0tgbAZSE5pa8B2XOeALdl8BF8OIUZOfNmu8VH01u3ABhVURN
EbBgtG/S3lcb5/b9lQAoz5AJoZpDw6F52CYbB7VD+3n1abtbt4FI7GkANGeqY6YCQM9h09M6h6oF
Hik6n5cTkQyYmB2QM5a60xhOWcnlmOCLWY/9cdiSPsL7AFtkJMeMl7zPR+4PHlTW82jDIVtADogW
wuH3DIoHywPWx83abkQYlPT8hrqxFPlaRHwEkfb7VNyrdkx8wNt+YT/FOmBnFo1/8kD4DmYB/QPi
kbETTMI7Qi5zrldgJTYdVlDodC95KQCPOvg04SrYsUobTskjOZXNbaK03GcLaK5YeJffm/OgykEg
4Qzxe+i5nHOeMwJSEGieTRNxzgCgxx0snfmxYaFnoZ3m7eccScFJQnA5xkNqP/uCNU8VP8UIUQCO
n3rqKwe2EuQ3sXLBpHKxokiR4UFBnbCeY3Ndm0tS++68F1VZpJcyZoyvkKEdtWMT0TNOPKUii0m8
Ihux2+MkwppCUMcCXzxG8FHXU/mbWFJk0VxBYmg1nqnKXaZlR9cvoPpAkc8PVj/I/TstbcKkwQtL
xHJ3WS2t57K0+D6qBHzZj3JbOb6FGPHiqI5fbydx/z3JKcSz1GV1v/MktrXXZa6lrg42BSfNLKg9
vK95x3b4IXPgmiO73da/xgLmTmejfMXLiBkFSiA+YpysdnhgdJHPBxPorQAaxSy8SMW2HuUCEty0
gXw1xMqD/HNLIw0nK3cNqLoNchF0+qyCvqVdArLt9o1lWPeOx9sFw1+qSE/cXiJTD+9vXDkGzutU
DTMKp9bt0sP7zlrXKV3UhLjp1cpEVb2SILfkH10EJ1lUONsuZY3woZx0cN9kASIH1ad8sFJtQwWr
vlfpLM8doSMs/pZqPSStix0YzYZ1N60uG1lB/aCJzcY4OpzTtLJgjCzpcmL7ERAawfYpIcKkhkMF
E2iV17LqBzprH0khtySTxcOqij+UCTcYP9fBSF45SmlFCZ3kEZEgu4a5ntlreSe7XcoWA6492a6K
RNt53+uqfK0Tq7vIGKPJKVyCaaYOEd2z7QTnWm4HUe9VxXOGJ8yVMya4typi23h3R3FgWpiFrUVH
h7ttfe11kUQjFKeXzG+xAl6q+EsLZdyw6/amB06IOhiRpq94B0JdWqUxkVOynPtUN1dfya6M783U
qeFKE/rW6gNOr+3B8Hx5D5EsxBr+MbYd1/y4eEVjcE7UpRfDOqxLdtUN6MXCApzH1DYjsqaEZWSv
VbQFddCQtI6K4J+VJ8tq4YRlThNEhpOLQ17Z5Ij5MI9NPU8XV6V5Hhn+hH7Grpp0OSzeUvgnybLE
26rXLsiVn0rgDGf9EMyDf4FByjEHgnnKZqMhlXuyXtAM1reG6VUfsjUPLr4ds3ot6JReGtT7BK40
kHQz26HKfX3t5tG89SHg0vmSQfpGR6NgSZYvjvLb4oZYZuehzRmXGQPDILhpnTwEoxgByTqinYMB
IumE9m3dWE2t62e7oFu6w2IoeTJHMtCXeSj3JLOTK+6QrAum36vboEvVcsv98r6rIagOxIzEnOOk
BCTZ9IIFVnPIM78j4WT6wvwicjPlf03aeXlM3aXaWUVrHwSgd2gPbvfQm9xWT1be3p3L+ZvSEMyU
DzQy9f1tkKXrQ4mJL2G1uoRHbjjHGD3wTSMzZ5+0/XMrNZquzqMy2vdlW98Oa8wWlZfUJxO80oS6
4aJLpHR23xknl8ypcy61c1OL1Yy4adUeWhUiSI9IwLltA7RRDCEVO1bICsnv0X7vMIy5GGtufeAQ
WCj5xgoem+Gdi04sD0ktIlGJ6mQbfXcMthNCLM24m6GXn9ycB9Zni/G5j+d2p5pO3q7KfSBD094N
4AmPTFeCmxpboRcbxtUN/hmk3hjglaSvUbt+HUak8LuYoPPLMJNYqbKhhvFfE5NTamaJrG87f7a7
OEBXLIw702thhnuWv8sDhwmtuxwUAYBgq77/ZuTlp9loc/Q6PnKxsev6g+GzbMLFR8eCD4c+kruY
Ri5jJRDFLNmtbsFBlKTDeazc702Ke4o9WFNkNeZGXK2s86I68RZ3JhJEGJPzJyriPdV1RyWYmdVu
ATbdD63jPQP2Wnfs/B1hBrXFlDKz/ZPZz+JYpgxTenvB0G8qrOkm1eSch41g5KLZSIKOeze45uM4
5QXxhW7RLdTi7TqrR6KgMHu3VOkUJ3/tx+Q7m39ySJXd7ki3bXaxMVYwQ9GadSFBlvER3onBxoTh
Lw5/eno1kFEhnfBi24MiaaW7rhnoQNJ278NzuMVWNgOoH6bXBlObM54E0C6xGTwQtLPudUp8nlR+
dkCAZ75MyRywxBlkOcYlc7fCj42U1LVvCDmSm6Qt79Jx6D8aqdTXsgsIgK76iMMrfiq1bX6SU+91
oaZ3GS552y7Zx95rtHkuc08OF6O1Vluf2LXkAfqJbqe9sgwqp4TGLf4Qwzuhmh3Je5jdrA4+x6gQ
uhOy56lZ2L4XUzIRsrpVHH2l6tWN7MIxTMZKhjklUeKaWnwO0pJT19aK3PngXaQBGu+W19aESHvI
a0qunemWQ8DqsWW3dzU1aNrhb0ol229DVsSSmpQQpCAX01rnxwU4EXdyqPRMbinLyQBtfgMl/owq
0ToDVAPi4kHs00Zv//4vRAedxkXWDJk6kUxfdOjKajF/XDcu7idnWdf24JCu2O3qyi1yL5w2MvJf
IIf/hAT2C7rNN8AT1eE/GKHwLX6iTEF2J7LSHpKTO6OVDeMKfvJOSysmydDo04RiM26OmcjS5Do0
xCLuG6+P75JqsJ4DU1t3Tp1TVf7zt/pPbgv2qcI1Kdu9X63LKgwZ6lQ5RN0a29QMEXay30BXSUXG
uHHIbCofXa4UR8aYNJ//+dPfsby/YprcjM29dfuHEhxG39+fSgVfn9gk9NHuUtAKKatdGk6cNigV
DyRdXIjTYgrEc+7Hxtnaym8SDxx1HZ22sT84HonAKzmCQ5Kehq2DbtoEvlYfu/Qw1Sbl+80Xtn8C
YSXmQD7/YIpsmr71s9XbKJPMEOTcnCq4DQyil1n38KfzhqIJ0LYFqiSn25v79q1E1/PYDmAVbUov
n9Vz91hW7W9oVr9K1IhEMYUj8E3Ey4Vj+O+30HBbY9XUDZj+QeIIPQMGBkp7qAVAPH1IjDHv3WRD
eN9Idud3ihka/q44WhjSYBLSN1sPxp3951slNjDq788WAM1BNoeCDn+rn3FcfzQbhn9temq8hAo1
gSNcaOjoU+fPVEWir56atAic81JTtu5mUff5BZL++KidUfYhfGamleZCt+y818XWQBtrZDRRWAVS
viOBo+aOoUaF3Yb1VJLh4M4oY9CS3O9mZP8Ag9//bEqzcpof9bqhANXSzI9pnDFGGBUh4Vsd95ZV
eAyQORrkiMd9YgR+85zsn4dJWE0iwCSRCdzA2fIk//6cEJK22TL6xlGkMKKJQV6r9BLordWpZr49
G7+8WexgNJ4qewU8mcuUr7Vken2apcfdSoRFd+Ku71Qwh//KzeLP2S+WZP8ODwm72R424YrzjZ5g
2JzqBAQMs5pmTPbJCDtuXUo+3bVzwBsvX0ZWCA3B9/dn/z9I9O+QaGaWvH//NRJ9m1XVH309/B2E
/vOn/gVCB1g5BeT/EMr5Tg/9i8uT9N/5z/gsYVzuWqDA/wFCO/Lf8EBicgGAzd7EBOM/QGhH4A0l
SRfYYkVdAjjd/w5rGoD1pxebRDZcl4iT8LHU3MJnftq0BYOXEmNb81qZRp22OmK9Gzs0aDGeG9bc
7HNHQMZfxNh0hxmzZmw7mkGQQlugNivXrArxXelvkSU4soY6ByNiXgvHebWYUOe7qbe+ojZMXsoZ
nVSWeO7HEcnbLUYVw/2KoVx8yGpF61XDZ7lNJv5lNHqzbI4GLdapG1RF04d+BMLgQ9EN4qsx4Vpw
NXFjwVfEs4ebUWFr8SLyWPs3/dpS5+vCmzST+FLo72olgaiy+5lo5tqkdoMasSBGX/N+2YnOFNAF
hf4MZWfCMkLjf3SbiwzlD4QNn9aGZ/uEz0npRcKGVoZ9X5y9WOkCdyRFGxd1mRq9M35dqNKQ2j55
jrbPvT+kR3tW34sW0knmZ5t/U5uxR422fVR29rwgKrn36HzUib8ibvESiEvsapDGDDi6d2HHGHs/
WMbbnDszqJgqJ1SIvhGtWGrsyc+ScGLQiezWlDZ6vzJNfLTMwr0dJTiQNWjfOmsp2/o6rBKQtQz8
p8Z34+duYGM6d/EgjJ3qG7dA9OT0bURSvPoEUpTuDaquKGeKyz1oxrDVcwUKXxdUMj73UpcT0BXl
DBZEyzJdUQImdMlJk+79zFsf2ypxMpMmAnpybuHfMXTYXNrDhPvitFY7P1hGGsy4VYdgieOTU5f2
p2YV6BjX3lifZUGLEg4Js/kT9WpQvGYdpuwvCVbuvrnX8B9mY08asQSb3ypXsz8jzqqIgVOFm1lv
SY+0hCdXWKGLxfO+7B1gpMa5W6Gq7Gcz5lCHenfOxvUxSGNvj0sFtJ+8nlSUufhSOHVbUgjIAdYc
o4pwy3EjVNu1sW8hZBuPh4BRgOE/5zP+Fa59TnR36y4Bmd3TynFY3znt2kZIyo/o++KLn1eHysv7
F8NIH2YoCtQXfMNknYEBxuWzZU7rwfez+BCPyxPAZH9u0Tvv8T9QN21pmOfGdfLDELf2RWKvGOYQ
VPa9AXMKMDG7OLqoD1NQ40xRLOvZbHk1ba+wX+Rif6mGAF8YK/FDlQ4G1CM1HurKH4YLFnPq3GfT
144K4tJlTnJtPV/v1rUkAhB9NaVj1APOHZy14f4YmM5sE5+kNST4LrJ5+qz0Dxc5EKxXrFbiugFC
MVHNOR1GHShCkIDrJbkhxBtnZiy/jug+n4bM6Om2MyscbTeOnE5Z93x7dQVwBIiN56E5kwWs/0CH
teyCVHBzeNlOLW02JDMRVsmKhVrbwk5yn1pRPOZBdrNaMXxBbeJ8tT5n3nCszV5e/GR67CXCrpUO
HM+TfaK4+wlResHovPRtewwWpiqY56DD1vOha4phP8Yrtpix8+pBP2PqVfY7qyz+KByElHY1efCm
U/2UGTgfg2tFckBYhsSeTTALbp2GWlKVpK+im7dC3KSdBxNbon05d+BMcpxYWw1GrDwP72j3ZR9t
7eEp6Ipvq4+hIz4z8uKxXV50RwQxcXjqLpWDQjSFxSRvhfWQpO0DI7m9EXBRa13dzYGj3optN8t1
7DcwB3rj2jS285jZrXepmyFlrqK6QzM3EjJa+sk0erxj7PlHOpTWKfF7eFBZC0qPkVLkGrG8wAsQ
+55t/WEQE1rT1ZPnXIGued3DNA7mgW0iuNbKmHygem/4yL6imV368UgvP6g7Zesxaod8OJo8qINZ
t/rOTdz0UcyzvO1m83HtjGHnqPIzAmc7ovuHVlceCEVPw1k1Pglh/SPAIrsLRCEUMOqAUYrg69XO
W+pkiOpTToeWDMPcIvJODcwIc+9gl2v8RNt32xhtF83WoF58Q724WAUwHRjf+lV+8hLcenDKYh3r
BseyAr8gezogiDzXnjqC/cfcxda5s62kPU5B961yF3fvdmt/Mgf7uSHwiwWcw9ICzhivbjuZd6kl
HrVsboo+ffVym8oQ6wazdpaQnXYPL/oLUyYAAMeN8m0vbYzgPujFsc/U/Djz6ODRjSR7sI0GX/I4
sT4VhP7uOuHzqhkOwwh/vIV7th/b/IJIZDi4Y2tfO0yhALCbrI3wWkujfCmCI1S/9ZzWw2lo1GXM
4vyIljCLEknITIbjD4dZEa2xhJEFIQy7P9J1vzkGz4tZkBHcLavpPKTlJnf1u/YWPx2DmdZY7/Ei
S7+SPOYwU9I3c9ZyJkzFi+WMNFL1rRxXDlYl4WJ3w9O49HcQWspv41yRvrh8Un5e7EeuB/5ynUc0
+hmIMcJ+eFkHB1cLG2TCXe9mxMc4FcRts9Nral3dzE2AKsUS9joRn+NaN0zUrLwKjW6omn2QszON
jCruE2OE9FZ3CNIHzrUGZz4y2F21syyrOVS60Tc2k7gos22UNNrEWEYYL6kxbcczdhS1J0Hk3Dsg
NPvVgBD7wUyacd45S+FATVtWpR8rZQRn2efrZR7FizObzVciJIzkFJcVlgcu2FwfCrCtLnScGm0/
56y9Hwf5rTTGeyv1oSE60/DYu9X9VBlG1ObGA5Hj+gNqqI99J7qDBqO8YGL2Mehx6Z6z/MKwZ9hb
XN7OxnHiC9urc5ogJL6p1er2E27iZ9JP7b2qx/ToIVYNg4D80DJ3uNh+/CwTrOorMzBuE5C1V1QE
U8gYJ/jhEbO0027DRCQVxVsd+MuTPxlMPHXwWeRuE+FA6L8iqs12RuyZES2qekZ+b4bzZG7exngH
C4G2Yna2l4gHppikCaS/AXJqJfl6SdeDLavvTZd/XUzDf5SyGj+KftybUqd36A5cuKUc2b5iAAwW
RfRMtDadEzZmV1zhE9bIobVDjVAlt5ZdnIY8BoKnv9sDoNWPAc4HmHIEqX7AqS04rb7XfjRWeSLs
fH4eER4cLJnJLALwzW7wKfze5sE3ducCQYwnd7qL9UumrKtXCcnMH1K1y0R5D8ecAwLv8t1goyJP
XdusIqNW9l2FkDkiXa69UVbP3HHol5sS4v9pqq0ZD6b2W5EQ4KjnIrPum2a0ntgge4ZXWhRB6A1T
WhydKulBR5ycw6s3qs+tL8U18Rb3AK0he91o0ws8WqbDMEcX8VSmwvpaFa731ckqnMjWISEQKwVD
tgoKBs09t9EsoNSF9oz45OLr1QDnhDYq7A8xjYrgva06vDtxu9iVVB6w9rMxSaMytnBxuHZ68g95
OSZP0qAQtW4ptKISo4hOrmd4nN/r2POOvdV+lY5ECTM0aAHQg5/jqma2MLsy5KA88uSYkjhDiLta
syvqWuEHob+MgwPdfG10WOFuunML2ORd3HIG5jWOpBWC7pjhSBNYxUkMthOmnYJqa07MksSdSpV4
yRzCsuGuBNcsLeurGtAZ5758Wtb0UNAWP2Ji7RxN66suUoomhdgdlP7FSroyZBgBQuwIJCMN8TRu
B3VYxZfOW6o9M5TTWrH2ym6mk5a2FdUGWHLmjLsAZgJbCvJv+EYjoBbkvDVPv0ySEFmK/IMZcJtx
P3mBoVgz1ZYNfh3ldWJqvlNWUO5oV2CpDwZ2TQkdfNQW9bmunUdJ/NcRp6pvRaVf6mbBBtNbH4aS
XoWBCRrrqcJUrBl2kF1S6DFud2swCEK0b9ivmAb24VCU5cs89GVko9LHaIJ8d2V1ONrU6MxSFxWY
rer6hiHJCwqb+YCto4yyOs6+5521s2Z/RUjASp8LL1xMsm68OYhfmN/ewO137v6dvTNZkhvJsuyv
lPQeIVAMCkCkqxcGm32e6dxAnEEn5kkV89f3ARnsDDKyGZVSUrvcZAqDNIMNMNWn7917rnKwG/Vt
9YUCGAN9ondM2eswMXKLr3S4mUA/wZjvyyflZOm2wA20x1IW7ByCOSi8fXfDiKm4As25ho3k5R76
cXst/eiTqRWRKUQeH5Ixn+7a2cMUo6UImaVR+QiUwmaTXVfT3F8jiA7LuiWmWCs8S445XyNTPxsk
GCJ+ZyrjDcOAYscbL33b+1xz5oBl92r5yxv98oMndH/JUXfmw8j3Y7GcIj8fdothIEf4YvgtUwWp
zUuhs+bY5uqWTOWLakpYIpMWOcGQmkwaOeIOlrIPkGEPVu2KjZ1lFz5sLGoFE1+R/4SLHc57urxN
Xv971Mef6jrn/qntu7678uroqR6WDht/FX80DDA6PXwGQAFLGNveJdKrD36DMyMI6kPOBrkBjgki
FfzCxqhMcek4zV0GAS40dGaGXb8Ar8uBGGGoqEdKNOMWctvgb/JyWtgWsoi3y27QbkyjSfbEveiT
4g7+OKvk3c5RCdvROG8Sm2kZ8yf8VfAyyteizkgbSlNRkqhnEeUx1XZBkVfjxIGCW92NndUdB2Ni
SJ/JnCGVEauwsUAIhTWum1dGAAgJxgHbkdu0T2PPJGWAeHSiss4xEybVwQkqZ9/MS3wxMlrcq6p/
nBVsPrIgbgK/z26r1BBf3FT3F0uSyjPASXW0ijk/9yAO9y7TskenQmXvK+uNc3x2lVcOh/zYvEF6
PsB9qONLe8IugN7NvUKqDYlwIRLLrrEWZgMnpgGe7b4LPBw1oJYiRveHobKdbTwxYyxXZXKqu3hL
f8PYVLYJdpY0VNlk9s5KiuhG4rCDMD9/gvsZbErLe/Pigk+Mwvaq6glSoXV3chVBt2ocrkVZU1ro
xGM/Dj4iVk+3re/ZSCYS5C6NW1EKqWU75jy9DrC18NuJ0XVxu5aAGi3YTFDd8SNM2T6BV3qidjx5
ZZWFCJGG/Uqo37Giz3z1brVDyIVzpbnhQOXf9xlzVI7DdF3sKXsd8iBYQURmfsV2zU40cmK4nnVw
QYCGv2mI99pakedu+rwMDWR8m1pYLV4ybaLgLdKjzh0RKpRHpBpp86LL2+6sa/tLu9ClZSDDqC75
YC3pNQqQaDfBT7rNFF9jzTAG8ZS1E0UxhsZoCDRBabfNW9+4GJ3sNrVK5md1eRVL77n2A32gxm7D
qeH219O0r4R5INt9wAjocp5xGbvDM+Sp/N7apGn3vtTNnay7q7mZmRLP0XYBNEangbOWZVdhCcsE
tXnC24OWAiMlNJOJVdk1o2NCtM4OlI1L4TKfR36pYb8yDs2+Y41kjAaNdfg0eNknIHHoydpbuFET
0qXZ2nKMvGCJfib9oQIXOu04bnEni9kLu0FjuBCpeU2ItHXw0Q7IYGHjdRB4qUbco7M7+Vm/WwaZ
ozrEw8ZhZ6leWsegdTKOo7+3CjrKjXWPBnTmHQ3dLpcjpy9/RBfOkbBjqIcEaNPTFdiKKB3PCdjA
jetUn6quDu6y2OCL9N1DO7boYiZ7efKFc0uILmDfRlgAkMx9p4n0c5TKSK6oocVJ6EkAyL3skR78
uy/aa71YF7kv32xh7ZvirRPlAd3JF7VSWEw/xVwllizUZbBtsyoUWZNtsRJ8aTpC3woj/5i0RrJr
Ma+Eq68tt5jAF4tPv2TJgnhbVfQDErFQuuCPy+rsViUs0KHulZzCxnS8G+gx1tmgrm8QZpMFPA4c
zId2VvwjdvIGE9AmYC69q/RUIWPpPLgo8qIBa4ujM0Qvi/5yyot+TycnJnq6dzf5IjwG9WJue6yi
izo4uK8QekhHndKijW59VrVuU2uh3JLyuMVtNFGVd48GEi+9L30NN0UZ+ahCWyS02yTnhJnlw+px
bTJBbEGR8Rm5UUPfAeaUedmTI/FJ55OXd5gsA03XYvM/0rM/vNdrXoH+3+sw4HeKC9a5pPs/P/5R
f/tz/F6v7JAf/oBHNu3mu/5dzffv6HZ4KE/0x7/8r/7lH8EJf9eNx6PAkPX/343/pgvfvuU/N+S/
PfCPhnyAvptJ1jrBWvvr1pp+9ocqXJgOkQwSn5C1Jnl8TWT4jjEJfjNxaqyZX6YFMfrPDXn3t7Vx
bns8jEkwc89/pSHveD9GFJDWQry3J+mcEPDJcMn+aQIIi63R+PWsy8V0nXg5pGDau2hbW8CTaLMb
nYPws2Qt3wy+i2eSOcLyipaVmslKxVEPjXEZoWjfza1R7skCqkOvXvRVHVfHBMjgGW+Qt3XgKl/U
fWU8tJXGp1fFxkUHoH/TOKV8GFAAPWV+0FXIujPjIJoWnLTO2lBqHGs8n9hbCKQrTo+RfcjaIAp5
3TRQ3PiYp8mVtEt1xm/fQEiK7salvZl0vV0nnhxJGnFsNU08YGo5Lnh5Fk60RSEcbJO4/dwjm972
WaPDclCQku1qvopUHNPvNbfTYP6eGJxr20IbO4QOAAcQPx7cmpNfFVsHbN7VCwSkDC5+Dv63cHbF
pG5UPjs7Zqfdm7I6lMleiTDQbdTRLiXXLwXdvrl1UOj4ARCUPr2n31hvSwGQt8mtAC7CjNyZIxwW
0+xGzYEZthz+d7j5xQZFBFNNk7DsxHRt1NaGuxnLftoMdaHPaKOuEoESA5XIfWCWGEwi7xCUWAYd
bNNRYeG9BL8SOgi72JhMpqKZCNnbnt0O5vfQrW+iybtt18MGxewUh8o15K7w+0+lDrY008pzA6Tu
olHpzJRi2tWLtzfSotnTmq22gCU5ATIK37SuPAZ09rq5NkM/t2gELZHxTApWvUHg5e40cueN3bPV
QgKjCzKU88lCU/DIoXw5aeEPW88jqlBPwt1brHxbPZnOtgJVsnF9HKu9dJgBUWoFMA3oNToXLWUK
Ej8OJ67dbnutRvoi8SGxe28TtIiIisLY5Vn7WGv57E/LZWaN3iYepLM3KkRmwlySg9eUb4ubfQQ1
6xwyQOHo0EfiCYLMOGMlenfQUG87Jh9b7onHQk8bOXJL+Cq+C+oM/36cz6sIlS5/DJjBF0vo6MIE
Fu6eWisTH2dsu2GuYLEb+adldibCi/xml6XZfHQrJMwLGfQbo+BeSKus3Xpx4xyTxQH4nswTTm7+
Wy7UB0N35QqyiLakkbF51XOLQ5xvsLYDZy+zUu1p5z4pS8ZXlZmUe9v/tNqtz1MM+tptpPFIHhQt
4V4mztYr0vS+HGilV3iREQGu6QlpoB7NFY9B9lV+v7CXbLVernSnir2f5ePOihJJOkFfbmlVeLtq
Ai/QWYZ5m0pFN5JwtB2z52QdT1hskna2qb1MngSiMgZ0Pkh2KwapOVgXCIX6rYFE/gkEOp+iz4nd
QmwYyhiXtzuWnCvcmtmWm5lPDAChOxtQRksswisDwwuDfsG3sOTVQ07n7jZC23QWiBPdDUqDBDcB
kX7MExkTTB0TNormfGdDIdrzUvtLDzww/9C4xEBWHKger5FifkoHmvdZtZ4oWjy8PUP2rQdj/woU
CcSRpKBst80vU5QQ+waH+9wMCwJK2T1QpJxQqEhyDbEzO8q9l1HW7vBbgMMLOOAvYyEJXmAqY7XB
78AX7lMMJmj1b0kz6TZmlgoCKIz30lnmPVzrC5Sql+nIvweKeBglWQTgoSqmFQYoVKUbqPUM5Rkw
EnjhpG8tKIBN7KPprq3p6A3M94vcMzaj33ehMP15Z+GsBx/ackvFUl3NlrfvS+stAO0KSDOz6XBq
9yGykjgsPaz9nEwY8WaHyWnfB41g1lvmiCNIZh/MQohzBOt+nxXWsMtnbAdzlzf44Ev/mHCege73
UUp9mcUOcyB3evZH7TG+wp9XkD55ojVaPQbB8FJEQEybxnuXUI7CIUq7cIyLR0v0F57TqevGt85p
TXvFresCl4XckDV1WyT49CM78cOobb8oRjNbMHhI0pa+PjhOD6DWnUEGM8m7xBdC6TUpH4RBFBwL
DOnaTj4GBJY9gpE+1lA4LxZJ3C404Xbf+QWKS58rVsvyiHQ7vWUCQRuOTWgyogkafcDvWcTFXvWu
uzFL92H1pmwluLmLudWnWLWQ7QASbGJk5psiYXtJyla+khj2YYz6/ujNNBF6ixNxXMBNZ34J7Hcy
9rSOkTqWQ3DTFcOtGQN1bR1nfeHMG1odhZ1r0TCN7mu6JDsaQHu8pyQYSg76IjFemA9km9aYPtsp
/RC76HtY+otirUnVjnmoPLL+pmd6WCOhiKxyo4/LplfkLfiFZR/AI7v7mAYz54LGDienEYfYy17G
IXVPi+E/zp2+0DldedTPX2yj8c5FVUSr8HPZOI0Ue7f2/J1wSvPsN5hboPcDBWVV3SsEkFu6C4td
fSpQqXRPhHJHNNORv7aE9070Q50mJK/Cr8fnDtUUffyslTorIBoWY+nTYVQBwyIvwXfAj4xGgqvt
Y2vV6SBCr5FW9GT3qLk428yzwnm/c3XN6k0M79KMac6oPnLvyXNBjPlaMzRYQB3Yg/bwtROSw6m0
yorUSAArNmpR6huP+99il78rr2H7UYr+orx+/6TedP6j1uXbg76X1u5viP7g/zns9hSn6/P9ubR2
YQFI1IlfRSvf/ZboWUwMaUgGocd7pFf9w2+JfvD7ceIPRSYnkW/Hi3+i0GSM+qNkzSQBkzLfwWFp
fg3g/EmiWdi9gaEoGS5tHI1DcrXkyrK47Wwk3nN1OXipMzclIgCOtwiQfTKa03x8dH0lT3rpooei
9KOFlcy2rpTI5I2ltLycsoCmdFcYZJ7ogtaNZStmaUvaf3B0WV4r30NBPlhBvw86P722Jp+ZLNN+
etrsQxhMEh0ySLSvO4IOoEehsjUHv7zNc7O67YjCvEccT78DK0X+jHBiPDsG8ofNBLr3g0lsCvCC
xLA2/ASD+yLxy3tq2mdqaeozX0z0Ob34VsKHXmG66n5CAo14mJe/RJDEjdFGaYyhke6cnaO0ERMV
jINeIM3b4rFnDvnmeSUeBV1HCCEWCY+4bfSt9GTy0hLjM4dmnTVbOx6sfZB44sFz2+TenWS2G0xn
AFlOcXKJicq69Fv9VBYp0nWESUw7ncG2QtNulseq6/PQFNOnfJroYNtDzlDVGNJLDhUsBVXj6o9p
tYwsrXyHTwUCt2t/HJK90SXLWZUotzYJAZvbYvA9igFgtZsMo82tFWCoNYr4hj5atkc4RBhCgo1F
A007mmM9Xk5J1V8COsZzLkoJ+boc5wecbT0WwyAPO8a2NwjQ9RHCQHXlteZ46ehqPqKLtN8yx67P
jLO6B6z1xUQrz8h3ldUwM1UJqhqSWfqrRbTmvhWesa2iorqDZWQ/dLPTvaL1Kr7MljYfrYHdT+ZT
dcN2blzbROAgx+4+8Fk1c9hOVXAL1qj8YKt02Au/qbZVZ5m7scqXw2i6BhIdNX1u8UzciK6pL7Op
m0JwKbCT8NvG8SYwguD3lRSvwlYJxukGa3oRkuyc7xxZJXdUpya8wqDt2HNKHIpmTROR9DYGH87b
YA3+RUXP+4BMrbl2lIjDvjLpIkFyJZ48JrtOGHiUByPILpvFcY5F3Pi4SCQ2oyrObs2GyKU0j5eb
3M2aBrBMZPxOF5xdLIq1gK09koC3YUHvL6pUeqxfSXJOc6DUKH2zbWYU7gca0OaLIhHvUga5uUsc
3V8hf8RbUzftcAe2eXkFrU5qr1E00wUw2/gR0K5747cOMtImPgyDV92mpu7urSGxdrlrdyBXBmpg
7snKo2BpexjRHToeqTuP6GqmsSPcUCxDtPajk8Xs8kSZQuYJWg9a4dEEq3wjVVQ+s4w0t3NVQGWP
W3M39KW7S40Gj04iqvEAmqwJPXKKdgq52E0Zl/GNShyLJBlpfyzSIgDNwiznRUcJhezk9/ODlLkd
h2BdDFhfIjm6MirP/TJUa7IxyvxwICht2JN6Zt5gNUV8Yrhgza4NhgDPnqgoajxZRyD925YovSpt
lu1S1p9xkAGb72U5XdmLV858NW5KSss8GM/xoNHeZsLlGF8Y8bS1U5EBFMoAbu0nml2IEjjd32F4
EC9KR1Uf0o1UTbsvJOFG0xWdDH9K+eJiTr3WXkFgKgNCa2bJ9g58U5sPhBBas3yKvRKzRWeTtIJ+
h9NzdV4azpFL2OGkmZqtM1j5+KCyKfZ/J3EhSirkeYU5uk/lkI1kyvoN86y90fdd9pm4ukbk4PSE
UmxcbG7/rgP+rg6wzZXb8qs6YHj7/GMV8O0hf1QBQtBFI2CTRFMqCkwA/8AuCAtx6feOmsW+79me
R1fPBSq89uG+cxZc/sr9Gj8KxPJrSfDTvv+rOuCvCle8T+tl0LcCPLHALfyk1e6caahUY195kfae
59FxT7Mt0Jm5S0GgF0V/Sxe8PksRtIJRR4siYUEoMWL/OfSWbi/J8+mtD26y5Ne1V6jkokX0gaSw
aVk2euXMz/bgDB+6HO9kF8+sJ81ssR4PPtth02V02SUBhod+nMU9njrICkM03GDPwy4HmnCE3rQo
D8kp56x9ihjg6CnI4j1pgv3Ga+bugCK8qTdNwoZG/GrtZOD48Lw78+zJfTL5Y3wkB3rpcfJnUC/7
gj4ds7L8c+sZ7U0au0PJLKGcbiI8W4wmaIWYW8LuZrxvSEu8Uz0rZ9kvop+aA79V/tbWCEJWFv18
2wLRn08x3bVsW5bzZJx9XiAm8miB1ckPubTvLOaWd4GTxfdLlg83LWdRAqOKbjsmpKyE9CRhqWEX
OJZBgXECWidOkZR965bqJq+2MCzR/V3ZufXUNU3nLRxUIZZ27TESbtofyshiQnrwWe7ivadSc6Ef
SD+lMsO88qdr21vKSoTQW4yTo0UN17KJWzRAGQiQir5C6gNAYLFtCkfb9wME/o2CKMK52k2jYbrO
OUYGEXncqQo25K+pcs+yh7mnXw0bMaKzJMN0JWZjP0REe4yhqzubHBjyGrwO56oxJFv2AXiOuNxG
EYGVZUy4bR09rDcORHoMbC65EVNG4y8vJcj7c9f1fWNeE8WVdTaqX60hJsA/HS2U0x/iKMEJ+Mri
OlfqM2ENXckhO1+WIrr794L3dTrx9wtegLvjVwve+B/HN5gMSaref8TNABznP7zp7j//l+GZv0kh
KAJZ8SxW0D9OPp71m+t6LGMmceQ/DRU4L5mSXRVsOecmd8Wm/7EEOtZvMnD551gH2DyZKvwrR6H1
oPNn7w6yaJ5IggZeiWycwX5cAJkjTjGj5uWYV0xN7UUyU5bx858+lH9y3voLe3i9SMCSv+Lh+b+f
5hZdPRhNEJAa0+dWu5k8vWwTb/DCJne63a8v9eOIBL47l3L4WDyXbFk66j9dqgbi22axvRynIe02
aZHmF5bFlFqAPiYOJu2OJeoXYtlch1SVuf6by//l42R2yosgWl4IvrSf9xMUnb47Sqs9EmbwaJXe
i5/q7a/f4bol/fCNrZdwA4uhEt+bJX8yZShlzD3AiPbIMORxcu1nHZBH2FsIx8kFev/1xew1uvzn
yzkWdpLVNEjaj8mN+Gc7pR3j1iVHSB+xZhH6kJeCkVBglOfcpfos0Ek7XxGPZDiuuEebpg4TmACD
LRAB9jyOiuAerJiqPgFQe0JABj4SX2rA7P4rVpICk46e1YoGvhDgScUp+oSwwf5kZXS5Bt19qRwf
x5vqTOsZKUITGnNABxtRp32dtD1jjiS3t705T89zRlBoKuMx3jBHU8nWaYPyUWJcfiHkqCZPUNl3
UUzqotsRsyKx5W4Gh15hH3fxdU9o6Yb6lJkadEqSgtx2P/TLcqKCvkIpMeztsvzieMV9nTq/o8O9
6xTcntHxmbKY08eYvhyXyCTZZTwnuZLLNm+W9oCtHGhwJbauzsZ3lQTtySNYrpnx06QMeHaOReAZ
R1B5PSGNDANDRmf2tGePROVzltBUbTXS7XQY3m2kwvCKdbqdRZZdL0EbP3Y0EMOemZkZDDEe9RiB
1BgNJA4V0S4zp+Sq0vQJEyQLkY8tw41Nme9GFNbzWovHwYkaG4V7WnvBY+tBJkkovkJ4LPjrzSzD
AtSISBCbppR8cirPeEnyQd0AleB5/GmyHmuRDxeFSvsjVSQtA6W6km/VTS6islVXNQGmBGKRplzS
Y95Q32e3bU0GC7MasQMLYe2HtDCf8b4C8BtochtJavWvfWriTwjNWVwaixc/pkkLPRXPOMDP0tkm
NBhRQqQioL2poksiytRds1Tqlhb7ZYR75rVd/O7RQfx4RGMgrsRky2NZcS8wqU/3fVdNh6q0XxMi
fRDIpAjUMs+eAMOlwZ0J1vMAbk9dLbFR366cX0v381U8ccgMA1JZ92qEllVLl4N1KnGHCvzWBxU4
/QXxnMzwlkTepp7eR5Fdc77tMLMHIv5I+FmCmNx9mYb47JTRWmeOd82cP6EXpVEyMFt1UFZedJq+
VJowKhj6eLwzolEcLDs1j8KEHzmjWju5jW4vGNtByCHit74pZ/YN7miLFoaB6OkOHtX8pg0GewU/
msshzhjpxtICfQhQQBacE9EawXDJo9bbtmbL1eLcRoQRGIYdMpDAfQLI4jwZfvTq510FIAbCehxF
48UE3ZQ5cj+GEjv3gd4BuZp5aWwIlaBLFPW0QlxCrGxZjOfFSsTlhE14H2UyIJWmzmiUkOIlveTN
juyXQCz4MLrOvE+n2Txag/0R89ElTtz4Ace5A62ATxoN3blz6p55Q64IrcIpEJGYhGpKIB5fsitD
t4jh2qjYVu3ymckVTp3EzOeNH8XDKTLificM8w7t4L6b6viYGT2jrqAZD0vO08akCj8pYXjlRuvR
2DbQu2nz1/abHkgcqpNG7vS0b5vYfnTdJggrCDfVqfIGfdsbjf3Guu2fsKIyahEJvZW1wZAkiIZQ
3jTLdVTkHf39qJmfakaAlyxIy0lMAXWx5b6qesSjE/jr8Ceqw6KJkBGZyWXsV4eEDQBfkDl0mzjG
9lyUorrWpX8qBuuJKQbK0EigDvPVGe60gV/HYIKeG/5VHOXv0QS3Zmn1zusBtfUmMXxZbw83Df3J
ABA5vz2WBHmTzvRVAknCGax5RuE+/YB6XMYPNa3BDdUQV2bACqShkPyA0B9O2RcGrsWLGFvzEXi/
c2cvmdzaBbMWUZSZ3kCYAzbAMGUnK+4vMcnpMwcG4yZvK6zg5IznysueXVDTxzlI0ae2qlg9h0RX
Zw6rR+G3HLoWz7kkC3Bs0bsuAz0y3zgi85Too7zfPWHTTF0d7ds2cjPEU763jnzFoUJxu1MWOdfe
MKdHKycBXcggOfZE0F3UU+8e3c51b2QqgJAacUww9A7a7Hwo5oSPf0imJ8HKxYwz8Gk1zsWjTehx
CA0QI7vR5daD08qdBJn70s2583FiFHktyW5+0ZW9hTmPMQ7mh7ruRdOhoWZc1WHsOzo5ojg8icaW
zfNLlWuLLFtF2iRYpBPY5fE0ZDZrxjc6MsKqlZVsrdzkr1v9v7saf1vk02L4U1X0lxCk6/fxP87v
Sr/PP1b4Xx/2vcK3f0PjA0aI5sb3Kcb3Kt+lymdB85inowBa6//vfQ7xG2dIgnoBrcI/pTHy/4p8
2ydRac044W9MB7P/vxSAxMngpyoO0TT0X2CnxCx5Dj+HH6s4q1VscejgjsFAwG1YKZvWblyr/IJ0
BPdiMlU7PMSujs61mSY94Mequ0saNB6HHP1bjqJzwMaBITgNvaiHhtsroD3NBCoEL1x6h1XERJDJ
TD4OWpaYyRhJAhCJvcWDEj1OVuV+4Gf/VggKDp7qceD3+dDl9XKnVfBYNzFa1YoDwaYmQ46QRsHY
QVE/XfU0ZSoU1L641yi5N13TwUbJGbrAhE+t+6oa87NWCB9r4iuQ4PLAUXrGDvfQdA0UGNmjIcR9
RHQEbk8j+KIthYC+gQvC5LVc1Cke6BUAasybN3vARrOMOiB0gtTvrx9UvsAUVl7yie8/DQ14vCaq
zYHWb64W/0C9HtRhVvanBXVsiGGYB2p31BZWnFVrKmFhBi8QCNo4rArf/OCV3XIlmyEIXYv8wtLE
wgzmWJ2IneHqwh9HJplIB3XaoS9Ka7unDR0oDAZpStTcqDngwAqiBraa2Hjte9t98LuM87/sbXGp
fB2Yh9EVBcw/qF7bIe7FB0UaEYLwyeTZijKZbvymML4syRiEk91GZ+J0k88Gi+V1Q8/28PX16fVV
cWcrTGr878lCXFttvoZIetKrxr2p+urQ90QNAiAjkbPmQ9b+3EEuHPpk48EVYdsSKFY2fUek5yVD
3iQ5RoXIlyNddWXvE9dDkGwva7mR0TTCPFvn58WpT4Ny2CXxpLJUpjE+YAy/ci+a2cdCkhN42ncl
9wI+pnPWa73l6jh4tHZTaM5Ys2uCRp+VYRcPSaPmD22T6EsfA89jtgz+HmG7klsKUftcuX18EbVO
8pLNqM8KsJAXHFnT0JcZuuS8o3ofcGqF2cJ8xQVKWR1cYtA2udvik8IMLFdP4vK6VON88B0dHArG
8V9GiTkyBHJU1ki8lokekJWl+T7IzC65zoua5woAKO5ljXnGQuaFWgF0nUJ0AyUm1/cRmcmEHo95
aLOFbJfOjK5KWab4u+PRJ+ImEOSyJPYzGOL8UPoTWM1cru6dqUtL/5ALUz90tfPB7QosDq75Qj9s
Bnc/tAzQMvw/C9Cr4qqMid4NtZByT5QrvlsPnUJv5tU5BgWIgLr3Fdr5or7VciE4wbDlfpzn8paM
QHHu44qAcyxWO0bzzuqu6nZI/JZz4qyAqdwa7XAsXPtpAiCygSuHYymCBErkKf1NR+f8MKwqHUKm
GPm+6oZpZ9XdGl5OiELYj9o4tI2tr3qGlTcMTfMLBjHubefG+OaAKH1NOTd7jm4FcQ++EVAiBG3a
b8fJ9D4Mi5FeRULEv88qy96RPZ9Am8F5awLiE6UtRywxCNmgTduS4Hce87a0AT96I4ObfiSavH1o
EQ9nu3EQCZynAce3kVfL0+TOJsOYNrkeOCScF7Opnw3pzger9YjIsIkdxidO5Jixq6DIoyopOgT0
SUX2QF9hERlZKFAJFqO5HSRZ82NEpzSZFv0S8P7tE13UKTuRge3prVxide4jnNXGLJlM5SOV+Kak
suH9t30f4vYH8uchfghVYSWP0otNhrkFGmtLlbB0ugyp26DWLJPMQippS7SURMpMhwT+aDjOJYR3
syXaY7ZONWeB65rEpcc8x0aAlJFw0mCcEBp5VdERR+kvigZtjtu04sQI9mW5sySTrq2WffT6dWVp
8y76EsAhPhc1v1BLLALP3/orAlPlPkwLa5RCG7KVhsmySjbVwKoxs8OoWlaHiQDNNXfEcvg5jNa9
cNcLkYM6bcE28EoKsEBXozkOyElHI6iuGXvN15iA6nlb10u3A4e8XBHC6V78u1z6r/VEhaQH9Oue
6CuVw0/F0vqg78WS+I3mgYWO2kGGKOnV/aMlGvzmIaMGzeFJH7/hqhP5Xi0x+qGx5yIUoYpHE0Jr
73tL1PzvgE+4+o8dL3clLME3oL1D0/LnBpsYMEmZZsz24xPizgAhdm9sNTbXSzH+XWjfX5p5XIsR
pLlqyh1axD+1XymaDIoLUZ2+kl2XYYbNyyL3PPMJXLbtEuz+9FX8k07s+nw/NA9detBMzjwTfTtF
6U91IHuh5QEt5nogWQEIwbiMGPIAE+0mxz5VXSTtnT354hFtmvX464v/XIQS/UUVCrmVGDoPE8lP
b7Y14PvVmmPyQsjK57IogcQWYoBCvqLhpmgJngnb+bu3/E8+YpdPC3LnmmngrbfNnxuYne4yNfoe
Me2lmG5zzp+fgaCDRgpSNd3GJtzhX7/Nv1yQvr2JG4Ar0qJ1f+4BZ6aBJ4millNkVF94jIkYJILG
LX3b+GhHg3z99fXW08qPX6rnfm0FMy3gw7V+jpmcNTLoOJqGY19PLWBOGWmLvXpFkPujAxVq7lNx
7ZNOevLmXNy3g1s9V0g2xxVotpDp5GnvHvKL1W/U4PYQGtZKiXbE9AFsw9/cBWjH//p60fTw26ex
zKlpPfb8+RupSqh4WdlBxIRX6pAhDejjQscFaqe4ZtfFXSfGMzvyXMQbkF3ikd/gfG/gHjtaZoIq
P9U+BOy5cd9iWyu5ISmUe0lHsKtLQI/XU5oQEjSYFhjubzR6fNklPnoX/hhjW9x7hkoxCc3W4u/R
jIhrQ3mG2vUr3Lox5uke/x7q3nQFxy8Klu4nnx2ejEa1TAM8AYThF8oGVyxZJeQ2JWQoOGbmYLyA
/wiILFLsuIB0shY+sqdnIjQIs0mEeOcunXAUCpJEpiscG4NzN1XzeIniG0ibdDMOJRwzUSWvC4Ga
V6z9NOjp1hiZhwZoNyGBQT547TOrIScZ4LUc8o5uOglkr35pD7em1nSlA8LXMVqa2arfUO6br8zp
HpgL8qhyiIDUo2y5N1og0W5HiGG6pO4bZDuLNhas8VescrixpCNgy33F7PWO4p1Sd9OmLzQXREES
PWOYhabY+yOpZj2fo78MfG7KEY99wJe2+G3wPLaL+yZXXt1Xkltrj669Jw8LcGQwrQTIr9l23+7V
hOkNKiIaPMh58kl/LjISTDeOy5u15qHRBz0OQNMMsJvJOfCitDzlrdGW3UbSMut3nWMlL1+Rcn7z
f9k7s+W4jTQLv8q8ABzYl9sq1EqyuIiiKN0gKMrEjsSWSCSefj7Qdo8lue3p++6IbrstycWqAhL/
cs53OE/jsZQwoWsNQHUzNb77It6TytOWm38lsUXwb59aJlTMKpsVFUcbCAmHCS/GsBU67rRivqPF
aRUlms1Hyt3dfsZqSYJBCqlxXRH0fEkRgI8TcYXgmRVYgIdcuRHCILpscId8/kjHva0jQ3eXlUEQ
M95D7dfBsru8/54xSTAharPg3Fiyo8F7vc8g1scqjaK97AYu4Gy9PfyxVO1xGIokubKYtrbbaVAS
o+QcRlAvAqunSQ6xbKBEBA11GRmR41wM69KeP7Q+6mv8rGJOpj3JAnrlW/AHGjAE5klZY0CsVgrI
JzsPAyweuOqyUHGXGjp5aFugmZuMLAMIR5kck2t7ifRnFn7q26SNbsJ5MSz5ndKGrVimE992GBrE
DQMVrwItjGfZQJK/FWZJAe1NHp/z8Ng6SQaLEgd70kR6HzlM/rJuPrFwwgUcFs7FC9dR76SODPRn
JtdifvRric28ZbnkE05+cb3S3w5oq54HE9ors2p/A9rBwjCfjQ8q65ipo0n2voxuGblcXwMtCciX
+WoKjOnohiKlwjVtQSktlkvYy/RbN3Bs0msF5ybP/EtrNjh15OLqaxRcNV/4vEbzLETUHJp2Gb9F
7CZUPBjg+GIu7ujsoqpsYtJkB7qjIEieHNDbIGEN9yMeULJH++6lsQJgOCxH3GOnHI5s2I1cdL25
GgB0CTkss/g/BK1LUgLYI9MaJcTPHH0DarxaetD3A65qj1bwaYWEEJiXhrW38aZpfqDlTJ7wqVuX
1rXaz7gnCCubSvUyCzRhheev0RQwgwvDLD4BlOfGeo9ESMwBHHvgOKewjVaqbYRcn8eoYJVGymmO
4XjgbaR7jEuhd/aqxYw+LUNrfal7w1hOS+bK8OTUPVBP8MCMyp3e6suzT+rJV1yqnr/rG3qCqE2u
ldGmdz2BAKcUQX+QZd1TNfYvuoZPziVoPTGaJp5Q8jkxveac91orP0eitb9II2HtUGXKvGkjFXxg
4VEGcT6pk4fCd4od1UFgyqwANYroQzI17eZ2lvYs94trP9XYeGIxDyj3CJVTsYusM0Au6HoTu7uk
ubDncr9WlsPvb3li9R+9jIjPr1Go8n6D9DUR+wWyVrWx01IScki4yTUaEclHV2PpXGhQn3UQimPu
NuEt5n8TqhphBYEF6WSr7WT4jOGcWqQdCWNxFBSd0pr4WrsInG4Oe43Dwq3SHunwoJEmFeHFmDWP
hZo9a2ygw//2W1QB0nrmFP7CRUMnOD8MqRmuXvX1UqI7Z/CQCevivKc5dL7NmV5E/HumNTrBHwn0
HBRfDXbxaM0KkQU/U8CicJO3qHaY+zVcgrNDtJFP3EPNGKPkvO+n/qiziXOQVCR4a2i/w2uWYsa2
IGC9WgMDObSQBBAr4vDyvqeY4L/njsLrZOaTLO7LQtcNv349JgMWJP0ueAeZamUSMzuqJsRo2Cr3
WknJhPE9BaUfjeFb45D+xVSl54qwl44ol4rn45B7nNM1LTFphJ0gxoOJVUDFgKzLP/z2Y1mNBxS1
ywoqicQweHwFPad9VxGE8J6BMk7UvnUIjN9aKlI9GM3g2NrINZ3hhqQ/MgfMPhKfFeC47Nb2Jn7q
vG55r2paeMmG/jl4cLu2Gnha+Cyq0B5gYGQUokJzCoJtOrv+WZarbTLvPP0hMYT32c8sDlbdk+mi
2n5mVlfJAiCUtNJHFSzsSrH2+9cucRMD52JgfaiEYZ5bmRlvY99Fh0wqcj35maly3hM/7FlxWYRV
z5O8i0br0enXCJp0TYPb94EL/DSdc1jDfUcSLl73NcVDtiGQQNanY/MhWb/RonD4mmTNFVcNfI2G
1dE1jPYCBpqFdgsdpArRwT1ZhsYBwOdEafnBd3JDfgDXWPlgUlSWZuED+6XI51GFxnz1LKVArfe6
BBBhYSmlWsYkqEaPdAiovpUpUMyaLhwfCIt5PKo1VcbX9qFmvoOZyc7Mc+n2pODU47TF9qF3/Jc9
Kqjac1UsLTvnrHsQBKWdSrJqoJ1H+dkAvryZhoxHjw7rIztSa6Nn0CKVVO8rJj9uzIQBSRBdkbaZ
bDv0a2nIke7g0N5bZmrFxN7Wm36eu5OYELCnY2U9NC5HDGtt6IwFExay6ahIRr8u37DFePtwEskx
WkRNmEpH5iF3oAIe07w1PdFilb6NZleduK4pDGRn3kZja94yKJviCWW1P+ialA+vw1SaJgDq5Upy
N9HodhnQQte9dc3RvZlJXb7n2+a53MzVmSdfzQ65NDYBsJ5tWPu7NKpuZEmGgMNHdWsSmfOxNXzJ
xtF2LmKqkfbiNKWAnEmFRYsX+9OdU1sPVH7NzjaU+Ybo2Ds7v80pa5tBJuPgAOpmeDSK5Vev8/lC
XMktvEcMpLK4lmYlKLSNCdkGT2B8ZkjHOUGydV3N84rTcEQuKDvbOPmO7tqboYTgjRSE0warH1fk
QrJ1gri6yoY7XaqCYSxld/z3bdTadXzXGq8GocAhgNBmCPmTrmaZ7CLiiUeMPVpniv5pxv7UJ1yJ
f/86P3U/YRgSOccsg7bfpXH7vvuJkmyUhRjb42+4YhkE1mNHHkHFAoKkKN9dW5f34/DvX/en1p/X
XRdKvk9n6tIpfv+6tOSVU4i5Pc5F5ZP4CICzHmbSSxRhST3Lk0Y/4LvkLO7QWef/QEX+SZfFq6+r
LCz0Pj/EauX5c8+nh4LpieWLIyQyGpAFMMsjTgoITQHTX4CeK88YjjRtyVp52+4ae/b+Afx3wflP
C05I+Mx5/v3E7jbLxXfTut/+wO/TutD8BacUzBn2l96abMcg7/fVJll5IfJsKOmh84ee+49pnfUL
6XU2wHcLfTXKP9jCf2i4w19W3xV4bIfDNViHXv+JhvvHcR3xqRYbVG8dCjJV+HH6kShi07PG807c
sG0S28VSPhDSnZw91522jvYYpTvFsscAv+wtNSfnkOH1Z3zV80evCdvPrl8Mn0xK808pt/w/DIN+
vOv46WyTt88PaDu+/yO0PWJtkiAbcE/F5IoXL3OxTJlZs0JP6Wo7tLuHqDUxg7eC3eefvsW/GPZh
lfvxTGOIyaBthVqgu3TXLMM/33UIhEGhybw7JWnyXHcJvCMl8+imjJiux37rBddo/xrwxdoPrmY3
gl5c9PmXeWmWb4GEZBa3i3bOaYXmvfRldRgrott3lAv+fUD1rLegSL1Tourx2modMjDNFgofBDmm
ijXSD3qf+jazNV1qQGW7NcOu02xPaYClXPCahFQvSDmYtsBo9+3PaFzQ19ANwPILGZ9RnO+Ie5QP
7EwaUl/cBiLS6ITlPqVIzracpwQR5a75yUAZw2QmeJTz0lck3HQcKYHfNkDKCDswgDhS6AhnOmrQ
8dsS19OmIOVEb5ZATSCbE7zjbdYAu7Nn/dwUaxdloK689lSBZ7/X46cQHBLaNpN9zQZhzzxt+AJ8
UjhKvYfY5x/miBUkMc5q2KAF7h7WSJp7mqncigv039CzTJ/sicDsYdfO0U5JbFz7iZErthtuJcag
YcpyrOt8nkGkQj1aUmTgVAIlT1EYVcBw7GZ8mFnIZVvLUQOx6r5l7pnnJuGmSUYiAzee31oswNNl
pZT1Jr7yNLcJ+wYlu6HLg1nXgn06egCnyYV2ffhenvccFDrcZZ7f3JXkBe+HtLPJH8HagB0e1PYm
NWdrjxiw3/cj2zdNwNhhsUMa5cye9qWZ42qcppg7NYIFGNQPCwMbZhFCFuelCIs49MbghZlGewQi
vOyiqh2POu8FQADiMug4CnxAPH6YlGwn4CMHdtrWVWKE8zkKLdrnYk08URke4irwsl9dZU63FjxF
b5M3Qf0r0oeViraQ/oveEuYzQrsOKOe0eOTLBpBQY+69D7TezBSAQ0nKbcjavvoAYDSf200XNGLa
Jsjl0m0xJ4hBQ+x735qCEAHcgH1xsE2hvhHdVq9416xmWdU27WTeDF3U5y8oGCuwoQ28/tth6JPz
IhfnVJlOMT2vUz+4/54tXhbKMQmNVc49d0VnjK8kQBdV3Edjh3yNdW2+G2F8GTuBWvOGKVajt4MZ
jNZOTsR3fNCO0PrIDpe63kgaqnHR9HUa9zJL2y9gZHHKIfRjVU8335A5pUrziPwg41EwNtd9pvI2
7kAbvAyCqIg1H4JLfTbFiYzA8sEKODRTzJAW3pO8uS0WGVxsKTrwU3bEq/Xre9MZCo4+WSy161CO
rDkO7vBpzP0Cf10+8dPDrViOnUDdkAvVEnvk0TNN2DDBKU/wmjPFjbwbTDkbzF5m+dUEBWbC0+w9
8xIlilqktVvxQgAd9A4y0Ng/rkc5EBc+J7eQ9m6kb6BRMsaJoa+9PFWDY+RiWyoHhvthToB5LTFP
Aku/eFL2ZnsOgfXxl5KpGgyaSlsADnD2LGp6blJonAOyEq95kXqkVoc6NxA9vviXbrD4idEtC2Ov
JPkyqz0PZDVWz1vyKpmagSsDgThYxUykU0pmiRDcWDmUhdveq4CGk4UqvBjA+XQi6X60N4j4svq6
ZvRMzjU/AdcuJtETGXvhBCUcc+MGP38i42bogy9kF4Hj48Mpo22VAqNEpOxrcyMzHfbAdAL1WViG
uGS+RqaGckFsktB0T6k9Y25Ug/g6WONHRC/+aSKZy1vFA+peEqRdxUbpJqRdE1OHwDLMa6zLAsef
6xXJ3kIGcJM5UwJH1MAcnYFjeLRLOfs4+aX36jFVRUQN4GovVLkrbIFlr6KFu3aZ3V7hss6gWi1Y
eccOMMfcYdNDMtxbV45RjacIEwteyyFhz8xzZuEtRyTSRzAwNzSagc1MfEC9KYWN81mPQaMPjXI0
p9/kFz0q8AX/Teq5+znhwB9qZ/j038Lx/7XqDfy1S/j3heNDJr79+j+noXppvn1XQP72B/9v3Yu7
j6aKGpE443d21h/aODbB7DLWoInf98B/lI9YAG3sgnCe/uWa+WPZa/1CwtN7xvIqpvsPSkfHXNed
P/R8DMJd8Dp4NuB0/bAb7Ojo+xqc5tEIBjCAOhMfQBCOOel6EcFktves6mm6wdCPdlO2z1XqGSdT
cRgKWQFPXrIybge3Rv5WN3BgzCfGICnBqBX5BcJlXbxIA5QfCWuMG4xgT16L2oRDcGkRLmzs2bor
GNG8RE59g+PrxjEUQZ9UsSMZQ9RqFCDVJEMEQfmbNGV+gevCAzJomYk1ogPcCSJvBlhHSbJcici8
860BLE6vXhDqzrjBoIa4+PiYtr0NVVHGtZPqHRl2l8CZDwq/NIm3zVtUNjco2h6S2cvQmMH0t8sb
qZc7tyBNI+V3kTlEumT+ottRxKJbXr2R8e1kvYrAf+70sBcVAKUeAvEndFRHQhnI1oKxvxPDykkA
GW6NznM5VS8BqWF7M1UPZl/erJ/AWLN9QgX7VrRrrisQrb1Twe50auTzckWoTGp6TB31EDYzQWT4
k059Fb0iFYoOVuYeSdS8KhFnn5Y1nNlQAx+MaXJ45Wc7I0dzLlkXZPpBte5z5pRnTvmXviuQungX
ZrJMyHx32Lm8IeXmbxCh79yK70o7I/DnllPPXeVolLQzxzUMEnZEtuCDgnbKVMIjBJ4eINvl5YrC
NSZCNVqAh6mxfpZZ/SIt5qimJklwBBXGRm3YtS6/weiWOzWYd6ONHTxbrqwQlJQxmVdtIIwt1cWb
U/HbPCu/Kcv5yubLOcJ1AJOZ8w4FzlKoDQjAR7/CQ0JgB6El7A5zCq0M7dV17xVnoZen3u2STebN
j7XpxbNu1LbJevTyIn9pSF7awfnHfL9cTXaagwTuc9yOwXM+m1/DzrmN8FZsfQVMzR6Pi0cWKwbX
R+atRyKv4Y71zjGF9ALZIQSgNSJLp66/8oXOdgq7POABy2FNx5UwL+O46eza2bSD+dSk1mvkKPRL
JB/Q/1dnK5geu14+unP1VpsFLAlWkLGs50cnsTKcGWO7r3gskXxhcPizQN2+f+5W4194lj+Lrin2
5FQhX3SD/bj+Od4nIdAgh5TjP+dBr49AU8nHtdA42kb7BSxEtMWIo+PeSKZ7h9jruJrTZAvwzdtq
ytljB1H/3AlvOg0QIU7zZCBYZzMNL7atbxuj1XsWt9O5ZsW0tY3KeR2t4Yueev/aCkkL46oROfi4
nml1EUeoDeOgXNRLEgiE/HjlaRoKt2ueyiZ5qmeGcTHKU7IIahoJtjcXtym/wPmetqxuAI/5ers4
edyOuoeXOWdMI5n4gASZ+/QcihG5adBdKiO7a4QLYshwn4SBgWYAdQSFwHth2UxcQcOuvyFFZ1f5
cAIDVKrtEvn7Oq9JadAiuYN+hsOg4fJfCvtV4J8DbF2jsppM6Py2tXcCwfemuQUkQBTsyRaeW/pz
RpGBPMw2F50ug+fA8C/S7tQpmfo3Q/VXrl+e//TQ+Ys+9yfBBZOlAKUOoX8+I7wfZ0s5Jl52lCDC
3QmctSO7EXfKfMm97mZJLP8fuuof5w3rHCvigebgMERJ/aM8iNGzbHwdIAvkVo/xfZztyiG21OFA
//v39ePsgFda+/eAFzNtJiY/iHVUEMxOgR7waI/lC+UwRAiO48JSgPwoNMWJvzP3f/+aP8/peE00
4siSEIvz1+8nBqnTRFkIxuGooeiCX5oeWVBVW8MhTcDwqtXncibw/aofON3+/qWdn6YV6/uNVo0Q
A37UIT9MK5gAqoUWtDkOdQ/7GDn3naYnX4+LK5iv5dGM5lc1wDcv1TSdi4mQpj5Cct5n+jXDuZo2
y5VMmQxTNR+jqGYPJfsdKFxQ6xzfRBOSVANkrBPFTeP35ElPD3OdPpleRkba7F5AURvbWYjo4Hmi
/Zwi7tkyidTx37/Tv7iEHET9NmNQy/TsFX3w57GMXeURW1cX6KYN318wb48Wktf77h8+0XXI9kN9
E/FC2ETR/gNj+VFeFikrnPlFrtWock9Qku+0RViuWXEIN35UxENY3oypVd9Xk74LRrO+B2iWMztJ
37qJc3ktVdCMloh756vUYNgQKfloRP7F6adDFnLce+wDMQEQV9PN9vycerY+1Kndrhv9/Eqa/fDQ
lPPTzNIEB1XunmGJ1jtFl3uF3uItycFDNmXFtziH4gBd+y0Ry1PIrmUZBx7erXMkHvJIsjX5JGS3
oMeYrwDjVVtbLneBptmng7D26Cm+9B761sCixvr7L+wvThgkgautF6UeBNgfvrAlMATIZXJ9F0W6
N+XEzMkGAQELgnKOf/9a6xz++5qUCDeA43xbQcDgcP31P+WX9rbOibjSDXnB0wMmxHONGv4fXuIv
ThYy0VFerf/7s2IMnUJJ3ovZHEU0tbgMYIcjNH5dT3oIcvow0t6XtnuMDPuikojsrqY6G3PyaSiK
r2QcYNetJ+IRqsI5gl7hIRtxOrW6vkFl/bb4ytkhzCmPleMvbIEdsrrNZbiucn8HP/ZjOPKPffhu
J1dDJWXtqDasTPC4Av3c271NlkHU2Qd4E4AV7fzNa7gEu7y8meYS43GqV2E+BaqlqH4xJDcIIraT
OT6Ixs52UG9/E/v+W2CY+xd3LN8FWY7Y+k38+Pb3X8pKcZqFrpujVdEoTFmdb3MwVRubFOUbizkG
flf4F5UOLzXDN4gWPdhtq74dC67lpCR222/kXiWLYiloiZis4GdVtE4cmrA9ysm/kFAH5DLxiHOy
i5gNtUHYuIKMW+gn01avy2BuCIv7QHwmVVXHG+6N+VBm5pOmEIPGnbUHp1KMk9VD6vnroI/r0205
+AZ/wpZsAAapkyo62N7yFLX99Bse799+SH9xk/DMWP9jAXixfxx1q7RjA6+m5qiIPabEIftT8eO4
CJGSNv2HbwQ//c/3SchTmGMNMWH40z3ZuY4meldC0seNgZUPiHCYFOeEJ1Vk8f0sDCM2i6ZBAlg1
boqCCjCtCFmmACQlwGdkhpOcUUe3i7A0wAoYRhJDQ+Db1rUxhbdVBGo1i1ZFWCOc2GmH17pYHuZK
X9XB+jDmMkud8iVRa5WKe6NYzJtO4qSdhb2lXN2htw8JZvMu7+3l4s5OnHv8xmhVwhgjf6JV075N
5AjsfMxOM0KJ9yYoaYjLUbijzo1Uj/lIIxmWKQL/jlbPW9RjP6ZEdLvRBq4XsxjrrjNytrJUaxYZ
bUSc6nj9G6Pmn6A45YJs5bS33H7YrbfRMHtAR9Sjn64NhFca3E+I3qqOagnLxQ0y0jAOWn53b3jP
XUHID9Lg7jry5le0uzEBirQKVX6Tg3VCw0cp7lbuc5FNDwpZLF4V74jI9oyL+bzA0MECwQ08jtWZ
phhaC0+WPJ24MLk7fDXeMC36kkHXOpeWd5kGhDt2r7drY8QoPz8o3LdXIZU95olnG3HFPzyP/b+4
val1sOmxHuWKMn+oPACaFp3tevVxCPQr9LMHhq0X6gs+PI/beq2/3lttMWK3GSMqvfd7vsnGvVaD
2gANfG0QCsQ4o4tdBK46nMjlQntCXhcAkGYXzVIfK2swaNBK0LgpI15sr+lrZ1TRTdtjw16Qbe3G
BS1Ow/NiuwTOxTY4Y4pRP00O5ZbZO+3WN3O5nVOgclVIZZ3SGPI8zBxIuywYFFgB+ThOnKCQ/x56
ON1wdqubScoH12PXLip/3jFCdOJOLVeInh4ZgCO5tQyyYoV+9YelJedufAjoDuB1+5eJhwhNpnx0
EMSu1fwY/PF8/e9q9p9XsxE127+fsN2W1Usm6pfvpmurcv9fZorI/cXF08Ku1bHWdiGiXvh9ugZ5
HlqWv/ZE6/ztfTX6+3zNCdZfoaZhNcgQ7V+rWQdQjeexsrLd917qP1rNet4PZ7RlwvOkW1qztG3L
+cne0EOnZmRjdWd3NEDHkaY14tYCojGG9x6bNnHyIshRmxG2oLcre1+StTZ6RKOyVEajNjNiX1DF
1lGeHAxGaf2j1F11BXsgL+5Gv+m/MBoLPnuL35wziL5XoyrsOFo1XZ2Z5/UZcgFW6jKa4nEqmuui
7QwIW1kr2KrIdjnUGkCuWqZtumQ2UX+T6qPPE2qx8BiaGVnfY6f950nNkmaENF7YGnkGhhx32s6h
EGq2UdqGbH5GI3uWfTXUR9ELKFTtAFr9evTMbEz3RlWb7mqny7N5Q0Jq6KhLlSGWCPZ42pf2gjeK
t5vNzPkxV+nCTY7j4Ds9OizRmdBWGo+CEZCunUS2FyNprpNLaC/IH6HE83l2m1zXUpHxxyEHJH+a
Anz3GU35q1LVoJZdmfHsIZUVEAhwlgakLwNMSVKU3viyQaXehLZRw+8Fw4zIN1w6F1xJ0brLtvQn
JgFbfGx2FpR4caVYim9LovXgQcWsU+1hMQWJgijLndKDXc5Jf8Hlug5LQXGYRZhsFhLDNmpy0UcN
WXPKDGM6pNTQ0L9ZUW+cgWjQCWHtvVWRB+lHrX4J2gJISSWrrS51hr1zQGuNjvm6x8R8EAxeScka
5aFspo7RUiM4qKZqRSbP20CS71XXDXNEP0tvMdqSAJhVc+yDDozdkY1g4afiSNxjct/Xqv6UNMbY
bsqE0JsFtdJtVfgfS1Gn9zBwhjuSZYJ7UPvTZ5Blc5xGcFn6NpvvuR7EXk8iZ/c0J3dMqPQnZj2G
vUWxyDIxsJOYjJeAGVWZPGXt7ByZ4hi3lNMrG7w3ov0U9M514ifVwSiMfOHRTSjBU7uGYwVJ5X/s
fKv5MGhyLDfkraTzlnAHZ6Z2IWB9y4hvOTXUev4mGonRk9DIT4rn5kFVZfqEet25ipZg1Uq2nnp0
Iwv8W9hiTQD+31dvlnJZNUNIg5yZiqbZlSSWbzSz9zsUE8GpV95jARVkKKTrUPTMwbWFbixlDIk4
EhunnG5lmtpX1jwzgnFZMY8FWYyYGof+np1489QTuXKYCBL6qtDmW10/bZGmh2e+6XqH4dbd6qEN
bxZdzfeJP2Rnwpr6xxTH7LN0lppMMDXbr4XozStjaViWdZ0TnFU1R3u3aH8FJZQcLQ/fYjaXFNPk
0jDGD+Wz6RfVJ80K8xODxtzbel1YfuqMJiJJiTuMEqw/oJe3d1Ggxn3e+ldKEHGDjbw6FMzcbpuo
8c5qJnKJyrAsWjgXkXFrYeElQ29Bo4DwIr9rkmKGjNKyzRVQU7iKqRkzL0RqnaPoi8nN1DuhZLtV
CaZbPpdxEwDCILXTJGpiUJjuoyZGqmI/uUj1bkej/5gv/YeiNYJvsyfIUoPrA5LVU07gbe12IXSh
L9yrGoPCNco/knWLIYmDPD1F7hDcaNWjTRRy+LBUYUUzYYpXXwL5bNUi7oCoL187JZg3WFDvABap
9ioF9P4xzRh7+h12y42qO/KElii9IShFfh5J/aEsgdVX1kSqlaRfsCHHjpq36Qs09vzXisDP7TB1
17YkSNnz1Rxnk3SebXbnR8cIbLJxlNLX9owhyiWkiH0gyQPccW4G466Dnt6zv0RrbobiviyGNZ5z
tJhPr7aSacgbStUkN2Gu16qYj/ZqXxHKHUJyG5TzYRqT8GupaoR0MpdIdMOK4TY8IP3gGkl4LabG
e5EelWTk4z1mk2hxzkkTUmJKojkJSWEGdUW5IFojy3rUljFcgpSI4k0qHRVbjgeoY8ih9tTskOl2
rfDasGxxGXJCCSLlie1ozq+Uzs2DhVD1lBrJsOVfCiOhgOXhIXs9jMxsryn9mV1jDHt1Re+9CcP9
lredfc0EfBiZPSOLQYe961i6cJMb5Y2as/AmcsryOjMJoEW28pphcwCAzJLUneePwuw/AGMluMPq
sy2JGqhC8Nzvc8RbBzNfovvO6gVNqJ05WxdXP9NLcjXLKSWSKk9IFeitTyiRCdBIPXPP/f5aEGrx
0NnIVDNWsY8pmnWq3r49q4KQiB5lZHXjCSbL3tBMN6Ix06OhCDkGd+CPB8yO4p4rt0ZNG6m7XIv+
WzeTGQE0wqooe9zwKfUT98xPCFNJtc1WeC16jKr06rs6Mci4ZA59smAbb020WrEezPza6Imq9ptG
HEY5y9iV8/jZ7sF8VSHT6Ckov4yD9bXoSDZdeDxeT/g0APIOKrtzw47lzSDKeK4zewshc3izGNru
2M/ID4XpMx53FULIFG0RfpAQwa+RfABNP1yQV40HFZFRooe8v4Wf5Fi7YonWOHCbvBhyp4yTkld9
Ti6p1xCabbrVlw5z+x6XfvmNfHVrR2Yu32sYfsnC6te+zIcTzptgawYl3CKPv0u8INpoZo5H2HXm
ySwqN55yArXYSFrXS2sUr1ERepydmXGAw2DgnE+q+2KsnDNm6HwPTrQj1z0l9BQE29FxxbAPZiov
g6iLQ2ln01Ves6jbVDPZKqNlGDF7qZEZm5h2DivQ19FTOdHc1SMYLMJJdeYf1eQgUvduFhfXUYOc
GJlmZO+F5b12ZnsvJQL9BjI3eozlwBFtbLRjPDNmJDowA7CVlwsVRmX6u9IUF5rK+8DEKjB0h0XV
kvSFUq2qnIcQhs65APy5B8hKYjEjho2fNzY7NLxIS5XuE5cNaW0YD9Ewq0Ply+jo6iJl2lvf48a/
0xjb2fuQ2buQzbn1K81eVlox6PbqgEdGxOMCLdtNBYEMmYQJNDkI4I3AuTXGmSSuyAgesY/lR1LG
xDbyrF+7xIf3oGHasRgBZ5a3Hg+yMuN54Mh7RYTUa17rDs8Clx/RmeyXpubeZ3zAw5i4ssmTaN6i
Vp7mGkco9Gt2PvkSnmuis6rc++Imwcf3BuG/vdQ/9lLe3xvTb/tfqV++76Te/8jvOgXL8n/BsosW
gWWL4zs2U4A/OinbJRrMQcNMgAGamT/b0v1fbJ8QJ0id5h98n/9TKjAMcyH7sJsKiAeL/iO1gv3D
gM30mHXRzNmeaTPLR4/7/RCyHORSKhnld0WJDCoiUs4kl6ZPS/82SlrXvXf9rh9o8c2GJKEkQsxL
wZ372zKZhJovHTQiEOAlHmFMSOXoPHASrdhbL2RxxloPYOOmnZryiLrIVHdj1ZnfarNVCAg5HPJw
21tZyAkuLZFmQNDsMpwOInLBfmRdca6LxnpzMBuBjRu68KuxysjZP6TnoHS7jRApMIoReKKHjPKQ
LmKJnagyb8syR3VH7IeUNDg9J8xStb2HEMg1Pgam8ZUlBkaCFdUIvCW4+NmUn0hFLa7n0s1PATfZ
F7WKwRCfsh7vGz976IOwzIBPzvoOgGMSxa2t6n7ntLxjNKfLiO4MOnyMuQ1kMz1iOuXpFsaE/zVX
0/hxgN5VXDx7NuIhb4PbnBNdbXSOBgLkmeYQxqiGYTGaIxJ/zTHXHwJvxNzHN6GfE81xYFCzSbwl
SfqBXLckYmOn6bk0P/4p95PsihHp/AzvhUe0787mKW2ciVlkCQnNtAoSz4OR1oXMHaf9pHuqyzTt
8AOFwcRkbWhMzJRe2EriZJbwNixVIEmMcbkkiiVHKhXMGaDVAvFUD+Iv0J+RunawCHuurK2NhHGO
oyqb49yUpIqalEQ1C+G3oCeRKkuZ3g+5y8g6dfzYW1kq6FCD+44pJnFqWZmyJh6p03zS3LRgqWbW
nXVveJHaNVONscoNyB/qe8//ptrIigl5kxemBERRZlrUGbkxGlHnvmOFfu2m7PtvzEaaQXsGzabC
luO3GUKiaIqaVBmEluD03bJjZLA0ueVuTIcsg4Y+FYvIRtYDBjHG7Fa+QbUYhiwjLMKs45qcGede
Dumaem1NwQdcWrmKA2OO2if8awGQTzGspG+Kwg0RtfimnXleYSt2OhDnQJwYnrc2zb7VKAFahp5B
GfAU17VxPREpMKyrZkpAI8yvp2bMrvykUS92veZQloMiag9bmD7NqcZxNAi76fEX+mZ21AQviWPE
s9bajBbF6FaBmByPZl8H+ybN8zv4hxTZWTdBphFECnBnJyHJx9jQyUUFsf2/7J3ZetxGGmRfZV4A
/pBAYrst1EYW902ibvKjtWAHEvvy9HNQssaW7JbtufZVd7tNFguFQmbGH3GC6KNWehiuFhpG6q1F
dXVYxXyaWz0Uq9e6NBrGL5xZojtivwmoFxYx73paCuSH1jEPTYZIHEd4grjjpAHfyGNzjvkluTFo
axqAWaucU44w3WZb5P743qL749DRhwW00mzJlzLguMfk/NFYgpLvlOFWYMuddHZuuspucfbWcdHt
o36u3k9q5Tf6cx8/LezO6HlSuikP/EMihoFB6/qRJ9H8CLJ1qi4shz6mEEOt5R5yM7ZWaVPZF3al
my+4Gp6dnmianTjt8jhk1qCPYxYLyD5qnra+NnAXtq2JASC17mU58n1UMkiLXRrxNHN6YkvZXKeH
ZbL9y9Tw52zrj8Y0XU1ixHVut+Wy5ZUoEPBVu8tFpNiK81lV+4jT19ZapH2P98OECNvH+ZZZqnUC
WBPsbD81gp2RaAqlZDyJJwowkq1p5xafcyaj9Nem9tI3AFDGs93kwyt726HB4i4l3zU5DUCHFntX
CE6nF3QbypCymrTduZwjmhP/gqSL2sALuyF9oedo4/oLgSHZGo4F6UF6jqYMbs7xeE+cAEKrdaFw
Om4TMfLFdHs06oZKM0W1SUR1qVP0ks27xmTm00jyJGags1DG30luYaZa7YSnMihN6+j6o3fvOhjZ
GRrM286KYdgGONlBfXXWDoaoisLVdfZQqlbe5IUFSAKFohDXY1NV10tHRdfBryv7fd0xJ56mIWAW
lpBVFAmiC/lusyNkOaRTfw19Xtwss2gfiKTRW16xfkX3YiJpCRhB5vMyHwvb6zzqWzjdReqybnlq
3Eg/E/v/9lP/yP2JMvxTbfruc1m2cz68lcn3+vTXH/zm/pTgyi1iQoiZK33QRyP+bVd1ThZxlA7Y
QK0JoXVi+Lv/k3/kAiX/Jmv/rlGDCBLc2wSHmDNi+pH/Zldlnf06383bvZXZyGTfkkSZ3B/zQ1gh
2qXQJlWO3jo2Y2/DLe7kI9MXNeE2YxorbCRomKf7sXPrYGO1TXPBCZHUxVKD/w3j3MRHVrdd7mC9
c2jUJNPW4035qFElbscV7IXQbG6xVk5isxCZR8kz2hYwxyy3i5vTtmnYJOp3VPQxzEUzQZVq0ng5
rAoDAtrMKrtixkhVmZw2luVZWQYUMpl78a4JVjYZa1f9GGUrscxkkE4H5LSCzM5Ms+zMN6uw6GJF
1GDPKGNRDKHLY+ItyWf4iNHHcQGTNvEz7525SntUdDBq8ZmoJjxM+hvPDmi66VfoWrXi18C45Kdh
RbIlVdxdDyumTazANmVyVNtUHRg3dnp0DHpROqATgHmbOBPDXgH9lqPqoz1pBfVrRcP5DZcZ4i4h
aUhj5mXpwugtPXBy1gqWswKuvFxhc+MSFHfdCqDDRlDcmyuULiVndRufSXXoZOUl8wjW6hVkl42x
t8cDYXYhLXnXpScic0cxBkJcA5o7DUuYeMSRuqseSl7rRN2jgEUL1rFRUPQsI43Ioq5wvbLp7Zcp
z6w9ZBb/UICshMK3KHUNsxoYt20iqFfQxhxnaB9o2vHTnXtOy665WVbGcicL8eANd2vLxbYdZX1g
43MnexC0697AvkFy6l9XdfW5KezpdmhTJwyI7Rqt34XOOckbk+m113QvNBxF2D4t7x0UwGt4tu8g
jrhbIMnZFj7cvC/XrPDckxp2DWabI0FisxJdmFF/9aDWlHG/5o3VmjwmmgDpkzRGIWlxjHuz2qpz
WjlYg8tpoJw9BUHZl2AcPwoVGLib17xzvEafucnx3a9x6BbLA5v3wN4JOPjbjAH91i2d+4q7LcQD
foJRHW8Kv3a3wE/eL0XCLn8NX8drDNtZA9njGs2OenyTogfzkK/BbY5Y0YVew9xOrvU1IfPg0vNb
qrnX0HfDshDm5yD4UHPfnNPh0xoU10RUMErHyTY958jJwpE8WMPl8xozH6JEEjl3ZTETQPdVPiV7
4l7jGqASi8SJmX6NrY9fQ+yzAV/m0QJ9MD46LKuO3Dg1m44XIbkXdqaTJie3Mb37zo9V/G6SCxHw
XqS5vS+DFWKTu/h5fTEkN1QPWMQSNci7HDjMEDZ0YUKBFxXzdvDYZXoxVnSrbnImLZhcUnOR5aGp
jGZ4HJJEjqBTkzW+FJ2zTBngkPQ1y7pmKbcL9SV4SmIH99SsKZTfDi2Bti23WRS9FgIXBDZfwTY4
M6qCMDeuZHM3gSfkUCeSaU3mj7NHfxpFqv6OsXaXRfgBffnaV+XYffSyQGQuxBHYlcMm77vqklQR
MCTiZ5wq+Q9XZRcp+X1Ge+xHO/VUZj3GVbMmERpaXcNIxMKEu/tvpf4nKzUNIQIt4H9PkR+rvov/
T/hGTjIpv1urf/vRb2u1/4vDryK94RJP/2NViW//gvaALe33kfG3SbLzi0We2/HBg7iSCSiqyW/6
h02IA8eUg7GCqbJF6vzfrNSQj39w/BAoNh0TJcXn7yBB/4P+0YO+LZs0qY4Tw81xF1D6gJe9TABf
0G22d0vsQISsUv8+SGygFlZSJjd8d6vtQBciCF9IGtgdEvsdM6b5DuRq+Ti0rvoAmg9CyWIjcHrj
4hx1Q80ccwigkclq8oVrzKlmnDjsbhlkwzKPmXvbV2gJUFz5zmLGkI5NF1ud17s6SEgxNfOMV5Db
nhP2wuj5S1swK9l4wSz3mdHK25ig2F0WKxka1TQYO7M27EtOL8QWmdqXlDjZsRVfDFMLNbSa3WuL
fgONKYZDUF/YNuugb1/gvTHL3ZTXw6vJhjiAZ6u6z7yKIOsqSxK4qi+JhPi6hvrpoYnuzoAfwo1u
w2C3qyg/YjE/Jib2x529mMWXhA/86EA+4NTojBEQlER9WlwHH08mxvadXgyGy9Qite8k46t35Whm
D3Twwf0CvHY79qp80oR3b7u2GebTVE+Rg1RPRmJDmZ2/Lv25UJw4ax5/S6z9+ynj76qxIOF2EUoV
6+meol6ZTt79kiz6g4h8/07l+OE2TDZNsVWBJxFb8rHae34BL5pJ5aQLfZuJOrhzKOxhSk8Z6bHl
+u0HootXPH3RnON4vIp7BOzpDK5JnLJ6FKL27w3cqHhdY/xMs+9QE4OzCaeSeFIksy8SJpqXRp7I
CwLP1W3W1IPxuLBy7FwvFRy/WDXrHAgQDi/LaY90X3W8Z2Hv7TKpf6W2qX5tiLC9Y6fJMT0gQOGu
qbX2kzAKf9d0MQhhHrvB/YTYQP2tDB5xOkX3k70QXg4m5sShQxkCm9K2xXnJcW/bxcb45i9UgGet
CK60tr1o388mZ/MpLZOj8upuuQBdhiU3Ub1xZSljGMORbO7ONie/jClSDtLuInZY0zbRqPsHwrsO
YyaKIe60bwh7I8gXPJfsU69jxjdjFKIxMcbxU7R6hoUCxNMhoqoBNpaRpqOeNwYXAjCQk1T+K6yT
Na8d4EygM8FWfD5rDFsG2PTHHVhMfx81YiHXC6DJ6C47V/fmRU5IPHln6TboLrGrOPgVuH3eeyoy
HpltErTI1LVXFMwzhq59F9fFjQrs6CrHlxZ8TFEKB4vy1aKSxmVUmF659Wgte3ZsMsrJAmjM5DS6
U82c7U2X/9nZZn5RL9H4kjCa2xpBXF0TQa93LU6otBd4D2iSJO+YWsInRh2PL+zsIvfI19t4KiNb
MflosFX0jl1oQu5Cb5MUDpmbTbg/OoiDn5ySv+E4mwkNkUNv9du5m6aTAaHtoupJ5sxB+VAt/lXH
JBdagGiZEFbT5Zik/c6j5IuAEiIWadoD6ofxyVl40tC9HdZqOQDsTCkfR2Lg9ODdYBV47JaWIpho
XDPUzotoVoJ3j8C6zH11C4XoQdi2RbAMQzUZd/hQso7YiDMH9bXLrKVsQ3af5cksdfs5nb0bc7HU
K8UEI03Pdf5Yulgk06Fq8WbAz5J5O9yJXtn7ukKbGBPa6KW73CS1T4MCdJowjtt8Pws8DDCq21Dg
KgeA1lR6m/nLa6UYbM+5d7vo5robMxXiNSHzYlfNoVbo2alrmNdMHcdbt8WhgQz1KxHR+oAY6O8S
Nas9SCl288ppwwoU9XGpsMTlw2BcpkUiTnM+D5veiz6sKd1tJNBxM28ut5TxVtjbquYdPS7j0Syi
7pnUQMeNMRqHqJm+9I2bH+Y4nXddM4qnQVjqg505lNtRIy8viDsX4CTxql70Lp7To11I51TCWdoD
8WLXp3HGHDTUnUtf4VqfDMO773UcUNbN0pQWkNY6RzIKG9zFu5nbmj5PqMZJuvPrpGPYVauXoAa7
ZjuF2rH2xnT++PWvZZVVSOU09L3XXl6Q08WSrRLL3xdtFxyqZdCvmpq8d4wpjV039IxYx3K5wedT
UXM+wn8B3nZv839ct+5k3GLIfvFgIpqhCKi8jVpiz2zVxLRhzJqJS2dKo6sgK/yApIVTh3mX9F6Y
WXgPNzVCzlaOTK4dcFfhYAn7xmb4zmE3ntA8kV0PHvrlwdNedskYl7S7ZjRb4+p6gXXUYr9py3qb
9HgRTLt5cFVa3RMZM2/slAZAv+NK9zm3gQQ6P1ltOK3RP8sifzS00kD389LPNpagz33RkOaIaXYO
OX2PDuugO1+WmO3tMJ1rylwRsZ4rakYfYmwin+hWjXaaA/NVrawPRtB/SZIyeo9mQa/JTIVgK53n
UjrGNd8pSNp2Bo0PCD1fpVo9R408ENP5oNz+o2/VzmGpZLdZFJYyFOr38zAH2y6vrK3nNW91QXnM
YJsXsPahaAhLf46UN2yy1AAJ5dvpcQDhVIXWMktibkrcwTVtdgjJ2X0p3JsyIr1PUKTfFZ3FNNli
atGFY9yMeteKYrmJ5k7tdNF+6tP4iTAbWyn2F3j6IY3bQ370BI1UZFTxDgTrwzVz6nUzU/thhzd4
M7HK7eJSJW9Wlj0Zlot7aqzND7HlJccq8b3PUPwe+kF8odNp4zcJEFDDey1pkGWEDdFtykzvMpjV
QmtUjx3MphopwlHKSeGSgmLFs1Pr3UAN1NaPBvuYTnNxYQ+aFl3GvakrnpNxzq5y7nmGytTRi6bF
sJ52kDnM9NAMub6suulRLnG7F0tcbnIgkkA3l08d+8+ws/vqEUUeHhgjY9qXCnvGlV8OGFIgsc9l
W+ynHhxbY/gfVWS9F5yRX83asW+ZLOVYfxycEh33lfOxsArBmKknrhkn+qRLkp1Qqj57xQjSX3wi
O1PHOO1yHYqyHY++hj3fSi13CWy5zeC78YEdi/cAFi3akppP94i+061VeuquUdVlw4de5c0hwf8S
z60MHU9zi5IDZR4xWVuKxUH26fQZIqlLNjfuD3pMHIQYq6we+hgAZoqh2Btc3h18WcmSfmXUrbuF
0f/Spclh3WzWoryFNhCFcgzwCldfmFoca6vA42eYt2psb5eco2ncMR5oPSpqig+ka0vwK9PT2PZ3
WnQYksprdmtJyC8mr9GpKZxnWroVlVQhlWuMCHz6zrcOejyBR086V+BT/Cu3qOnoZUBjzR6dYIQl
ljurKbP/WOy0ECTd/Dcjb6z065D4fx/8nru3+I8D799+4NvA2wx+4UDFVNv8dj77Js0Svf/FhIKG
x8E8T7yhmP0uzZr4jcUZ2/7tpLfaiU3T5iCI2RgM07/K5Z8l1z9IsmDRcDIT7ViPm4zWf0SkVdxp
cTVDPglK+imy0GdXOe/htEA4LaR9QTE85MIhivSpdSRb6Hnm0ZPgT5/rsjk2eNvWO50wRd8HO1b/
6SGeZ+eu0KI17U2F0KMYEdqjSdv3sShcKgwfDG+e6J7taeYN5HNMU1ahj33BIJU2QXgjGzNXxm1Q
SKavVZPyXAohGFT+F1t7M613I8fnabiIPGQrdaHw3aTknn16dfTARX40ysqzSH7HdBlElN0S+PaY
+DO45dtk8rIxaWDTBb5rRWs+YJnx7xeSpt8xT25UUcSH2rMWijSQV57Kgn6HhRHbkTdFaBnOwK+U
6SZPfiobjHNFnN5PFUO4CSfgwld+H1eqfwsE7pimpUSdku8G3LSZchipBnZexDgWHiyXKWuK40Ub
vAZwQ0YQO/XJ8s79uehB000cZbToTnQVztssM6L50ZhFT+GuGWXpatLRjuUdLCblPVaZc0kv0EQl
oKQW2VBn0wNmoKS51kyESz6FgoBkMVz8JwX9oyeCgwjzsyfCS9JEyB7fi0Bff+ibCISgI13+0Vpk
us5rkGG+DWyIB3geAgxKDE0MwcoT+yYDBb9I+hpoiodo6Fo4/3+Xgdxf+G10DdAI5FsWRuR/IwN5
4k+hVl6ecnB+JX8FrbU/BCT9waU1EMX26PtzSZP0UGFMMQMnXMq5vkrIHk6l+jCXPqxqGqrjZ7PX
rH7Qjk5JHPU3dkXzSdAM9t7xlFC7hvDsXTzzMGncMn+qyhmnKWmKi1p1T2pQkw9Av34zbc03Zttw
gZ9xbZcvFsyyO12MuEgHtJlPjiopkouBPMl5ct5KE2d/yE7VebM13u6NBbz/pXMr43M2edMzR5ti
+hwAkPNSgPZyvIkrb9eQOfOjKT2ZaaYpYRrQUohUAcXYREZPQrnjoUOBTGU8GdJhVMQeaNgBycYn
wuEM/M0KG/Ase7oRzcQmO4v9D3mW+9ap7QafywJG50hCNiILIfqQkML6aGMPv1P+iPFe1MzoVZv9
KoulPEWAoljbF7l1Gpm9b1Kido5QcmugUYW5sscXqDzzQ1E5gjRnuyaMUGHucBibHvglzkc8FI3X
rs2Tbc+M4Dk22xhHHt5G+jeH2nvRLWf40OMAAtmhQQ5C7VZUAahgTSJTJNhZtzV6Xr03kBmfmtqn
uJDHKAnSHKiUjCT7DKaMTzQTrleZZjCAxVUgnoIMJ9Vmtji0UfxLviLXDr++s3NzBcF14qblDNyH
XtdqiKjUzBQ73+F8t/HjAJiv0dRgcseyr06CPp31yct/zRH0GXFpF8MMaT/+PWri+RnHBndwpcsJ
Tn2AaT10ukK9pEykk/DsVegGuc4A4oiJdzQ5wYtfZRCuCNYFL6KHS7tpoMQO3JpSPFnC4W0UoFIP
I92aHPG7APMD4Zg3jdrXHmTH9pvMdLucghK3/mYuoIfSs8vKmMqFN3R2MdP8JtNTl4ElvsTlwB8w
YrWOdkzkuLrnHgBM+KidkRow6zoznWtbfyKBvPU9FNIbNeSj2rcdXJuLTg9QgqMq7T6h/mCI4JTK
0Z9TA7abirbGQ56mmDZwXxLi23Bi5/+gYJ1fP7nrm/cX7CKbxcq4gs24EhCXGv6YdAt0tSnmY1nw
ab4y+YPAb2jehEL3ufOTwYVCzCu6Xp9N+8Fw7YsxF9ybX1ml6Ripl7HJKBSwpRN5nEStYTk0jZBv
JikV/yvP3zXhi9Z4kAb4cFNzjJLUkfdRyiYhs1drUWInZB45yoHCri0AJ5vIznlbc8FmNiaK8U6u
2YaX81/ps+hGx3yWSYkVz+GPdbTLXWYw0r4JmhyOYZ61BGta8tB9mJE0XR6RNqoMWM76kYJ9WK9J
OpvtTTcHqzG95WROOV17E8xrFYEfRNCtjWpJDlnFJBKrfs05esx5Qnlp3RxlYYp5n0Ca/rIsDnck
Msl6TwkLYziwIr84VP2wOlpEMVGroLMpnLysG7ddYC2EX1w4PCOx0yGdQa9yp4G2rnpErjwuYdwF
MtBXnd+HlXYgFDoWkP9Na0Fz6Qtkr3DmyLC6o9XpjBPnw8Spt07bH4CqdBClm1a/drJv1R7tbMKk
H9iHdPSLPUdSjN1D5ABL69qPqYHij6+KrwXc4enRd40i9CyOyBurwT9CHW1lXLmmNHh3RUYP4FJh
EAs7UHf21glK0gJcMrZzU+B4x1EE3sdapx6TyLLy7R07PGQpq0XKjaJUXqDKcn3nFY/f0NB45fY1
HkTPKsbbUThyR4zJghnZEV2HZCICnCxSX9jTmjvK/TgOYU5EnMl1+ZAPGH9QbICdYa6MreegWrw9
qJP5s/QK+1IBXzqmgy8+5Y53JhtM3p4oWHpVN27y2cYm/gScZb7QRUkcJs1VWCXGM+b/5oXNYrvl
tNyhUQV+ciCUAHxoMnLaWWhUyIOp3Js+KnRJ09dnHHFowTZ5rxPjV48zaOrNcgM0wX4lvtKSjkMS
hprjiYt+Ab/E3svZOuO4NkJMHbO5RC3elRPVN43bFJ8JzMboED7HbqSBGhGlm/ybfDQeRGFYExNP
YTNE8IdWXOUZT/N7bFGMLExyDoM77ZfBHrZtnelrmCn00hm9uiuHhqfJ7HG8N5CbRVm+t6ORGEEX
tEt0GPrEvtLg5q1npe3qBahm85iP8i52hvphtnAjjVErHqhz8x5Lr4uZP06df1ujdOBlyPXOhCz9
PrLG6QSU+mmJLPdd3zIMrgjSNAdnLKu1rVfDaRwaAJzMkI6TppK819Zd23KMdgsdQwI3Y/OKRjOy
Z6ruzPs2rqrdZGF3ytNGkFwmnLchzBjrHTDQ0twy8h0/KD0VOZW1vcNhv+j74khckRJbQ8h8h5G+
Cv3J7J6sMvNfEyswW5ZCmzl8iqurMA19MbiAaMMRQQmMuT4RfutvkHo+jI1fX+uWQ8FGjJN2SQmq
7orjeLodZGA9zsT7T/OUivtMuN0XEJrNhzmgTudt6sx8uMclqaIT8+HsIsqzMqTQ+L01L+o+joXa
ZqTiN2wFp6uhw4WRY/MYPJd0T2sbtxR5u7vWwiS4mYFskvGfrupVnlTObN2nSTe8YsJU2wjH2F2g
A4eGhZGYRlbGiESMB/WNZ6js2lS1VW6xFhj3YDqdrSd72OVF7m0G6U6Xui3KD0nfIYNU+ln1Grq7
2bx0LIm7OOU+bVPzVVjRRUrJyJUxO/L9iDmVaVk2N6FQrdgpAzNvG8no1qYw5Lr3mqPfw2bIPAtE
hYk8vfEqPcmrMe4k79Cn4TyW4A8JNvYdi59x49IBQWAmvioouzhauXinUultotxFM7IqGTIAz2DF
5PlWcK7jWYjeE08ukqgdqGWV0cGZuCzh+4Cg+QSbRNv3fiTdOz9ouseqkT0LPVoS7yfGi7FMe8Pr
CNA0mbPRffTsmrU4lQjHJI4mHUbl7MBVLYrHJCXCxHwszfcWRldgSzm+QG2u8MyO6dxmbuP4DpyW
vccPMD+ZTTOc5tZeybj84IBEdM0TaDgmE4mlbVcE93ZnDgdd9jH/05L6hGZaP8ROkQ8hUtm4Y97P
1DAeK3HZg9u8TxLX3DbKvWCoQKIqi+Zns81hKWAjfIn7+D1hchWSEybvGVFs/jygq+IdnzpW3Na+
dHUxHSczItQBZmjv9nQjrFjVEe9xAQQHb3MPl4dmH3DObtFloZ6ceo9titWRXiXKLbwiRwUjPaSp
X9kMhO4eUYq9PcR6le5YDhHi0jbZEoAhqarwJU+NeIjVWuCAoQq31RyB9JRM4TZmPPenqZHVfrSs
idEFz1PGSoStQo/nzae07t0vCFsjbDfXWY5x0OUftefVx6AJ1C5ft1aIrdQ3DzOcLCkKyrqL1GWi
WutdWg4UiPZ+fz1qYW3VnJPtGkAqZ5SUnbK0GG4WqojsZ9a37LoroUgNIZ6o4i7t6OhtMweRjxIU
9yEnOruEjhE0G5ASbAvKUf6agY2K9gFhKL5AJnvBzBXZLbDPR/p1pyuKpNsdGl0wIRL66r5lG3AN
Dlrz5J3t6L1XDGRjF5thNsbY1wjf28OiQJJsiije11k/Xzmt49zUZVw3tE/XBgZwp7+0q7w7TaKm
5rRMpjvhdO1TPBaX9ViftL9M2zqw6tuCOPNHGMDmYejq5lIMjjo0kf/CRm3cexjSB6+R9ym6Az7W
IcvwiAFiyi/JgYOaS4KFzNAoG52GVV5WKTA0d3nobVP/OmUFrWA88nJqykpUTLvsuSBUiVxlfWMU
H2fm0ndGMC+3Rgw8YhdpJNNf/U4/6X4uMW83SS/V2iLBw+1CTXCLmOY/VCJ/p+18ik9lXnvqyi7N
t24M9PXksJEDqlf3F9mYAEGFUZXt/CyNvYfAkrjHkoL/1oz4yUp1V2lCymsjJ0T/0NHjO6pwqlDa
jR95d5Gl6ztWv4uuYAUdj384yf8DDhoES8e3oa+AzBSS9Pj3+ZAoGJn0RuxrvaaRtCdxEnWS2Hpa
Zq/9FDQiOfz89ZwfsRm40wn1O5a0PVOyVfiBioPiOyN6tdWxJNx0xQgbxi8P5jdwvLifYWR+xBkp
5Q1Irh4KZsP8F44xGc/iOnVSqgcMvtg7ty5lc1s0g7gpDHfRlw2xqpchpjJvyBjlbeRSKrZtxVp2
E5l2wIFedsujRQMSDLyJWXPS92wzdeq8Aeobu0em4U4LP0pgVwhLF5nxw8J5AsHanziwRcqx2etH
nEVIs4qnwrP165jP7SdumfILFWblo02MbiXWrrVbrmVq7BUELekyxq62PjtNDljCUPcLlr2WQl8O
Dodza8PMv9gA/9X0zTSxALfRCr96PZ+FC7cWNz//EFa14w9aKWB+z3ElSg3RJMBpP0LTMnbIRKbN
6ujM63nZoZoJz5vIOa79/IXWu+dPL4Tflm2A9G3rx7vLbzjB1ZSyHPM45yPWfgGtpKz5fM41Pm2y
NjbQzMUhZGGVff23r+6bNGViCZZAJfDQfn9vU8knPHMmYN6k2npyR4g4SZ3M7B8pBazgRADx7DwO
AcZYcGz7+YsLPMo/vHfmZJYJ+U9gcv3Tex9xFCiSINAChOa3D2OEa54glfVUpi3HZilc3vwgZ9if
X5ssmrLn4FdGXn7Esy+ezn/Qfxm/vxt4uGd/9v8eeLxL2o9VSRb8u6nH15/6Td/03V+Yd8De44GF
v+SPOOLA+oVuFtJ8bM38Mxvl/+mbkgkHd73Ec+5LC/WR7+Fvww9p0T7LE5Cb8nyPIEj+Cyjx9yE/
MMQcT/Gh8Ezlt63M5O9vdJTVOIO5757YvDPKKHCmOYKhxjIDMgi7Bjnx5zf3X72ghy0ekxuzIFf8
IKdmvGtt6cI52Y6FZ3wYkwPTWrxfuV8fI8pF/+aB9f2i8fUNetLlegUIyNgivn+DQeouLSdQefKq
2H1LA17ATlPx1DpoXT9/a98/ss4vxUfNZ+2sBRisNN+/FJh79N5MyFNWUE+ZeGlzdLqFLzDhLhpv
oRu8eBkz1n/Q8vMX75I7yfGJPICq9n5kko51Nsym0chTa6E2UDPCcxKsPKQlUCpF+PP3+cPz6fxG
uQMJUqCA+q7/oyQ+VXBn8AhJ+BUuL0TIGiltTE0WhKHz0I1KO9XxZTFNSGFzEw/te6zGNJXBuzdC
0yqDq5//RX9++y7KPDbSNfjhsWZ8f+VTyDN9Hil5+lrqeZatTNqUD/+fr7UCkGzBLcyN88MNRRaf
pjgMcwS+6DnsJd1wHvTfh3M/6s/f1nrD/L4GrtcZYyyJE9pmTBK4P254kk5ThFX18jSo+MtXGcyC
MvrzF/mra8dDCJQeL8ZT6oe7Fie39DorlycaDOhH8geWFn/Fs4klQy/8+YutRuE/vSVKn4XFJohL
+CMi1Fe2GBZ8fqfUAky2tQdeUygD2fGs3fl05r7hn+FLmgT45uPOvoDcZv/N5uIv7mC0Ox575vpV
lSDRvr9hlMU2RrmZPE1+Z13aJDkNkMKBf6WNlju0DthtZJnFMj8vcB9J8vPlRXNNDjxBmuPPL8pf
fQKEghA310/a+9FonOWBOxWZ5svL9OeBkde4OUv/Ek7b7t+/FPtPAj+oDfafttCT9puq8Wr7lDhc
3uA88yCSzaPeX8Xgn7/Y9496Ht8rap/iOsnK4v359tVxV+Gs1MalomYWDDZ0rdfSzmkRPkvA5SqU
//wVxfeP4PUl6YYiF++S5uID/tO+LVsk0Q4vuDQVID9mAaiwbdMyBCZt+ZC0zLXxtS3TXeyn1hN5
Wub1E2hYzyjpcURXwsi3zvTPTxC6W9mTz4vF1EHRkkvLoaj+7iIxm/zuKwEc3MUKtprWOVAxBv2R
8MyQO5VTYcvLNjeLvbnEy75KXGMfiTbrN5VZzFNEU2baVCi1qZ7dHUw1977hxHfWb/kbkUF49irS
RJ+gU3SfJivj1g3ihe+VBfIv3ppNKgZyJiOKpogC+VbHPqWHJPiPZsqPNZgjLjwEzwahyGLcYaX1
azd4gBAjiVE85QIC2E7nuyjJaa526fZ8ATlhEEcLVC2OAjYXsRwPc9i2CCj6DvMmUTYwm8QmUVvW
vIbPlT574euaKN5GDnQnQ8/RTMbiijvka2ks7iFyaNSzu5cjmiyDxKigXbMRlASf+9SzNK9fPV1a
+pJ4CZtylMQ7w+oM5jlQnZMPYg74yLzFdrOMCsxRvYCU4d7rMvctw9a/AA+xnLdZBO2nr1tsdxic
t2LOrI96UdaRQWH90Lhkn9C16xDQkcTf3wYDhAOC4kUoZiaABgLrSU7MamiNNEJ7klxRRUn1DNTj
oGy7/dS0nb81Kks8dYyhGKigiD8g+y4v1oAZWweSz+nsNBFT037KIBmDIbE5iy6tQhr15yZ46fXM
v2WoGf+9KvktRToL3BhcN9mbHELOq1zJSg0Gjn4VZnNxk64HgY7KQ8/jzpYxSuOGzr3Fu4zXjYmR
eoCI1kJqk0HJQ4bjf0KENqjcdvDX3dRJzV2DsEfRqZtxNec01dQkVQzBw8FUdJzq9XlpkGmnI1sO
NK1S/MIfYzveCuyBRPXJrWK+f5UZzSAbFl/cxEaxFqU6APlCVfnUFzMwWGekGcHvjSiBnjJEMIKX
FvV27WOiqmEyQCZpsfbudJ3HOI6wMZuOrnQYkWo7Wq4XL6eTRSSF84bznurv1XDPaaghUOfMonmM
7MU6Lgsq8daKXPmhHIbyyV+S+ZogQ76t26kSBNdz4e9FYjaXSV7hrKGrh9+ST0QxyqXqt2ar3Cdg
5AmZRnetDSMNPN/4pm+eChlXKFlZEIQkxO1wcgwgY+UyP2UwQNE1sSEiL0MrKrkncamabXnfEVpA
YFV98blymu7/sncmTXUj67r+KzvO+Koi1UuDM7irY8ECDBhszESBO/VtpprUr79PYtcpG59rx57v
QVWFC7yWlEp9+TVv8zXyVgQKnXC8RrQc9CztdaA6Y0lk2q7QF/ez6Oi7KUt3jwGQd3mQvg4+AaOx
d1I1zSXKAkN6oK4N5008dnR0ixYhtHZsr+NisiGvrDJ7Sl0LnTccIa+QhqAb1ejkZONz059Fcg4+
IK+NyigG00/gkNoL10NuDyUtb32iUVXu8Z1b6alMPMYo8UFMl3PzVDD5Urtmoq9LDz08M8ko/Yql
l6AKh9pCWioDxDo69aGO6I0TmMBbQs67G0tpnTdl350XAxBL7Y/6S5K28z6zcuuWIWX9mJcTpHTd
oDncIIRWYJNND354DhXEBsyMrV2C/sF2nAb7UHctHxRZ1zgVCMK/m7TMgQYX2wLjR9nSAO9Be4DR
BTuStubJd/MlmW50ZIqKrGCDmfPGSxCTBmIeJzu659l5RJMNFCJAAkxxrb1Tt+NDB5ABJ/RGHkYj
At5k4lMVyvYxrnJnk8f2cpBW4u7GiuuIYb/fciphybES3i8Dr5+BaQueaJg6xWULr/1GqLEDfqvY
1BbyLupZJyAGLKfglZBYWS37tlNOccJRggQbwAWDb6Kt+pwOgoDUriAQNF4naLepKWbKODJ2j8bF
F3sjA4noJcqOMORR+Fu3jo8sZWJ7y0219Nb2xSJZyZjzOBp9PM5RZANbMlTm0+ylk2fICxOCiMYG
IQrSzVqoo/CEJ4ULphWUeufx6o+Z3x+9BR7N0bdL4OAd23bbhsD2MRduqg9O26fkcxgHb2y3Ne7n
diZBgPpFFnVfdTd5GzmFYIorQBL7pvDmL3U0446GZrD/Hs2M+HzIYnmsAORkm2ZJ83EDQCL7KCf1
XHS+u/c9WIdb8Pm9fKxW0N5v4fMAW4ucLLqeoHNtgyov99k898eC9t8BA4DuAd25OtzA8ZkfJn+o
74K0++pU6+PiePabEre4I3EVvK4Tg4X2GN19TlWWfl7zfH6bjiFPjjceBTVM1GENp7C6EO3OS73p
KxleAABHLXqZq64G0Uoch6cl0/mIroU4eX2rr+Byu3cB2HokTOpytDcBTwGpAfoJ7wA3LFCubFVd
LTRa34CBqN70zPzu6jzqt4jYyU84UVT7Vq3uRwxbphOslhWESOLkwUZGLtSDbMg287jODJb7inAB
wRYqQORd6Hn6mHTW/HZWaXlrj/ihQQPyn8o5gD49MAThrDQ6Jz1d/OsYAfWrYYF7ZsUz2jfZlMpn
J587JKrdeN/Q+j7ZgbCSjYc25HBmE/IYTTcj6hC246AShwDVcsiqxr0Pyo6ZaOOub7s8Q1ZQj+ut
Qm9uE0/p/GGsVD/uhZRefrHky+Jvo1ZYcJaSOSqvg0XM3VmcjfJIlWtdFthVP4Dyc3CMK4EKbBwr
FCVwymi+njnhv9pTL6/GrpvOQIboE220utp1cZbITWtTXmQEtzNEGm0MtMksrG06hdNt6kwzMhZF
AvNVEvI+lIvCOAD3ukvc3wijzL1QPO4RMZp3To0N5ZbxgXOlQr36Gx33cEWiKvQIiPb8pXVwhTjE
+PAg6pF6557XO3u3CsBFjGF+J2u7f0AcTr6LAHnspwUk6loYW+4w8ABbMzmFjFaEO7ebw5wJ5Jp9
FrXiHFICuxaoVnkF4x/ThWmlTmmqNRyYbSb5G0eA/xLDbF35uXLTTe727iGy3IHZTNf4h16G/rxt
nTyWZyN79ysiLMv7LnLVJ+xzw89zgG7GQUBnhqSDdjZ83rYKIX9EbvsVZlMPTC2D6HMMVffVz5b0
RhY1HiVrLhV03wWBpraFbJEtOWacHuMCCGTN8MYCo753RJCoXZySs6erXhamZG0IwJuee4TNEqwD
ywunR4xoWqBT6Vq8Af4RCjTem+pNE1cVKuogFG4zy+Wp0VS3PTCqiHWO75asX5LvLqf/6YX+sRdK
Q/qHamz3rJ7/9Q02fv1cf/nv/3r/Rap//a94T+YV/M2/8Z7hX7T/qM9QkSZDo/P5D97T+SvwnTjy
Aju2QWM7FMp/o8DFX4ErbGxlQwDamEcz+/kHDM75TP8npIAy+O1/S/YsiH6uxgGhukbrw6MQB5XO
Vb7qiKbaA+9UcOzT4xpPbdQg3UupIU+urr1d5RlkXzm69h2TJTLttNrAsct3lRkFE2c5BhK8FQ6D
ioe3KE5ZaOZX8bs8UtVZFlvpxn2ZLgMP6Y3EATPnxYyfsS0Lh8NYjImZvHpMqGMApf7GK/1gN8Xo
BflmmN0jYQmKGR78oNMB8HaUPsAGgQzJuZVs46B4RDLhnf0yJfcSqR9WNVHuMG065JMldsrM1Uns
7Av1MmxfzNxdQRSbtquVoHig+/ySvwKjcBAh0/rWus2TrpC8vcV8HCh5rtZZN5tFMulfzcyfhpi+
R4bMPQDPym6cWOLxFK/mzgGlSfKlIKdyBkcQhJg3Mt/X9ds08/0DWQyyGZIfhwaFENv5AyQzf5NG
IBQiTx+iiSG21aMOkYLLoLzMPfW2JNu8SVrbvU1o8Syb9gX+0OoR+4kqslYc7VE/Q7bM2zsGMxGA
idlxzeXOlcA9vDZGWdEKQzBI7vuxLLujDQAjNEgMe8zepMzj1A4LYa/ahRPSnZ4/exu081fvEqVc
YyPQIFUUBaui7lbHeG7UgyepjzYd6kJ7a3IGzkztguCQjc/z8MfLNXKOCkAJLE0fDg8YkzJR75JG
iwvcUx/Qm/bgAYvmCX0XfWFnjM1rHWU7cst9aisfcYQ0vZMewtnMstvqKipqbLdeIC9xVWfhpqvb
4E06yuCmdK0EvYtw+pAMiXOrsR/a+2mwXOq1+0J+ST5PHRjskz5Pb1bQLRdLzPy4CNwtLk0LxGXQ
OZUNxGZsmDjarnpEm6wBYBqW57BrAPbMLyCf5QXwg2iUfBJzD4+NIuMWOJN/whrAfVsGOIBwPI9M
9mUfbNVUs2RzVw9XoCyfZqSlrq3OIaGexRevqZ/CeYapWftNf05TkszOYJWgCthyVw86+gC4erwn
p4OHNCUVg9wEqNP6AnsSLxCoJGibiiN4np+AvbZih9RqDlXNIs+H9AaOauUp7336tfsc3wVxOxnE
VWmwV50pDGD56eR2Apo1+/YHBgcfxDCi00ZuM4QCgkYc5B0ZUQhI4WwyMC/AJcF7H+RXmnRfBFrE
8F4NLGwwADEfPmj0JqsQTG6A0yGDETh4IxE7+AQQ1K7MrmWfn6Igns8Xu4FY3gaoeG3HVM7OFQk5
ELUowWptO9I7q18gbINBsw1CHgqDb4NN2W4Gg3nTL+g3g4MbAcSBN8nOyxeQnINpcn0cE7uOSe91
caKqR+g8l5ygG0x4/Svpu8k+dNvsPKsTe993at4EIXKtdhdE772h1v5GradGhNYxpQ46KyNAEUng
WAc/gecaCz0fGq/IQeFU5SP5od7V0FtPUR4evEYh85hA2sDeySspxwr/FvGgct8FUBtRxqm30VR6
26Kv+4uidFFCY75+NmFGtJ3sOr2aJ2QBtmOxrvdMhP1zHyzyFbg2690M0W2scH1CH7CuZIcCNmqr
e1oG9aHoToFeHiGw44A9SOd8gSW59/mtU+WL9squXMyafc+CL9q3vSN2PnTq8Bz1eaBC4dDfuvHg
3kc+xtdBgE5d5uPCgcTJqs8S5rMwWKqy/LAWKJB7SzifoCtAzB0m8O8RgtzTiPi+H8bDwYxRSN2m
a9oU+ivei2hKT2F4yPwU3aIw7/CvS0jikwAGdwhJdJMFxm7XEeN5UusKObJkuMyr8cmY9hxmVU3H
Zu1n3tIE89uN6uYZGfE6V58YrbjVPvRCeenVCVLvqf02RSsLRexanHJhrDWbqDirQvjE4FWOCKGL
DZpZ0b4JWw2z0JqOztCIc6GN6EJcZufB7C3IDtDmCNQsqNuH6CA74eCya8enpQlzgIrVXRLA1Qtl
Gp4hwIiBLg3Yr2MO/ZsWVAQqtCP2zjQOdrHr9Od9DH90U6RlvxOLezPYrdGlcPTW5xW9yro0v87h
F27LikkEZpbxzndy+0KrPjnMY39a6rrfi3WRn4FZLjh1dfO+wA37UrlkuOvoZefDGn+MgLKdpz5i
0DHyTmM5f4TRRV1B/w7leo4b9KvPo0GmR2hP7q5OKBLt5E7JBj5x7eBINk7+LT6d9WFAnzvVxR0d
N+t2zoqbhXW9SBbf4W2srtOwXg8L1g8cjRRQYhOg9XHwV8BHXhkjHelPI5pQoNcfvFIDNxpZ17t+
zNMAt3KlxystRdruAfPbEBhfdHGUcE2d670o5gRNtIp9lsTd+rbORWw9ztLo7OTgiVdkIJDfEd+k
eBDurxDVDMGj6GNvp2/Lsg0LZEFWUhmJFvb1VMIwQAEbDLRTgHSnygd/q1+szcW49m+c1rEyXNuH
9b3bjcv7uhXLRWjs0UdjlN5ra6YZyBAwoBVaThciKGdCf9WwBkBpjtoYrts1ETMqreBZGzt28rni
ArDu6ALsxq49WkfcxkQtQXD7e/jS80G/2Ls7o4V+MopfUkf9YY563B8h2zf0LwmvZe+yQND5qSNF
mr7zdNLhWoX20dDRTQKzjiVTPqwoEgoMRDcz+PJ5w+m2zriYdu5p6MY62ytngJ4HU3SMofcXkzj4
cJ9x7dOMBuis4BGx0m2+oKBo0HyO5DSevwD4qqy0zq2+x8VAJALDHJiF8RvbtwK1pQTv8wMsZ4xo
o3gddpk7IpGV9uKDpMeBLGkhitsoG/q7Ii6QpI8DnaMfEPtnEgWSw8B8+bja2QJ+sVwmsRF6COmk
DVq9rxhw7xIZ25d1ERmnXh7+I96c3iGQ/pmrUNja5KtCPx68Ho70ZZ6g8uVO0A6MBIaVy3TvLlZ9
7enAdJCssIeAjIPyOTJn4j3k+WILIzDBJwC9sfLQaa8BfF8qgW6CUo8E75XZiQww/rU/esiI82L7
AvEU8q0e7gF4mQ1WUxixqrHQm2H0na1CM63bekGGd2kvAcDS/Rz3eD1eYQ6BYsFcq8t5DP3zgAYQ
bTQmV7eyGsZyL2lDn3lAW/cxD+0iGiVQxqrx9OclibKnmJz7wdFBeEq8rAFJrqfwUtJWDXZJyoDj
CvdZd+vo8FGhuPceJVykK1Ncuyvj3+3QFjsfACQPqE4UwQe38xAqAR0JtssNiQOVE19VhdZfHNQe
t6rP7WfiaX6RzxbK6r0XPE5TKWnkIJ+aHCzEbqKdEjRdUlUDKG1o54BwpB0VzAh167DcIx0cn4G2
HPf+Mk2nNZxmxBfS+U7SzNwUzQxw0sd5oS277Bm5BHR1nbb1aEi3SLV0dgf2zJkUkm+0BNxE9ajr
Z8HBmUT42aECvmQ4uV5H2MS+7WbG11viefEV1pG8jxtRPaa2qFLa4UWMSy8CloDXxYXokv4Qsl9P
ok+DW3dVyLUImqjOir2FtfoWBl9et9fo2JH7I6ru4w9PR09lJaG5bg5zgER5UVnN+SLIxTskcu5p
HLoHSwx71fWI9aX0ngoDPy0MEJUgMeFfBhaZvqCzk/jiXLmGG5oZEGtp4Kz6BdlKE7nftAbuWr4A
X3NyFHxtAIkYWGz2gpDF1QKwrIHNTqqdPwcvWNrOwGqnF4TtbMC2L0Xtf+r/P9b/oGR+W/8jo4xQ
xc9IqJe/8z/8b0jePsP/gNLecLqp4b8zPbHb40cIdrou5T/D0H8Kf/8vyn6Hkt8DxQMWj3bB30Ao
8RchL4QDiqk6nQGYo/8GEOpnrAVQJOGDtQDqZzserjGuaQt8er7jjuR//5f9f3A2shET6Ofrsf6c
ygoBhY8/rMbNN9jGv5qxvmnzRvF3WKwfkA+/fsGrvsKwuFXdLXxBVNA4jerNGD/n03Ueb7P68++/
6gUY8g9whO8CWAG6Ao00NKfABL/CqCBka1c+YzJwrxWzd0ZTsMSQHqKp4JS9/ySLJY0+QdGOlDgT
nSOtFeSzr/PmAtZ9n9afIcVHYUpBiVtKHJ4lQyrOaJWPX3IGXnl9OQ5IAHsnQaf5vJJxkQxQwYU+
gdpsk3vdqwMAD/9CkjLcFFSgOQPEpG/UlliVbiJ3wO7ZmQLc09GMd2PYEFXdZ+Vb4NzpNOBa3lDm
7rgIzvU80I40kkwXA3jIB71U46lKesRgVhDd86Gm8+nWpxAnr52/oAIU2ehLPVkt9HYY4zWkN057
nC8M/92zwm49FSrOrLczhDiv2btTisQkWmdloZbkLGRwLb9Bw/4TNf4QNVAaYO/9/wGU/7d6luVP
7PBvf+PvkOHEf8VY9QRxFLoCiPn/NAuJHn8BL4H4DYglfun6/d0rDO2/XLp4L8p9PnadBgTyPWT4
/MgHekiccUFu0X78d0KG+zNO11yODTEWtK0NXpco9OqVpsWk63oU3pdMrF3xtTLMN7GbZ2iLWNWr
wtHvigou8EFqXv6tlLitfFqSqmsu7dan5jx0FmkFKW1koa3UxCjZZoitIdfzMAjk8TUFQxeswYbk
MJ2sLSV+76H0U416xdyzGKXzBjHZjmZ8Kpji4GY3AlKvijEFd+ABg0B5Z0XuKzpzZYrhDrVJ4cfD
toINGyWHZipkl2OHleFG9icsziuoF91YKjkUjvmHF8t5vTqtxHhWydX/0sl5osNUp2GGRs7guW55
FaeQKDG/tvOm/toHmGzeeyFI2QGK1DhwP409p8vDD3vrfwnBzi+XRBVh++jBRD5d5Ph1b9dwQutW
DulnAOt+edUxLCwvVm9kpnyWWUGOzWod5kglGuGgaKRntHRQOApSovK5XaRGkzAcGfVdwOmWItuv
SbqOu7VaeBR7BR5mfZcNQWJRMK9lH1yvWFfxa3XsSRhTImXSE/8BUvfzweUBdjJ7MMYnxLdjwMSc
qj8dXFnJ2JDp6hcxWzp460N0bO+QUW7Xm9+vHpIKPxxg5ouowzgaA/hULN5rV2pNgI5Xxs+faeo7
trvvqqT0sOcQvOGLGxbem1m2PnMfWBqVpbadnYbTXYnkYfH191fyc4v+5UqMAKhABtSl628kKH68
ZZsWpoiXIvg8SXgC136nC0X5V1vk7hdQmFc/+HcXGdgWoDn6P8wgWAWzsX7IDiwb2x5mXu6nasQc
Vu963VnYsk5IPut/z/3b3F0I5tPGSp3IhwzUqweKjGhVQiJyPi92SsP7i0MLNMvOsdRl30GxNEtc
obgMl+X3y/rLTjIYU3SEEeKBZQNc6OebxB5ADnFRyk8LJR1GxjQyo+kO4e+c1f39V9m/PkKIQ8yF
GPiwo+LXGUrRtnY5T079WSJlWofHHGTTQ4XzVG+8TtIk7d4s8ZqI+rLNhyYQe3/KyvVdIcOuczd1
RUCEawf/L76lgAM/v82mxqkusRgbIk03x/PqP+E0TTj/J6viwfiINWOwA+DZFr9i5W3U24A4ieZT
o9XAVaCRWRZfJ1sjoty2ddC6u6SeWjyO/7BYvz4Y4xQMD0SQnDqoxv/8YBIL551u8K2PFGQ2+Js4
9HNmsWHUZQPqeZg9yIrWtFeGzzqrUmT++mEYsJuurcWZ7vN6nbFABvC3qo9pYxcxKqGBo09+rT0Z
7X5/ta8naC+y9hT+5jUhnYzIz3++XD+duwGrz/ZjFuX0PjdFBDf/Bs2/gU21oheqJwy5gKpdW26S
8zbJxvM4DJpAa4JljG2F/sQGrIuvgRSsDMefV9K+mWyPmvZbAMbMg+jiL2MaPMo0BmNj+lElO5WZ
keTpNPCIOYYbAMc8ERrbJkRbcFb5QoccMrrFwlwtH1ZtUohNT3uYtaAd5hLkxQoUtDg4Xm/M4vts
hnvYMc+ovwQzgkv2hn6LXG94/WP/ETsytuawAmEE19IVMRRBuxntRwDVCKbvR/i767tVueF0Pw19
MN2Rf1f8btYURBDjW9byzJwMpct+w+Qc5Mi2cDsUeZmx8xloSImiyNKDptXR+Bs5Fw6/GaD8xK/k
QSjr4Myflkzdqjk0Co+6XwpCsKRyTjUmJDFfbeVzzK+jO2y+DSWlLrh24zLvP/RR7k/HBBBfflV5
DRKas42H5inrLT1e4Hy3sJeWCEYS7UYs4vQpmmTGYSkSZc7MPgKCNRy7qFd0IVuv6cry+P0GfMT0
uFWMOxhO7oRILBbUFw3bTy6pCWJVHQqr3vfA6/hPHna6pgHXMa/5+zP6rgdyikYv/MItWw53jo2L
hS9rMKJ6yFcvHUjUC41bS3CdfltVD2gaK2csi/iFeaZlcQF7a4QnaWex+UZcIsnadJcELEunQ5A4
OwK92S5tjLP2V7dsGzZNkQRFfdcov6VpX7iIb9CQ8Qva5Jupiel171JnqHhm7oIxwlfwd3YSHlSq
ILtcWN6S6099jf1Ih18J6EZ4mgRGO3kb4VLHmqzhiHfkOZThCe0WvLBM7lbYi8vPNEo+5iaKuAuW
q95NpibFDcHItyPLNxEF9sPqTtxMC6CdK2FA6/GnNALjMV3EEq57sWtxTOJVGAvKbEZyqQo5u6CX
Ky5Jc/f8z3kszLXAk0bUbRuEIa8g3deSneKuAa4IUxC5XB7ipoCqt0uC70F+LeEw+I8QXPnDNnZ1
yGUVWLJyj/1Us4Ij/gss54q4C59UkQJ6R4osUECHFLtUtqhJraf7Lmr4N3iZihc4LBSxgdRxJcvw
5pz3XA96NcEjQ87kuehpB/NKe7H5UJyybJ4EGswj/wEU6073YV5iLoxFRdhJfZwWASDlaqIg5gP7
ATmlaruSi5ld7eZ0N3ddSdvdPy5RhVDLrhD3cebnuDgDFMCZHHhfhebjAWTTwaeZ37kHVerUY5ye
oXTDcFp0642v9cL2j2TkBN4el1NAiyQKcGSuAzwa6PJlwnicbdEadfM3LZqwwI/I1c0TBniohX1w
eJeRO8slXBpgl0MP2mC7VFJa86lMJE4lR8gSPJvei/IW1Se609wMlrA6bd+CWk+8BnfnNmZ0glcs
c/89gZhwswf4gxopHd6xjWMYm0FEkzlxApUdE7fAZYOqvCTMBp/WGQACXoI2bocrVFPYAbDyh2zJ
svSyRMjUDtF5i6XZPHlhQkqoZo0ieqkTsy/FuEj2UOLmfZmeWnzX+Bm9y3HAY8d3CZVozrJKu7rk
eTAuEZY99teATx1CbtH0I0+psSG/ZftW1zOfFQMBYJGAWsbsXJF3iZpQt6TR6e4pYXp+pobExKVS
TPVyG0NbZyNlwDcJT5230Gg4IV9NdJhYRd4F21GSDTX1g4vtJ0+/1/4p0qCDj1ElVy48W6yRr/Zs
IJLdgXDJcTTpLuSUrwGE8eZFXmUOWaXGnu24APNDMiiMBk18YHhveW8W+vcdgCtd+96x61XDLUUt
FAx0ah2TYglrLvUnHCqoRr7XIUR9szhz27ttfFYORNV4n2bFDH3czEAH6DmRm+76ZG6SvSdovr9N
egbXJ2xRKqL9pMGsdwjgzBarhPdZyItdIJnH5okAn7CC37d1nc/mZ9prXTbumi8mcUYxzIR7LMY4
tNASFayxGw6GcU4mmgreT4uRgtp6AIBDhF4zG8kNJyfs7mRcAvwGeW/r4MlqZsRURL1U97HjxNgX
DwOw8oug6SZM0ttp7D4hHNhbpyGtLe8q4UpxFGu6vH/KibnroQzxAP7sIYA1IPmF9dvzvGLi/AZv
70psUNiBT9C5DBKY0xVN7Hfb3nNRBTvMsx9N10OPrKIRWBG1felWHKuIjimcynqeEaOedqFdzqQW
jRiPEeJS0tPfTOsw6wqUmmYGsOkGS6sP8HRH721QKe2ljKm9EimIGL9YHEm6mPtP2KdJqs5VxklW
ISJWzSswlLxaBc6Izoog0sLLgTOsKq9mIWwk4uMwRUiIBG29TwsE1jj4YBRfSIROo43rKcfeavBJ
LWamjNxjQyIIC3pYIZ2s1K/SY+i4igaZmNdTQodfnNmznTkHJGEwsd3ge7jSU09c37rpsBX3Hhig
YOJGty/UXb+PGegt94taXHVlgR637jzLk8i4NuzqjT8EwfDAjCIFXVAppuHdWbT46Qo8bwq7YId4
Y1WeJbkqkN1pvagGtolKkpNtw2GVmDHaDKmazxmymNOyKwOl+y9x4bsjEnBh14YAmKVP71ElTe9H
OIMLvwrOEsyHg+vYDq2yPJsC+pJV9iVDbUFhLNACe3LaHQoQBrwCR8K1UvSiuZni5nv2LTTiIPbd
nNYtIK25zc2B2iE73fkPs/a7ztt1yTwkE/kU8pHlkaGRTzaWAF/pDgOq8ux/XOwQ9Dgb3GUyxwp6
9ebl7nGh56zlAOd1yLzARLgaAwtCSW5pdP0OBa1IwGDcWDdHp7VPLVJSP+snjh4/qwtOGTgLqbOe
QcngMwGOtyb7C2RpKgdk/VeuVntTXcVnY1/nwSOKU5CPz+wOm6L4LLUUvYZu7H3CJJAaMnszXO2c
M3wyyIJnQe5mASOaO2JZEeXm0EgsTMA5w2v89/b43Qere4w9pyIlahwqfuscjz7BjZKXIA2GmApQ
GwIiEzDO6DlyPVITfAIUC9Q1oTk5oW0sXOmQZiHfPYbQ79e3k+fDM9q2OFTyYQIjQ94lyWye66c9
bOJk6YXYf27xt4q5IiywpT08x0Ns8tUY3Tc4MWocgo9As5v2EDhF2Fwi/jZxLKquM7lU04UmZUEX
xawRALZA2V8xFdLAA9Bnm0bIXpBIhA0lFR3FFWDK4LP8xHBtUqSXdk+AHCmn1PcTDF4q61i2wnQs
gOGYq7fdxGIhwegWcYvOfU3RUY1ofMzGhsBcwSitjO3z90qsPa/QZuxQDaQ/1GR8YlurALhgaTc6
QhcSfB1LlgvygDu/XhL/sRpsek/fHiMHpm2/o/wb1X3UJwt37AK65hmNwOHtASHucsJTGrCWSOIP
UwnzpDxmCOfX8zk862C6R0vVZLH4XZrm0zCg5JeddwKAmc1BWeSk4LODkaMBrjHqe6zp19nLNp/h
a+AcUTpkKamTmGx+ajt8NI+iS+UU3awqc9r8MgBzy/XoFfyg3LvuILjViVn8dF9Jz7wioHdMw6tB
uQRNuwmTqufCxjfiMe9ts8HcZMx756x3QtD7KBK+nK7ZNKUcmmM7k6huXZc57H3gDibfVIHZjwkS
f2TWghUovoKRbPgD/9/8NlnJsN7MVRRyXNoZ1+Wg+h+a1LAMxtQk86hZczHfXo9S+TyXapxbHiqU
QFfVl+5C7/9piuY0h6tt47XJW43LOds01+QExcEbPLN3q8aJm6t6tlOwgWnFJBtpGlSSXJJa0Bk8
29Gaar6rWQduQRjlQpoVtkmtsbSi5APgnA/P0wAdrmaqPnaK4KJnz730ZluV+EX6DvusFo4pAuEy
ULHBvTAPRHpgPm4oPHnOSvurPrkICDFrwXdlAdHuuH35PGX2wqIk3zIfmYqJXEO20cDd5kuMdtL+
e0UcrU1MYrCkKTLAKLn1Ln/Cb53GsbYsa/mERH+/3ghrEmLrZtA4o92UDSl20/CC3fE+WPGItJC+
wIzjxgKvZHL2IDJZ2LDYpsgH9WQS+RTmxXSfyCTlqSkcIEnXFxCasKSGyW/IUWK/Xd+x6ibirnZP
zXveg79HRoX6ge0U+Hw9rT307fnYjpgcHLvQX1QGXmlh6x8h/2WUKmVEHvXt1WumyqRWlVWjqrkB
/oi8+05NE6KSiITNpn8ENUebLRmKaG7eCJRWmp4FWU3F7ceWYiGZoZtXnGo57a4CqMLGIHIu0rMk
a5bxNljCVZ7Dr7GrYyQdagoONssjP4CZMxE6YWi1fEzsqYFYVfSNyUTN8Is4M3+rGvG6hJpz3gOb
JEiR8I/BVtK5cqp9nE6mCvxWWFTJai66XZdZp1veMo2mgIpWKl5vigo2OkWSYPfPWdPwSHNgrFz6
2CC7Wu8RRk6U2ltL45VXYUdzhF9cNTsKtqcJWIrHaGXAkCVGBKhoImXPZCBzm/LZbRdToetvkSNe
pEl0a7s0u/L3XaPX/UCaWiiuINHAQCf0QX//3DPC1BaaJuCBj0uiTJ2JD1uV+TvLA7yLlfE4cL9/
+MrXXTXzlZSnaNnAF4xInH7+Spxym0ioQH30g9lMb75tDRDEprP7+7v79auAlJPjgp91aJ4bOPyP
7WMnw8V1ojvxEf6LiU+gPF3k/ReCNbHr99/10g38sU0JWo82NfIZIaIev06lpAD9PVel+3Fx65FC
ZsxqFJi3vvIyXsMMjQ/OwjVoCRojPhOSJspU9VG1hV9G3U0Xwkw2YkpeE3u+Rebvs49mSE2J0KCu
z5kQBv3Mn35/+b8sFRq4DOJRBncpxx1hfv5Dp33BeRhb7NB/VjmGkoCJxGDKQg5XSqjff9Uvew6k
P3gDP2AShNTK6343aVTuNCRQz4jDuaM+JjoqwM6voXlF8NuZ/7jlXo9QbB5MGDgohNA1dX6RHRgQ
pYtS+vfPCAqbGKUWXrabMSey36UOcGqN0xT5PsmE5s9fKiTNhjdEu9r/gwLC62Vmauojtm+mqrxu
9usdCWZ9meY4dZ/oSVA66iyjSxU1MNWzPzzQ16vsIC/D3booooRMkF43r0sSw8jFWuIJpHKI8FxX
mdI8L6jUjsDrTdb4+8f6M9CCoYnPGCyyGfL6TPhoH/28gxQ+nAQTPTwNDXMi7EoRjCLMERQ1zzUZ
+gpT1CxPMeHegn3KOBl/fwEvQi8/voGkWtDfBUxn+Crc+uvI4qVZZXdh89RnAtfwPbOsFUQb2nYx
FtAvacs0ZCY1RmrLxO/vTXELuRjKizpQ6CCez98Wp8YWiTWi9a95i1ugK1QLawVt0YA55zaSu8hV
VjRvcrtUROtw9s1hCbCqRfYxSwQv/sYlOpGLqHCkeWTPwzLnpG+06PYRybyj0CebenCkbWmZ3Eri
BUqwsAYnpIqRkMF5ZkGXk9uEEnE5zuJu6Lis8FuDXpLaEzWRzDBJUwGsxByvjm2S5aSoCyKJAOzG
+kdpMdCZdKYFsuQpa0rasr9f/l82XOg5sId8yJGQdn/Z2iOVBVYjq/7QZr1Lzpp22PK0u3hVJgP4
3rL+/Vea+P3TAyfUxi8zmggsAAppP285BmUAk2U0f4jTwPQYxzwOyiv0oJzSuhZScAWGTzxSRC3Q
DXkQaDeYq/n9Zby+c+QjUNywhdEf5517GX//EDsbpO1mnmX2oQS+W1/k9aDqB6ecneHSkeoPwkqv
Iwjufn7o0ikKkKiCL/Vqkwe4LORZJ+XThPDx+s4vQrMtUAkwmdXv78sAzX5cXz49guQI+DVk8uaC
9vp5fdN5EVXVTM5DI5WIdgntS5UekOLJqXTz/8fdmTU3jW1t+K/wB+TSPJyLc+GYDEAYmhC6+8Zl
YmPJGq3Btvzrz7MlubGUEPjY1PlUR9VVXZCwJW2tvcZ3vWuzxzpMKXjH/M8hYYNcHizDuydYs3J3
mpHWJQVDyCPq99ke2kXyCEdTOOrBmgjFpxujBg618UVa66CINIALdT6HkLE6Ik0cxlRH7nYQ1/By
SmhhixiFKipF2o4RXkRVGkzh2xtFQY9Gl/S2r83b5zdhsN/sAUxwhso5NR3jccXUgtyD2bzV4VMV
b4RlnqeUKsKpsk+JnJ+/lQDV9fcbBWbBS4JOwCw+olHZpxk5Vc2c37lm2tyrskidhozTEKYJVY8K
amvvESAddiE5JCJL2v0p31UiQ6CAr7L+tExmMIqCRpSh6fS4mJNRUMJNpRzfFBxVmwpWFof7q9qo
CJhewmpJeBwwbZKwpCv8US0SRSQl2uicnaOr0tXGlEXw5RBzWxvuArkz7rDTpibothU5XsXyxZfc
aHgt+6kDRQXfvcyZN0lk1JbQOJHI7oaaB3ZvDqqWBWst3pMCeX5L3f7ncxwxxUJXxaQKC1v4CJK3
5Q12Lnjbh2hnOH9ucugrLnXKo9d26GYmOX6/vFybB+917QbRfJaZ8+Q6hrn+nrHB9O0nbpVQNF0b
U0+pmWlp++X205z4taCFv9j5F767068Db/MhptT2IPrx4R3LGVh8QS3HfgcjavraV4PiFovkH4nW
/V04U+CV/nykjryDNhzawSnYWdWckTUM75WjUhIcQFEKMtrL35tYpfDSjBTj1qnz3azM6u1LauLR
PZP2zFdRpFMl2GQl6bw03FPCK7Xob1ATFjzRa8g7aCtgkKaR5c6djn1eZH6qWXSJ2D4pjHVRXOmb
hOETjlHdB4bB7EFXZUbmDILP7K+wgqklUrL8o20WBW7RvGKWV7W5pExQZ8w0oLh8cdh79M9XZrx7
RRf2y3LvweXg+pvN5wrqMLLm8yqclZC73x03FSkxE2ZQsn2KeaHa6gezrNUvel0Wf0PUwECeyoK/
/mDHr0OnCF6aQR38gB2pr6wRCMrKKDMLV0Ew/A3hNCnpH2drrZMl3+vw3tNhdnlpRymTN+xctT/9
QPx6B7q9mQNQTph5fLihRzJnnDMxuZcsIa6LwQgd1DstIb8KD3J4uzONivhvncYfKBE64Q/8sUeS
37wmWB1KNijxIQ6ssgqPkaZ5vGTSIIErBFC0bsSGBvDt+ZdsVvpmhpu3hMsL4IFH/zB8WgMzcdDj
UN+BlVlq+5QzY+iYi2lKwAN7tR85fyR6PBckUErGdCXLy2bGLguiKwYQ2VDTlcC+AOvZ73I7914l
ytb5hL2FbYS8YskkKJwXvUzibKqXmvkB3rTka0ynxJuE9OyHnS4mbItJjlMt1VSItMP1OwMiJH+q
OLFN9iakFqfBHnSt5l693KTrklJClV9qa0tdqBALXBz5fj/whQZ8a2yJcANwg9gXCNf0oUugKbBh
m259XJqV2Hw/MPwrI91E14fjYZFoXvSXoXiHWaWvKXpsoZu7NmEAT2bPfxlL7HzvyzgCrCnwILSS
YcYHDpIWzmPKB76zXFcUDkinMTvm4IIInxVUScrZzqS52YlLhpXS5BhT7UljJgAevNtdZu/KaeSs
lXdMDDevjSPNx/Q6e3/T75ZYF3mo3AZ14rypjfoqMWLjjhxo9C5V+GhTm8JYfXEsD5RdNmkxv3Ay
z4FGmeD7kqaur7W9Cd4aTsa8CzLF1zQPZu9iq4zKWTovqi915FefoOULPyiJi4GwD9r+0tDLfTU1
YMm420ceTTP+VuUF/ANTG5hMTwnA2Ww3FEKwiR8Z4+i+YTip+Vkjqw1LeRgyt/z5zRV7N9xbk+wC
+HiiWWdI4FeREua7O/PlNjCtt8rW2NxngVEzLmubqG+1veBUf/6OWh/4ilTRQShQt+CRDCB4QxZg
APtRHmM6VzD/mK9Im9FNOK9q5TWJys0lhYgSTW+t82UGWeJ9sD6Ub4LAUz8oO8+4fP5ZGnq0/uvj
aqI+dRdaQVsbggHzfWwV7jpJVusDBQbi9nT+d8pgnx2zqelb3aog3qdVnEIwVdLBWc/owrWufeCw
M/IknndBwRP66Dy1nT8DWitF6pcUeqIU/m1oB8X11mC6kV35MNcwqMycQtej76cF7FDNCDUmqeYw
Ll+48dHKrhS25XITlsqtZ2tixtreYY6ImP9dQ6KUzDYWg1rXDARgbI0WhG9iyrx4lAY8ndNoG4lZ
rHSAv9xR9Ly3doSm+CLFx1I/JPTmRkY+zR3gMkgi5aILm6zfe8MLEkquIOpohT9QVyrtKFrT+uVk
t3s6MekpDpgedMH+pdqNIIfKr1R7rX8u8zT4s2LAwFczgIwRhpPN/EeJr8f6B0nxAM0BXYN//VFe
z9CphIaHfbiC00GFYmfvbb6A8qipGvLJiKmc5bGo5jd2onypdxu6pWp7l8W/ILAQy+I2GyBXYSsf
JOBAShVxcXSi1Ty262rWfBD7WPkRbbU2w3ePO+9uC4nyJZxYTDT15oe/fDffZcgJ7EbPS+wgQdec
HtHkIlpOYPt7hNilY32/Sw/hZrV2VPvj1taKP/SIbmuHxO5r7GL1toq25auMnvib6GBot2XiYMic
qDy8DxzfBZCc7HdvAqUyvoKc31pTJveGH3/wlP0YQDylDd6VphgdzDRB5WDLdvG8jr2tWa3Iem/X
n/AsLJrzdWjkqkLdvdXtXUhNqTja7szNrfSrf1QdCK7mera/YrJPcW950fqN6uzDTzpTKKiQYAUu
mWQYsd3rjXNhbin3th/6f6bPonsRQZ7yshmw96Fa5fUfqwJrVJy6l8RPmy6iu/TXfun5hTrWlrs6
g7VlsaRpawYRTx48lOe9Ww6wrzOJ+eeZmgd+bomIzGxZLVnbcGnQci1LcJk3F2YkShN8qObHoFat
iYj+GK3X3Olsc773+s+/WbuPz//Oc4/e0tncLGn4wlUhCdFrXGme6f/w+hB1q9hk2g3M9vV5y/PX
94wJYaCK9ep+3u73f38XHtIqKYUUroO0x2Sui8zmz+zBYIUzEfB4R1IJQt0113APGAlLQQTHhQ4G
cbU3/O/vwffPAV2JP7cJgyW+bYKpTSwR7ZFTaTdhcA5oZXKMZvQlMSLbPaK3B7zdns2Hw7/Wq/SX
tABvB0AUSwfKX1wDERAE+SZJPcKUVgQomoxsE2gKlRQBw5zA5k2FkwaC5kKmerqAbjaD1iSLFozm
Gp8kQE4tvwlNBoJEQLsJaNjzTRBdwEgK5RtaUMTV7vqIjgPASmlJQOOpZLN1kaVorv4mONaExkLq
vxoCI67RSQJutIgxf8YufF8lOnRvks2GhLx9Sw59TxRUlW0Q6Sp46ZtrbEqBYYStopLQjM5Et0yb
ak2nGQd2gUL+BFpYETZ1uzC2TaCHi0yPlCQIJ5EaNIKATJ2LgMMIFGJGQffXSsDoXAPCSBEVSb2+
qU7AHmgmXnL7lgPD4HoTbmMzaeubuhiZdSSJrUvugu5OLOoiZJMGesDFLrp079EI2ViEzhsZkUkg
4SRS91JCYDgT0DrUAQQE5fwMuNZEIJMYJWOP9QwQ2skaAwPeTxKYrgD9NNdAD7oGxoIIghb7kQoB
CXZb1jEgXGTSGIOY8ISba+An4xhAm0LB8uQ9/X+FiwOjfh40AzuTPAqmOUHfq2SxO5M3OBGaZkIS
C8CN5FlzqzGpAqCEsprQgPCCN3cgT+iugUaw0Qj0xNleF0uOzyoy8kn2LOAUACmhxIDua66BRvBc
pITEAamFdpfaXM2IZAGQiqAvljMLFpExQTFmoX3LwVkgchZUC6YNMdJJY4zMN/Aw3LK7AM2TaCK3
YYVur/6J8DRCa4GudbsjM74TAaeVrItgWnxrERyfSfy5p2B7E3hWqK+AM2mu0e0CUF7plKoIFoSn
ZA3cRMeeOBQqsJ/d27dCNyJ9AGuDJ5tPxza6opxGsNR+46E+sMgjwsYF+qH9+eg8BOatmbL6AD+J
mBhvkHd9yjZA/wSHCQnFTtpGJQR0GkiqQ1Mo/Qbe0jnDQ9NoToBYGMRk7Z1G9fqWKvv6xArA6ASq
uhVxkYQ514PEy2QP0TVAHpprdGcALI4YWyflGaAJ6O0gawCfVXMNM6mkz+BHQk4EHGJcPgFsVdKH
ADtA7wa5cuDAzYVYnUsBk3VNhuaKtMlYNSETEWXzh2JIMDUl5r0+XWAEa0pgzW4za3NsUiBOgaxP
ZBikDjH52NZWCjAt51LgqniGJA2oK4xVCmDZkpYCqoukiA3wGk+fBW+C+0wsRfmpuUYXN6OpBN2q
lEYkbgambuIfP51HpdkPw2DhFDAhWVxtiDom6yhcN8ldMI0JrVYESqdK8+BE4BthMkiqn2qx4/MR
6NiR3gVy6gavCANu86mF03GuFxxSSDgQtBm2amF8oAPyidI5dUrOaEYaDs+yA+e7QIfQBFQXG+WO
7yzgwknHCUL7U1zrtF5z4s/fn/oSNJauSDG1YtA6ZaPSCDSLSWoEA4iVIcYLn/TiwFN0qC/RoUgD
RGc9xucvEzTIRg34y7A7i57XoUKk9ACxIm1OXR16fMbRxDxKCgFFRqgQLOLGp1FYVNk4BDjLo622
M9BbdFRJuQgIATgzrAJIpPbqmwVCR2pwlCEhIWiuVgONSSGQDZZVi0IhwNoDLrF9SeEInatFj1ok
VgFC/S60bP3TUe0CHo6sLBA6oPQorHeF1UEaAeKBCVgsenXHZxsFmk729cmRgff3TuGxgDieC4Hw
ExkhoAowVnON7ihAJCCPR9PAGInm5VP8ODwKxBRUY/EQOmTi6DwESgK6bFZZRE6kU4kKOo0w8JYb
VJ5DfYWpnY3YjUgVcHofDSX5BZg2Is4+fgeaSeyMKtAILdXOboxuFzBpshpBQFBgwfFIq7UnfqgR
3IlwpRnX2gVNo3OUcF9MabMALBGdD3XEd/KqjVkQiJ8u8Tg66wA2UxqTRnYVvLYA7Xfx80Avklez
CSyJHL/l3X42x/wTyuOfPpgLP4iWTQdMsCqeapT53i+cOkAe/7zr/hAtHqK5ofeLoiGmvXcLaRF/
/ncP7NIg889+eELqN/fp/nn3go9v3bvX6a1Of3kdrPJF/uBDwkb3TN09ZjtYmRkpXxbx4rw5h33H
In97kkd9PP84yj9Y+OnhK80zPNkf9HPr5gHde/0HbtDj0g+chzAaL4rTqzedOg04X3bli0UUfE3z
JOg9dYvxlV47jdJ8sUzPn7rtrpJfmR7JhzJ4qMre4k3Liuzis1W02C/y1fnKLf5deuWu3exF+vUF
Y6Wq+Et/21tUsexdLtn1YNn7nvh5Iq0mu/LVKs3X/UcmXhAwSNmVr9nxIDit04i3QTnz9Be/fiRv
lgu/J4AaYxp+gwq5iaIgSYP+iWxh0bJ7cZMsg8VAi7QAO+mV031fLNpmP9llXz/WTS0UTnphFqge
wvokBo1ctLBj2aXfpFVQPNrmFrUlu/btIkh62gNcgsBBya+b19EiWZ5Waox5Cy6SX7ooFg9+VazK
sifTHXBFev3gAWK5Rb/JskUGyS+NLSjSsifZOlXW36DwboOiEP9lWU83UckXpRX5Jy8Yz5YPl/4t
D54m5UCH6G3hXfah366+5MPRdUAQRTVXfundom+3ugKp/ML7F9eLOCv8oG/WWV+UHn/H+q9WebHq
aSpqWaKi9zsWv10dgoeeGesKZb9j8b/SPDw9ZqNSWky/9NJpXvovLhZ5iqXsH04QPNrpjr9u2t82
N5gtwuHZb9v0ZJ//nR/0d7ytR0gvG0Z4JP2oBh4skd6WXjpfrYd97E3GWHbh96skKepotxiECcyw
EtVK2eX/8NPl6sVN8ci2tQlf2eU/ptV3BLHD4vyeGzwWxA7wJrv8Hbu/gtyt51J0MHv5tQ/9qLJL
L8uu+6lc+CfBEDqly9fKLnu/ymMsW2/ltkoqvXJAZDMQbyjqRHpRdunPC+wOs6v6R7PL2kkvvirK
F/dPPXybD5NePygeUmZt9Dy3rigpvfb3B2c/m4h5KtP0D3nE4/zTiRzlqX/WT66J33iIVov83/8B
AAD//w==</cx:binary>
              </cx:geoCache>
            </cx:geography>
          </cx:layoutPr>
        </cx:series>
      </cx:plotAreaRegion>
    </cx:plotArea>
    <cx:legend pos="r" align="min" overlay="0">
      <cx:spPr>
        <a:ln>
          <a:solidFill>
            <a:schemeClr val="accent1">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Sales  By States</a:t>
            </a:r>
            <a:endParaRPr lang="en-GB" sz="1400">
              <a:effectLst/>
            </a:endParaRPr>
          </a:p>
        </cx:rich>
      </cx:tx>
    </cx:title>
    <cx:plotArea>
      <cx:plotAreaRegion>
        <cx:series layoutId="treemap" uniqueId="{34A76E2E-D080-485D-8899-D52CFBE8A3F2}">
          <cx:tx>
            <cx:txData>
              <cx:f>_xlchart.v1.5</cx:f>
              <cx:v/>
            </cx:txData>
          </cx:tx>
          <cx:dataLabels>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Regional Performance (Sales)</cx:v>
        </cx:txData>
      </cx:tx>
      <cx:txPr>
        <a:bodyPr spcFirstLastPara="1" vertOverflow="ellipsis" horzOverflow="overflow" wrap="square" lIns="0" tIns="0" rIns="0" bIns="0" anchor="ctr" anchorCtr="1"/>
        <a:lstStyle/>
        <a:p>
          <a:pPr algn="ctr" rtl="0">
            <a:defRPr/>
          </a:pPr>
          <a:r>
            <a:rPr lang="en-US" sz="1200" b="1" i="0" u="none" strike="noStrike" baseline="0">
              <a:solidFill>
                <a:schemeClr val="accent1">
                  <a:lumMod val="50000"/>
                </a:schemeClr>
              </a:solidFill>
              <a:latin typeface="Calibri" panose="020F0502020204030204"/>
            </a:rPr>
            <a:t>Regional Performance (Sales)</a:t>
          </a:r>
        </a:p>
      </cx:txPr>
    </cx:title>
    <cx:plotArea>
      <cx:plotAreaRegion>
        <cx:series layoutId="regionMap" uniqueId="{A4FA123E-8991-4C1A-997B-18B7772215E1}">
          <cx:spPr>
            <a:ln>
              <a:solidFill>
                <a:srgbClr val="FF0000">
                  <a:alpha val="47000"/>
                </a:srgbClr>
              </a:solidFill>
            </a:ln>
          </cx:spPr>
          <cx:dataLabels>
            <cx:numFmt formatCode="[$$-en-US]#,##0" sourceLinked="0"/>
            <cx:visibility seriesName="0" categoryName="1" value="0"/>
            <cx:separator>, </cx:separator>
          </cx:dataLabels>
          <cx:dataId val="0"/>
          <cx:layoutPr>
            <cx:geography cultureLanguage="en-US" cultureRegion="NG" attribution="Powered by Bing">
              <cx:geoCache provider="{E9337A44-BEBE-4D9F-B70C-5C5E7DAFC167}">
                <cx:binary>1H3ZUtxI1+2rOHx9RCtn6Yuv/4hWVTGDMca47RtFGbDmKTXr6f8lKDAliqFPc05EuTvCQ5Glnbly
T2vvTP33qvvPVXyz1B+6JE7L/1x1f370qyr/zx9/lFf+TbIsd5LgSmdl9qvaucqSP7Jfv4Krmz+u
9bINUu8PahL+x5W/1NVN9/F//otv826y4+xqWQVZ+rm+0f35TVnHVfnCZxs/+rC8ToJ0HpSVDq4q
8ufHL1ld+R9mS53FQbr8+OEmrYKqv+jzmz8/rv3sxw9/TL/xydM/xBCwqq8xlrEd22Q2p4SYt7/Y
xw9xlnqrjw3L3LFsblqEEPv2l7x/9ukywfi3y3Ur1fL6Wt+UJaZ3+/vT8Wtzwcezjx+usjqtxpX0
sKh/fvyaBtXN9Ycv1bK6KT9+CMpsdvcDs2yc0NcvtyvwxzoW//PfyT9gTSb/8giu6QK+9tETtO6B
+5D9+jDL4jr5GbwnZhYw48oijK+DpdSOSSS1JbPuwMLndxvlDqx/KtZmyDZ/ywS4+XYC91e8/LlM
3hMruqOk5FSa9mb9kjsWNxmjJr2DzF6H7A0CbUbpYeAEmL+Ot1KjTm/aD4c3urzp79fn39s+bu4Q
Zpu2YCvbRyfqxHeksgSM/AqaiTq9TabN8DweO0Ho9HArEZrfxMt2qW/eDx9m75impSRl4kE3Hvsm
JXa4tCRnZGXuxP2zV+buDRJtRuf3XCbYzBdbic1fOhiydw0b+A61GaUW4XfQqHXVQbiwA7MnbCnk
rd0j69C8QaDNyDwMnADz14+tBGY3znRw/Y7+hlo7whaCUAZH8lhZLLrDLcU4tdiDI3ocG7xBks2I
PAycILK7nY7mLx0t03KJyPLdQmyOENq2TEZWZsxaR8YGMswmQgjrDpmJGXuLRJuh+T1ygs1f51up
LbMsTW+uquCqrt4PHk52hBJEMCbulh+m6rHiKERwzIKloxNc3ijNZmjWBk/QmV1sJzrLOPiV6fRd
Ux21QwWX0iar8HkCDrLSHUkUVYSvgrT7jXEXAszeJNMzED0aO0Xor61E6DTTIBHmyyir3tHlcLXD
uWTgCNjGMA3BNeK0MVq4j6PXMXqrVJtRWh89wel0vpU4gTLI9PI6u1+nf5/qMFAGtiWEyelGI0dM
sSNAKTDJ7h+6UqA3iLIZmN+TmIAy+7SVoOzdZNp7V9tGdySHY+H2Kv2c2DaLQa84U2DfNkZsbxBo
MzIPAyfA7G2zVft/QI1CJZjNlGDmxhxH2TvEEsyS8i7FMSfU6J1leotcm2Gajp+gdbqdDNvB9dJ/
R8PG+Q7ITlPRe/8/Ca4JAYkjgKJlTsK3VwXZjMpq2ASMg+10NAcxqglZ8I7JzsipAQsOV3OnNBM8
LCgNtyQT1m9O53Ea+haJngHmYS5TbLYzET1Ir4Plu3I29g7CaFuB8dwYp1lyB1mOZUp7lQjx9VDg
DQI9g8z9TKbAnG5lIHCQte8ZPdMdU3EpFOcPXv5x+mmznREOSczV5xMv85o0z0ByO4cpHtvp/+9K
kO+e1XCwMhKGTKmN3n/MaigzEbzJiZ68VZ7NyKyPniD0ZTvdzNF7M2oWuEyuqK3UxmzGthAUmDBl
94UDsNOPnczr8mzG5n7cBJWjL1tpx46wJPVV9I4FNaZ2BFWMoiqzzqFZAq4FYIEnuFOmicq8RZRn
IHmYxBSU71sJynFWB+U7+31zx7ZgrqT8zb+seRgCfppYKOasAoMJOG8SaTM6j4ZO4DneTl9zsgzS
m3tj8u9pGS52GNhNLh4ZqsfQSHuHEjghRAgb9eZVcTbDsho2geRksZUa88kP3jOfBFeJUgzj9sq1
gA97jAjKaMq0kb48Q2a+Js1mQO5GTfD4tL+VeJwsdR8v0+v305KRvBz9ipiUNJUEFgR1aHulHcDq
sZt/iySb8fg9coLJyXYGYCfLslxe+XV5U1XvmezTHdRewFCqVU2ZrCuLQhOAKdDdZE0CsDfL8xw8
a9OZYrSlriW48gNvmd7v4XfwLig8AxsbnYJ33uNpVAbgQAiMtMD4a5JanrxBomcAehg5xeZgO21a
gMJz+b5VMwnXbxNU/lfs/kR3bL5DbPRqoGx2vyPuKjInb5HlOVgepjHFZTupmJOgLMf/8zy4X6R/
rzYMLp6i7+yBoZy4HVCY6GqiKKWtamlP1OZNQj0H0aPBU5C2M88cQcpq/Z4IIb+XCu0yfFU5mzRu
jh01SqGWKVaNgRsQek2i5+G5GznFZjuLmidZWr0ryYxmAPh7QWyULW9/TeJnYkJ7OPrT5Ni8vhat
vS7KM5jcD5xCcrGVvub05qdeltHyfnX+vUEbO5zQIcOUWhUqp+pi74AfAJ1274omlbK3SLQZmt8j
J9icbmeueXmjE+y2d4SGg/0XFP9N9ARdZ1JSaUtr1VQzweQNkmyG5GHgBJHLbdWW9sP+MslLP3jP
1nPOdqQlQJjdNwVO4RmbBtGZjlranZmbBGlje/+bxNoM0mT4BKrT7SQGTm+a5Xu2OuN4ABOSgzzb
XGomRCJQQ4OGsu5CbETYjx3O6/I8B87dPKaoXG6pu2k/nNx0wdU7kmgMtTMKf0P4yuFMtIeYcoeY
sGzoGZxi8hZpnsPl99gpNidbic23oLzK0jJ4X05AwqMIhgNpd7/WKRskNyjg4ASBvfmYwJtE2ozP
o6ETeL5tJyswWunvmY7ut/A7RGp0B2wm5eN5wE3RM048IfE04ZhWjOcksXmLRJvB+T1ygs3p961U
nXMfp4E/HJTvy0QjkpbUgnqs8kp7wqiB8BQE3mY8+XT7C4bvsct5q1SbMVofPcHpfDt16FMUox/w
XU/com3TYqg0r7qYzCmxhiI1fI9p3jd22OsYvUWizfj8HjnB5tPRVurQJ33jZe/pe3DXANpl0f23
6gLAyj+urRFq7uAQFCFsEhW8LsgzgKwmMIXjfCvhOLtJ07KPm+W7nrBBw6Zl44DNioU2p+qCOwUs
Zlljq82dSYPJe2zS3irVZoTWR09wOvtrK3G6AE644+Lm5n6h/n1cwARuCQA/g8aaBxAeaw5aNxkf
+24eBdyPQXqTSJsRejR0As/FdtYMvlZL/x2RQRKKCiiogJW7mXBrtwehFZprqJzEaq/JsRmOu1ET
JL5uJ3dzcdO96zlbgmNmzOJwIHfB89TxAyoE1rBkq6s2JpbsVXE2I7IaNoHk4u+ttF2XAc44vat/
GXsCCbVsFGw2mi5l7YzOh7P7IvWU6HyDRJuB+T2XCTaX2+lXvi1BcqZe9a4hGc5uIt4Synqmy/k2
JMMxtftS2yQye5tMm/F5PHaC0LctReimrD783nZ3HvgdvD9UhFOcELi/p2Zi2HBHlwTbBjptZfgm
Wee3t4r1DE7rw6dQbSft+a3PcMGa936BAAd1gw4aKp+55QEFNiQ3BHS1uQqk759919bxBoGeged+
JlNgtoO4uXrxdrfHKrT2k//0mjsbST/MHI7TbiTWbFw1RMbTz/ethHwdncmlc8+LtRmjyfC1mfx/
utHu+dvuHq4HnC+r5eL2XsFHF969/OntdHHn4WToKkPcaPru1u7g+s+PuHNwbDl7uK9w/JLVyPtW
p/WWuEeDbpZl9edHY7zVBh2gysbtHLYa23I+fmhhr/CRjU5e1BdswW3cQYRLJMA2pOMFCH9+5BZO
7tq4cQ23EkhsCwIp0KJy+xEYPpx/w3lRThSqr0o83Ot4lsU9+JCHBVn9/UNaJ2dZkFblnx8J+hzz
ux8bZRW4bIcwZGbq1oPinjc8KL9ansPyjD/9f4rO6KoiLslRmvOmKmaNlwTdvhZNsOf6ZioTJ/P7
JDsOI2K0X4Mu5Qdd3vu5dko7F0sVNCkl894MWdM5IpRDr52Uxzw88mhhxI7tppHnFGmpy71HK71B
9FGyNck5TmuA6lSmRYWgU8mtsm5jVw/6iHlmd0781JiJNrSP+0aZp63Ru7Hz8gNxp8qTR3KTEIWz
ozghCjShg48Xywhilht15h2BrjjOKmWEs7hBlW8v5NwrTCcqjGKfaDP/breFXXSzmjeK79uybtxd
4fkkO3BVYATO0CisSirdetijlezOrDRQbJGldXfmM04uYkqqYY+7aXYUlsTVCwTFQ+OQyNXSKXSR
DDPR1Wm067Up1tqQTXceD4U1p2QQyyrNs9IJCwuPsn238RZauWEyb4VLqNNKo7RmEogUs6Qq63rX
LY3+pJcBvdCEYRO0LBZLzZJgr+eGrRdDlZNTbWVRMFNe0HuLNrBbb0FGyU2fx3pe+B69IMQIBidQ
JeZW6rD4bvh9d+bJFmJ0NLC6BRM0/06bNhpmMqOF/6nzE0hk94Id9APxu6+6EP4QOIVByQUNfVIe
0QwHrU6HqFXGrlS9zP+mrE79w0qX2H9eGQ8zgyrRnA86pRcGi2n3LbdIZ/xgtMLKBWUHefoq67ID
nVtJMmt0hEGuNPDoOG/waV5HkI6GTZrMuqEwG8cww9A/cxtSSgdXyiT+nLcM8w+jVCzD1nMv617a
l02tMdxuiU7mRSA/+7LGV5tlgUUKeg4UJEfH899+mzb5Ph/MJFlgHVk9EwHDsgRGXLTzTlTF8KUf
MsDaoBeDHHmDHfuHwwiJGhfHLoII+OUsO7ILoyfzIK4MNRuapj3xvXb4jHtS/c4JOygv8zix5kUR
kGpR6h5KGNsEUmqpWjXPGhovuKu8eSwKEjq07foLWdHq1BB2p2ZJ6PLSGUSdLb2wEid978lLo1Hk
tG3y+IyxyFvSlgf7mRFzaxbQVC1TL2q+5cwMu10yYMv6rdmdNW1TWTM/bLHiSexG/SHtpOgWIlP2
pSGLsvpMg8GQc9EobJtGKyxvGyRSfzKrTrDdUnhGGs+SumBkcHpu+QObh9iR9KpNOmAXsJy3v/qw
r/Pv+GMS/sq7tjsPEpNchBKnsWeZhz1S0pTWMz+zyUVPR+TjyCikY7gtsI3aIU4Wg8ry71gZKJcK
UyhllGetu1uaRl7+XbqiOwf/CEUwBoUFDmhO5V4Um9mRoIOfO25X6n2vCbNoN3Rpd8aZKPZrf+i7
Y5bWWHqV1XiK7KJwcAi0zV50XYh1UTZLXKcWOjtK/Yjqi2gYDOPSqNVQHFdUG/qs72xIEvcM5ndI
2t7+GnAzic7dJtT7XWLoYuY2jB0MDYeBGPoEa6mrCmvZmW2QO7btYSFyM9H7bmzF3S6HVfEP8wJ9
87PbjRx1BoDLDBt6LJtRKSrN8S1dy2BDU57Ri6A2CJvhbLYv/+5iq6afQteGobA8EmVXirXk1JdW
6DlWnOCZRuSF3b5yPR3+0ES3Xu6I2quumWtV0TcNC0H8WecOQn/KkjSVltN5hmsvVOwZekEjgm8y
sZ0Oy0IB8yrW5DSsBtZ9s2q3iG6ESiktHN4XnrtIzIbSTwn8z1A4tA49eeCm1Eqok2Wo/h/4lA3a
EUQNkWMEnvkj6IbSCQLPOk3RuPG3aGp3lg3ki2q8rp2RJKu/9llvLKKq9OfYGOWM1Z5/wGLbnTPX
DSInCZrWQZGgF3NfJWLfKFvZHmc8LIzgm+fzutzluZBp6GR576YwMtlBnlvmZSlyOmOJ+cNIm8Cp
0jhyoj6tnMBvO2ufRNT7GZeuuuk85jop0emnKpbHdauLfhHFuvssM+X9EKxJFwmc1BzBADu3Cjf9
Qbif7NLU9NyZGhLhmJXSZ7bXRzOVRwVz6BDFJ0HuxV9pWCrHNstqdzCqzjGarpul2hsWTdLmn5p4
SI4Fb+pF3ar4M8x6/iO0a/9Lw+OzVplduKeLku8WfdE5Zpile02QBV+8UsZf24SX3q6u0vTYhgOb
x1ExHMaGHe2iHBY4TdGmpRMrBbPXsOwCTif/OxVJ7s/DoUx3rcDMvvlSjkubBLZjSVGnM6nq7jSX
HXO8oEnmnqvKX4FWeh7XnO/TIfR225jSU+GVis99U6S90/UIB+alps1RUSbZnhUXfTwLY5YdKL+j
u54gn0M3y/fMzq/nGnP8O4x03sJLNfIg7V3SLPpE1adFxd0vdu7LPaMcol1h2HJmhMZg7fa9lKeG
XxVHMNj9vpmm/UFrEPtgqKJ20ZdazyrK61lR9+G+n5byogma4do04/DItuzhSKfajucvRyhPgrmx
qRj/obnVRpneAn/4OD4psoRZYZy7h12V6/0odeOZ2TI4IW5oax6aTXbkQsv3X37qGPWsB2JKjXcD
UolIF+cAx6jpUQjJ3cFXfivswyKGFQ14AMOQVxQxxsvPAc/25DlS4Sk4azW2H0yir8bPZF3annvI
ozHCUKaGzU67/LvoXBiMf/4wZGIja0FwfwufLCWBDhsegsBDK27tRZb5/KD0ZTwzgtpevPyop4Es
zrXikqXx4kuCeH4agnu2yo3OlIdM9uQ0rRF6i9aOZ6VVZUelyqxXdsmG5xHkIQTbZOwDsMx1vIiV
QW3jRBwOne9e3rmg1DfhMURaIhopgx7L+/Icx+Va3yOYnIUzCxQXfKIeMZljn3i8snXFD7VMEV0p
w0TwA4MKD5x2FD4QxDn8kZE0+LNphHAfLwvwdJOiWxJXvlioqtOxFLI+6SzlhdnFkTys60Dvt63B
DjrSZqiLP2R/Z3cTepxObXyKAsGCo8zoaDYnuyZ2aZu6QSkPvcrX+z2I7D1l9e0ri7npKUgocVsa
ytRQvMlTZMVoIQzMxS5Kay4DFc9ol/9fbBNhc5zvsZDtjNcTra9YVCRFkAeZOKSuDvYC7WNTNH2r
ukXvVuS0yrtmeCWle2q/YNNhwzAtXG2Bx64/Mg0at29jyQ+NzJV/k9ryDgezQShSx5m9SK3epI4s
B2yRl2F7alksG6c0wTObaG56ohE2bQNzyAU9jGpot5vBTlayseZDKC3c3fPSDtkwRWwOhcMFUHWk
/HR9iipuNR6V0MNO+8msT0h2NJRV/j3m2DDRmMF14655+aGb5ifHuhNHZ5YUbPLQxgxS5tuSHMay
0PtpwtlBbFr+HhKdVzV9pCYmqo73NSiBm+HGg31PNc23tGXCnhwOurQtJySJaB2hzPg8bwZ9moWx
nzpujzC5axHXtYi1ytOmaDp3lxslR3KRiWXs0fKa+CVD1DmksX9mRTKPX1mWTZKC+qA2LBIu8KSj
nj1yXGkg2qA3XOzwBHW5WeAG+fewM+Avm5Bjq4U2wvqXkSBPdRd3gUGr4J5xeA53h68/04vBl7jw
cYeGZSDW7SyG/KHquura0gQu08/dcb+HATkt6rj43jRiIHMW2N15UdIi3iu8eih2ESUFe1VPYn/+
soCb1gSWcqxRjp3ldKL1ZlH6Q2NB65PBQtBtivAH8Qx2WMYsDZy2MF+jcZ7sTVCaozaAysEWxe2P
6wtSBOUY9PfDYcNdvizN0AudvkixTbsc2fjLs9v0sPFtBrhqwoapmXoBa0C/vFfY/WHndd1ZmEb2
sVlayHKEmSNLevlhT6DGzCwLNB3OG8HjiYnWJZFB8tI1+0PpCiSWeKMJdhYUEVniyw+iKK+sqxyu
mMf9pvAImJwEL7a+hjHzg07mqkUEof3yzEQOV88Mq6yir66RDeVRHjZgQrjHrWO/9ZMOGYli2ini
0Q1mRXfuBxF4AqNFsjQryZB/H5TW+6YhQWWB9WK7ZjyyH20RITluqdefVWlmZ8k/NcQSBQgb5dix
ARjnTibaEaS9laukLA/p0FvzNq2zo6T1gz3P7P9x1IVHYQ9wNb5ZBvcnT/Zd5Zm0ajpfH2pTsgOL
hph/kRX2wqBddsTT7lX+cPRej2IgDreGPovxPLNFcM/pFKV0SBgptOCHsuj4DQ7XNIeau/blLSEi
VQlWpxhi8TXrOvqKpcNNttOHQ72YlLji28TbCuAD1rcIj90q4G0QHhICJmmYm6Elo3Kvl0PN6Kzt
XOunJFHE501WkvLU9jJoIEMtfp9Wfeo6lIb9uVknYBGHaORrCq3GxALHKgdnUNhHOpFluFfj+89U
1RspvqkNxL5teFEI4tJi2WcRlsOlHrdXbMAZ7PWVJvlho/u8dKgsuzPRdqDGSjcC7xeBOHKdoGg8
Nbe8lkYnwjQiPTdJlHxuwTacalkZex0P5FnWE2PYy1QaOWCx08ExVUHNY9DSZjorlahtx+c6P64i
rshMxfnQzrO+GJBAD8FhawVkxptY1LFTE7+wU6cuAlGB+zabNluyIUwz6AwJQR7VOYnJdautCKS4
EUJf7C4fydDei/yzpu/wZ2UUQ3YgM1CUe7a2XX9fNhGyorQY8OlQqFXw2UQumBc7HuOaIoeu+Wks
+l9gy4N2FhFPI3HvdWdHB55ldOd5NyT+GUtwI+5x5BVN9blkJQChuYJ2ZyTJo/NsMOEvdF2RYhen
HLrzyKTWsSdlFp2rnJTXXWliFi0LxXDDZFrzE12QkYpqY8DcmQEGYupiKVqI+yUnKEgtIhry4war
2YDRqMHNBVEVdbsy7/F48CBgrqrBBxFuJb1ki4a5+MZa+i75ObQsPSi6sDa+dFmARxfRAK9lmykH
hePHrKSf0rYR1TkJDL+cR9gu/hny1UzPSK/afGYYAT9oGl2qaF5XjTEb8jRv55LChIvBww5K0waJ
BFVtoI5545L2wO+M2IVfJU2AW0xjcFpWXpfDXhcjh3VoYINl9Gqz0xckFTreswKBDZb6lqSnRqDh
G27jAHD22H2Dh0M++77MwJsRqVh/5IIIsQqwbVn3y64G98wamu7sjoITcQ1hmN+RCx5SsQxc33cX
ZV22+f6dWkkK22KOOtMqFlrLVASg3lrRkwvSET/YB9sLbp5WHGZcS4FdVFgSmZkfC6wrLUfOnIVl
/bMPsrbZ7QLw8HelGWLxpSvYGEh4HLGdlSm+TEg4MrEa9LyTh0h/OmKCgb91f0rWIBl9cFfqWCjU
I5zIDLpwN7MiszxKbA9qmuQGKg1xz7Gw3G042w1t6gWfy7SAIMQEd7Kbx7Q8TwdSdD/qTjGjAdEj
oujcyuyuPhFdTC5kGKZ8Vms36G8sA5WMRWgVlH/uSQ4W2O8RGzPoX6sS+GOUAfzM8UFXYK9wVHMi
aHDF1DcE5lHlOUJXWc6cOGhyI3Rcd0jAzRuxCA9jXYKt72OQkrtg0AYLlETI3cPENDtQbWDIKwsE
2VA3YXvn8VeVyVX+d1deuwJzpwPPX7057eGv/3ORJfj/9t1dv/9xfPHa77/h2oq7N7a9+FO4BHks
MpbTHxqlefguCLOSbqxNrv3lSaH0mVLo3QvgnvlwrU66VhW+Lz/fljw5Io6HLOhJlXRSXH5UXx3H
rQqlUu7YiiFMGu/4xrUT42XFd4VS3OAydmjhLBYOO6JMOua7qzopjjMwJIwIflavP1gVSQku5GEU
Dh5R/ciGUfVPiqRsdI6/Pff4RHR+Iz9iFD58fNXCuvOE4dcpaSNxYxG3QoZIc54b4NZy5KaXQtR5
tATDJsrdtOjLns8r2gm/myGLNX96qeYoTWa0i9Sh7Yu+nke2kRb7rZ3E5Qk0Ojd6J4s6kf8UURV2
2dyQMg7ZzFOKkxvVZX19HvudipeWJXL3iiWskKeeDAooQEKCEqKAbtbJJ5+YVZvOvVjoKHeyFtbi
mKi+gMhekpD+CIlOGv4yygbFm1ei3fXEFpmsiWNBKGTzsVcbyzWJQRVJgtqXvnXjtlkaFvtVgirw
fsybUqv9ofQquLQhQJT9KzbdgLqvxMBkjKYfY4SuSXB1OJmEU3u4i3SaWA8hs0ppyuA6JNEYqlYZ
E8xH+YMaRbir4ZZ1Ndd+5XHfMbgBH3LWctaXdEb4IFt2WEnQtBGKBgVDWooTNsi3XlmjMXx9JKNC
IsDGyvF4bSeutFGTjKDzA4P6mhnX0tCNSefeoDxV7MYWLJvppLqS8kckTLc6eKRuK7P0mJaaYDM+
l9uokoL3osg6p8/N6z5TmcGsa6/HnpNOg2wHNUnu0tRz2jCog0+pi9dOVg6MLhqFX4nq0ccwmbYa
uQfU6sE2UujQuvp4aCYwwLSza0PFqmAo05sSReraNqqDbAB9dRoYJCMnLCr6+ktUmubgO2g1jLEo
Ly/Eev7HlSmQWoM3Q+4nsRpTIqSSgRn24MWvXHuA39/Lijxx+4XhJqXd7/WW7oDKy498Onkc70Xb
O1il2/dYTvIMUONuHPamvuayhZbv9kQOBKUE3dYlXwSWy+UPXWPVC6eUoMZ+ZGbfaHuBsoqZt69s
BDKxZFgAvJgRWgJFBav9JOvx7CEUdl4ZP3FaXSXGflchTvCdpMt8vMaybkM+8FmQlD3NnW7kTQpH
BKZff0lyGfaz1IBH/WInfqLTeSEyTc+TJkjLny+v2XqmhBAcRBxuG8YtHHjvDbRlYkvq1rW0WQzd
z05XGpvArBGM8IWJiqQwnE6zxviSU5S1oDRVm42/obRV/9PFQucGKDqQBWDnGYdpW9+3CE7Kqi9l
9hNRuQEbHsJ6DS1IULPqxRFzBex+6aEDYJmEIoVF1Xmiidi3UCJqIqfwYW1Hy9/7GJUGQ9wc8Q6V
5ddYDTLdY2hTQvcyxbsAwTmD4Zv4p461aW6nA/tZgloykkVYlXlcnxVDFeQpkvYenTgzQyUNPkPa
k2T93IqG3vjS5rl7UNo6Dr1ZMgxmf5T4RVqh9ojSgVvNaqRc8blEGDgg7mR2B5NIjbAn6aGJDgV8
axS4bVG8oqZkPVuFpZJof8LdEqi/IFfFZl1feezMtGjQMfFDiUyEAuVrvAWxQJhX2zbSgjHf9MEh
3llPFALxGZhbmJOcuGDUULqumCx265a9rtB8asWRSCMYETbBO8xGQzLZFlEXlYnrZ/mPXEOLigUr
I4ufUOIjMWBl3WM5bBd11MvE7/peObWv28KfweC38twrBtfY1wkPkQkbyBROrUCOAULHmyS296Ja
jPBkJbOxhdDLhMaWXIfRcDnEMmojx4zj0WkFWH0AlKW2j39kiFWHSysBj+g6TIQ9fisH06useS6Q
JKJxph6xizovQIBR3D7etjwDtQkr60J8RYbgAZIHRjrGBlUukmjZlTIt8l270aT5wlk2VMdaI3B3
4jjRNJkZnpt0+x6Hc/2eWqnLLxuzIdhkyvIQZzRFOsboL9uGqQnH6ivUcNALCUIFL8acbA3m9qlH
7Dz+MZCk1B5KtqYCfdCiqBUfsLpoYShefuLUGqGmCbaXwG/jugBUCSZPLLVZ+m3C2u9sqMfN2NZ8
NH8U+Sict2wKIX+4IRuwCVtaV6V3omBYsE9fFoNOZ44mPYlGJhzkwbtYUZKZyDGwpi5QgE4uE54m
FXOqrBbGTVb4BayRH5UpWWhXZcFZU1oeLE7ui8xbeFZFm8zB5cdt3DgV9Yqj2LXkl47p2OqdsiWy
Oa8swwxmhRhAfWETmb4Tmhx0uMNdSUZlR129Oc8aH9HFgRtG1aj5DS6++IRzRSrvHRZp1jWvsFZT
u2bhXkZzPJdEb9/7g5xg3QxE0vXTtijV16ZOTQSxQmuKILYZxn3LEWQhKydth23bRTbDb151G9mC
thy3NKvDlrpf3E6OW5oWwYAmmCCnbDSRxVCaZLeIm7wM9gbRR9A6t03GmJr0VgLtVKSAGr0C4sSy
WYiAwAFSWDUgiHNAE1NdsDQZsjClX63KZ9CtKvdGASqD1aPq3uoxat89ZHNBYkDFYStHk6LzAo7G
8AnCeNKJ8Z+yAoXwZWyH6DEM2nhch6JvM3nqFh1+KvDZOMXeAzG3GxlKs93c0g0rZz38Bab7ytQm
USamZuOFz5RAVdDNinhvHa2qi4iK66z/yrxmtFSVLrC1hngIsqvKtCKajl14xXCpaDr6x8QAZQUy
Qiax1y+GRJLK27WZUbdfEaVqLEerQobdx5oB1iQNDBtbjLdxPlq3GmZz7MRqYdYqRCR4YFC5Jv6G
HItgKVByxlJUlfKNagZSJoRK+DZ43mp2tz6jKRxvuXpIbDdE2hMdtRAuILpSqCGO1fUnoS5pBy57
WRgXTaIyWIe78Jb6VtdEM2SWvpe+ZhYm7mh8JPrJUKmBW9pA/qMHByFk3qmLsibYIVWPfsNgD74f
68PDnGdi4bZG1qEVMWY9Fjxu0JO7TGD0sEqt7uLqTElUQcJdt+IWjMFITZ9rHO+EB0gMKH7VoYHl
dAWbhzYeLCXawFLoCrRohMOLuhEIA3Ur/Gb3od2cm1mSQRKwQPBNkazGPPXl1eb2JJ7F5EcnACOB
1+ggCppmNggH0aZhooPR93s5Mn51xPKZ25pueCrpwHW/KHwtc8uxKbVD39G6CIpDM65ZJ5wc0Y5x
pL3E4Cdu4is2K9r/Je7LuuvU0W1/ETXoBOjxAmst907iOJXkRSNOUuoACYFA8OvPJE6dk5197t6j
xn24eYhHHHvRqfm+2WEC/xrLLr5amc+LVpeD6b7lQH7du94Uvfuy7km3PuZLEoe9rdRAiW1G1I+T
P68rqZYHNwoWTF30cZ/cZbFLaDtA7JM0KsxAv2oD6HBXtRgWl4eGB71gMoAaXbeuDhFRuTrTNPH5
U9HNW86bOCR+9RdLV5Ew1G+Mz9ezKFGZQerVrfuOthZD0V4HvTFfj5NVxXmhJc9a0kdhf79Cays/
+LzjELDlc5o0G/pTs9UFnyfaUpmuuuGk41eQb8ztaOJ1h1BoiONLsiYCeikIhkV8str0+fNGFq6j
Z2riEN6HOWTzfTTNQ/QOO0bpv4HqKtzzDjHdYGprDEjctzTsnb4wCXTjvJu86k1NtclS0ZRun8bq
JelVNXwTqTVLaDFUtvE79fO6xo3u1ilRVzMbRlK16ANIV1xYD/XDA03KSOvLUth06sR3UQ3ZjLsc
oOdx+f2emQVDek/cZMVbqOznIj4NQ25tee0pk6K7G0jQIz+phc/rcgdxNJfyzPJ+9eQdJITZeF2o
XPDqjLFSZLoGZRFjW++mSq605lFejHMroEFX0H7xKQJRBf0qdptG0zXHArtY6clHE/mCTNcYHGvE
gLyjbEkevEXVRet5y6pQPHZpWeILNBXHNyMpITqqwSHnONxupnx82f1IQRipwlmeXkHdHJVlsymi
fXkJA0h2YKb5cuyLMYkkLodnBJvKl8A2BO00ighK+OO22tWWbxSL1NqdS51Fqb3WfqPV8liojEB1
N0IwioWrdDMR+kPJGYv22zzvJtypaBuxZN9j1R4FuY0y5sruLpFQGndvlFpVxU6rwkLAT0biXYyu
wZJ1nNK2RF2cnmIuNjm2sdUKcrRhjiMyfEw5FMTjuVcdpc+eV+MIyLsscWfTykvsIE1SiONDcP4o
WepxpEdNn4sJV99YkQxZcVZiPe5Y1kF8R2sziTl6GvryWPLBB/GqbOg6Qw162iEcLS6QIvX4Oft6
qWImO27fqEr8wV4yQYRSdyJBkzkkUK0Xj4nNRUr+mXThuM9DThWwpAjAOR4FoPFK5N/HEQ3NeHZS
otJq1grUxdjIShAPvsLkfvQfZiiL5YD7FYndXITf8yTcV6o8TlniSdv9qcDIwhEy/Nf4wqJwDLDC
RceTJ1uE73W0P27NsiT4UWyx1bjiHBYQRrjGn9fjXJaNLwDcBL5HgjXFkyYgGrMmXykAoNqWoGri
08/Rw/aJ4iNLFR0Xx+btx83wGDUOVMOPGpeSnRz/yiai77NYuujp562OXn/83zf59eeAFIBMKVPb
4wSSIRLLi5aFle4CHcqGix7TPeBYPM24jJ/QgHNDa/L6oMwOGwo/ofP2jl8PCd0YAX0olq14pL03
uEtL2nf4kdQCY3MNYA62UNAW21H08p6k+GZX8nh8oa93EBLeHFc4vl6TSCV6tMaaoViTq81DVo5J
8/poX4dHwXSH+1PkEr9xImV3XHwoNoFxyhNIZVFI5KLANzczxqV43sFQ+fkGV5odt/d1IO1+8zhL
XOTxKYl0E34PDrAMo2uaxXHqrzc02tcd/zCQp+blKYKCVavrHXbLYEF8A9GK4bfwIHruqOIH8jGt
eL5yKdPxJSn4gOEzEVSsuHi3oNh9nIBlHx8IMSu+5Auv8KUb4mM69Ds5zn/wBRfrs+94x+V54BU+
V0Bnz7MrPW1lMt9mr2NFqonO5eXnLadqcTidIDOND8EOYHBwZaXGPr8k417Ez6jcVLW0dozmQTbx
xBkOTpSAiQJCbgtsswNgAMgGj0n469LwYzrDNXEAPXrzharOGsVi2G4yOnXBXM25gW2i6Wje9UvN
Jo4+P6GJx89DfzvhC4pG0j30o8ffW78CRCPxmgAqGoHldw8gjBhAgdUpHD0R3CwfioEFdAFs24+x
vyLXAiBxyMYUK0zlROerU9dji+1PIRoYna5h7nJ7+ARGVWG94Z0xWl/9hJPV3Amnzl506He/bvmE
+KwrqwRuxyX7MWdGU3W4YRNbNds/ZKIy6/w8ZqtYi6v59dID5RNuUQaSV+OKNF8ncir2OMEqBz3+
cfuSADbWNcCrjiH+ip9Wk15xBxKfHtc7S5nii8MAx8+PElBoVIN0Ba5M81QPtAZksRX9fWYTh5+A
4PToYRcCtevTT5BlT0jn2NkPo2PpNWfjjs/YX6E3hrYcqOFIcg28lCUarW/fo3camrkDMEFue10c
82mG1gAgPNfVjKUyK9iGPW/asNIoiMFBRusrL7MDKkh9pYHFq27g+HW8uQFX+WlFecaim5VBRy0f
aKYOkNJ4bHf3pWZZMb+F9r/f2AnK32gT52K1pJtaQBd4GVZdAgQqPuc8S9CSYzOkePh7lO+4qmLo
j22jJ+wYbi51CQbf651UswESnclYZsvNupOelW/17tfoyaGYBqqw25EWn7HeYnxFq91xByATO66B
2QGGljPaywOl6iTqVVTWtDer/VzQTYzJSx66onsoihGGgHOemmmO/rXKRAV2wo4Gv1UNhZUeo6bq
ktJ9ACK56vk9xEqK84aRDXzyO2gvk2z8RqEkH9NPE6sATVyc9ktPYYHaJ/1hz32aG5CoBRqOek4S
g5oS6m3qE49R3oO3bRZ8MyqhwV3BTIX255W8PsvRKgDEDTIrt+Oyfiw3Xbcc6x+FDwhfUP0fk1dO
/fETUE/gnjGVHt8jSQyzWLNxGKNcwzKgE/0JnfvBbciOWUxljmqRPewQrtmTwkQ9ZiXtj//5OWRR
U2Iloog2xX+94uHHchrxxoXNZWWdpC6u3nhR8tXUK0QEeNDbzmh6vY7DMct5tB9w4ASeCF9ylGXz
9bjHGN95DP7hAbjlceZagmn8/PNAxFFsaTBv4GG/dmyDVHupazVYn7/VrwuWfgUaxyo5wGgYtw4Q
cnKFy/O25/1oWC1G0OlPXhKYoep5BYu33MiUH2WcyAOOUS7dcVr+x4SLjMY+UjPij0lu04NmbIcV
7HzalmxPtayJmIa+PwnVYTaeX28IcOBj0dOIscLn5lMSqVvotrqy+hvg67eG/tAngm/FC0wO52ry
J1hZzOAQgFenTwJOGpx1yXnAbIA+s3sYo/yYQd0C4EXUixyPc/+b7g54wS9s2XF4vHnoEG3Dlo7j
/4azOh9MtE4loKrXpVEBA8ZZoA/ATPrrQ/0GoGM2xRD741iArPB3cbT1vyhB10qPFUMp+e8xEutg
TDNaluePULkeo5sW4nioXh5KFpO7HI/s5+L41+fyRwgBmkSMHwjEcPGgwzHO0z+eC8xcKeBbxZ+Q
YI5lTJLkqMenqYJBdDconf/uPv/5gJDbQTWI6KYU4OLheP714rVwcdL1MXs3hgEbBdfY8a/LTWOZ
+zmz//oCkwO2+58He1whsNuYlEhdSfHWyN+BzNCpnA8wNr37uWKsYj9AeyiHNkLOIZ+q5aws291b
v2abans/HOt55rA0wIeTYz/6mzP640jHGaGVOl4xlpVwY//ZErHROFrLLRvfda+TakVdhzkevGZY
12W1SDwCkfsNM5Nm2BxQWkTiOBFls9HDtTmisz+TPjMkrgOWlq3BUj/ixzE/WPIgtwz9ZLO+8ln2
dZn964v4/THiwR3KVgLGBJlOf1IWY98d5zREy4OY9LEywSyIJ2gnMvi3W1T5/G+U7P/b8UiMB3n8
OV4x/cdhUwZUI3hjm3/4ue0FLkZVxzAJE1O7CW+S+c+uD5D/kVyJiYFoxPxPy0G2MiDRi1TYbo4q
GEXy8TRK3WFewLdybBh/fcBjffllmGJAgH46HFXQo0A4/zueuW57kG4n+qocIqdJU/Z9mX0uHCbM
303BPx8Kjw7mGCig0en/yVjes7TfPC/41WspshCgIxhH6djjy19f1W/cGj4dCg34mdIjPpdCBPvb
dB/iWUB1aOnXGOq0f0+rtNBHqQjP99FOrtVhhI773KVlXboOXWDdoRSdmjkbQvms1hiL4N+c16tE
5JcbDgwTtwDGtRT+gbxCDuMfR1Qcgy8qpZgubk9jMZ1SEg6VhMeLTrz517QPINobM3FgvrTuYTtL
inomfE76W1QRkAbxxmgLROouzYGJxG96Rjg3VxtqFmIeWJA6CVsDh+6E8mmEwQXGeJXmw3jqO7+n
cxObuJj6tnIEEOBdFhKTFW/oK8+oCzRJ2SMbeojc7jUXC4WUxy+FTIDVKEhIrtAAlbJvu0hZDJGf
hVMZ4ddErV/LHXQOFTax4sfy+toC6R93E7LsFFsKWtajPFmXNEKhbdIK/Qvsy7jdKP0KXz5kU3cU
mVCeHruSBWmL5xbD8A7XvJ7mHlZphC3QQbZQhHfK1/+GYkZs56L+WWD9mEJg/FbcX5hOjuKiHBcg
Xuh5dJGebGVwyF6j21luYrAokjddgDJbXsAzdKp7zlCO0+yh2Gaa22tVxNEBUkyQaabN9tof0nWb
srEV2veAg4EMlWA/aiXmyrDmyFFY474eke1I0jd0pBCwn/gIx9r4nmx02c178CAH04baNE6LBzNP
IDfeSwsUnLcY55A5nAXUq4lq+gTF8L82tMRTdUOKsKafExK2uXoAnMfs24FSpdOTGqYoRoeOBS3M
DaI4wPGfBrPh2bZrSHe3wXwGxGRpUDImpGq2fGPrnabTPMFW3alVosunlQNfKwW8EHnczetLAUP2
JlqWoxEY6r4cevdxACIU+bp6pQJ/rpEjeHpe3FU99hN1HkRXQOH5s/4DIH/Ur7ADH5vh69DoflSp
QwnjGip9CqWOhVE+LvoEKyw3JU4j1RqRDjpa6HtsLqZ6sgONunMvCSe14Hx9Ipskqt3kyi4yX7Ir
GWf7de/CcgWExbwrXZE2gRLxUMq5i4FlL+49w6C+yjmBxBuzT7woZ7uPPJamDTSBerXqsvmCJhxQ
VzqQ28rGn43GdBxWW9zBm2LbMhcCTzeO3FmVIT8pI/3jrro5PmHkzieYubIOI7bovwrrn9Ikt7cu
j/htv0zziUyAxiGQ4VeL8bQVdK3ellaM0BtY+Q3qWNZ2wiLWIR+GljA63sDb0Z9htgY7PViS46Or
bWhyNZTnFR95XaFPfHHB+Av0GOzbSHV30SHpkCxAFTkLFZsnm4MzqDtAR1MdZYY/r2GvvnTRQAAx
+P79WqXyBN9AfJPHVMjaRFF2lwM+hOl5QuSmKtlbgJoSOqo5o98SUFDosxKbvFuQZSHPdhuiUzL1
87tpyQGEYClopy34m2xym65Jv1YNK6EXrz7KJaXbNZQR/uuU5io5GW9ntF+yF1u94L1C36uZlH0b
scjd9BQyiTZPZvU2LJlG/9YjmmCCBrxhlTBfYjXZu4AX4txORXKMUEYObpcvK2xoPtzHpV6ugcpH
N1JnIm0rrH7fkhXK7XqHDUignbfRp9WO6/cxikKTymT/Mk3KILqDWcga933CyBWdhYckMc63ENjr
cFN4PsLJn1j5sCUlFmK0es2CdJHsBoFunb1xYXTn1Pr0lnRwpQCB/kDW7WvsGXvIE0yfZfJzC8gz
ljUP/VK2ZDPZKS/n4cFC0f9pgwvxrGLQ7nyqvYY2A4Z3yQkyCHyWfwFjbuos7YaLAYBRp3E/vw3J
oN9OYpt1o+eZP49iGz+6AE9ePQYfGpY4q2qF8wMTXAELxMQLYm/yUK1vaDqJrkEUi/qiervXIJ/6
D4ORY23tkrylIDeubeoqyJxjGJXlAEtTVYQ7BR5iAR0CRzjAqLlmPhrRKXt+V1SRgRU20fSLi1Bs
tRXqRoUonWl8U6wFEiXSsSgaKvfyak6MeAP9EDQnq3DPqRnsZfEhuSi7FF9cxp5X9O/PO+Jhqsto
8w0ZMD3/vuGGXMRcen9Cebo9zY4SVrt8BJOs+VzHYlmuC6rtZUR9nNS8nOgzHWb6kgWbvVeOmZdl
X/bvHgO8XUqT3ucQPFxi7BTtGMb5CXVvVMMwsNxFbtKf9xi5AFmXMCjGAHM/iC3OsZcFrEixkhVw
KqKLK7yNmTV2GtRFE++eoTnLcP5LepPEAyTmRTZ9Al44vqEDrJHJ1tGnvnf7LZ/UeAollly05718
GPJ4vnE+X98ME3PvHRxZXzO9YHFIx215yOGxPEHTuT4m2exvgyvXawmbiQGeVA0XVvRIDRgLKD8B
x8C+Hzl2x5hwb/e0Es8VIJ1P417N77Hh8ytMtvJ+T6IZ2qpCnmFgJndg3pGNMfdw81f7NmQY7244
7zwybzSogTc8GDs2UKzEZ7ciFMfOPudo+vf9ztHc30JApYFa9OY9z3baY83uEZRTauRBgItsFrvn
j9XCMzAGLvoWsRTauLuN5Luk8I8iB6VqSw+ovbrTJFvK+RTjjQDdDHe1ZXdrZPkboD/dQ5Rvw4du
dl/wO4jnmWXyYepRwShfqodAFWShxCbyhhqbfvYR82vTIcflHhIk/yzTZRkvIu2yvKEiKW9zZlx1
pnE/0JteVLYFv5wjxAU8fIt0g76s1T7Tpe4zNjyYCDqE2y0aS9zrIl5ndzfSBQRUEhwsBbBm949Z
yKO35UClbQpYY81JUOveqSPz4QQqehO3vdRGtpEbCJSajCXRpVymaX+3VYPz4nKUHnFLxwB3jMZd
MyvXNxpYgeua5PCUNaT3bLkHiqOORI+Ev1/L3WyNiRGxARkhS9o1QYkI6y8p5g9Eoit1WEecnUmB
wokPkDtdLXNR3pA0xIN6v2cbS5d6C2NM/U2KxS6+rnIwFZex2wbXimUi/unVAAXPXEdd7SLGO91E
OQ1PMoOap06Rn/T21b+0ogFWTfzDurRSFYYmdeAX7n/3K6l0lk2RlPpmjrYwqcduiwq6Z7j9Qxz6
FvhRrw/1mE1J/zjPuarmdisQiZMC+J8M5kMF2rXxMO70pzzxnbjTAqxx3Q+An5t9DuNQZ/0GQqr0
Sl8NMifmxFey3msJ+Lb9JWeoQPBQCahOueRac2dBk3pSbvX/nitU5joDRHhkCsH14b4tFKVJ5uyW
XoxhSXbii0h92qCEE5FpoBmARG6tS1G826LclCjMfLXJrsFKOuMHDHIE8OoYLEJwyJyE7ZA0w8ck
wLLUl0kpThZuPkLuk2gp/DNI5p5dqREmGb4sn/dd8Gcu7GeOKLPDdbr2Tys0JydWMXeJsXnEWCQK
B1qu3G+7Le0eXCb9eRGONna0u61LyEdt3fekf3JDV7TOFVvtK5ljfV3m/uvM2X4uTQd6kQd2D+az
ipskTOvY7ths8jd0EtlTCWGTa+UCDArjAQMGeThy/ZYYq99auMGq01SW/G4yg3nyCE7iJx/4wq6B
ZvOyjvpAr3ujxjYdxu6sR0bQHcfJic7C3GpGovtUh/w2tSBTkYgEUp2iLWrTlCHK3Zf+soc0PRxJ
2ITbmC7jdLJJYR6ga1whqXQrq+m0xgHWLa6avJgWW9OkZ9C2Qqjpr6cCF3faAL4/7cgK+MbAx48X
Bd6vdZiUK3xS2j1gl8fmLwvdtVKhvsApsHfYdeTZI+eu8YMVH5TkyWcgguEMMRG9mJj259KW6k2k
YtcsfSE+xkP/3Cko1Dgat3OZMvXJrOlsapIZ8ymLmbvxacZCzVxQyKcCaHvDbIqL5jGQdxmWBk14
9qjQltwsayK/apGVnzXjyUedZOvdAka5JXY01xmg7A8gBVJ9rGnBwnMVj/cFYxnqViyOxyDMv+b6
aNK3oT927ZBOL2ZB7tqpKyQIWoDcBokyZJCmmRysR+DAdgMQs1xV0mQd1pG6iKQi952d0hchxKzr
FKFyQ626UlSNxuc2gOUwJsRmyXVf+LRs0cIvnUOtpflNb838T4uuTTTaZln8GRvv6moaVetyFc26
aGerois5kvT50DMgomvRvobz3T4SEtSLXyqL7QGd59l4BpWWYSS7A6Xobi1C2bracZQ0d2Hy9kWn
c5DNBPhzQYhPF77O84a5gkmJPs1boKvfFrBpSw2mcDkNasluAJ5zSLmQuoRiHnLW7zmkrezcl2K+
zTf0b3WEcmRuOzZG5BSNPbTI8b6QD/PUdZ9Ku4RGT9nUdnE0xg9+LZMnsH4VhVoJNVxdzKvoLiuK
qhusfsN6CqMQCqUcRekJdUlkHjKxJlHj2aEQ3PqY2JOzC5wPUMpgEDVIThIq18uZLwUonl4j5A1F
mjsdbezSsG2UKWrqbGD7x2FC6N5japJ1atFVMD3VGLxmt41LPO+2SxSncLk9Fh5ZV7VORpl96SBn
jYZmiaqg2BlEng7xvUaajaENuu2Q29rvop98gxidmGytAK9WwYoKlXm+tcOysV7fbhUDpNNMHg2Y
fdMh8qvI6gD5OfVn5+0oP3Kuc8PbFVMF9A5cQtng6iWMppjPHLXacO2Fj/p/TeMUFnIS0GX1w4mM
4ACfWJyCE7rASyfnoXVbjvy7N8pbjeeQIxFBegWFNbiJBfJ7XP73PqJljPs4qWFrkZAUyEfiSCqe
XkHkyB5EyNzRA7JNExbsLcJpD0kBdAwHP4N5uJffeM7iUFyg994x38ZkovKTt6uIRD1UAOAidLZM
rQW2CCzH8wePRIixuptRUIaHWNF4g6GQT37Ulx2sG54Wtjxl1EtW+QFpUaSb/TbcZh6Xh2RCA/XH
1ECMg9S1p2wmVhanAgJamd3E3o+bgT5Kzqhx0Dvw8YzILuTjQT5oWg111H0KkRlKd0uxYm5Uooiq
8oucy37bLNDhBQivbCD18t2an/gAZ3J3siuUQBTYwWCqux2lX3ViUVcwsHMLo9bXST7S/FRue5Zf
wEf2H2zlu+cIqp+5Tg1McfBYY+6coILpv8WDRpUFVb5w+mSKiYp2cdDPhHpPR5Cie+G3H+r/Gyr5
8oZAtXsFfFremZhljU4Lf6+SbetPNushIlsoCGobdU+KhrW8Rq7XXtbZYLe8DsOqh4ubY6grQ2XX
AaahRX+zewwnJnM5rNkF9lHfztm+vZtktAYUCFF3QgWKDpEpS8jFFfnct6yvwku0s7DZOuHrmLyr
tNSkXfEe6a8OdnlkiaoFrcGwRwu6EacScUI54SZk6BG9fONROBAXVNTp0Oxa8DP8YwuLzr1PKoiG
Uji2GxbnxpzyLZ6uksmUn7oFVt+pKVnKTQNAURJ0qCWiRvqqiH2bxsTPHyHJgJyjdhbqvwZak3FB
gZSk0DsB3Hrg6Lz7Oh9Rh98HEIGhRgRkeSp10d1EfDKQ2HsC0wc0f7aHpCTd/NRWA6GgyqJZXOCn
wIMpkW1XZ9D8XY22G1XjAZi97BBSYGww+tZHsTmyAu25SGx4s+FhtzllFT0paD6+RxBVATxUlt9F
WIanz2guV/G2VL07qq4slVeoYAokCZREvmCJzLZLtuTqnUF63z3km/wbdwnufLXuATI6Bo87QgZl
qK2M1+cqEP9mdZ3AJcBeB9a6RF7aijENE4Um9F0C+LBsqTLrdQLQQrYrNDv/XLMc/kaip/wK8aMK
sklHnkbGzXlGBt3Hwk1JTUvoI4XrdjgHpn2r4cvaHuD1TGWb+mmB2awbINyncqHLNS8cVHPTsEOm
ytkacLpw/kKygW64sUO5pWcwV+B/4wyGx5Yv2YKlN4IPAzF6sL/7OuPTiKJg2Kb7zFt/x9MECT4x
4bY8Q6Bh36+hnKGGngdcJVQK5efciYrXPQrwxzE6Kt4JETpDjZp6k3WhGYVMRo9SIDKzUlCEAS55
s/dAAOq9sLY46QXCvzaLewlLf8DvcAKZH+QsvW2XzP5rncRwStkUmnUm26cSq8VyG+bB2bYbl+rd
BA+zx+EIGdEQSKBAfWruM4RI3Vai0yXkS2zra5cwehtFIn3ZOqlvAiIp30BDqBpo09IvcOv4AfxH
SbdGkkk5GPlzubV+3RTC9lw1s5MXsuqw/rqsu1VJupHzXKzkQ8SEDQ9ArnQGMMD0G1JB+uSTpFBi
1D0EIg8Gypf4VMKZjqaApnBbjCwm/QmGcvFek+DWBvsmqjrU563I3Fgd9614XLMVMHSWGvaAQMjs
4wj1B8KjfPcpQxzfRzcbWLvlAOwRSk8IuPiCId+5TzxaY47aKkRNhMrj3nnYjibgLp8H7qNrpzCp
Wyd1+Tj72dzMZIQHBbmhd8AFyquIxdUHIMayxDDgxYtN9+wU8nh6t7gtvdaTmdNGLdV6VGtxD0nP
AIinnKbqasrEULQ7jVA4IXowXAaSLt07uHhl6wButQ5DPW/GjPgTyhekJW9GQLO4Jh8F28JHikSs
2k4+hqWT6FNfdexfkDvHbU7y+blCuX9JcoQhGCjjP8b4FVJHATcOVoSP8AJV9wHig4tdZsy6yn+B
cHp+Y328sRoZcHGCebAjzBGxmhgNeX/BfuCQUVFNWYs8uVugaNHdOqbunwpgR1sFNCojAqER4YnI
4Q9R1eVPCrHCfZMD1UcS5ZCAooMCVGfZ180D/XcnbYEHuRdsULpfWnDzcFd9REdrevvO5ZPJyeOs
xIhVfsK7mKCZciN82RAvBERAjOAaQISax3yDxGdDQAw8JGmbmTjM4jr2olf7NQTm2/zMZFjJV4JU
UX2lTNXPecNyF89RWy0kXx0WLw2VDbg26DYUTWQRtxAEJjvKxireZON04eJw7bcAFLNGCAQ55/mw
Vp+LYZixqIxWd6HDOkZETFrUedBPtNFWcA6hTQ7tF2TSKOOh9trg0cakgbw+J5CoCmu+x8jWLacW
RCsEhKfJrpsWYFIl11AxWc4OcTvG4AgahCu+x+PbJUOkqTzLLBTOfTDVilzWFgRxhb4PViZEKTwo
ZSZvWmSEVkVyim3mp/HF631JthqfYuXWrCZHSVbvVmBluGKwbyraALE+riQveEy7i+BhKcd/+ojv
KaklqzT+Dxr9sgi30TyhYb5V28S6ArmvtCqX81/Tc39ke8EaIrSqgHcWuTwg6cDJ/JGbk2SDNYnL
8ps29vA29a/Cj17TDg88MqCl/oao/CMnfxwRNm6QlYd3GJTvERXwqywB4Fw1x/BLfO9fj7i8qmoy
MjhQ81Mpcg8R3BKHCJYPqUAKvl7yf5Tm8H8LYfg1g+H/KfLh/1+awx/exvBrmkMSx7BZ/Lfr5U9x
Dv+n+/Ly5X9eiHgEQLz+yr8j73O8sA2xVzBggbLHXAHD/DPyvqr+kUP2gYRSxBEl+BvD6GeUQ0b+
gTcekhIJjZDgFFDV/HfkfRb/I4WxH5lQkBkg+p4m/0maw+9cOz7l0J8kMNEdTPPvI1klNs2nLI+Q
TBTlqpZq2688zaf3v9yTv3UC/cj0r5CdeUT0I/ky/T0zYk9A6QA0j64gWEnewzmBUsHH1WO/woX7
N1PloOx/Ic4PNzfcqDD5w4IL8cDv4U54FlDpInTnaksMfYwLt9yD+AfJsiOH2xa9/DtpBGKj/nTI
8shZIDF8XgkcmYfP7RfFVNATGSFUZFdycwxw9mjmOxA/HLA6oGyCTX2lH2KoadJz7FGuoRWDDf5S
AKsZLiPhCEBflnytfUDa4Y9QGmoC8mk26uKXAcILQMT/xd6ZLcdtZF33ieDADOQtUCNZHIqkKNI3
GRQpYR4SM/D030JJjrbU3Xb4v/yjwxEOWRZVVSgg8+Q5e6/dij01pdiPCwDKwp3NENVueUUxUZzz
DLNsrjXdJ6NzyyssqvUOG39yK+cuubUjDNkbKyrj/azY6pOoxQjUtcXZRAf6lUHq8hxndvPs1dGN
3s/JFthxCdsJ389iWtmNbaPVAF5u9Wez7Ytvi7VUd4s1pp9MPUmDUpf5zlFxSRFWDGFfleNBryTO
2kWZe3/QUcBgxdtCtK+DvLPaa8/oqluOCkhj2XbfdKB3h9xd24CNNh7AE3tRYE9Cuiz7ZvXewqk/
uUsxMVJa4j7Q1Uit2vj2Tm/N5hVamxizDfgyr+WwMY+ohV+FA4m4PcVlne680uNMNEru81CPIQlQ
OBfll77xQBzisvicisx8EOwscTjqrfhIfWxDAfJij/GgOVewstNk2jWDT0WGoCv+ksW574RMtPI7
PadlFDKFr04e1qTrmc7Asz8vmEJl0tBYXAd86cJIzqa1dYfQ9yGeEj2UExAx+FrutjX05hWL3LCr
Jr3b+YOrOcGEv+qjKYp4H5fx+9yk9SZCongdCZ+5t7E4cbFtuTgxYOMblRfLZ1AH2hkw4XLSF+Sw
QTsZGV3RQdc2WZJKPdAqdJ9u4hwluAGELWW7teYkO4EZ7D+AVndfMmNO8+0SLW651bpEXHEJWlw9
7rvq8nCklXZb5nCv4K986NY0UuHa13IlZ2dZ9Em01G1KgqbUap9KgV4sBetYIr639RCbEUD5urtO
tcamW9NFyMJ0P30DFiH5w97vluytDa2gmYmWqx7kmJsnF4SfM42jEfggRLm1eXom6lH4GDYSBmP4
OhVkITiN1t1gqly+dCBiQr5Z50vN/POOAh7Z2dJ1DwoLUIie4AGJcbLtneVF6xvrFma9uTXnpb3V
vGXZjsIdH8tS9GFkiGE3F/a5HIvPniUr85DQAx7soKMvP7+XboLYQA495YzbIw7JA4B9ZhosHOAh
dxUZknWzBzo+58pdTv6Yz9Mxh7k4F2HMeEQPpEYB85y1I7YEBE5QsSIuRKU2/Ty06ZONeSDq8gBh
tD+MZB908VYYLWkFDq1CBicSeVngKN0NROeX5X4c0Ny8TJqNTQvNokmH1B9bnXwEbfZ3bdomysYU
0qHZB/UfPQyZsxq66mSIboGh9sjKkZiMpFSAe7aCmlyC+FpIbWAoi1zfeTVr5m7o2kqpxVvcksJ8
ThGFOzs6jI734U00Fxn34zi6ymYgFM1jVqARouAXbfaqOXX2KAaSNBq9ZBmuCs85DHqXP3ty1laV
tCnnYOxd6wqxU6UH4zKMfeBosdg7nUX31JTqZEyTczALTfc4lM+c7opFEI8RV7AyW7X+tidd+TjP
/fjumiWdx9Io6x2zFutY5ShVgt6mTZf1uX2sW728oggX267olzIslKSjQ7O4ula2zVTIGzzAWW5b
bfImoT9Yiy4sW90HFT+DrNWkFL8zoStC1Wnl49JitQygX/QceoexOE+WXX+1qSRPvJEk2mUI0ukj
C5iDeE7yeNtgUT4yXRd3uZO4bzmY4Rjn1oDhufWKszZmHpN5/CxliI+b/+doXfGNqWf+bOnddJ9n
pMwwai2qx6iI0TG0KL8MFo/M7XlufzDV/1EV+P8x0+u/V4HAev5U8fx7FQhRoirRcP4L52VcfuRH
FWjoJFbZyDWp4K01VYya8kcVaBhUiJSH3yXAQl8zkf6oAj2qQH7KR4qL/hI58r+qQFhfyN3oB1rI
oxHr/pMiEHPvzwUMZyCH9wWg1dR5P/8mQi4UB/8pI7bBAEo1kQfCrKvIywA4bqVfV/XgA7hIldct
/T7DcFbonxFmcYDLyrpon8zC7oiVWE8u5jZv0EeNKY8OuAz/MXFpbLnQU9IyMfqwHicmVTaQloLu
sJgPqTaOGv1G5OzFcKRdXLQDTSUaOV19U+ZzCjtzSNjOhF+XJwe15hVF1aAf08Sdb2ZbyqfUUmAP
NfdFa6thP1aDt/qE8fI6aX1KC86nRTrxVDhOZj7FbsLDlMQsW4EoxhUL2Axii4sMpmDeLBRtbu5O
Dwvd/je9NlkPCJMabgD/MAUx444VqRl6QJ+CrKV8X05Dvp8G+BEbR1TJ0S0i5d0K0Q1p2M46G6Km
0eGBDtntuyYb+kBbUTFxYWeHWjbjLl0ab6FHWvIX0z+UE8dJOdyZjixfu3E2HkZYXMO+6lL8tW3L
ThExIWZnjeYlaLOi2aSOGl6wRc3Pcqk8N2wiVU+gbPEr0J12+KBMFnrzBfaSwtlr5PvWdCHgGtmw
daNaGUFrNKcRe/KqVEN4iLseEHOSjc7RZR16FinhLWY3inafpLgHd3HboBwcuNU3sBpm/azcbGuy
BBZ7q8sleUbOhAAi7TzMMWlKGNWAXokQC7upNnpPi4Hxa3HAJRJvGN72/s4cx3E7dmkVIrodot2M
sIwLHdW1ExptPn7zZKK/Lej/d5nD07hbi6stlpcZoiNcsx0uVmffV1P9aJRNfI1vOn+pUKIGUh+M
May1qMPsH0f6xmy8O3xazaY3YVEir8CcSq/B4KYxJsIuoihXu5n8k23sNeJuchRaINn0YU/L5CoW
cvKCyioyLOkW2ion7imGUq06YlQwj12BEA2wn/ydpwGZE3Zk8UUWg0E533ZDto86ZT7JPOmPY1N4
O+abHmS2UraPtETf9dHRNsPsLxuwTzQ8eQKSY+UxokAhNQ0ijFzfOBVubl9lseO/roeK/dDGrgyc
djGMjTOYKFrYH61NK9UT4r/mVvn68iXvCrnBhDk/90ldHOTCxgxOVBdpUGs0B2FHtncwPMtb5eBf
DroqTZPAHBIZOgy/N0Ysq09upLpg1ER5RJ0SfSYtDaUabdX8IbNJcyEXBBFWV+y7CnUyOVs227ed
6WcnVn04o0YWO9IHTEA7pG/J68tQqXe6+q4ppMDSo+dfSyObj5x3qnBaNfTDNIuglN17qif2Br/o
GDpICg6rRZqZs/k2jfNnTHpOSLaamDZiML0m29Cd5HuE+6IQVLr3Y4vWhJfFo9cTynZZ6/+3K/5N
IqAFYZuj7n9vjvw5M/ZfO+OPH/tjazRgXRoW3QznO9KSVscfW6Np/+Yxuf2Bs/yxK9pspbpp24Io
QHfdSnkLFDWXOEDnNwdOmiUwM8IpgoLxT7bFn0/1TGDoVqDapWUDGxjJ7S9dvqVaVK+1vXsuBo5X
YZlM/Rn5f+dC1FLt73+6MP+hQ7L+Zf/qWlxeDD4nY2Idey0mM6qAP7cQImeykTh09hl7f/16yZma
GUk+Z0nXuHR29fo1okH4Jtakq/+Hl14NELgMkOj8yhdLNIwAXWXY5wV482uJ+w/g3iXbwutd4wnb
G2DbVm9WGrrE3f2P+jXrJ/dMQDkATX3sDsavL29aSVQK4ojOOSCLhBM/He5Q7/qlvkqq9eWmVc73
1x/5FwL4jxflViE2Ejfdv/nKyrqUfVQL8+yQh/ZUYrM5moVLlsDqyXiuO8c/2UjSEtyjPcThmBHL
h7uyiXLN5Toot6JR463BXi3gA7ldlsV+c32TI4N0BgR+Qy3XYLoF2FLQ1gYQ3ikvyVX468/xc1v4
+8cAAUb2CXxXWoW/2I780bcADMfm2eg17pX1SDPlnEV3Pof/pzyZq2sGl+3HX7/qz9Xij1cVPB7k
oPDCYu3A/and5XLGSienMc4cv42nUlsocrwy/kbknQJgvEwPjk1GIu3NGEF53P+zBI/L61vUkri6
dMF98+uzMgjBKBK5+tnVKNSS9YGZBWGR0aCMv/FC/mIQ+vFaa0oFnVjGR782SBn8dKBfeuNsr6kT
Wh0Dfx6SVfUvcbN/TJmNsFp316dz9eVj2+Bh0RD536dZrP3N1/3vKxL+K+xeZKB6zgp4/fnCm4hP
hNKlfu47xUNiexL4udkR+hYka3zDX3/N/+kh8Vj2eC75x3N+jQQxarZczRrMc4O4Y1MiaUf4jYL3
uvdI+yua1D5aQ8tRWZHcGIh8MW6LQSDTnVPyUWlbLNX1JYwzUs4UbfGtoFbJKLbpUhLtGQ9U3OWc
8pQ5fjmNAIH1Pv8+t2DkQI7tf1hXf0lguXyBnsn3R2/WoSH8a7RBCucHkaQwzlIy6dpdohwu983U
FfVr0xRamPsj697MBaRdAh0YOCWyrlmoQz0XHBCSzFb5fiEcsdkYULVIJ9Gnh7++2D93rb+/TWZr
eG9x366p0z9/tRrdn8GVtnF24Dkm2BG4zEbd1K+GLo0ntYb+/fULrofHn3ac9cSJsUxYeHdWm+0v
r1h0kZnq2dyeL0GaF8q9FJPzBhuFALGe9t59Y7kooWUiOfnoQ0pUzUjm4mPSYzxBGjMTYgij6D7V
WQH0NR4jwVkKdJ574nKJWnYNNzCSWJxalPLXs2H5pwvBnhrNuF1mIi3++lPxCX79WOv4hWMxdy7s
MTyEP1/Ixc+Ep5I5OldsvyjN54UDEuG0d8rK5+5QDvEwhqnH2WQDHYIJIaJqGe9EHNHKzvm79XDG
EBiaqTlssUh4uwH5egfxvu0NZDHRbJGW6UhSI1Co0w6OR+1TrRVRt9G9qmqCMZpjJ6QRAL8fUBlP
RtqO/ZYtwK3RruQV4o+6PHO+ja/9tkhPZuFXt0MqPbWB88+ppzZz7cWYvexuRRa861lLfCB1AHrY
eUFdN09D/DE71exedTPZfknH/n2Fc7ywcJCl9b2iy11QPgtOBXZFA9BBPamCAeld/dyXOLfIbvS8
RyFUrMP6iTIX/MOA4KdwooaTLZwGeEWd6X8BloqBoyyITzks09LhC+l7uzmaak60o6SzcTKjntNi
PcgrYBzicR4HzvkeLc2G/hVHxCB1utIJVWtmcVjEHOnuvajIocgIO5ZQwxiORHHPtptxj3jzmhHq
VmScKAT0EKlyS2yZGBDoySzFeWuFTZlQ+qw2lIAsxEPNLvA9p415NYh8uZJmfca/KLeIqfBOPl20
np3ZiA1a9UvZQ8m84vSezjeuVamTNgnf2EVEt8cotpPJP9pREoNKEd27X2Zuhb421vcMOxocz0V0
25h2s2tQvVWKlL8RRvOLAQjryhz8aYOXE3kKsg5ibVW794Qpd6gvqt8L0QLAAs8SKLeOP7hRpq9R
L9MuQHtdci7m6wlj2SE1i2pnUxgovLmxCt1iplROkx/MGnh0v+o+bJq+4eQkUf2kcRzKrocS+IlN
+ANQpCdvkKiFuQFyWNc4hgoSBgLwaVhGyQRxBGDcDHjEaEJry2x40/GqgAWFAgkXnOgLYmXX4u1m
KcL9Wc2Fv9P0tfhZnOkBXAlfENDC6lqPcNay2mv2m/JHrMcc1OFfFpHMP02Y07EDrOloSAIJMhk8
iD0BExzy0y5hwLGP+WiH4XSNDTGYxQjsMquWf+FLTdKKYY0OGmsE9VYHRHTz1eNkeW0SOzr3nr90
4TK7a8LDCOwn0b1p2+U+q1ExOpC+FvE8mmb70S6kFbo92WWazTrk2YXYFk2MqU3xhPphUay9jpkz
L8+y5dCeBfP13K+JZxlZ39dZSdNI6c76h6pcnLpuYH1mOZMyyG1RRBvD6PidCFwoWVkJhQ/ISn4D
ZAbhRr7DxcE5zEfqYBq1MGeM9BaeDEvMOpw9RaoQJ+FV0wMGZDb1hAzS+8saSQ3nn7DG8EykisDa
ym8/lFgvpWiYorZtzy8v77boe5rflrKn+4qy00QUmcz3yKr5JfQmu7kri6w5RNEAa23hGxlsKsPZ
HI2nwVhA+K95Nj3as2crT82nS2xv3E3kisxr9TibXHsDxglR1Dy/aQCAqv0gDW96SNdfoShCuxal
VJ/62jW7pESKtTyqc4KTlIjUa4ow3MIn2s4Pl0JhyVRJ8lSau2/mRH2ftjlfreLNTKafftgQPLgW
lEPHip7+rb4mmrtECNy2TU7YDLcR3525vtuyUmw8bdUcWsk70lOdIhxwPYRUI6tf0fixmzMMIWBM
AmV/+56ZNzBmQmTbItpFzHnJcqlGulwKTw1pLWuB06+lSrak3cf3w4+17snAHEl5IZjGJmdAy2hQ
eKh77RtkYcRJFY79BjmRDBW2Hd4ghgtCjn16e+kWOZn8kmsxYtHy8ggZ0gEBOEzNWgax8yAjGs+g
btqPXLR8R7VkbNDxnyJaQ89L22Ftq9ajShYzQzFmg8KAVt3R5Zu+JfzWO/Jxqmtr0NyHZO7nOdDi
nHdLt7Ih5ZEdFwQ2dXmZG7d6tGY8ZXbP35wOlKu2T3T0DeE9WnwoYskZ0IALhfB65VFsifbizcjV
AtvZGdesQ2z6PIGCeEozX+XbDlfiHlQ090hOMstbXIxUpRgJ+fyXRSDLremBEEiuSp4l4uTOJHkj
MOeBc9eXL0ZiWVAHUY51BnNZoyLdew1eotxHLSotvtXEJOIxZyPnOox8Qxi75fMlV33CRPOGvo/n
Vc9hxJjJGqYdAfoD0tzyTi53oj2lZCmBJVzvDWr0rdHkLD7Im6P2XkwEVh79av2CUmWzNCHZUwcg
5uI56ZYJPiHH0Xa7uB1F0crjqwNzjIpHgpWcNytNGUJpTKpDkXIMwSBpPI1Ww0UGYWIMAeu8YEKY
iPqVnisPujLGCR0bn5CdaHpg/soK1FRM9y8H3gW32utiWDyiEUfUhKWbgRhH2qc1AvypQjtibbu1
SlvQWaGMWu/Oy7Y5I8UaN/UaZ2ZBqiQHm7HViRRoAB29WWyavucks6bRo/ynTY5wLwebub6d2OVT
QDG33+qegVtYxpE45VnJY7XMltx41mLt+jY3fLqNEctRkvFwmaSR1wE9YccKYm55+tiZXGPUJPFH
I0KtA6ZrIr8hL+XOA0LJsgnL0SZ1R2t0583G5J8ggST9q5x0jq24VI6ZqrRqS2zgmF8Vg8tP531s
qkfsXCO3iMy40Mu6uYCgWde+CZbtvooMFnlKkWg9ktu4S+izc09cLsD3tWg9uA+pybqwLqxNtOas
X+5dCXuUIeyaFTx5yfylYRs6X+5P2+zlPqURsGeiYQPd6n1uEWAfzcF2suEqjubG/3FDFGPhf6u9
AfF9gd3noIFE3eZ4Vd4iUlKfLnfF9+TzzISEAuycB1mVhAs6a7chY4JehYj3sLx0Dmq9cF4yLcQE
RxOicVBqBMn6gbRxTRZPGgfMPjpBossohEhNAkd8i3e8OXDLGU8OKU3jxsgjniwPzO+DiZjN2oEh
n+77tGK1txLjzvHM5cxJnZv6e1ZeN7JoX1ZAO+uyYlNJBIhhByaT7btLuUqWN/LYrBsQFOOInmyI
WpNFoYpg7u2UBmJvWxLbuHDDdTxmlpp5XcYW00Mx2xwJ8MaIZ0Fn9zki154uy4y0AmC4jfQxtZsJ
Rz+1EHBDwydivuuHMr4zWlzpR+ZNxi3+B96F43e8QpRU3O26ASHnqXN6ihCkoahtxjrZY+BbP68n
xnsbp9Bj70/FnWk57zFOcYxfaXtwcnxtHlb4a0ZB6bfIQsnumQr6tMuROhwqfPnWqtRIk5odCXDA
EnZl1EGpTGf3Ge4K1zkBYRNUzrhMe61PyQcknXUI0IvifR8mFDcwbm4s4FRGyK5ZHDnZT4fSqMs5
zOu6vJGVVX0TE17NnbsGeYH+5Q4DHtH522lqsdirdfG/SmVEI1LEMTVVb1ecYPIyP+IEoAtDl42A
7Ry68WOUmnw9TVHzb4VqFPUxMPN7OoD03a2RBadZF381UOOAQJweFEjmB8zPF54F5iDAv9eXg3KW
s8qOluBRFWQhkEbc8Pbk4tFsMivqA1uOvNPpspnAjGLFcpIq+1pRY7K7iBrh/rqHQ+WSzxgJuYMu
B8MIA2l9hQgKY3LTsaZV7uTJa/ppzcGLK3FKRGQfx1oYt9HkiGcDUeeHuRCDCHrWPnIG43stXZP9
s1kzvPoiYrXChWw+DbxyeFk3gVywOAo2zO0lQ9PM13qzlsJHIu2DJpE17SvmkfUrKlkIjh3rXqN4
hFDIU6RKLbvSKmfnRuvKvGBCUSFnu/hgooT+ag8umWBO3fPEdRidAidT4qR9rzAU1YPGzlxkpW8f
PW/RvSMHtqk7tJxvAr/viVvpgCTntmn6nFU6Zo3ZYjwRvkTLzsEIGNLn4ZJ4qca2ISUsD1RfbCwu
7M8nYCUotBXRebUz8Tws0bocXEpmRy++uZE5BXTJCh2hRwEKDTCJiSKkj59iEAefphg9SmzPyae6
j7INDhHB6sxpB3ZDbvYoKNwCr8sM6OC+0dwKC8siSn9rNdZ0MCNHe+9ry/lIRb98zakqv6GraCm3
xzwKqKtMOhetziy5rfY5zZUXUkFdxm1S4mJQikCkraomdeVYU3KbeIQ1R6mbfC7qLnrEe44UvC9y
FBqtoxNDg1FCWLX8FGte9l6pmb/JKfWkpVIuRXS/wCMCU6FHI1mGHX6ZoBGD+3ppK/xvwvM3Ex44
mQZNxv8+4blJVkFJk/xZ+fDjh37Md3zGNfSKwcDjFDdpQv0Y7gjnN4+jLzMWj9/8Y7aj/4ZOFt7u
GnKAHnV98R+zHctdxRB08vgDSOzQ1P6j2Y71c5/IQTnhMdPRiT9CXQEyfv3/f2piN4abKqah8dWC
wxZOZR65+K2Yv5szw2l7eNWjwrvFj1I9JKBKbpdRrAjVQqcJJPp0a3iJ/ph2JMdsG3PK7mKfrRH7
apli9mn2k8BH1+GfCsgEqtXG8ScUVXhIVsZhNno7mkTx9ZCP1UmPOP0GlZmfalRd9x4l/r5Ai7iX
nvT2dpbbXQiVXW7aPnOx9sXNMbMt96ZvZ7nBj0GbmRl8h1kDJMv1nJvu56Q3K3owQJRC1tUotOJ+
wINsdoehxGhcIW4aSTcZsQ7oX7Jsqd5Ah/k3S2Zh520mv9vyByJqN3di0A5Fd5STT6ynK2DiMAfW
j8Ys7UPWmNr7WDXqm1cn4s5KS/9YyaL5Gk0otai9auM+Yf66p5ZsHuzWHq/SzNPJ8WTfLEIrNb+y
p+sAudk/satb2F8p5G8jvYyu23rRENlFTRcYdUUS5aLKI8jsF1rM6iEdQVdnsT98iuuuo5PVTUWQ
a0vzBfB69NIAQxck9kD9cN0I8NNSCryCfknWN4mtwE+S5hizznqhaRrNm5qnsaeQHT+7JhwPjK35
F1pu3UEsSbcz7CR5X2hOnxK9udOWyLnCAwGxRS7LdS3zAfmK1+68yW/NTeMmM4SEuTcbvtQoexEJ
bbaAq9TztxVauzNbvEez4cmwqQqXDwpxAgmG7FkyHe2Q4mjcT0rmT4zK488Z7OosHMkXMKErYOsr
XCc1YN04CFlj9LltkHADHlVj9ze9LZYWCa4OoZ1Th9zF6wSNSAm9Dce2jDf5Atc4cMQ0fktSE9MA
JRJZ1mVOHiiU3vI+cZ0pgIbinaKmWjYOTdoAm11xU3cavUrNMuYQfJetBZWNhTBwqjp6lt5iIkLs
I/uLmkY8vFnt4GTNG/5UrReHpV6IDh08UFWVT7W7FI44R3JGb+tr2zpGNhzPA3Rv5zbBJvteelZ2
1Bs23DHF7bWBfDPv7TKerheiHNpdKroS6H4qX7TCjbQrqUyVbkXpGR8KBW8fxPrYPwzLWElGmZnx
2olclmFUqp5RWal+b8Dl0RwejbessZohHOYO4ya6Z/9gW9lIm8YXFYkaM7qjwppsUOAx7roeKsOz
NejxNS1W+0vvKizrhs1NG0JEzg91VPq/p57u3WAIm/UjabXiCYd5pdEl8yT+yXh1bdX4JXd+XBZv
ZKqKT3S0vmgUrBiHGuvG6N35q1M3M9xWmLXlCmAoX5DotkaItgpJTZmXzWvn2dieZi+tMRNRChba
0BccGhxxik2s9XXXnOlJCjtQCc8zBy2qV7+xtz6Bv2EBtzdYBiyalD8JAHnRb5exU1dZZYD00Fsv
XKw49bkOdrqvcDuzr1qzF2qi1ve4SZMHc9CcfZVAB91ogtIJEFGjv9LjFRy9WFEHZtY04KHSpHuv
q/O1alO3mb2aLkVldQ/UYDYX1ivSz+iT1Rwoo7NGVjTZHzmNldRFGszgwZs50NgkeB9Ai+Ced/S5
vbPbRnuvgD7hlzXS4Z4upcbissQQ77UUuIiw7WGn+bH63R1nUE0gCl4BZBGs1yay2NJXIfDHchDs
o0y21F08CwnawKxR78SjPMamNhKHqNePMEBrGqNivG7cJgmLPMPiVXpXNpKuDZaqnNNTm2+GKJHH
NGPZZJau9jgfn6LS6fftioxgMEIPAOgBRlUtg8WFPszdKlIzPhaLI8J2MFxFc6cvINbEg0lB46d3
nIbzob+20Q+XXWg3nGk+L1qUl4fZo0Ghv/jA2hAhx41ldN1L38/wTySwaIhpKaT+dJRkPuTNA6ky
+gNz8AgKD4Y+j8Cz4xCNzw7EsAeFLvChN4hLC+hwy+exccsXS2t8zvFeOV7FhDk/+2u1HbQjj5VP
jtq93k/FPXIGYKxQ5sOOGRk52UUbVsOCLttpQCkZbHnhVMzJbW9izFc+nLcNpsfiFrM6b9fNtB3a
rpgLQwQ2j7ow7QCns3tSBm9/mTrzxnEgDYAu6OSj7Tcuqr9sfML/yDgjHmT81Vq0+Q4YTY/mSFMV
KdezvAXbUz8u3ONH5gz6e52o5TjOjbOfOtXvJijev2c24aLhorTlEBn5vEvt2WRa0PU4I2S/zTCp
DpsetNe12S3eMU5ilGljeq/yvkFyDTNDVnlrs8hm8mFc5LFyU/OGcyQG63KxiaPw++qeTEtiMLie
T001GSDrF+BNtubtaehqdxlhJxbN19E552KJP0icSQ7JpCHYa9RU8zpk613NizefzawZ92IW4shw
pX0GQlXcDwaGdp4nICtkwzeBhRet4CuKBprP86xvyFiAy9FbQp3Bohd0rVMLJ53wjG1MkCHsl9y+
61Fo33Cgm44tGyOZyCa9ROG/61Ui3o0W3yqtHke9JIBxftdHmR3bSqv3pRVrPtQLlhpuv5hN2kYN
FyIz8XbJkGb3UlTj7zVBW5usM9xXs0r8O3MuefLiddHE0WwSNTWOzrJtGtOsHstZvCRkcLJix/ST
rlWrGLhxlCYZZShG8Zqgd38kIrFV93iqk/aA30hBY3fBdYZFaij9ZLq0BPYcG0sdukWHIJppj+DK
VxweQZdHEPssf95ZsevtagQOYVyWrgzTaDwvhlml1x0Kn+LQd1r84nDGSd5Ml0c8JMNBd7YN5pvI
DTJ3gnh1Y6BEHzqaTlmi91fcsmaTXaF6dbX2Tcnlldp3+pxlWvmeDpP5LLreezJUVF8xL39S2Li3
ZNfSDFBtHXr9QOo4QwA3X15ZAL/ZSfyWdu7rain5wtyACsJuHJR9Tv/qCS09IM7I75WRb0e70E58
OaR6Axw6lmSrf7MWZ6CDVKsMkpey/CQg1jQ/NNXcnS1nzOaQIV4Mp60BfvPku32zLRZzOccL9Q59
zpGsnOB/R6iyS7r5749Q+t8eoThF0QP69RS1/twfpyj/N+DQyJXoTqH+4CT1r4OU8dt3Gdx6uPpx
jrL45R/nJv03A//gqoG1QVojYfkn5yZcuD/N1x3sdQ5CNeQ3rmWtJGDeyJ/PTYkHO4cBQHYs0mq5
8aJs2WlmS+9pKTjIO12sHzqFTDcwjY7GrKHmzA4GYBWnihSgT9zbgGcAL6FSxaRAwoQwZtLtM2nS
j07sbOPB4nld6gxMBQtW0pO+lNC6wNZfm1v2ueWGNCf9wLsk4mqOCRG9HRBIf/VSxFChStAGNzFp
GUHKIelh9TCHZF1Me3+kwc1QbtnVVjzDSyMGnREW5bFbTuWJt+mUgaTOfrOID92hvc82ZU8TnUlK
agRubGtlfaCXu9paaDf22pV/8bvMmu57H0DpInc3Ck8zn/WB9KRt0UcT7QhkQM5rrIsZEw0+QKb+
VWdlHAbHQtXjvTI9fDde5I/RLZ772N9V2WxED2Okuzs9zwosOwkzYCTS7dDpGy3WLefIJsKfjIxY
4Pch37rcU4q6kPNWRxDhLLiD8GfjFDJGf7H80MhcI0ryoHDpKrmBKqMvxTJHdxRX1bbSEbwEdKbU
yiRR/svST522JeV72o6l8vY9HpOO/yLkZGjenVQNt57PnC3MdDJSctcyzktiVptRyuGloR7y8WgX
TaHfUIHme/BENd65NBxyV12TNrRTtkKlEGcmN0ztkQ7Q0/bWqMDOgztPnzg9rGQAKKAYEeMQ0AD0
MygpX7VySh/olk2B4hC4Ae4K9JZcomOHzuU1RaccjKQ2bxKvKY9Yv7orW+YH0zDyByZh2XmAOFGi
tY88BhBqrxmjewVIjDp9fvLKZoAiJUT7xakM+VBksbehf5xAcnMpy3BEXHt63uKEBx4QL0n+qRrc
MlCMz/cMX8S7G2UKQJRs0ntGcAqsGu2VcKpn/Vag6IYcii7qqoxdfmrWSx1dVQ0fQJECCJbzKdVq
85XTah1xEM3eE9M1nl2fh8oeLXsnc0njEx4BqBlayo01fpWy9d+WKQNuVhOUHKBu796gPG3ThZ6o
EY8257DxerBj5y4H0rUjO9AqCDqTRExEdnashOHSfPaMV+RHPjySklLVBHNG6zQ/oq3nCI1+5AnH
fnRnjU51yCApXY/Mjm5zQlwOBTqFc03u1G0/1OmLKuP0lW8UQ8TUW9d9xZGoL8v6Nlvs/L2OOrZa
yczlKmms5R5D3nAqOkUTmrEkYTa17z3MKcaTAJQsywrtwRt/bqyzWHQ3RXvEY59PDeVt7Sewh93I
uuv9vj0NkOg+T//H3pktR25kSfSLIENgx2sidzKTe5FVLzDWhn0J7MDXz4mUNGJRUmk0zzLrbmt1
q5Q7ENev+/FWB8jEMkKHLDckpy7O5GOf9eNDkjjYPbKITOOU+B+ZW9MPzeB0V51d+RpgezelwZcR
dotJpwAU5IeHmpKXXUdr7Bqykrdt5GB/t4dG7vAczc9TCgYt8jXutnVx6OzwhFAOm7nHTjP6NovF
MjoYfn01M6wEOKpWNavWryRDDdpBy3yvR9O0Ku26wj3QDjuyZSQBYn1aL5MjP9dQkK90OQLVRKRl
H2SNd2lly3MMx3dPsti8o5ZrfumrZPmCkX644w0Jb2Br9s+cFkVAmBgvR9t166qY0v2YM8TVVuoA
e+mr7In2qXzHx86vRRvl1nez+qupOd1uoTW3XU2hDivEYeqVRdPdumIoaUopZidIjSFeea1tfF8U
mm9FL3LPV3mu1pT0PRK4HE5xWNyyDfLPBuLHCxkmnHNAgOgTmrUBWSTRTwQn9ZPfZf5ZqwrjDjsT
QC2B4e6aCEq+8/PpJpfEj1eCH+oRb4O1XnBaFFQZdtMBbnl0rKkNXUeeAwKDJdSpJ5WAJ4xLDbMx
nkM7PRrSEg/OTANWAFAjDFrpzF/idJxwaGlewyxPMGXfzuAn4N9sJj3NjtxL/A3pbeNT2g/JIW/t
fCfRfh5Fk7b3kdu5Z6MDY6T1cmEzPmfyqS17/zzZ7nIa2lp7rauedgwhxvucvRQp5qp1r0tcc19n
raIzPMMKuS9LezxqUTHswlYM56FrzKORG+XWS6T8MALOuZ1stL3ZGpYd1Iz4jjsba2O/rz57Xel+
J7RLLJQ9NAs5P/oKXTjdWMnio1LU27HyCCFPrb12hd4FWqUiqD7VkAdPZOQ69DYfXkGkijwYjNHM
A2fR0mMeW/JDiCltQ9iESKJdqNyHk2bfS+rXtiTq5bMXwd7bgFUrPptR5O1KCcWxp1/oavBKbZUD
YjnEvrf3+wyCIjhN7ieIl/m5s3T/JvWK9pSJudvAaqmO7He7U9ixpQc3Z5/HHEybNpT9s2fZrNdr
f2iD1gJ2tWrNsb9DMgEZpvnzN93s8x6tKeF27fMeX+Vjp1F5aTsfZVJx6cm0yqL2jtWrumjX6BxL
GLIq96obNyvNc6KHJZelgQ2Dl89ilYa2h0LB5p3vxJiYAS4GCUSdiW+qXO810+FRUYT0aoELPWkM
9Q9eRJxb6MD1RwBWXAZnAwVi0SlBKbGC2O1R5qbYkWJDWYI+jyXAOPUoxIfIqFBY4xJva2SYT67X
DaSdYZRLWdk7zaFkB/sdhgvm+jVGiXYNTqQ+sNNv72COWF86KFKM1l1NhHQc/AdByG1bYq7bwkFj
FxmmsRUUWm3dZqFUCE1W/Hd5VLq7MeYmO+rmNUDPkY+9sPST1MWps5zp6GP2o5dNk9/waxsdOuzo
78NOunu8k3XQ5i344nBub+slr28J98p9GhvGfgJBErD004JxZHigBqtxnzkLGI+T6aczTiTT/e4V
Wv+xqDx7G2b1iy1zmt1S/85kq53y+vSOc8eIvmNwyYtWKWyd41g3GuF1o02wEjoUhbqaXL4kdVMg
i0EJhjA7rdEex6s58yK+mlYLgiizb0POpluRcLNGX6A9dPQaF9UBbDFaOBfhsxn1ct3K5kOpN8XN
QKCbjtRFt3bc78rtYPXZOgd7tdUS4e6NKvduYKdO3BXc5CMHNKel2JX8r5zDfV+nYRDFmW8ANm9I
2wPGEwHf7Px2JDQZs5yfUnuFmYjj6wB1IdOy8R42DjAv+AkHR5/Lmy6TI78T02n4cvgwZZolRn7P
jF2mc1kBQMNhGm7rxEBn6OPDAC7hSc+q/AkWvbel1GmxAjuU8qbOOv9qyRxOK5EdHjA5ogjicoTI
mSE/DysPTGrSD81C6M5Mj2mHtYYZXiQQMCP0zkIaUfvNLFK39bNVRjOVh88XxmBICcd66rzmyBpa
4rtvTagQDZs52Yg128oo6CI5HWmoXjYRB/+XxfGuUst5jJxkJGiXnMvEFrxK61hkrviUUFiwot8s
D2To+BzJCucFFKdxoI0Lut4Ym2sVvtnU5vLaxPPnxNXuvBrcn481EREbx2IrgShUXTnudFOzAqCE
wcSIcJXkArNIGj3xsWBWmT0ozS1sZzPncKPlyQ3gNvPU2tZH0UKmZYTvaewFxAqgGjm8yHljkBtW
eTEDijPNelUhth0pdGHlTFIRq+Z89JIBxdAyPpiQbrPAm/Db6k7ZbBXTLVgomg3CDJoBTOUOobxA
cmPDvCSp+XHWjGmHN6IOCt/bAc12byYHhb92yuxU8vV71Vp3A2AofCxwGu1rwGdAllv9FBd5gsw4
WgEwZm5zbZxgLXC9LcHCJaixv7Gy7cm8VV10Lunk2uLgnG9snReXevkmWUjm0cTTdIFTu+3qzeLv
L5z27xZqirti2GBXPMvEds18+ONgGIcWSDZovwcSt4x1GounY7N4XKVt9laUSZXyS81ZquSWrWfr
nz848+0bM7uaSh2DrSErQ882HfE+krIkJazhpU4OYqqaLwu9UNd1ksc3yLbZ/c8fShnI/0hqXR6K
9AkzjZp+WV6+e50UvKbwmAseqjZkueE3Qq1cOUfVt58/jtp1/umBLJhPDP348//UOEYHO16ZzI0O
PVmibYx2j491ImBdJt0t/efkFQYiE5gbreIVHygTNVCH+AaUnRquQwwbm58/pT9/xMSfUKpdYEXM
tO8Lpnu98+KOKeMA13Q56UUDXjEdmaAtuFdiTaVt82XqBz5n0YTHy2P/t4L/B/1IUDLw5lP6C/RA
9lq2r+3bDfyvf+Z36chHH7Id5b2nsUNxBP6QjizW7Y7vOCQlWISzpf9DQXJ+sfkjxCh93TD5Sb9R
lMxfdAQgmykehRVmwL9SlGzv3fecdT7/oqvLFYKGPTKdP144qCA3yA7j+bNzj64Im9aupuyG3RLG
0zFXB2aYKJydK3WMxoHqXtsEcnASqWN2pQ7cvTp6524OSZjf73mh+/DRIb1MjoCr6jpqLffM4q1l
uhySx0Id6+kqSg5F5IhPFT5b7hfMgGC6Np0aCICvpPvpMiUkl4mh7evlC1XNWpCEEQ0x4ZQZD2jQ
2RFsYnkVqtGjN1ucYl15qmwjCRCnIO2lRXwUQwvWPymYXwo8QWtDDTXUszLfhEw6Vc2EVOeefz23
0YCd2JmMu0ljqnDVmCTUwDRfZie8aHJruExIQo1Wgr3yWWjZrZgg2YbMXyBWmSfVSIZPUU1nsja/
mzPb6FENb95ljmvUSMevlU0L1qyNadlMfA1X7p2d6/XXERDCFp9PxtqQIZHFQvYkL5PjdBki1Tjp
q8FyVCOmrobNThj9c6UG0K6Px7tODaW+Gk+B/5p3kRpZQfk3Z8dMpzuu41ib4J5uIbMz5KpxtyDE
yCItQpIf8mHHXMrLUAOypUblQQ3NUo3PGnM0nsc5MJms2RQcLFqhNwjbnG/U+N0yhxdqINc87QAz
lBFdVnCR1Ngu1QAfgW5FU+wSag2scUe8MCT2ycgvLtM/snrGtqsNtY25pP1VrYSCCMvuR1dypgI4
UUNPhw9UD6N89EMrOSFM6CcQOygPvRIhWOG012mv5w9WZdU7aJaGjwJfoVdOuYsYmJvm3TK7ySmK
rGU7uy40fGhJ7n150UBKJYckrTmo3iD91ldiSXXRTVIlofT0zJ1Dx8n3FOWYV46SWoragRPtucmL
VEJMqSQZmJvLflIyja4N5hUbJlUqiohDfXD7mC6sgaaizQ+cyw9EYTkY+aXtnQ2JAlUqUUgqeYgm
83qfYusvYMQiH40XIYkjt6GkpaEilKDpjHNKdop7gJT4ExCjjDp0X+kY+WYroSqaa4I7zOEY+UNr
6ypBa3ZLTk5oXPNoonZpkWV8dL3ysRrM5UOrRLFFyWPVRSmbMKMfbVozoCRAvTzHF1VtVAIbFSfp
LRI0qpuFWv0FEGS8K5UoFyl5zkv0IhhMjP/4RYurVMl4oxL0nJ52Ao8G5QfXbDv42D7KX5eJxw4t
MDIQBSvUwZKiRTyFblHS2Ip4aCoZ0UZPdOaxOzrhUh7gg8KyrPsMawkCZFf5ycGlLHcLLV2uXSVU
EtxJ77HDWd8W6OOBmaVxsChpM1UiJw1j05Nb1tpdbRQ4fy9qaKOEUelANteaaTsq0VRe9FPf39pd
WiAbIHIR7UOdyO8GJbpq4QiXWwmxqZJkS+7fbZBjwT+XSrI1lWoB9Ws96pO7A9g+bYaczDCEC9N7
6S7Kb31RgWl+rGiyRRpe2irbaVPHQmiebUT0YXIUh5OqWZwbm75cWjgtWAO8te8PT9EyAxDM8XxC
UYmoX9Ba9Oa8L5arCqDwaS5Dir+F9oJ0hl06ikBO4PUA4oRyTaKldIJcS54zb9Tx6EDaBd4hV0aa
VZ9zWpSvwir272x41Ye2tfH6qFDeXdJpLAzcMrCBzLw6WPp3KYe2W711io6zvKmfBw+DkRcWCDbU
Xzvs3DA++9w1zgulXM/4G5LrYhk++RhL9twRF5wa7XBuIwv/8DCm123qUOg8a/41ntvmtktDeUr1
UYIMTnJqIYqahX8bbYUPbx5ZrN7YrTSfs7Ew9k7Hq2xCr9rGSIbfFjfqkQf8+tUyJXIDyw3rRZ3q
nzpDDCg6SeZvzdSPdjDwYZrP0RhoIoxvBRlKhEW4KQNj1oPe89aXsb2s57mrNy2RmSuPM3JKyLyK
b0w3HfmiQT3xNctmy6f3yw6fdr+DYdAdMn+pn3I87QkJ3002h8ttNpjWph4GHEVzpy9wubXSojxk
2jqyGs5iiIyjL6Ls0ygRPrFeeatBcLtN+IlfYRyo95wYp2qVycb/yACarIty1F/yECYiV6b4EHbG
esYheLv0qfalpkjzWHce0HLqlW5EgovZtjQaqZlm7/J59J6i0Qu3Qpf6QzwkcN/JW+GhodqF3a3b
nHHHfC4BaX/Rl57Lf990C4DnyYp2kzmKNSsPCq5a7QqnqIGtr6RtgqLhX/eagvxfwhUt0dHV9IZ7
f5pGj73NQQS/Om01QWn63Z2MZL6vMCNDIKhdFqkLTg4m1dCT3321aR3UztWaRu06oTmG5h1W8kOZ
7XGhf7TVrpZrLWtbT21wM1a5lOi86qx2XVa8HqveUgB0pu++5vHYAzdqI9ywGjbUjriOXfdxqDMD
i/lYfjHVLhm72Ufv1/0yHjNgQsf6191zza6cTTTYIrWX5qgF8Xm1XFbWSDGdBdc/ia8nw3bRjKbe
uyU9PjsvrRN+7ylj9fb5MPLBgTQzAEcC6gyw+O36mVPPrgAFfEpqqVUfay6gnL38YS2mMNvKbI6K
I9HCZt2OqbHmkJddkY8tjxhG3Y/2bMtPWJij9DYkiXjlxrZoHokTxSFBwiyHwkT1C67qVdTZ6Vcv
nlrtyZbhZEOKHEKaNzRKjg7STcx1qenzrvEr9BmnfWavNeJSjPK1DmAJHJ/1DPd23DsMw8FcdD0G
kHLa+pRAByzG2TZY171vwIzU8XOvMqqlPlDwoO05izyVS5xvYsdwj9xBtIdYSyLa4XKBWUzMbBYj
eW74NI9LBxInTsZX1fZ+bHxHWyFP9jtRTsp/oY5b5mIgTNpmc5WwNAq3lAbP66EKuz0NgSgU0kt2
LUzXAO/kXbGQD06lFh0WK+oOmKMZlwsjOXY6PWgCZUSnLO8a9iJ1RZQef+pNJ0dosOddIocEjHvr
b2hcg2CU5NVmDK2a/VyccSNDAgtsPuZ9D7+K2KFR7Gzc5N8Je3GMrjMSrqwiPVN8dbD1eM+t3pdu
+6W3XJnZT6FE4e2CROYJm5j/hrj/iwkArApT19/bqAN6uJrXr9XbIe7XP/PbEEesCYAcBxG+Po5Q
RJz/HeIubDmmJiC2sBr4DTO1/26nFkxqOAZg0144Nsoh8LstAOqOLwzfwxGABMs/5N/YAi6gkTei
CGIA+E1KS1wCv4xY71k5OlcJPdQW7QoWlEx9boa+N/cvzeBbZXNM9QLbAHkQz4sxA4LQSexr088L
Ok4L7mpuh42UtEF0VGUPmXkqNcPU8TVRHIF+iQwHfbHd9VnaTeEu8xI7Sa7taBy4vC78r2G/x9PF
Yz3pNkfzBURaX/RTfC2GAlw/ay7P1VYxZ5eA6isu1Ec6dzELZOYIIwWOfzjgXCybsAsqp6OA6yGV
sLRQ4a1odO+4NPWxf5Mk3WZE7ifZUng00gZ2XxKAwhCGBw3uLPakILIriWb636/m//KrUU6Tn/5q
XvPkOxVByevb382vf+r3342wfgEqAVDDMYyLxPHH7wa6FAqeTkEu6GV+H/ykfv/d8GMThOE9LDf4
Zi5k7t9/N8YviJyeBUgEjRMs479CTL3Dy9i6+mkaApeNa4LvMRRl8q2bhuMhfYjkMc8lKavNMNJC
AVsuVdBPdxwQ2u35mE6cKja6nnUMGNbwlFkth5nWL+Xzm3fvLxRc8SNO6PJs2MSp0m0wJApK/uOz
scq5znyiAgyCmLSx9pD46t2KMi1U8spHl7dwnwGKS1ZN4akMa9oQxAuX1rWUr7D86nedfsM/I6ZU
Js/F02JrntjNjh1+E7Mmpu3Pn/EFQfP2usP7ZwGt4roHXxay+DuIiZUAtgBW0Z3NCd7b2pmW/Gmw
uLdtGWq41w8zBAjsIFBgF+7GjDKZbu6KoUGubAZACpw68FUnGryFtksqmogKFZl1GzuLNlGVxrdZ
T6tji8V3reBdH9pYXmX5yI4/aTXnlDTxUOx+/qr+/DFw9dEJx7hgx8CfvRPEuJJEo1bn7bnsyMRW
kUeMn30QX426BHPECtt/qEORv/z8YdV37e17yRqLU7prshbR1X+op/UmEUMMJrLqNirPF7aGyOKe
UHkTJHTufPj5I73TkTm4EP2BfQK9hTuTq25mbx+pZtO2SMCLZ6/WQUeQIMl3YefhwM3qeKPLnuCu
qc9eFaS4FYt/+tKoL8WPL5QvCog1y4Stz9Xh3cO7rpmwxAGPrs47r0Xa268Z9+d8Zy9Fu6F8p8LT
wEe/G3N50Z4q91tHJv8w+rN1PTlmowfQz2nWTF0K+MymNuBWe/P8rdaGeq1rS+EGtl9ZzZ67+dL/
ejv4e6TRnz8o0FdcNkz0WYvfKhfJt2+f7vR2aduhRlQgLF6TRvkAEAI7RjbUvjI6sunNPkeeT8/x
IuOtQ6EGKW0xuN87GNdVMMcYoKwqHb5hxMG6ZjNt/CrX/+2TtPAVvnuXUY35EiE7c23l1wny9u2z
dLD3603cmacUsxehy3VHyBgHNnvhbTf0fUBTi36HrcQmrhHHCAyiBEza1LtcoSSzXBb3dW7Dl3Tz
MXoe06I6sOjqCA/L+omcoLcOiaQSdlGcSprK8DaEaVueRwWyxNhNEjgSJGto2yJIjXOl2EPYyO+N
NLplSjEnbt2uPHNgeewuvExHoTNFMhtcG6x+WVb66KXXucJswk+1jrFCby4XCudI/KPgVAecE5kY
TueokJ1CwTuXdPpSt7J76HUNsueoEEIhXmbUSsN4lLEYM5JdGjxQZvzwM3wmKKFJKbVPvUKH1nVL
PQ9lxgch/fxrAt2G373CjSYX8uigIKR4zMBp8j7soCD5N3KkJZccuNyKC8E0R2unLHeMPInHA8hp
0ZrkL2v/Bi0NAiqxkm7PrcYYg1IhUr3OzV+mgliL0fj1g00b3K73yYtt0VGWV8+pmg0aZ7psB5bt
W41Cm1dqLcfvLTAfO1gMxWotL9zWSSFcTQVznaOBbWmjEK9A/4t9yd+KtUERYGG/QoNNUdnJtocj
eVPW28sKq0gYmBeKbANPNrIUWXaEIIQiqnizKd+kbmteOLST6U7XDuVdeXjXj7IrCtgKqmj2a8z6
y1g+tiMbSIq7/IZLefXFmIu0M5tV3/V9rZ+7rCvo5PZJBuwGv+9COuATMrSpkVcPuovrMyVjrJCv
F5cpwZOJjwsQ4boMQ+6H9BaMcuOQ9tAD/BgivMHV7tDqnc3uGK/nKfe7a6ftTLWUC9GH8OFzL9w6
WpyGN6gtphMFnBSZSQUJrmJb5knDzlly8wo3E82gsMXhRdLFE+qlFVRtyP6AlA6JDqwy4BDakFPB
lkmfRLi32FwxSwORHMCSYk5gNgBp0SYaLIwqSrzvWj+4ib7WK6Oj+N7D7WdDRA2PpYmryU6Dcmrl
Mu9beCJNvKmj2C02YTtARITKUybbOXeKea+3bVEHtsGmN3AZRXOca8DfAj5W41mri0WsqWKEGcC/
de2GalKNJnI8l89pUfjFwWz8Lt9kcefcLwowsQWba4ireIxb1v6ADONuFzZDXT5wMzaPtAoZ2bav
eQabqsujZeOJaUGETOd6PBUe3fUbjZ9Ksw6F6I+Nadv5OgpxeKzdktjlKnFbziflkpoElTNElLXH
EyjW5lzE8iAgyu6p8cmcwMgyaa6TKiFR2YcZjVRjU/u3aTimVmAmknxiQchfu6LrwtqKOqS928V8
W2/EHC8V+RBB8Ccj3cn6nb9vpbYzdGjIyJTBNCYULtIVqn1q6MqaNTwXmWecxUJZQ4Irw9LMxzkf
jf7s1PiE8bXK7sR0wS0pat2MP0AIjXcrTGJRAgXBFHuEypRP25b8RHKF4aJ7tFLDfrWnULEpBF/e
bV9OCsnkLAAAil4obI0pszYAF7JJRCI/5iPAiFUapcNDazvj5xrf9H5wRyIYXmYTaS+9kH+OnVfk
7HHHktujAt26I60uHsUl9D5iBfHYAM1QHgajSJN9Q30u+y4Xh/dNogEKIIqhvpxpqlhYeRtjbpst
iBS6VPDteCx5YhV95+KKOxhMCg+AC6VqI7ISeNYJrHILsOo2bWi0vze80odxaaVjf4J6pg6fCmRi
Z5AgNxWS63ioqgXw1GQU3bJTWU9evHrqI9cnnpfCR2D05lX0EqF+FQNpAm6Q4fsJ6hw57a5sXIzl
QFJgdvD/cU01OvATUlgzgTuzjqFQxGMz9adCi4FeEP6QVPTqLqbJeZA44flrkou8Ii4gFJSqc3JX
Fh+oLPWP3pAk3sqjypHvhYLWjKViPWAUn+/NbgIpEHHMTWGul1n64HG32LWlLs4XiJKlG1g4YytO
jGPlRX5/FVJ7MKznxpW4S9zZ3OFJGDOkIzl/yXLsUFPfUqko9XnInkfY5O2equLi+7wwfW9aRJ54
zRwAIoGsY9xu6cfxnzU9LLbFWEdy5Vpc5uZmjO8TeAVX9MGm9to2GiPismdbLp5jw/8ATmKINjgY
+ZksWmj6B6ushPxGil95ZQRfqQ0t83xHUpsY75a602HDTWaUV6LpDQeHbI4XOI+JVnL0luknMvz+
ozZzTD8ufteIr11LmeGqEDDRaKw3+EdNOPTgUY6REx1qPhZme8rStks1DN1pml2KPIdWrjy33VsF
hWL7ZaSOA8u6UFFXIFLVqcTjeq11ukXDuiyL4SqaxzoOPLst4kdOIu1XHcRQjfictANG/pZgqD8O
Hs5zinAf2E2L5EVUqM1AdjiBzU91Z0JOgi4GVil26ag7amE9fkbF0IYgd1uHrZqvizu0znDZNb1s
E2w5iiaP6S41byd0UftcOLUqya4H3TlZgohDMHO6aTeA0PjURq9ks90sLokur23zjZjMqVkPObUQ
OHgRQuA6TeRt53BmC4Qa6Mhn+FTiMY3BbPNzSGDt5YT1bksf2va2N2o/3XoACsfV1H80UKw9sSKd
5j6Bx4WuMtpRZ50QPrzhXoYtdJc54hu9qROTT5PBAXBWYnZwudymjs1bGuFz5xDiied1TZMWnbJG
gxZStFTrshEr+u6UsyBnjPSzaNvGXhavx0nXDzOAHZBzjkNG2wpj93QZPP4zkfyDiQS+gYHt4u8F
yA/fmqIqu7c6ym9/5jchxRWUlaGAO+BCDQcVkqHpN5KDa/7CJOWSG7GEA0z0TYOFRY+ZoLnBw5Zw
MYb9IUBaxi+YiQQcB2QZoXOt+FcC5I/DBtM/wT+QDvjPkO5QL34cNrA29EuCwXTv4XpfFXHscV+T
5j9MXu9GGjWt4n5ylH6AjcZ8z4wIsTYZZhVh/ExBNMGN87mUT2H1CbvKdFsg8hzyRfIFrpau/vjm
8/gLcUZ9Xm+n1suDY+Mhd8TbRh/gu5cYO3k+kRvy95HlAwpym3ZcD5PgcTH43aekF18jv6j9Fcc1
2P/LnHybNI5eDLS4TgDIAmKDybTrBi8PTKnJY5+xLGy9FLRemmMe7OaGZSKbWdASLgEYJx/X/48X
gbXTp7NEt/kiqXf4jcagNxajTLf4e7ngZJusatkWWmEdEnecn6Sps3kSGacWrZgHwtfwyEefBbNd
RbMKGfvTLZ5gKIet5630AZSkz1C5HTziKpM/gFscYBoWSd9t53LpmP0KAFs/fw3vpu/L58D8TeeK
hwwIef3Hl9AiHPcc8v19YnJJa9ia4yHFCedW6fefP5LzF584HS8I6p4yZ71nT9uD4LQteKQBQtx+
7iQfnuPJY9OZ8o4y3+If8NLqG/RGF7m8Ml93PcvgK47RT30D33w4hmghjmk5jxclzR1XFPb7PQC4
n7+qv3j/LGDMJosKk23Be2a5T9gXQKTm7RtjTHYe71pt+sk+a73Hnz/QpVXw3euxDXDALj882Mrv
LwppxP5D7ar3Bkfmw+K2xiYm37qbmR7WcwGmcSViB2xZ1WX38wDzvc6dbG2lpL9i/A1XhW3Lu2Z2
0DudwW5XtUjQBgdhEhrPa+KDeck2ju/m0xC5wLxMbOQaIExiwvD4eJCppqSM+sdk3xosLkfO4vuf
v0iOv+8/NU/HQMfbaaBYsx96J9uFRggZb2mm/Zia0GYiyqkhmLYHDYsoWcLWWMG4/T7B4ljbWc4E
DDNin6N6bQdRd9usbppznSUji9QS17VT6s/CyJKzjdj1yR2L4tmWzqYRo/Eg/EIF3Ea2o40Dn8TQ
8SuQhCvXuEKnJ0Q1Y11Gybzjpg6UIfrE5SzDBGHbN1Fv0PWVAHXk7gJhsg4Jc2IO3wNxwtpnJ8Um
Niyxa83Ke2wgYx5S3HPrUsiYGtso/BJz4wkKxrmDVS/DTZ2LEcbE4lpAu6FzD6Fj42AwLJr46j5w
eqfKmUsiJvKmyj5wfAxyWWLUBWN6gwODQA71vCyW4m4TZZ25s0MrJTPqxNi3s9pZ0wZnUVti6o91
31IAh83/e00mhKo73Z8BWxDiCFcjpJVVBZjkBf8SVpTCQPMjmYp8kE7Xi/SdGydHqeq8pPRXZpGM
N4zDeBdSGJm6bDegh1OIOtk3LdO8k1bm2hr2cLTR3OZYFDhPckfITWb4h2nQSkqoaxJ69NF3q6iB
roJbfqfX6bV6P9cVPLUAchKb6YqTqijMjyAARzwKsa6ig8W1Fdbzk5ZnncH/qy9nLEBss6j7NTY6
95cA47u5MyrfO+BMMV+b0GlvU96n8oDC4wfSbc3HzNqWMY3fzZBje5Km+YoRrNpmADPWZj15xYqw
b/PEcb0PqowU3UDT4aqFjLAf534bx+adERb9hmvbcOjyCtcYLiNII7HxFTAdfEpH1Hdzk5+S0I4D
bRwyTO95Dz+M5TY8R5RDHfsIMt5KjyCIpCDnH8o0OmHN/ESLsb6P2ULchwI0U9o4z3OXvRpFWa4B
JaaENxz/A4k9eu+aRly7Uz8eS0wNK8AVVC8p1nLPWn7VDbQSkrSPuUT1YyCKMg2stKJfmMFrl7UT
UADNCz9SCTDzZCZQO+gvQZyZyMeNLge+XMPorrkNZduEqFoJaDNJ1n3kGLumVd6UpaquO+IvKKH2
/MoBH7B/0roU1s24aFe6kdY3S4XiQDhOyKt5FtYhLqd8L0zoDW7Fz8XR5krPVr40lqzfGKMRr2KX
YP/SxSHdx2n5pRms6CUNRf/Vcdv5xRya8YiONRyg23bYiWrrutEBOsguI/BFWdKhJ4hxo81Zverz
GdvQSicPIrCw+u4i10JZIQvgWKtJW6Yna9DLrakbNFtnUb2x8soK0rnHUGjS+yAcWV4nCoxMx7ha
8vKXadln9TrBq3L0a4IADgE1gk80fMlWz7ZhOszfh64Zq7M+Y/EIaw4FyzDrsFHxHmGTwyAZceeA
zwl1U+9r3H2jseEVN0cXZjm9hHO2Jkw5Xy2d3j4v/mjdGPxQz1hpZb/Ows6Bz1RXwzeRNuPaz/Vl
P6dp8yV2pwixPHE/xElXXsN0Eo+azvkir+oYWsfI6WTgyFcBnyVFS2nJGgcvcfae9T0JQie7zyNL
vqSpma1JjY3rX2HONobGPBPmYbQkAELm9g8M0/lBJsCVF43EfJ5aXHuAEjH0cfxy8ipk7rV4XrNZ
n814CY8u8JgdfklXBI5JGidF99r4zcArz5L4xteLcW33pgG/BACLZVs4+Nw6bJkFF/6M4eftMwxS
O8CnyjNhqwXHZ+h4SRrR8FVnugshHsb7jemTFxZcGGBnAP2uO2PZoxLnge/24ZGzih3UhHZWnCOb
4wCHAgkznr9zBh4+JEPDdb0y5DGdIR2tONsYO6HTABmWmg1do9LuZx4gXoPe53gB9J6nDQvt0xjC
jFmhrXb3BJf4b1nU3ze6IdeNG4sXnerTNhO4BwZZ7drUWEZY97p5ZU/6rpNcFFASzPMABHtbx3IC
vYiuMORpvK3MMN5UZf8oQtqxx66jb4Jqsw166G0Tlr6a7CMyuPUwxzvefjCDjeXJ+LppCznwbbY7
xLuyn9kNNvq6MY0mvPbDgu4v0LXsXkCUWPF5oui9WA6X2/t/A+s/DKwMWeqg8/cD6xV9Uv2XbH47
sf72h36bWD3xi+9icaFf6EfyIERCfrkUSBlwMTwF0/jfxb/p/6IWJpwZdQreOTuyWvt98e/8wtzn
m8Qxfhtz/828Kv501qZpkTSG7auZWhBc+vGsDV0jbrwljI6DAC0WmKZw70YRLVtzLFHopesfB/0z
5YjTob7Q+tLK8++Hauj2jUty2JRC7vQu0fV/GALs92WQLP55SwAiIiZy4tLfl3WTHJ7tzMBo67IY
rG58P9NvvMX5H/bOZLluJMu2v5JWc4QBcIcDMHv1BhcXt+NlK0qiOIFJlIi+7/H1b0ERUUlRSrHy
jXNQYRWpEEF0juPn7L02xrIE6BzBAX35LjakJv0YX2YXChcFO27dfHL74KvDzvi2NSynbvxqtnP7
41Jp4dUc1SMIq6g1PrE774gfzIZq2S1kHYP0thJTv8aX4bSUP6pjczCmJGxIPSUlA4LxKKGMldJO
m/dw4sID6dg5GlcXeu+dE7TAQiWlSQ5aq6DF2vSGX5pz4jMov6+dPmp63yUq6WYxVP8eOFS2YVYG
SQEGEcTSfkzwIMy5ficDUZI4J5sqISFyRSrQB5+M3RCYUXbqRJnxKR9wLaITFQQD1+2WCdBIbzz4
MAWhxjRkaU51mBj7HjvIE5mRzbWbW9NWJS3SyBLfumohTcTTDa1t9oxt310EQTScJm3Q0CkwFt9k
sLuuainmcxFG2FATvsRRb5R3mnQ/6YIqVYOsWm7RUEYPZhBU9kbvrRFncqndIodyJ8/GxeCP8TCd
Q3tBLhxm183cI2QF42qDiGLF3zmpJr+wxMGrrCJM/3hzFmBReqzuqNqruyEuhJcHDkAEyuxo8AQO
10sBKVC8T0IsrJOhxdfLUvtyDswdg7LxftZ1sAaRgKihKgv4a17sKhsSA6uz6r0WUZe/QOnDNhxU
vo2ddsOeqebbiedcIrH0ACSpW656fYEDutklmHpOIYlvyI+Vc4J7m4XboNCzh6ozWijobB/r0bAt
L+216h3t1OVK0CE400m2v4Z2pHYSF7OP34ZmI1JgL5sHYjzpZhNsEw1yt9QjahpEkdHnlMd+w+o+
eR1PGnrfcORbNIxXjOGHC2tsex/wnbuXNZLRTluKDTtYwQl14i7i27DrdZg1YRNHPNJkOzKqG1J8
00st1YPFD/G0KdM2gQNsz3JhD5ohZoCcAvsbmt/gknAFuXUmGMiykqTUdEmiPrVkvhCNzDfwaA6K
AJJyFHATl44N5x6uDlQ222pbSqE6t01kBzUJM+g75m0WMjHbKOws93h8dHsjtQy0x9QYF25llZY/
cR2Pg01SAY31LDoTA1NcgLTh6iEVpbc+JD5a+GiXzaZFzrsTyCfIj6PCDzE29yiXi7NLDCOXj64X
qLYk2KGuDzwTujJvF5kzxE1nMhj2ENxFtjU7d7y1gfdae8Ix1DHtmvduNC5fbGpvPxhbeXQVFh2S
XV0m4YZWXrESjp+I23aaTeUoCqQ8XAqDQPMGvmc4FuOM1b+xH4vAxuNr1Q17jRL32nAl8opJkQED
coPRFu+NMXRRfiYRhd2POw/DsQzJKcU1hNLASwInu7bKUjWbIQ7N6zaDuaEYHFGkFNEwbeaiza4l
L8Z+NFExsvMbSm3XtEY1bKtmUVeK5eAij1xQOn2QMe5hn3cX96Ir/YmUgcugHuuzVnclQiJR69ex
k5T3dmlq2dboibbU8ZycFc+oy2Z7jk7DYjWXFPTRTWyOMDtyo7h3rA5h8tzn27waU5/lmcUX6k36
lITMzTexBFq+0USjmP3OpAhVIlxGjxrVvTPF6MS+rechN6VqVLOTeu5+axZRn2bmbZ9CJwIJATX0
zuiG+gBNZEuIgtYgpiyjA7sRhjNdHcmLiBDCHfK0BqVAuSSbwFDR7doG/lgS7n1nz4xmDm3ThjdS
yorxCTuwzDOJW3ks4d5AwSSQ29o3a9Z8oDA8R7VbE89rTMNl5+QDBhOUFNEGZXoKRRyO2zU7RJwe
1tByOHj2EKfN2b1jdwZLyFbto9JcDhG6+nKWrM07pvfJsUnNya9Hq/ZZG6YjqrrgATK/wT946Fjn
eclTsZJScY/B81gg6VJHmwVA2to+G6FFvpM9m4QC6WzATkBTQTwST9hfdI5S32/bAcTkRa43GrHi
sDTMwbD9NlJPmO6ZmziwBdJ6Eh9igA3HBBzejSsiZisifzLr1uVBtFJxPWnkFAcs/czxz+HsBE9T
Wx4pt4H1WNpEFH2ubR2dgr+C4nIFSRwuMBQ+/gJt1OuCF11uxtgZr6ze1D3T7M1tHs3kwDT8I3Z0
7TEZU1pZppgucISQXdKSZPdJWrBWB5G1Fyn9pS0jgmm/1iXElCCZ4Cm1CMfArMbSQWKW4zNvj85k
LAOB4XPaXAiHSefGwpEhPKZqtvR7YoTkdswbV+zmhjCD7bT0+geVdF3h16pOv8gOw5Y/u6v+JpSh
GWyTVpsZj5NPOzEYtUfsrtjX9vSkBlj0g96Q7hKlH9Bucruiz5pM2J7qkpadrt6lU2Dtk4SUJF9I
gpRJZ49w98ejApJB4XUdpIXEfhKVjzNK/F3Xa4ybO537FZD/VPKyJMWjsOqcnxkPX00Y8fRCAmZu
NtOyS6dujXPLcsZb1M6LFwIpQCQY6ybMBsTOPCC2mX5G5fap1QzFXoYRwoqyrE6JE2j2hrdOW3VZ
UxBhRoAvhmIBZdMY6d0VyqX5Viojfjdlgy62qjVoPzSZqRGyAXDGRRpDUWRdRlZJgCTGUhOviTKs
rYtsEaIvJAPs9bkMfReM5hZ5v/00JlP9xXHramBGqLknW7bjWmAytfVhtrk41pdO0sVrlqOToFmB
otKrMymCiyT8KuvhYGqLzew3SQZInAv7nJF1JPGaAhG6R3nSfDQTVIq36Fhyue/56JORWrIjg6Ik
A98tM3UakoYvAfCcoj6kOP+m7YS6NeDTKqm/ykw476YJaU9Z22hEJGEKZMalLLSRKyp6LipLLiE/
pBPYERtiaOFMHxrTre8MMdqPdeCApf0Oh07jVHsiCAwcW2nXxb5umwlfDcg00kjoAbGntqN+H68w
ajMOIywrK6w67O3q2S10GXvA4/Vj5SSwrYtyoHsmeqVvp76ORHehkCWW6s8i+z/buje2dcg+mfj8
612dVxbFt6cufuq7lxu7P//aPyeRyK7ZPdkmuyScEIwp/jmJtDFAsHljiAH1ULF9eyHpZo7CtoUB
4Z+m9b93dlL/g42dshzkQbaBQ/7fknTzCXvdkF/npCYRxQgbLB2Z649bO9RRWO7LeDiURWjQiIrx
F0Eh9ayue5hV+sUhShFGx9KRkTK5XprQCJmmOUUokVbAqpx7h4HWiWItvZz67Dw4NIdsTaHKbgRg
YL7zdkIS+NxLFkzmFDspcn2La4wH3qmB7ZHChCSLhi0a49sKc8OW8PoCIKKT+kZts/AaHBMlIN0N
PsXkrNX6NknbhyFzMcLFJW2o0vTAaH1RWqVvs5z/PKUtCN3Xbo7V0DwYIFrh/gxikyyW5ueB/UEb
9TtGEF8G1n3+bvWQlcj3w05Ar7HRiynz1oho85kF56OqqfP1pn5QRuJuugb516hxeuS8mXiTC307
aPaxaZxjWHQdUjQuDdEeftjlYrOApTJTbYLtzqUsnYakxZofypZSoJQO33MKXAbdOeaQN7coytjV
we/xhkrieQ1MRGmRWR6Imql2JXXyVtWgxIZU3o5O3/nr30wk7cUY0j9GutVQPHMJqkx0PiXYchuW
UA7pcPlZyyGps60LSzJvRsZv+n3NLyQqRkn6AoamRTsY2KtNtiye56JGjiMaKvWANiUoVhSCbhY+
BZlmcB3ce5ckMJ9tFtAlPWE2QILWTnbMO4EvmqAs3fYeInh6ZrYQeJWWwbNc6GDCORIbgcAEtYYN
6ku7//6QxDWhKbNkp0oqEcrPWbBUO2DTdPcelceA8o1/5Lp1O8T8UmFCvAqOaRw8CXBwUF/TyXZp
qg6IUbZ6x39LssJV3BpErJcM1OwhSjwVKOSRiHLoGKMPZGx2xfP8DP0cFyYIuE02xl+QEHDvF/4N
4Na0GQyNjnzntJ49lPydnKtEMe1sTbuCLUJx5DVt8/D9fuehAxQIe7DXjZxvGPHI2C5szbLGAdQr
JzvpRvjMS85Tjb+HMoKn07F5VAD8xV5Yd/P7LOJflZN8odXC/SfykeRI5lw9l8uW9v2MItEfa94T
oMXBaXTy5TLCmk3bs32wU36gsrnDTs/D5PA2fr8YBbMob9T4T6s0/5KXNKIBbNanzGwtX0K7Iuys
DU4zpvq7vGU8Y1Yje4eG6bboqmoHpNr0m7TUt3kD+7TWB36HMGpJBtWmPaMC4yzqIEZARlOXeExC
WUZxjsekWJnPPGUFfziNkIMckxcVyrO+dQa2p3gzMx+m3bOeDfHtEEFYW18vkSw0c41+nb1nzrYv
IVmVZEFt9JzbDQY+BXSkF9DLReoPYJS3KBXhZK/3Vss5fS0ozoqJDksIj0BR1a4nkCV5359yWqfL
rgQqvMc+TZGXZ+6ORle2HTUe5+8PwPqE84rfxnIp9mJmGXMH3m8JOwyMGreu60fBe8BjBGOj8weG
sZ+rmFgEK+JU6ZZjl+0N7QBUkdXLir9gYOUWGOkzHADB2IG3hyxaOO2iI8W1MIglbfriTLd3urIm
Cw5s8kVjSMnsbCzOQWqmPkbRGH2urh1Ci/e0XCzjPCPv3NmKh6zIRXHWWpejE7LJ2ptTobI4IN9E
3ST3bpS1OEthyAYGIwLZCuWRRCO2KI8ZaphtcxwVwXVIUp3tFOf6QS8tJA5ZyKIILIuNL7eOdBt3
H/TmbcQEb78Y7O4Rk5k+nYDBs2pOm9lD7I09O1JeEWBdDitYbmfiz7XJdBFUfH9pEQ+TGxpq9/zs
6MYCw7ptLHlLQ2zeqwBqt4WXh88OePsZzDgabzDZ8MT0LRrmAn+DnK56O33GmMelmXkDvl9rREFM
NXJ+ZG9wX2WBRFtOHYA6x2IJXI3mdqYFNya2ZoY6zGSdoH6u10IyJy+Fl74irIv1hDZEvDOa5ol9
ieUXGlJ1isAPOXxgAGnRjTb2V3aJeIPSOTzNMelScLsIndsqBOG+mTLL2RSTpvrtkkFyJ1oOKCoV
gfJdx2ghgi9N8sVkVrfF4O5aHsX6vRUCwWqdkSAulNH9KR51bqHQ0UBvgtCQvZ/ohDlGJWylKJSK
wh4TLkiSpp2GhPzITvfJK2vI/5NRxQymrrVTFfSfNYJev4JHfJIxmLdNKKb02amFtiCr10hn8Vj+
x0NXMCJFPTm51abRauFVCaOEPJF0/UI+RVtMaMGlO5IwuMtEMbZX+H0c+4jaFRx5Ny+d9jCHkpiM
Phyyc0CR3G2aJjOUB2C5Zlo/KHP2Q7MItDsoZXBMbPWGnuIn9ZONXwbjPOI7HcfVa3lI5mrmIoGP
HojHw429RM9xysdFFM5930A1tLB1UvDzpL8oAW/+FGz8o+jzmzIuuva//+snGcx6XAmxAqmGbkOQ
/7GeQobAXr+r+oMxfl/seAdFnH4tRkJtpyp9Q3TzkzxlPZoNFsmUhouA69XRFgIwQWkW/SGbeUDW
SsBNAcKEAEj+PK//bALe2ATgm0Q8+K83Adtv2efxc/Pt5Q7gz7/z9w4AVSEeY/R30mYb8L3M/3sH
QKoU4izru6FTVyZ3968NAKMdHl12BwDM2CKIddvw92jH+YOkaFLQGX+a33On/q3Rjrs6m17qjpC2
KVqMqJwcNhYQgH58YNOEmohY3fowQ+J+6JKuWKNdoJjSfwfyMtlN3u2qer7JiCUYPXbuVOC2y0ZX
r3YQqshaWcRiPARxj4GlIIDaQzQ8fps6RRtoLbjQ5adrH+ymcDTCIvrsUZLXsWXkDgs0dMmDFHro
N5OLh5qLGB+YVlqkVfHBmyC6XGWJBc7AoV99sNEqSy9I8uakDMbxfcnHXbNJamOgXm+YXjUXU81n
UOVEIWqTlexHfjka5Y2qjvZCR6zUmu6OLDZ5AolF/E2tPcRZzvenLtRGworDTGSGmEoolSunRdQw
sUhAGr4dnPCrpaWcZMCZGpF5y7ue7hg54aEhERMRJ9MwPUR6A12J/oLb4Y7Q2TpZFZx3s4Z3Wy8c
nciUWyUmHcdHd9mVFAK9SZFhOPfB0F8aAYjJaCre4Q03zhMfAUA1xbAxnXH9R34uZ7QxTvUQ5B3y
H6ObTtRPjxTYZOviCV2hTemcPtYWtR8h7++mRFsIDaQ8giUfwZGtepr/FHW0OzweQeCngR/YWKvS
QK2/Qk0jjx/t0gvc24utX4tU07DBpeW7sHWzDyWbuQ/ouKmJ1sqfaYDYIctnmNJ1KP7J9GuX6gYr
83IIpHbq5Fx/Rv/R3FcEyazZqabwRJWhDTerG9yph8BZ0KZaXX2Nuqd5kKlzr9q43JcTMgIDd9BZ
BantE/xhHNxaOX6TOe8zRnX1RorxfSgZTcq8JAcIJ0d+a7pB/6TpdVN4dq2L287MxFUe42aDBhNN
bE6ievGzqHgncPn6UDEbjAWluGuzzt21JBhhDIqUF/DmbJJ4iLdRhiJ+yKfa3Te1AKcSVoZBgUBL
LmF6uOmcQZVXpjH1FyGon343Npr1Hj9CfCFzpT9KTnzbzh2FHkFWMb1hFP07w8EaB4Zt1i9GMr27
YwkPaMNkopuftcJatL2DvTN4nl17vMzMRkSbsKBUzaCMNBs++ECDEuPd9+XrPwv9Gwu9awiWvt8s
9HHbNfFT94/y+R94Jfv8y49O/j///t+LPsAKnaXeQab6vevD0v73om//ge8Df7mOucwl1O/FQN8B
cyGBTbgwO1npFH/0z1UfLbUw+UOFeNLkj/7v//nB39q++veXRcr6+Xi16MMSkIIxh8TUK9Yzfyme
nekbG9E86Yd0IikofM5C7XqaSYRaPYNjcchj/dRCa+FFejBSVjbRvlEnra20n34FqjOD9pO7qhjW
P3+h3y0tpSrHQSpcoiS6CuTDjAO4HVK/yMkBpWGtM7rYuoSUAewMLqsqRE5jysIfzU+S3sISsaHD
rKHjX0NMv+uAAFc23qNIBRtpDRvK6S1On1U99SRhcMUlu+8iYuz+mNALWP/fGUGejOf37VLScm03
rebPlnsgrJadOgPGM1vcYt4sekexrDWtEFs9xcsqig+zk+IHMcRhAi+V0wiXprgIe3rgcbLcyq5d
OSD0ZBxtHTVSvHeCMIb0DIXnlpWnZ55J6ghZZLfK/WQIDSm7/RlIGd2pxFih2h6Fn5fX7kaPIr8v
ieyiUYyt7G7SgvukHhsfJ6Y/dNUj3yt9Tyv8BvvdBS2yL0vYM45NvVqN2V4t/BroiJA3FcVTPkl9
nyYOOkZ9fCqIuAsVmQQF1jyadZVXqZaDLbuYQU+YJ+F/WslIe/43uTq88b9bXS7xs3wuPr+sIs11
leB/+Nx2//1fGoE6f+j0kIFH0DLGS0sd99eKQgTpWmKuKiDdAFOwmjH+biSTZwrngb6uQukmIR3/
z4oi5R8C1CpBAya5ooo9y7+zorB2/Pg+U0XqvMzr+4zck3VP/vg+V0tJSDghidd2RaQVeLxco3cU
mRb9AJXOKEBTUez6lH4YBnhRXYZmRjY6M46v9CcWgqzD3KQPpq96uGipARnyQVdPC3MUH2OEw6ua
V/O5xLKSfYwXWZ/LdtG/JiIk7d7oU5LccXHY8xouOIh9TBTwe7vrbPPY1u6AaEXEzXjZwFj1oy4F
UD6b2czAVqWXFfhkDz4Bos9ZO+v9XKG/wO7sGUmxQDecm8ehZyJloqw5ymEiJmNOHOMbwqQe07MI
5c51cHLTHClQAUsVxZfZgLYd+L990Jq+OQ5lDhqI6Izpdqi1vUm4/bY03Y9jQZEV0T4HuBqW6281
L8nHySJmS/Si2va41SJisZtDshiNQQWTosGi8M0Sppm2aND7GQVtWeDvTUvLKSCZecOd5yqDmyPS
1Iytk0wWDNZ089TFqj954orMF3TBkgBlhKqWY9fIVpMXdkOwPDpkY1OhnJiqfeNU9OfMyRwvy0Rm
scwONjEEBjpaRf7GYDDWQyElDgnJD2U9ebS+h96+WPqpaMATGq1hMNceo7RPIlQWIY7b4WjkqeEO
ZCG4YEo7tDl8SampHM22K0Szlvw0CNO4a9t5uslqV5u+ogSqkmc3MdpnPOYkQVyZRWvlxjs7D4wd
QWp2ScebCNqHasz6NQvEHc4jpPSTKvqKC9WkjDTnrE+OsWScSwWZ3kIWgLYZk8oYROl43dIiJ1Qw
xuefTVBd4cuA+zQN4+QAdoTPoCMBi+N0vzqRjLia7jrVy3gbaJm5jVeJPar9Ljw5EAqkR2GaYNVm
rnoAD0qnNBOzdcwnvdnRPmw/l2aVPZldbQjA562yNk29hu44SDtgzCXrdKF1jVMLQYAiN8zgvMeJ
cZBF/xjRiem8pZTWjcYVtGC2V+Fj2EidUHKJG3aytD3jzmJrc7hLIo9ALyzGdFuUnbGPxpS0RmaQ
9iavHfZ5Kc6IC7j9uHJHYptIj1TFcRh14k27IGHA2mXyTC96OZFuqDPP0Amj6El8awRGTD03dn0W
XqmIxN9tL9VZt+lBR1MaPJK15+5KgJX7KoHZmNYpuD3Drt4n7XJlFbZ1uz7Z14FBu4J6CfdXbVwu
TGvZJFSd54jK2hHgaGJQEZX+XBqzfl3CunkI2VBdNLUcz+WQZoc2AzsxxypkuD4ArIhb+mQ1jli0
KO2+UiBoQqmRNYXH5+yk9ocFBV8hktqztUCd02WwILDXpNkm7YiDpByjDXns43mKhfkJKtfEsGBe
SvAImS7u6Mb0hOa04lmznShHiNxHu3RJAON12ZMCbuk1ccCuUetnPuDpoOQ7dtRThKxkKJ+kM4f3
ViJDnVCxxvrS5SX0Trdt+RkVLGAnM5mAVwQ490N2HHVVntIJ1Y8D+tEPBuztogidw2RR6KBqGhyG
ClOy66yQbqvdAww24CLdsyNOvYzrc99O9S2PdXnnmPPZHRGOWGngHgB+VGy7RG2jQtRilxTSzPk6
qSK6cTMnPgxBWXylE+1uM51IwU2Vg6fy51LqFA/GMVDJHToy50hLe9qmPN3v0EBV+cYYZ/Pg9iJA
vry8d/TEADFhhYAzbHp/STawsve6eGSWNeJ+7DWG7YYEB6or65PljO5WGNVyV5JK7Um7GT/iZUY4
IJLy0swqEoQHe3qigz34gyk6OumjRqACO7oyi9r9RCH2YBZLfr0YTM6HyVlu5sJit7W2IMymqS4C
hn/vbKNZUo9ojbTelWUb+m1Z65/ZGzdbOfXlXSK1smOAEQkvSnoNGVAXPk8LBWsxFPYnQdIm+BQe
LX9hyfGibh5ooobRuC2Q3B8ddoAbm23hpQnizeONFKRfGOb7sIYH7aAYOpWAOW9q8JHbjjqTK+tG
87d4brp3FuDUxKtNaCStPmfsqTHXwfGu1cYwyJ1YmnnuPWliWs/R9BEjgF3HMsvLKUEMqoFrPS9F
Od5mtobIJXUv68G0YtRBcRQchdLSy0g3cEeQQ/yYtYN5n7RZdWlXzvxOH42WloqK3DvpTkRwO6QY
lVMQk1ITyNEboli/BnqRfszJs/nIEKS5KZCKfKjSIL7opxpNBClu741Gzj70gWQ/N8PsBxgCN7pC
77KVnC19JeJBumORLQONdrt/jyMOBWss22KrEZbDSJYGO7nF+k0NQVP4NrnBJ7qoxIvn6ThfWGRy
p17cGKbvlFJwHbvxQU42++chUntUXSSaJCRbnozYUE8mP1/zyqCIb8IO971KdPfjvFjtQZcLH3qn
IDB704ZtvINrqxjAVNV9YA+o/DULvgsUYQKAtw5yw74umx2xan3xn+L4f1UcUy2s7fl/vfXGstLE
X38ojv/6O38Vx47+Bz+C6g42nqRrukKy/iqOHfsPduBqjYFcFfJijQb4u8kKcJJKWrLb1jH90Er/
n+IY2p5FsY30Ag4OYR2u9e8Uxz9tdfG4YDonMOAvS/qPpXE4TvriVGV/MM0eWCnYafA45OG4Z9mv
2Y+2RQJIqnqsiSTGvDWR4ARfbrQx069KEjCccC+xu79WyNd1uLgoVrv92JuDb8+5IjrJzOCax/nh
xW25+Xn48ctDuQ46EltiiXhtmKYeGAwjt7o9zb54n5nGyJAfxjRUs/qN/sGvDoW73xUKDBwymXUO
86J9QDWTVmzf4QhPUwxHGbNX03Wp1012f/z9WbHp+ukCwhfQpc4ayu7mVadizdxJM4sL6MYBRqLZ
hLrSq+eJbJ+wCBKScOn9guUkFQc4x5+Lwg+tm5etmnXb9KI9//3ukaJKM4inmG3fq/PsAMoHouq6
PTlhrP7JFPmFwd7n96f489W0sHjgyWXuaApmEj9ezTZ0RDvUQQ+2mPwqns0CMIE11fbgJ1UOkOz3
h3vFDOSksDrzbpkMNnhMvouSXtw8i88RwtKu3yNUIZE5bb6xS312wpLiIcsvVMBW6fdH/PkyIjc0
Ac6ic8Im8nrKQX2fIAIt+5W4bjG7cDNullv6vz/Kepl+vFkchWYWCm2dgfMabPvyoUSHTmOtTvu9
wHixEZp2ZhJ3PeOowd6YW2+c06+u4sujvbppSuphHVpZv185ApuAxNZwwLdYrRaM0sUv2aTpl9+f
oPlql//9zjlYty3B0IoHknX75RnOUaqIpuW1w4sur4mNyD6Ees/koVwgOJMuve3rO3uYHY+47var
IsjuVFni0IdNuR96d/AJBYKHPdrV0zQJ7Tjj7t+YuB7eUdRsMjti053WyxsL02sH0/p7Cx3sh8G0
zYYYsD4fL544p0WdUna8RvHYyxRzwZgC85+swSe9k0EMimmvcspxK7h6vgmc/RF56IR6wKmubMin
XogV8hr20F8tsX/5glu/eDQZDhpifcMt/u/Vr5a42PiRUnfQBiOfks/axk00wVtTnd/WYfueTUji
6aNyM0zTS3GaiqQ5g1jDapxPDFQwteKbbJNNPRf6hto5wHTioDoww5mWpNlcmaQmHhekCFvI66Sh
2BZTG8QtH3pgXx9gbASeCzfMa0h73wlhxptBNA6NwOnUpU2L2C2joxhY7mbKrItIpu+B7jD1l7Og
+7Gku4ZhHrqZ7rrEdnuosQbRW0XsMREEe9ajWf+oEem2TwpCaQJrfk5ncdc5HV5g9NUHLK7dNT+5
2P3+af35BaHpRWHAWy+JR7dfPaxTi0DGovW5R5J9pbFJAw+qH414uu8XHD19nxv/9ivJEaHD0PhZ
u/TuqyO6zTQ47pJ2+yYIjkYr/cwIn9wC17KAiwfx6eH3Z/jzuu0woHNsiNnuiq171cdvQ3cgOq3v
9hhYq405yPEIUgEUtNnM298f6ufHFK4HJjtSJdx1dPHqMQ17xokjENq96wwWKRm1cSzH3n7jAv7y
KPQpKVMEncTXtyyHy513IxdQU43eIIZ2tQNcOufm9ydj/LyOcTYOc2+qRVLurFc3KoVxZ6iK2TOy
7nIL8jDZqSmHydsWJSyn1qak4MFH4RGeGucjCLF9KdO3eBgGTdtXH4zVVIkG3jGAFDEM+nFZIkZT
LvFgt3tJ4A56PjfbAfHrdnLsYgcN2iKPIPvx2Ojlt6wc7bu0S8Z9aOnDZb4s4gQsMnjjDpi//J2A
EyEHEKBvXlccNEo0QtlEuy/CvjjqjeW7eg+wjbSfq4D4GC+yyXfNoNjR7tLm676KZ08hW9oSl1ci
HMu+ZZhjrlKHgOBlfCRDw/TquKvezQW+tqqLrYPFPvlUzNkVkTxvFRe/PgEXyoigpOf9X+/9i7We
UE83n52RixrNd2FjV7t+lOH7iFXMq2ryNQmy1b0c+z1frCY/wUT87MT2fdso90h8HSwCpxnWzat7
Wy52ee/I5dtiBcVJOPSzQM3NdGETABJJl+1gSlZvlEfGett/rCN4LF6cwaunc+zwkIbljDJCS8JT
gA/y1FkTTAZN33ZxwyLfo5VIEv0oSub4bEbzN54C8cunAEERfX0stj8BnJyZtQTYbbtPtIjE0z5z
rC+UVTcYNKDIu/rXMhumj7ZpRE9gl7t+CL2kNFEXiAj1a9juTL0toWNIG6+PMeYb2+wrL+KAe1QZ
K50iNL7NhWGwVNrvbASclp4AW9Xcj5gbmoMxWPpZs4zsAHjiM2pg4pE5UCgN0Iej21pvXPOfSzdH
sRtEWoP/Wme39ONDg9QGwxVy5X2dZB+LAOc+wARtIccJgaV4o078xbKtqEjYeUqbH/wazdVmdFgb
Fh0M/MWzC7OarzZiDYnj9Y0jrXuTV08SR1qJ45J5IXChH0+rDsKerrjFk9SE91Adwo9JtqyZADO7
CWtOcQfrmJpPgTKiNx6hX3x9lQ6dyRaCDxOF94+H7kKi8oJEJwnBnj8BzL6Z7PpOl8FzZndf2PKq
Nz5Qr4fa1HjcQhzimCzYcKOO+vGA7qC1UxzzyLINL+56Qd0zB2I744j0CJP/BijyvoyzaRvOFcWN
REY7tGGzJbj2jVP/5cNkMVLD9QGd/vVnGaLXYEUD7+/olN1Wr2yURbjRNljMQs+K3kJv/eKjyfAN
nQFTdJJ9X6/Yyk3SkAQJbvLcoMOujMBbeid6Y4/4y+sLugkPyXp5f5rwJS2ecENW7Z49cuM5wxSR
g5e4COpJsBtbwdsJmHSrzTXSngDgF92ADDywdrEwY3rjff15U+4og10hm3LiDazX7ytwHotMGrr7
YkDsCiIcMmOzXM7DHHphbmhe1ebFPlrts2Xa62+8Vsav3mCqIS42dTtUwFfPWhfishdkMu9nQ0Zf
Khu5D0L5sLtuY8MCsK1KpTycahiZtRlV/2ZQdWZtiQfBtZ3j8UoR4s/j5RAJNL1m1/WGZ4UQVn5f
5/zi18RHoBRrjE2dY7x6/SPNiWerUPVeTQGObwnJVDL786nl4zcuyS8Ohc9Jgsq3acM5r3s/zKba
qgbtuu+WIH8GCGDf4kVmtqYp/f/jtKhBLbQza0vtp1WtwsjQVY6s95YJ+w0IhtqVsx1cJE33+fcX
8BeLGEeiLUKJCLz+9b7RBHqRlD1HitEobnFJV+/ysDZ9vm4Q16ecoXQZzW8sH7+8lOyvMVMqgxH9
q7vGoLEAP2/Ve6i82F0swpjjJDe3AGbeykH+rht4/YWg0tDhUcIXwU3y6kl2Uln24QKfQ0lAUDs1
k9UFT0KOyxbkcEH0etOaW0VNTvy1GEZtx86xn/xlskVOdqPFyxVj3HaPAQPUDyapmNG2KVKn38KF
VYDagjr6TJiZdpmSh9xiiMnQyLfFmhJXcErCs1WJ7sgdrNHYjWBy6O5rkbtnFGIz1JENBvYwjYx7
1cPG22ZyssxdYuST8snWjMwH6ARx/k0lNEvCTcUOJgIM8P/YO5PlxpEsi34R2jAPWxAcJYqSqNAQ
G5gUCgGO0QEHHMPX92F2tVlt2tp635uysKxIJUXA3Z+/d++5vZMmvSj7/JeqGBweq4bu2h70de1u
DVNap3oF9rpnaKnVg1cjQz+7w7ikT74CWX0LzzYmuMK9Kpn9uVHZJA3c5YyIc1BLyYiZvNiNpMNf
tYH08tQ3Rnuw+hLM2pL1TCyjXLzWyndcKLWkF4C5mzLkDWMLDnMpxZJtUTM0/X2huU5iQYuYIu2V
miKyyzUTx6TVTLrvagMMLX2HWtqJrL1bcSVIuf0MgPaS45MO82YNEbpfJbH2pCUOqlgeJyYX10a4
/bBdjC4Kns22DjNGQTobjxSx864Lma5hi8gYnDI8XteNUkW0b24u6G2V3tp/pmEjqeqw9P4q8o68
8qpunY1yc40oUkoPT8f4RJ93N0JeeUulXb1XRmg+D41PtkFdzAfj5pl3uugCmmsHcGA3Y1F6hn0Q
azcHQA5RfG+75ZSQe43oa9QnRy8TriP1WZS+SxQ3huuxmJ0dQPFv1zGmLXIsTAp4p/c+sZLbyBX+
3o1Qj1Axr3GBrvdOuXL+CgZQTe64YIgJ9Ofa+fD8HKj9el5iT1Svt0mmTyrnoxfV/RY5g3gkXwmk
iCmsu7Cu8jOxACRWBsgolACYsjre3jMs5qgkmyCdS49p5JabuShHigqUpxWnRKJUsD6V1XzsBneI
xbp4/E95KekuzZPbM8ed7WQ1SyAiA0DHIk812TnEfU5OniA0DR/T0H0G1T1vrSnMd5hDiHhEUJqk
9mLvV0rX5xSa42+8PeZ9kwfY5YbOZ3Q69D++0TUbYyDUI6RhDeKz9Y59BdU4aNL5CCsFJcwSIJ6d
9Qmp6k540tqV3vJeAwV/b0R6CDz3KsblHTA7OjszolE3pu+1b2RwFco6PCLtINXO6ADPe8YLEVnp
SaWOSPysDbcmI1OeQ0c2QhGtCbIQ+Sx6Qz92WR8+qxEN3uSo+2FBeVDNsOQXo/mrukkeQmcQB6Fq
chfqUP+4ipT7RUwrHa5Si2FdyM3oGuKHUNmZPcT3VkTDS9mG+RrbvDxvtW06cxJ03CM4TNkkCqR4
H4gEyodu4i0rFpxyYWkdocsseNqHdudba3jHHwBesCC2qWd7i7oPFxA56mPJ+0B1KIQYeZbJquz+
w0CoYRYZGQgG1HK5Dwy7/TMH4BcPTlnZY1KHfaDjpUXWdW8YPpagMgiZH8Jw8YwT7VlT0aTtgM73
fFMkuDZVcpPQvOR09R/tqrBf0ropxRHdSA9yRXQPYCzDHeZc+A/Esc6nXCjzyzdT6kn6uzcmjVnd
SQ7ZP4MKMx//U0YKzeQJB+W88q+uLtOfiOb+SOaoD8H6H3vtuoTgL3VY//SQNVAc1cr6DX6/T7ii
eZeoseUHeQBTAv5+2Q9ULC8hcakfGqs5L2MFu36Amba23KfFDLDAdh31RhfuJoFXEOgITOFNwBrW
veekevzppFvuytno3oMOumhBdFl1JH0aPhHM7zdAe2SSBCRmJ37q1YibVsXiACwAKAd0AhJFnPwF
BdcRDD7cyluuPLfSqN+V3Jtq+Jzk4YA5yPRrl0634AUPMT1io5sFpzVdbH81o0HCg/Pq9g4a0wke
Xn4lCA5zf9CPRIfwdRqvGJj4FYNbrtRdZoM/LfxSv2ob7OI5S9MMDAqJx62J57PF5Hrv5i4/1ZFi
70IiuurB9taYSqQ7+TLPL8Wk5G9ad1D+dAtVtGepbhv0MLt1nMvd1M5uvSffKrtUldTBRnqw7FhE
HYuKp0sTvjuVRM5dAhyiX73O+id37a0XJfi+IS2RPAyyfh/mfKkG8/Y7g1fzSXq9/PJuN8xN468A
X8oOkDLfrDh4M/mvvkEsE+P57iRxM9+vWsmvYZH9O1RU+HyINP60VoabYoVFBdi9qdNTRjcCX8Sg
vqNJeRd37YyJTOUou8zE24Fc8Ot6+Sa5wsUFIO3JcZGbTla63FscyzJB6IWUCr93h4I9Lxp2qDHF
btia1ou0Fu8ivDb9Jf0cHZE3tr/9DGswAd0oomwScaBXhxSR3ojFMBuACi+9mSYZMSF3txTKgxsF
86/QKNgXs1Qc/nEzS9PILiNugRWfuUcF3uDQubhOV4FaueVOgPcpSdsqsc/C6eQv/INLzLKpGpJi
lSh+oS1J2liNeiNTePkJA62+g8z1Nugcq6PVD7e3fMzlyMzF9q6izvUr2uEx2EwtH7K6oa7DoZef
TpH7VyNa4dHKZsovi19D5FakDb5XsKUfQ1+Nr6acy2dxe9wg+8J77wb27VwUQAiwlx04cWj0FBn5
xVV8a2GRL49mZiw/5op8yJjJicDlEqbPBFu4R5QTWF+diZ/YruUzJfv8KzKZyKwTAR6nlYTCfGuA
XfkJJG2+TTrmKXgRz1J93PjGhADDaLG5IxysyZE3/PTZzblyxXJU3XKstQZLmY+8SSvoXrZeQLY6
Yc/KL1VZtNamttb2EVwJTVwYZDxrU4W5PkL3DZtNpIafFjMQkWdmjdClnrofoy2s1384xHpSSCt1
QeoSS697YrdYQegUst/4drOU2Mq98a8dklHDM8MvZEjJ1+Jzkqu9iT6yjxHekzCPwPQ5Gkx2s8DX
f2cZdk9DCpdm7Gz5MOhFfsyAbJ6sIcwuqX8DVt/w3XgCCdRR+S04IGR9N0Y2vHV4Zcyn3ggVe3xb
3gLCyUb5oaIOztyJ050c055NzLcD+qaDMzIQdsLfqwqHh7SW2V5XlT64PvTwjmPz3sFAPcZekIlH
31VyR8qY+tVLTZYHVsUha/lHSkqZpFo6X6B9vJ0rSSaRLokrtgPPFZqBv7fgNsdMNN0EOhXrkOii
5dmq+/mRImSKG7dIX6HGuchx2ytpkGeSibFgmyaqxaHvk4ngpIeO/o85gnUratnzny39izmRPJKT
2bD3HRjUsymM8wxd4QLsNb36qQ3wZxYjJE5Rr+hPGTZ2WNaOnhhOelkqWKKjPpvZ1IOFCxps2sjo
KfUpASPGf7RQPyOPUJsyaObnstXOt67cUydMiy2NDL7VUd228S181YN7N8+F+0a9fdOdze1XNN3m
TO2wy+ksH7u0DZiW5RSkumiXt3CesmezgbUUzPIAWLlLoomc3FjAMgin9ZP+X/1R1hibOHP4kmzD
zdjoueFsgmVxUQ2VpTqWhunEOjUICKxdbMckrNzV6TgnbmXXT/whoCkPrGzsDJ+tLsqeR8V/ZPTS
4HEkiCOmMY3IPkjdz0hE/ivxStVBiOB1Jl90T7s0pw6klIvrm4moFVN+FiGNm9ayjymWta/cTKed
Dg2AoZiUkxA4VzJpFiMwpCGeSlqF2QKHhuLCfStcb994c7tjObEBt+gr48zHrXQjnv3ocrTfoHtb
D1EdragWavdFkvG9malhd+AMb7+aql4tLwieFs1Tgl01d7uAujDuh55swXmWf1dGTfZGZoN46Ape
A4KwM4HJrgGRI+WSo88u1GbGLEwcFFlWKx6yMfAp6N2s+CyWGbs+3pKh7Koi9lwDI1sxP62m/TYQ
/bRjKe6I6AAWwIyNgiwYH2rXS38RfkKZ4WoSigMTFkk4iOfQ7NekrJ3wTi2Y2FIz3+YehOcSPfSl
hhfXbvIpshhaVOtxWVp99j2DY6cmAJoF5zeEUc8FkU9ODj6kIJcr7vuGa2llFCwjZmj6HKVD8V7b
rr8nzaHhyLmRgbtV0tIYhTE/RqnT3SNshJPAySDAS/dFeYomYT57Ae7CIpgPKTpdHaryTHJre6ca
7CHKbYFYM+ABv6EGQl+LJfZVcbBmI3qPmJlyz/nsIcASjuWtm07ijy+CJgcAoQfrnTii/tjawZe1
+n/Tvu1+U7FWqPgInCuwj/wKKpK7HD1m2wEk19PiU7FUCzTEGBMaSCjQTgAszPmg7VqLk+G0k5vo
wFTBISgRa7Np+O3FQDsNK3YJ2gvtGyzsdlhkLWOAik2otbzid10XzZPdhfUT8d6Qz8TCBlrk0/Bd
Kdv8alSRf3epuUKRQIl/6VABnLy+aK84pMPpvafi4bkJLjlEuUB614ZPIIUMOVEikhQ4LemdrZVF
Cg4Od+fYpsJ+oT7mZlqCHjxl5ay+65JUTDUqmggK0NxP6TZ0FdQ6pL9NVVhf5T8ZMq2Ljlx1c/rb
Lnsu4W4qjGgj11R9G540akAfOsJeWHrNtepmNgaVz1O7C2C3tTs3muhojHPO65HbIwUO/LX2mvsj
yVtR1qa/Pcvj34kk2PokKKLSS1ywgTJuHFhyiVZ8SrKEkEslDSot+GQ2RFCMhW6j7sTqDdwbzUZb
+WaSk8h2FK/85NUgo/7oTrQfk9yNFmNvLLcSYGBCStDpXEf3RW6i8fb7mqK1Sn2ekrFy1KFeH9Pf
utc5JqaRGAqYAV79Y4/QxG4MdNJEJ9eJfv/Xl+lpIxtRjzoWyAhlokwLrHVukbL67R7AbLZxOvIL
gWvemgKO5TZXD/1Ys69EQbsHZQHC0qacy4OECBtd7O4GIR281btDytpevQlFBY+QeetmSjt+vzLw
6If04LSLO4WKQe/rBeHHGbaG/tE+vdEY/r7Mz75h5S/lou19M5LKVsMteyqDqIMkI0PzBZKHWvBf
IWW/uCO/9MHWJp+RqpxPLZqUh+cvcwOfbGq9asMzYe3S+8+XhL4M36I2Bv7+2tjqW3B7AbUMC+1+
UVr9FQT+Vfto7AkCGyOk98RzCXsGv8X6iSce53po6P+dJpJVzZj3kIrOy11ZHE2/p4nSM1sBVQI2
u2epu1y4OYQ5vzb1aKYlfMrxlvO4kgF7ybVjkk5LCVkFjT2Ap7DzX1YBphs8pnliJt0fpnoEhpOF
MziFUryuaz79miB9/ldb/f/dn/+L+9PhxaUN+z9rUF/+zp/q3+1Z//o3/qVAjZz/8ExiaNFhIDRh
7syM5r/tWaZ/k6Bi22Iw9S+Y138rUG+YZiSZ/yiSmJVFtJ//Zfi0PQgAFG4Y89Ft3oz5/xcFquX+
MxD5t0kgO7fHxhphkUT+xkTuNlD5t6m4ORgGMPLWPE6d3b9pg8EsKOI/4WxXD8SBddvcwD4w1y23
hSk8KyX1O0V4d5Wtce3MXp3GhZq/C4P1TMsY5Vbq+Ole31KHRwJBP8fgRudjF+oObggCFiOznZHa
FXiL8+S6orRBHjeVFRwxMhEoCDHebGnOdjbYKqNcWweK4iDlOZS9GaB4ou2B76JkW6DNjryygH+L
/p4CXE593/2qwoapOJtPXVmnPJp9G35NGg3bgH1R7XKWkcR8nomK3EAa0qYZz/ayRFsBpco6Be1i
v7rwVboyXlurJbLHTedwTzwURp1RtB6ZCuUiguIlXQzq2dgKSt0leeu1n0WTht+ZXxBcttqKBL0t
CcGI+DdcEIR5nYG6yGTgI6g9Flv7juAc6CojaSJ3KbgFGEAEWaqdBpqlt2tbgCYhXAaoUMulpBFD
HVeNMxwKYw5pxIXeB00kF69GltMnE9eMhgEPayzOnd2ABrOn16IVzh5oAujYOsoOJWCmFRtUlr+J
WRBpt2hxDML5TD+dCMtxfFNZTeZjpR6dmrMtbnQE/DTz/5Baf+v7TR9r4amNTfOknJ0jvrBXlLB0
iyKrwOLkfmUC95STluN1DUcyE1aDupav1HCQ0HiBJAswyINdyFGBYvKZ/KNXv7J/2koMdyuZHzFp
ag9r3uFyHYePtlYnsIzNoRyETDC4w+Ks7Vgt0r+T0rR22KNg3dQtdqXylcs94RS9AYOn1n990fjn
2l/Txylq/ViZMxmUNBhixQygXMZy72rXgmehL3bh+InW+oYpJTPAnXR+n45Vfw4HaFj0P81j0Aqx
a2Yul6ORwS5WXfglkE4TxA3AKcy7+TTjv9jKzjOeM0TIMXEef1MnbS+egXdjEPOV4JZqb8qaroOQ
4gAUw6doNLkptItnxI037obQo3Pmu/mux+G4y2rPZTRsRHvtT38xOdXHIYcfkbJ3xKQL3KrcWXy1
Dgpj7RFnl2X0FgHAwj1rgYmrZlg2IAOY6pualD1Dkbdnzy+WhyYQs9urUaXHdW1w3DCnA39jvHnM
F2KnnItT3nnRxpCu+HFGr/89rgGovQELFCjzGGEwvXhgRuU9h/V45/s3qtLYh12CQMn4AU7dcFVC
bYURLQgZk/WFpmW71LNxsEtzfF4sPQXXyi3lI2IFjJ1d2osHyXwVArMIKfXTQG0szHkvRPgOm8G0
1myPYck+NQhHawzXNH0SXqxyjdNp+DNWQInMVOtHSLHWRmteC6RwlUXA2bx80280zW0WuMsJN1Rz
sIdpmaI9Mbpi3hiLzyHc8WlLDKbT8GN1HXFC9AolErBxzH+WQkWstSm6dbLNTk4PoPHVh/J4W+xb
oOW6o+to3uVNVO8B2SJr6Qx7b9otv1lJoNFS+PsgR7ZSELNAAzIzth4VeezINcON3jnbNFoZLtCr
oq5e3yGLRq84TmZQJ8YnS+qN3iP6TW4+sMCH02B07gPlQJlAWy3uGkN84y7rE2FLZkx9AUMbgLk4
I/pjNlOPq5OsVm09dnX6q6vsklYoUQH3kryTkxURShw4+l6DX3mmDDSuaEcDMmc8kWRl1G3W+gar
G7myt/E0Q3zDBjbvlmoxz366tMyOwWhlaGkfyEdtt/ycZtcaJpCl26ot3dR/wvFH/iuF4NYgs5Mg
Vf1Y5S7hkYs6TJaZE6s40NrrbtiPJfWbJyjhHyDivIOr6+hPb6unYL6l06rS0QcnHN79pcDBb5rG
1nb00a2sMClHFGDxYMnhJ21dd1sYg3GHLCDfhXq0buCVaCvbmTEDTftdSpUYq3B5EFNYXlYDBd0i
yNtuljFIcOVic1SEQWtkStuBOeI+jwBWmjTgN1FR0OGzmPXf5iDMKs7RyK61El8e35LJNiaBG8eh
dDEYTr1340E/jyFwdWB0JfPLmmpvbEmRm2dq+C469qa+XfQBwJDcVv9ZZKuhwDnDBlSckdCA6RLy
w7mTRqGtXiJR4IgLyyUBhRwlauiOkRFB3jXkDwr9XzXe1y25MePOVBLm2oLt1nBvKaHNnO8Quc4n
o+y+dbmeqyEd76wZ0c86ed2msoPmcnNG3dszD7Yxl2I3icE8rqgCDwbK07gj2TXWTSM2IUyy2CA3
Ph7LooptLjUXnN2/1xXfVoNEdZuXw2+7Lcs7Dw1dbC1QqlMH5LlcCqKLKq32StBemcryZ/SBss1y
/Z3JGzR7jdjLiC5Jz6RPp3asmXZz8GdfNYlyG7Ma+kfQd+mG0aN6mNxQc7hDiPDN7IO76I+Mur/u
IKodLg1YjbP7VveIfetSda9VyI9aexci+zgPP/3o2htKe4LT2ETjQE35I3eD4imyW3k0Q3u912gs
d1NQknCeQpHUrC52Kf0WLoR0uYNzFYKkK53hNy/mkH3dF9WX3dDsqO2lPY4AX+AiBcumiYxmp2ig
3tuWPW3horkb7SxfKk+XWCOciqeIz4A3Gohz1IWvyrRXxpCKlKlmxQpCOhI2ar4wycfXxN18sOzL
4QwZKXzpgpvOxDGXKzO6o0+7b0MaXvY0EnX+6GHc/YDoc8X4P0EzyR5cu1UHZwwzZzPnhdx6KuWL
zhn0/wKVBy/aAya/DOHWXVMfvSamO560npYEKz7GPF9j6s9a+9tr5sZLFp5zbEurvWgAzQcTNcAh
mL3wN4Zb82M05z+FTIfLajpGsQXBrQ+FHJyLV/t6axE6T2fZlGjXvZxwMijyAK49jzfCrJ+7MPKe
JwZD5oZd06DEsCUAUldVP6p3wACwUDOeKZiElgZb7++ltDyWTOMP7aFX0UqoMeauhDSoK9pUBjqD
eY8bpXhXfkRnIqM1P+UkdhQtbgNCr79J9/GujS/sP1ZWGPVmdX1G34YYyTOZWkYhosQDmhB8Nf8x
8ecmTAfUdZ367piyeaLiMbgrNv7jSiYB/cghSDTHwXywjBUDtfZ18J1mAZnotgou0eCJN0/27hmU
vpf09VRtGdkB32jlWiV9R5p5S37Hc++4vdgsfBUP4CVDSCZpS5I3dLksWftwqBM9q+XShILobasv
dmkwDTtkQIAY+Vz7ofeNfUHQQc0guxJv7GblG0fc+F5hSbuWxYA3vQjE0fQmKt60809do8E2CEQH
gObBh7xmtiiWO20woYtWQqvg6rEgctrsBOpW0cnuejh/9Ux/aXZv6DCdmdvVVP3TgOfszQzX8duT
kz6Eqo3uYIgPFzfL+1+t4/Ul668thoQGA808j3s11dX6GvU4oukQemqCCskOu+GeNEbJGkkHIV0l
F70VBevhDv4OkfFhWvm/JhgS/ntWGmJNNDGnVD+oNliI/TzES+/P2dYtXYIPnDL/0AFR4BQr4xU/
Be0QlTfGuWpm8QF6rNkxfqndBH1IdRxHsFkFva8wdl1C72JVT/Wbmc7pk+avHuaa7bWvo+tUUxur
phu/mhoVtJEHKMqHNbvrG0rSqtEduUy1rl8s8uNjxwzs/RTW5X3Rqm63AKoEX4vIQhorfE4meN5u
shocvK5Hm95DUhXDWoNyWljjfd2sI02kojmMhIA92tJJl2dCI/r2Mmf5DHA9m02gG/QlfZtioZZ5
tBC6MY422opvyk0R0rsvg25yr+3ArE2xjS1tGPTqUER5HdHgWPR6hw3G2NCctLbAtpo+wczHPjqH
FT0wpC2HIfe9t1t+BnBL1C3BoS9Zi1+RH6aJaRRpdi+0FszRF7MvtnaYMeG1Rw3AE5wpuw8JW/d6
MORhBHXwPHcDdwELOgY6B7SFw2Kc4NzIY887mYyDI+4lDNVNao/BT9237h+zIS8MqEY/FHtGmy+q
jFLxgc6e5iltu/PAeiR1el09hP1h+LcNZXbwx5oSHNqogSq9hwVQICQRPrvzNkKZu1O2Wj9NCmug
XBIqDvfjNpDmHu3jeFrtbniSUkgABy5g/MnyTqsU9LiZEiRebjkSMlztENNIZ4k4PKoDYuz3M0kO
m57254PrdjUGd8v9pagit8MMVZuQkGKLbvNWnHfLdrYR7oxVcDRw9yctF/dn1LTRri9N+9NzZ/dQ
l70kdIydibS3MA5gG+1F5uikbwkGdUTt83hVPn3BwdQYMd2LM+fRt9n0l1umBE19k06+bS+HzmJA
Uo5jdo90id4mftlpy3vT7WQ0e1t4ndxveClNvIciR9dZ5+D7OcbTGZCSoqbHaxbUB0MgtcVVNW2a
yW/AClSD2himsaD0dpwd3vE6bqLAuAzOujzLKT8wAq/Oc8nw0csaeGYZ+nwUDHn+V0rfPaepEGy0
XXZIW4O1q25CKtztS0Xwx9oTLd6Xg+bQmZanfDCjBz0T1VA0wj+UvvDwcKHdpnXdnpgqPYYILWKl
CHbcjAyfVNAU+PRpz1LYdeFDyRBzM9cmxPEqJaSxipyPjGBjJjuKNl0t8prsRPXROUEZI53YuzQ5
wTdI/c1ESh1CYTJnqBmXW1w8UXt6KFggPFWwWB26D0HmJ4CYPjGD5FuCRRlrN/M7Tcw7BBLJsnbf
ZGy+q0Lf3rfRbLfkbpZtPDvO1sdGGVciSk+FUN5nqWZC0TOTZiqNXHNjNDMiq54u+Zi5M0wcv2h4
WzCwwEcMNnbvivsqy8pH+g+mmYywDcKtlqZ+UAP1dmFq+Da39s8M6/AYdWh3GRETGVuE5t+p4YpW
DIU+1GjjMHh19lMxAH8sJZKTfB5OjAiLmASm4ERfC8nPIo+h9DsOYKM82WR/Pa3k1e3Qgn9xX6MU
WxpB/tVa1Ee4LLpEMqyWNz3cBsR6OjtOnb5SSr0IowPO0Q/BXc4Ue0NTnsKxzY/ptHaKwbPRJ40e
f0dWd57AhMd5Yb82Blsecjp3B/Ej3Ex4GN/y2apjeAg4q80QfviYei+QiqAErKV91yz5vTCaj0EG
6rCo/Nr71g/2WOo/UqLAu8vmmrf2B2ZVBCu6cb/J30EwnvVOwtzgdWb++yNlbYD5bvDrxXQ9KL5n
Oebx6tfP4TKYWdwSsZWgV6Unb6I2jGcNdJ5Qn+m5s5iSx1WYprSdhmnaecpdBMV/bXHHAf9c4g+H
kIulOpaOR7JDoZmLxWGfDwYrod76ZtmfbGKyplVk5P5kacKjksGZbER50Wg6sxj9QMuIoxRW7Ntr
1WzJQrTAfJm5BFnoh0f+wP9VNuGPndnP5IayeYQiP90SL0+Lx+FKjMUf+OBjty+NMtvOcG+geRB/
6lXziZlDyVK3SLwoQOAQHkP//tYLlE22WSI8YgiTsSl6A1Ue8ug9Khl3A1ebLcGfez0dkNgeiEr8
nYXrCZ6aCRZKmscyM85ppKh1KlJxCjAlklQkFKKgIIPSrzCW0v7rIlNtGAt1SJxme5Pije4z/RQV
6tsEY0cQ64KDaW6eOlei4awXOMUuIuzAGPI9dxcaiEgcLvTS34TlqjvmK+hVeiSZGWzjfW7KbCta
MoLmgstZ743q2AyZSediAEReet9ySqOn0TBpw6WT2OTt8ruExLKxh8XZEc0l4mJwvlJPW9cpRL7k
z8vUb4qxnf56qAmu7H2kHvtevwnMbjz1Hc0o0yo2hIS456oPDfosQgBeN8vyEPkNMtVKbdLVQWtv
CxLHt3C56yAuzLw8dZyPFnrIHQpT+amstoWoQuJCUoJ3/gOmOZ031lIan61f95fArGDecOBBoQwY
V4YlztKg5IqE6bDI4X/jfmM8vkVWsHxRZ7G0Mll/IvYOL/gM0zNBpqA2hf+T9dYiEb0a6tTRhn5a
Z5eEVpLSm40U5vQrnL3xEX6Wuz70c9gyQgnqdk8XFJRqNAC6WtfI31mtsILEL8WcSFugYEJCKXcQ
gBguM21/gBbkARjnMDiIVL8smfeLCsG74nNpd1m3DAfWwbJFsmxxuQpfJ3LZYsKD7Gtm3jIKcucS
Wir9rJkKkR+chhsE0fA4Ky7pxh30I9+5rxpaqx0Z0XfUEMO8y/y+RXIi/PHkNuw/MaZmWeyzdJpv
TSLYsxO9MGqa2rfihssN5d3USu8ma+5fe+l2d11Hhi24bsTz8WjS41tkkW4W9oUPH8yN8zAJz3zR
/AA/CbtxfRtRW8cs45SmEQ3qG/dzUWdnlON9wNvTbUw5AXToGnG/ohLpEw6sWzDFmFExLcyWLXvA
Co5CiUqIXeajLv3gN0pq5IuQuIYDQzBmU8bcUbQCcyMywqigwYfOfPVGOdB8Mkvpx1zDQp6EEb2S
EQD9lhloRmh2ms0JPbXleSEDp9w4LLTt2s0Lk0DFxXsGk8ag2axloh35M1Feg1vsnhY0PgTV+eQh
l/6QeHLEyyhQ4MyZtt+Kggo88Vw27LX3LAa2rSXiqtNoR5mhUfH2WftYrYZ+A3o9npy8oy9Tr1F4
7pHIvpXSMB8Ill32tgytiMurcp5QLwckb6VcX3rAuijkcvtrqUR5QjGpr7bt0Ayd7ZFV2jZsq3Ht
hY1NzQgol8BbpAzBBCEyGSe6guiroqx4oMM/cJ5EvVOBW7QXbzf4k8eTrsEzDX0GyahUj2umXDjE
i7S3Dm2oF+zk2alw2SqbCtlVRUTaB+ArCrXVHwAM02B6yKMIDUlWiO5t9EEWTTflb9a6HGa8UgmX
HbE1M1XspTFh8KY1etenc3CDdZEDQpzGvbSahvQT9F737dpOv4aiGUgemUWd5MZE3njvpmwng/Ek
y04+eMsUHurcgn6kV8LilOluwNveRK79NJzDqnbe6d4aHGKTfDGp7+6RHEy7caD6p50Z0KUx8ucl
L/QmjDJN074tsMqr+jwO0R9DW9aWzSk9+Lk34AxaLaa8LA2nsPOt6Jjq51b42Mz+fMRtqE8+QeZT
TFo7lCBuHSMV44Z+c39CjjWejT4o7/FNfBGvZG11upg7SJaf2VJD1sKduyFnibaildb0yvrl1RBO
ugt6K99KeyXDgBd9n2upNrpf7GOpkLES+t2QOhaF6JWdGWg/gMV48FpqWXMly6tylw1XBbKN+xkl
YWCp8TEMWvrAVlRVSePZunqevVwkC2CkpMCQiwoF4fK9EXSEmzC+ocdqUWm0+c4qw5X8KtBn5co/
N9MnBfz3Mg0NfWBdvkbKfncyNmvPaLbCddaETsln1PTIfTMGHtOUZ4kyyD5oAqPd2VbpHiYkpMhr
ngHM/Cd7Z7LdOJI16Vfp0+tGHswOLHpDEpxFSdSsDY5CUmAeHDPw9P15VGZ3VPb5h9rXomoTKVLi
AFy3a58ZRwWbcAufoOxVFC23VpxQdZDKl7qV6Z0b9XsqhfcMVt1uWOzhXZtYg5iW9krOir7VFybk
SWp0KFM9uJq8/qPwU3k/9vK+r1RUol553NoNdRAkD/kWenjGwUGZtix180w5wBfxAf2NKlTHxTbZ
9E0sDUKPb792o0PbQDGdh5puuyaXL792sf9eW/8Xa2vD1HU2zf/x2nr3XTXRPwcV//kz/y86iRUz
pzq8IwbbZgtM86/oJOcPlxgTHClEU6iYHf7pr8U1u/I/F9WW/gecPoKYw6UUkN38V/bUnuos/h1H
wqlLbDIPpruGDXTlKjbqtzU1MizNnZWXo/pHb2MWT6uuZQ0C2/rKfP+AFLAnqku+eoXxOnP83vZi
3tJ6cewU2oAZ1TxYYzEfWgU+lDQzHnwFQzSzzlZRARLd4DdkSBLeU8XgE5UCKTSFVEBC61ftF2ah
LrtWzihfe+wCQ85YQR+JKwqMd8eAQYR6V5zKkWM/VnfldJYyaDXT3MwK8tABqORQ3M6t6YC7A4Kk
ECGNQkNQXZ1NJUbBEDb2j2bicwJSMAlCLCAOfMmoQJO2i15cm+2hqSAUoXCUToEpqUJUdAWrGG4L
I6AAFhyogQ3R0kO29ApxmSWwSwH1UvUGTVIgW5tGITGJgmPY6C0rSwEzdS5xtimIplE4zajAmpFD
BzmV1lenoBtb4TeEobF8F/2HOYDmQJccMTgRMZnA16QK4Fm6kkI/VgWjgnsKKJ8O2gc44DZU+E+v
yWlfW6Akk6iMq68woU4BQ8RJbAsaVhejK64ZYQ3nJPcaNHVA7Aw/ck5UqxWNqEYD5phSZq89Rud7
+HL7YLVaR0RiOY2rOqLZU1pa+IDxwTnZ2cxNSSucZh91rsQsUyeXpsrH19DH5YOo7j9PhZURQVj1
qFEsLM/x4BdBO9IlJcHc78U4srDJLfxvuTk4+87y6jeRpBirUjHkz2VW0p+VA6jpZm5c7PKXUc3I
4boivWZ+Zv7d1Ill8OL5Zm9wWsX23pp1eWwQ3ZmAKr08Sm3BXCm9UqAu50QYroyqSOhpqqrTDKe3
NUeRvgsTW9yGtuYyAHUMn1PE1wfPCotgKpLqwcgq42K5U3WylXEJl2b6XtchRia0C5xWCVmw2wIT
QdDp1nTHHZYGqS4jUluJBUGLlWC3jEWzJ2QUKNwhtQj52bM/pG7lzzN0xo+mF9ZBs6ye2zoB6Xty
fPhv4mG64wXU1vBUCfc0HUc6iAPZNB0PyQ5t7jd6Gc13Ju6LZ4czWLZ32oE/Xs7RfBX0wiWrotIx
/7o9xkjSwBkj6dENai/nAQ1yr2SQN0mJb4G7+dQV9RtDRrJLkPBVcg9Gbfbh6JYi7vJnxp7kMkv8
7YkkbdTorfrbmbBBh33FMVj9ZimhUt6WzSAPn2PJuY8WFEDcWY67tsLYu7cnRXRoXfEzV/7C0in7
xzYl8rByZ2DeRP3hv/zV7Bi7J4Hy+zPPyUc9OAMXkQ3pUjNrnJaUm9FO33990iiu4NkWVtM9+zBs
tsk0+oFn+9XtWPvY85inQXPgAp6RK82XkdUuC9bCFveNE9mHKgunq4EVcdM0zCpm1At7Xw+8qX1v
l0eavHjXzHCstzn681cn4uRS6pXLIcedTzI0zCu9od51lFoRxHwicbr4TvjumyiHo1PE+BPCiQca
PJ5RzGW2zaNYe6gWwnoWyo0fJHGVu4pahODXu4X4TZ16hJhM0G9YdsxGg7euiI2ngsp2zoZs7XBF
xRmhlm7EwzM3R2uR03NM+SuLBc978yBVsJVUyZrd2KUt48tAu0ivtY+DxGI6ONU7ac9MCy6rIe/G
7Hrs6NFdPOi0iHTxvkibn87on3wazlcdRs7SFNeptTC9xrvOXZ6jpqXaVJ+8swuXBvPkBFmrsa2a
qzVulOracR/rV6ZFHJgKh7xi2kOMTY2LO3ANzwwv2riipiVWENqTFOyMJ38zTummJYPSKkV4Z3Ta
dGtMJvm3VQRkyDkz3rlVRtmaP9gBycHsFsGh98PAsbPzMhlvtMb4KqNpPUjzmzVLdZKE3J7SpW+D
0kTwIR3qszG6fek599wm83U29BZ2yih80yLztdW8z7knIW0p22KbD3lHiAMZqFphzbTSLrifzcYc
1rXrVg89BjWiOtPlC9MKLkOwUYXLb+sOb0ra10dfZDviS2JWKwtvcOIa20nimEnHOSOK0HiivRqN
xMeiP82FWoxa+5GL8Eb3+jqYyiyk3qTHRb3UWw2RQeooQlNZ6ec508WRVOoE6M7VN84QvulGIdcU
sq16Y/5pzfW1TjzxnZigG/Yo9XfhatXGyLJHWtLTj3nWrIDvektKuPTWes+BJoTPOto+4s5qWBau
B9aQI1EuFp5LjzPLAhThhw+yaL/iuQsDvWTTP8XNSPZgBEG4RlNUa+ql6QM6cctzZbjYF8bsno8V
GdBuaCCQznYwmn1JI0KvpfuszOoNqdjoxoZZf7cO3WtYkpB5GfGtuv7oacTZSK/1N6kxvOohri69
4m7vY4Elv6j/JFHwjVrWnT7LEA2tJhLOQv9zLFADRnXtprGdp5DQrrXL1xBDcBm9ein34bK1Nh2U
/ZmCR9QnP/O+bOEMV4E1+CmjKoQZguogQFh3Po5dOALSmKj3qKnpUyp6vN6tXXy3lLp8d02TH30K
3pEz23BDZSxOetcet1nLz0asKujr0i8iTKt7y4aijGLJZGWpQIO68S71UI/vWAPy99E0rIvbYUBy
mLBWSGTLhq5wcueKLgF6iks8BSGYqM+BM43OA4QfAdZmaJAJ2y5Ugvqy33qRLHS+EtFz507arYsX
cI1GPmE8wZ24DhvcMkOWInQ4DbYjo6TcrJJOba7shT5iZ+qrS0WZ6dEGTw8wmRT0bcrw2Sdi6AoW
kaQBlq2Sbj6/1C5d5DkHJoUMObySQTLl4TofncoO4mb6WVJoeGsUUfc0Nsm4r2MhX1xKz8mhm8sN
bmZEZzFSGmdjrCAm5JAVTGHAT9pRr7iA1STo7iviVdY1KygQxTkE1zRwNMkcet/Of4iW9oW2Ccfb
zNX0myYsGyrTqmYnTVJJ+jELkXKamwmYnNylXWRG2Le95S1tmqpmpT3AXY/sJhYjM1ZJ3Obbwta7
ddVk9m6plpspiTHeQGKukLatrUOa792ilmLZULXcuQbvdh6B1CXB1mC2mfZmdf6FGtX2exRs5qQ7
d1u/diMyvMOafmmJsaRJlLlu4StOFpxC767cQavbUmB5qP1+xmGH3mHV024aJ06k1vIwu5a4TIlJ
K6hH2THBPjsXZzRqcBNUQxV9ow7trI5bHibUnBVISgOGPk3HBEvHuk/bEF9qeE4iebVxAmwER/nD
vLgTdklClyDytDgzAmikq59xdTVOoqc3UcVTxrlR77JiTKN7y005dJt9O2InaUd7wCGnaRG3hEji
/sx8Ha0ARSefp8PE/LucHUYVlgZRkTnBzP5lM3m1ye6ZOgFMLty3+2pTuHhXyQYe4vkzzjwAupWL
28/cq1UwFvB7TfeHbVH6ilTox4dQLEtgzEt7iVJEHJY69g1++Fe5WMhktXtN/Ar1celoggK2Rbtz
0lspaucH66l5nRJe/cNoje5mLIS2TYzhu4lmGFK0hhtvGKwNpWL20Z44/eCfaO/gE8wznIC8Rowq
gRlCCs0acp+HgVVSZ/gxdtEMxNfYhMqH4bFAsEVl0nXq3lusLAO2uBBFkFtlnRNDaCc73fMffQ3p
yMns02IxaONm/xLmOKzYXzYX11DZ4vYnPhwqa7vEP84Ry9YgNdTQH+H8/6HDuHyJzEnP41i2zPGI
thabuQOtsA86WZB0XTPLaCDeXYY1MaQqb1ns+WwDjd/XebG85I2e37Rx8ckBlM70ypQ9wnGn0IIy
rLBtxZ+yKLjra7L4EoOrrllh1237Mhm2jaE3b4wvboDKN107PHdrZqCrlaTOLdWiUYtKmltH3fbl
RswL37S+HJ/dfuxPsqZFc8kHvH2IyvltVmK3IWjBin+UsmWnE9J3sC2MmFuB7jeAkhwNETfH3Pe+
vEjnwjFEjnEFkfNeukbUb4tVUMyCRxiTbWiptXopfPy3+lg+lopCdxSPHioyveXCGHjGckgUtV4r
fr1SJHsSYco1FN3uSgW6O2VMNW6ajmx3ePJbGTGUpL+g+FLx8bAmipWnYOwXOs/0rEh6zMCKq7da
FFXghuFnrLh7oQj8RrH4E1B+puj8VnH6wGDnrOkLzlkw/G6hD3dR3NVXSxH+mWL9F4DllaP4/0Yl
AaQqE4Bf7ImDX7gRflxttZTkgPxXiMC/VZ//TpsMOg0yy3+i+hzKr+RvbTJ//sxfqo/9h/DpEBeE
U3FTV6HYf4k+3h98twmTJD1PUQe/lRLaxh+CvhjCnYVj2P8IgPpLBBJ/CP5B/RjtVaYjvH9FBbLt
v8XuENJrGfwW6ECkHqswyH9WgXqzjZMlnjSFQk74g3JW5ykAvjJRY/yLmeGIWmhnYkt6bRjXWUT3
sAvsdbO4oc2Kixxeuo2T4Uv0Bk0AHHLefT2FtIxwnfPZBoXaTFXYcdleyvfCCa0DipR5yxjAGhfX
kHWzGNyIaZ4tuPLQeudy9PQe6BHJr83UD7f68FFUTcNkE2fPHVPkW5Ulg7Zehrxcdplew5PQ6jKR
LYvuzZ01Qk2ZqB6Z6IIi9TRgTZ79iLWM7iirKYDLZrhvrnFzwswtKXcJczRvpQ5ZW5Chxd44DcU7
QY5Px1o3lk9PFM4kayd9xckTFB2fLRQKLyB7KUEEKSn+wGmTVZ91W9dvVacvl76d9XVv5e2J4sXx
E1dE+YZ1EjqKdsP5lIyZvGc5FX2YsWmSOmRWpFX1HJupOCZ+R+fy4Y2XBdT0zrFmagdGj75FIiRG
scunJLt40AT3RL9S9D13m7mtDhRUYzYiFXk9lD1otj3vRjMRd5wVfawRVvE5UZe7sqbCu3Mdoz7A
XXYP1szcleDYCOxxtvbhUhs5RhQKRJwO6CKdl/4E6kuh49Ia8jgsOdiYHkFKrxJHirOnF2a5brQ5
f7aKun/o7axZpb3B/o4dvPHKzjp8xXqkHH5sl0vMmudx4daPGO+S+Tfb63EKl/MSGf1Lns01+2W/
aM5j2MhTzDrvp0+/DcFEc6dlmxZHzO1gl3lQS19ZSzCPlyt64IabXJsaVejVZx/y170RstZh7VVw
lDNJiHhn75XnCo2T9SqTVkRNpl8ae9ie5BrXmfViRkVy7y8Oz4ZvrHkwmFC2vYztk2Gmg46+VMV7
7MPc0GaGRrMb5H5ka3ON4oL4JojgN62MmiNrOv97bEbRbF29iOwVW30vCRAv/aufupR7ojtW2msa
We4ddm3l/PUQP1d+u2Sfdl2xYuxjTkEU4RQb3+mMtSyM8pH3MeN408Z3Ykrbm9aY46PgKOoHRjXK
cxyW9kZz56hQRjrSNC2pqywMCsE1yb8bVWRTUGH3OJaror6kJQQGmcMF3/LXCWcUa7Q8okSOl2ci
TpzD64ATvD5WpYENfTX5A4b7K/bCSc/Ppa5PZbcyUQjp6B4JLg0HQOvrPGK9PcaE7+3l6N4ZVPps
alssyIis3IBq/Ycp59sTtFOfv4WhPxNFHg45aSO232J4Mat1WWATBQRnCJkTA06BYktOPYl+sWt2
Gx2utZ0NGr1qq5bjO62cFOjRaOdZmJwavi/XsJ1QrzDF5U9QNlZxdvtOT+9Ewvnd39j10usP9tIi
yeV4w0sHfwatNGPfPNt5PN5rmafioRprPFjNcBwiuJeK9e+u6DLmyClfdnVfzPey8sxDn1IcUnlO
dPDmNr8fG6u55mM6re0sRdS2/DwQNW8kNQgr8O9kZcj4Ahm16nEjrvQuOQ/pESCVR7I0SYpjKAM/
Md9cIqpXTqodU6ytlGHgDGOnzsNouIjRf55j27IJA2NrbvCybLEStLeJbr/5OK826Nt+AF6t3cBg
hftIXa3nXn8plW2Efmve5PmraYdTt/Aahp1+ShOcFJgaMnZUbfw0WYgZkJXPnsDKUXj1J0dCYgYT
86rPjc8wimnVam7dMU3vOlm+cp6YVuZ8ogha3xZ69TAk8DLFJLr1qLMXxso6bMwyH8BOp9rbi5jZ
dnZxr7NBljDIsXsjE6M9NhbuEEyN25kI5B0cgr0xWvqssWIK+ouogT02QCcJf169vMVT297402hv
XeZ0k48R5EzfnTEPmWRr9eVVJ9NnpzmltrM5gq+7mc3g3IQpnEJlDCuPfKZ7Ca92tZaGitko6fL7
TJtGki6aL1HF+jFLIuMEryEDrcVNSoDMRDzqAI1XkHZEy5BgAtyAJxP8TWhasJCxRJpONF/IXyKo
bDCapwW4aK1hr+Z4ntw79H3zlcjidTOQi1Y0GaWDRV48DHkY3jvkIa1sOPeVU1ECRWfAyQ918ruI
8//Ip/AjbnV5b9ZivDMnfzolTWtdXbKEHiBw6Umy3GMroM4A17jya/qL08awSBr/F6cTIeQsvTdm
Jj7HaWivnsb2d2GvsbXmxd/2o8h/um1YXpYxaPulP4+dTctv07f2hWuMdk6pAYMBjAt5RZ/PNxIu
+WRRz7B28JDv/KmNP+0857vlV227Fll/5UOYX/xKz+9INIDfKF2BF3RpN4bxK+vW3nRm2hyKxbLu
cjaeGyqd6ltnNN6doXEDnHPZQ+FzPHQ6Yb50lS23LS5rg09GDNnAXOCuCU0st3NiYvqijHNn1E1y
0gbXPzrtOCP3JdPB7bhFTtniHjRa0o3Nv+fk/96cLFTi9n+8HT18fcTV71Avb4X6iT+nZMOgIYaL
FdUt9He7LhWJf43J3Lr/MC3LcABpXU/Nz39uRu3/pHHRoN6VNEdGbsfxHQrN/pUhmT7Yf16V6uoR
yKmjpQZ42bD+Xv5OD6DsHRG6F7Bz7RCF5SRPJREmhGN5ZCoJPlFQOhZLGapq84clqR3/ByUg3zGR
xg84USxnbVTWIyWt00smtOTkWAK3fG56sEd16XrK89/6uNnRRrsr6R8RX9RoHOWTXsoQjnFIcqs4
ZX7S7rinpelF0GrDakHm3paEofJQhDP5jmkv18VsYB0qci6ahudsCWIELUv9/j6jFZrRTB/Dc46s
em57s9vN7iCPpt+MX3xB3+2iQwH1W/0tHysBWJnU702R6Ws0QPfgWu2H1aQGfy9oP53XZhOfljme
9npd2VsOGNqlTLWQlCIBOQSm3YTrxjfZHJL1xflgwHeZcxw2kzG91eLYfBloXbRZIm0oC8A2lsT6
dSYZ/tr1ssSYrr/kTuI/TQ7ujUkVONam/zIBAwUD1ZChNRT3dqrBQfeNeWmKojn0LO3WepokMJS0
gzEpJDe+ln/4nWQVQaBp4NRudpJF5u/ySht+tJkIQawda5uVRv5d5EkTLCmdk6pSRYIZN9XeN5Pv
nn6HgNCR6dUxvBEfV5IybKvuSlnk3rtp9iRrCzxpmO5eiqR4kRpPXcqa+NJ4HAhm1pwAgbTCYp2I
tVNzfV7h2kN+z9kdMJcnfvEgsHO4K2JWYKT4RD7JoXW3xNUQtsGmNtuz8ZMJuJKgj6caxKbU0Kl2
OhFFMymg09hjLzWiq50Z2d08t8ttOMb6OlYlnrFlakj9+uTwLFbFKlnYOzvNSbcsNCt5GN02Pzuq
+TNGZLyhcwGwIg7HO2xwzbbE0v3ZeXbOtK0rgi6DivPJssRuMtrGrhDpeEbKTPaTU7bn7lfT6OSO
0VdMOtQ6r4kNoomGLt65r8XJYCtXrZJO6BcW4vrKZcbnDlOaermW7uCvIo+kLkw7zJUEaZgE0GUS
TUUXycaM4mE7qMLT7Ff3aVWY/mmAD+FMUau2MJTPZuvTIJZIfikh3frYLnP7FKEfFasBc+bPih13
4Hm5vxeqhaxxtC93caB04zgFkg8jCOJGA52giK7AqWXVW6GazFjcMqw34lSrhrPCI1UlpyXgx+Aa
+dZkx/WZqSq0ZVKtaO5AQRr1dFROGt346qv6NC0LBUHYXoi1i1g3DLXjfKp+1a15qnkNH+VYb4pQ
i4OZFNY7SGmgQ8462LMIpu8myzy0pKtcc9Kodl4+9s+E2VXEZZbE46ZhprFMirjv1aQiOYXPsOLB
Va5czG2Ey+SM2IUYyZxrKIuDj4fn6MI5ANZcngZOw6thlMY2drAjwrLwlsDq38SqfM51KbILveYx
yTT36lv9vimt5XZEWVtXkzg6PV9rHBjmdEjCAhF8dKs7+EItMDizYOFUrXdZS/9doZrwTJNOPIgB
cGOXJVfPeYn5WfXmlbovHqZUmmumh7UFq3aDPsuqiaK9yKZyb1ble1w89UsLNrRm6RxzZKCfb9Cl
v4msEbBSGl94UtwLrtDyQLqveSja3l0xXhZrgpRoWeRN3jWq+S9M6kdN1DNzGjWHDywj5u9Cr+v1
ool5Dw9r34tZYhLB4DZsUOrjtZE42U4wxW6SkAs5OGF3SuJ+eipz3d7CckZr16OSkCMS+JOqKfRV
YWFIItmbVenxflZVhtqU0zhhg9+wV3TcN26Cy57acu3bSKW2mlQl4uza/c801OBZnKS6ttI1yCYr
VoiN+ke0FBGjEf44sxoG6olarVnXxAC/mUvUnZknOa1VPZkNgJSWamQko6y7W1RL46j6GnXV3Ahr
xGzd9eES2Hhwd4XNxgUl19u0mTdsehHb35HagI7UQfZsnDlxCfbhYTYyvZL3dI419oU4cceX+leX
pGqVpL7IZ41fuW8kpPPdsFysx45Hyl6STTclZAEXLHopCdG03zPVVekJWiuNsCxxi1fGx8jJGT/C
8oTMHq5N1XXpDC61l7oWkgGYGFiXqXs7FH5+XXTjwPSgr/CKGm6Q6apGszQdn4CD4X6kX/ZFmxyC
0nvKxzlyxHdp3s7lSpPR+KxHrjz6Frb3yIuBfPg4+nuumySAwTO2QrOuy9Lf9ZwLVjInCJS4xmzt
8Nl7TGezUImjK74SqlrUIAtwieKD72nXDJcFO6WmopPcCqO1rbpEExz928jr8qC1+mKte+E5Zc2y
q9y2PygLAatTMuPGmvw6vlBgxaqzNOpI7jBZpACPhMU5chou32M4fmCFrHcas+9pGVrxaYg8/9G0
tXZx2ua+tQqHyAj7SZ85dEBsSRYEljg0nbbsvF70gXTE8NTSDHokqu0jVcWqMQjNVmaJKpHCS9Iv
uXBXkxa1x4R9BwaoyL62UVndLSohFFnLGejHuCcfz3wjzXA8k9Y1YMw2wuHFSBJtT/Gkcy7qJD3S
j7ytLLpgdUph2Yw+TxhlYVqKPEhKK6SXesgffS+qd33nyVvyx4z11Nakwcrw28NMs8bpEO/YA7Ob
YEO3b2lpOse2PZ5q1VU7+JytRTtUG+hOubFdZ/lJbvRjXJTl2sxS8UBzJh5iI8PTRGTmyk2tm4Gr
alDHxnvYIq8XFfJSWlfnfNRmgvim8xwa9lOu+nRlSrOurTXDjtoof5uo3t2mn6edPSXNO2o+qx6/
58yNZHoQY9pvoV3fgWbAy1V3b8RKJ1PblZxKX613cPfMNGIJ1ffro4KILMpPU3cSFf1DpJ0Xw4Uc
gUhVeRCypov8KdXc8oGhKjuV0uNW76hqYZREWoarqjN2vojqCyGE28K16p03UUlMQCgsxkRNMV3G
xZZEgOgsSG8OQEh6RAFVajyMqXvH4pc2cHj/LYbUZjOnqYNLbXxvDa61RLc6mJZHY7mtcUutM6cx
jhWe0y0tstNH/6tLuVW1yiGEo7PK8ghVzsUntHGqZfoss7h+dylQ0VUhcxH54YZf5GfRF3Kbss+r
1nOpNYe51b11kWbaPuIg7q6FzApSVuysvKknE98SXCkJr4WM4e6jLyzgJgFgy8gtzSX7yfF1bE5Z
esvcu+4SPd+OpGZt9bDmDjqGBvwgPdPchOsNuqK+Dy1N/+kJz1l1qpC677D/VG4XBYScNytGjyYA
U7x3iB622MTOrEhDWGlZmkRP8Va/UywS7c0pDAPxq/sau06G9axv13h72o38R0G26sqWsd74W6MX
KqZavxfwNSaefzzuxtgZn1Mt8lsyeLggDGaOSyozt2EJQWQ8QNj2KT1jAxzBZ9IXkEarosz94lFM
8Oz2MXS8JDt1k+dXjyPVuLQkdl+TphGZUDIpr1JQqwXpmzygAWQwdTYkHmcCG3VEAyz4ekcYzTx9
1yTpfo0+vyEzgvPKz1TvGmEd29kckIrncGpWBsDvRm+95NgPnryRNf81fGr1ZvHNs7K52fKMxM/7
LPp6Vqm7RDg1q4B6Kr+aUDduqmTyDi4xi3yD2XhcRO8+LmTuriTusC+IY/qkF7HQHOz4Y4Bjprk2
hbRWKRANLqy6uNdHgAHCTWfMCvHY7+2889TVYN4w9dH0bjPCmGNbYMxOsr3b5HZAUJ950suWqEAd
hzcECL1deQwC4c6FBZ/E8wFhVPS/DfZLSybcRBR5jZGjNTRkDj3P1jqv3HUkVn+d5N38NjrhLeAe
L6ue+9MDZrNoM6QgFuuuX/SbuY4IP+jadgO6MOFJdDy3R3SrvVuPuzBmUTxAh7RVUFpbl8VxKtL0
MQLlfOsYPTkztcNlLpfooXCWlpgNXmx40HSn+R2nL8cs4osWDmMDSzENgdsDcYFNyIcwLPRuA/aY
7noMaFjvGwUp+kCf0pDPTdwYrwbxrK9lFT2HhdDPtonyiNVJ1/aWWZOwW/psTvtBPwm/qB+IKqYo
OAzrUtyQzGffl7H8EFCh0D4LDPRKi/Vl7RFhnoAQRTYhqQTk3Wb5nL+k0DtPXjqGJD35BoRab5iU
og/dE4vO8Wsg6Bs01o7IpotqINGo3KYNS1Z01xLY2O0cvC+SsNdOJtLcoIaOPxamvnRVaU67aqpp
vpPCQ7Er/Ty5NhHhqLpccNwRaWsGracZgSnoS8BxmhziZUnPlMUkh8LyxYXwRg6wE/izq2s/cq9a
nuIIBXMFGsQfh3mqCnQnm18yLhVACMOorylMX2411MNNTnvVrlNIAmsmb4Nu6OLEx5JkSJ0eKRNE
ombyXSc4EPZlGhpknVLqwvlTDbKG05wRqYlyLHUVYbggX89yJMmrTdJCvlYdGuOtkaWtBafrchij
vJrpHadJ7K372MUWsnJsd/nS8DSNd4aPi8pF0+cBCRB46cqpnh6XUcMgudI6DrzdXa+3ljCDvhem
AB+zmmk88ZI0HrnnkYyxZsKw4Wf6X4U9tLGN7e6yRNMuhK54zPNiev5N/rn7Rxza722rhlos/paS
pns6Ra8OpXpMZag7zt+qN2o5jWluGeMl0lpno/mAZwarRtyeB83Dchq9m4W1G1LzaGXOVrObLcx3
4Inwpu4XKsS7gD91x2KI1O1k95//csr6/v/9bq5JyYpLLoz/96LIwhgALUJzvKD4X0TNrBjuk+Hy
rz8JznuboCYbJ+3fXwAn7SYOvcN4SUxqMfmfq+VbNjLbX0/zb2DjvwA2LIver9/ekc1H9/E//tGS
ffkovv/3/3z8Lik9aL+/f5cl//ypv5b3xh+uIwQb/X/a3PuAGAYKnUvZs7A8/v//ipIWCYSeQcAo
MAfxf4Z6V//a3Nt/oB/ycWINgyGAxIx/RZS0BWrp7x9SqqZZ24OTUKEGPELcIf/+G78h5sbS4tEp
D9qQMaTtCJyOiLgLtRHVoisQ31aGi4/o3BHFty6IO0AqR0ETUSj2srCJYXfCtgjwGBiXVtru45SB
5dMviCEvIqdlzSIrKCJ3ei2mScrNTHTphx+VxsGs9Xzd+w64ONfMgAHnqy/r7oCHJdo5mCs3Lkbc
NS5oUt0W2ofnAVMYPkq7whY9kXocy2Kdlx7CPVaBV7uW3kfZtMWhnyIGtsTd9q1AJkHVXw9pEt0i
JHr7ck7yRzO2BrD/1u7Y5ptu9RobwNK495djO+Q+2xvTdX+EnqhR4grYi1XRRNFN1czcdtLOO0/p
ol9RG8xNmYt7bOr+jZ5akqNMFL3nmAy4OGbDfhE9gf6JDHEg0T7ViLDcjwnVoo0131d1xTGqNMut
q2Uz+f2DgWnPP0ZlxsA7ZXca69yV4D6AG330gjxqifTNpPPQ6BaFH9LW1/pi22c/ndpD3y4axBhJ
iXYWa8e8RaTMTImJSkuXTZvq1Y10YxEHkiR3rE/wLEZS24FpOOIcEaSys2uj2JoSmVlf2uW+Hsz2
RiQaqYq9+ehOxfQ5Z70btCPyZCiylqwACIFxdvMtVMC0YTs/X23Iix892HJdzu+Api0LFCvdk6Bt
7ixMv8+Dl2CyS0P3y0vcbL4hgzC9iRxSt3KvnqBRgQcCTnPDJmG+3rdu02ylC/Q76wTlkDVtouqB
2zZsD394TTn+jMjQ2i56OdFiTCVHwPfGvrcxJORK43mK4Wrgmav5QwMXxFKHQnejVdlwIq2bujFE
mniV+PSe1/+HvTNbjttIt/WrnBeAA0MCCew4sS9qruJYRZEUdYPgIGEeEjPw9OdLtu2WfXZ7d9/7
pttutUSxCOTwr7W+xbhw5eHM3cRLRsme6ZV3NFZUN/loPWJvqTt8IUIdaAXKzlOljJNfOsOdXTTB
lVCJB8o7F2RQE8so5KE3+mTeUUi0DOANBSkZxLHxhA13l5bI7asFZXgXi9pf25biEMTJszjMvZ+u
NU4qWtmiZ44JYALRFxOYvUkVVorWYoY02UtxbxjuIXDBYcakdW8az36Fni7Da8VpMb7CgPHsJY28
FJXLBuxbxrFNehHa+7xzUuqUh2Asg3ccfCrZRuG83C3gie4Z5/sFHbgOZgpRcpDzu/6RW51z3/hM
LPptnskvNK6m26DpSYvmZXBiyA8sNIBJzvg49jCMA0xOx3VCgdEB1T5rHm0KfzLOymZWws5Btqvk
qeRA2xqbwk25ybNQ8rkXQ73sQpgYVKpUUWi+AJwcOzy3RnSrZlnIZ04DtuJK5c7WmarVPvwARN4S
XV+wMZvBKraEIbZmT+6BAU+Gwb9g+Bs0ApV4GgAVIJUH6ZskY2wc/HIwq6NL3oj5mt/30J/7hiBR
OMW9uMFtHTwVQGVeMw1pAg+DJnK0oJcMq1KN033ZSfExC6fL9nY4DfWBAZ9EcDCwgK86C1fCtnQz
vuSSRxztionYDdVbSKsMMHEQmSNVJKx9fMUuC3U2JGCMsikQBSA0osNWd9KfbTgSM/4Rp7vK8EKb
ACQHYxXJSUZbaiO8u4npww7aIf9q5vRSNi6f8dpjNvElH337CqwUxIAMMBaHTzJc+1Q43g3lKaQF
Ekq2KOgKN26Wiw7ghiP3HLDjPT1M/r5iRHVf2jm2Gk1XaVCmrydMGVdhXctdhaAbQz/G36SlpZrb
WtnjKE49+wSbaE8sFsON36WsX5GXbMmDO8aO2bv5IPM63XqQe6y1M4L38YyyvJU4Yy7+IL3bzlPD
Cw4yeyb2EVzNjk8yVjXWJptEBCcLswHe0x7KTcFI/l3N6o09CpurIzxYcCFHZjwn/so2lflAW1q4
mxiKPboias9CGCGbQ5kf80i2dxTDGDtNej4NnNbeF9tz75nWbFrpRUeWzvAAdt38SkQ72bQMwl8G
S4Hb7lCoD6mrpiuKCSDsujYRGDVhUiF5/i22HevkqorZSzTtOqMkbIGdK0VSj60avxozIDqOlnu6
IFNAfMG+BWPwSHltR8P6QM6Fu8veBVmlVqk1jlBNDRi0ObUZUmA/3jQ4a64ShyU+QL3c1PRVr0a+
/sNEz/3K1l1t+Nfi+3qOxvWwxNmWjqdo7/EN6MaIAfDNKGKWxkV8deCtaAROUL8Ovt3dWHKxvg+9
Xe1citS36JbWwWuVw+yTr2cHVbSpGVnsIO/X26bs8tvMHNUT8wV10zddc++6VnDtS6tcE2RJrwmF
JnvlxFQMVxDyXTv39DjvG8G15JoCh/g5rHrzNgytgD+k9TgJFKg4vU+8oCocxvMThS/rhDf/3k3l
tKfovnml1w3qHbUzZCi7c9O61FWJwvcY5LbBOfPi5cpKs+ptbCMFA6swt9kMTTk2o+ewKVH5S2IN
eSkx3hmzs00QQ/yVaRlYmEJzO8aVupnKYL5yILPS+tBEajMZzHyEFWNwmqzu0bAZMG76NmrblZDT
NjBw9rbD5AVrRe3nGtIBhIUysju0PSjFHvgRzyJgx3vvL47PS90M3QZQvvtqT0SyQGhi56E0gZWg
abIAAtPgzbF8QC31I7Y8jGVRDHN1rpPz3+f7f89y4Os237+wHOR5UuJf+/l4z0le/6bfjvcSKDjF
sb7lsgbiLuCXfjXnBhaUcdfzdTf3p8v2n0d8YfNLZB99Cowlf552C/x2xPd+0VByOjkD7gba0/uf
HPG9z1Lyn+6hmHNtCfgfuy+hI4fayD8e8RMvQZ7F33KaFClTUkJACV3CXle1kki582SJjejT4AHE
BI1HumsU7XvwXbJFQKfUoYEIEa79KvdOyyJFuM2HCuxDh3XvTHKtEHsrlbNxzoK0eVb0UbjrgSww
7C9If/jn7XZgEl740M9C1AgMa5xa6VbrPU6unARW7dgsUMaXTrOZq2CLWuA024GetZjtoaK0rg1r
kgywdd6CdJbvn4HFDoLFNgJZWa7iWuPLZt+13Y2FkGxfBzbHjDYovJtRYOErhv7S0lC2k63FuI1B
rekwuLOShzpN5/MUm91tE9nFRadvy62cKoNiGX+KXODPJjRBL60vuVuTVY1GheJZzYdoxBNka3cQ
Y5U9hjYMQ3HF4dYtyahiidaGok9zEfur2gntOMq19yhxmvzBsidvG8TiW0Sx0Z1bzcEG279z32v/
0lDNYhNb9n2svU10wcmtMeNznWojv3ekkd865XhxTWbW7qdBqp5k/E7PT70X2j+FQp1dWUVBsY83
qQv2aIxWfZxEN4yVxe0YlxixmDH21+a4VXZV3YZ1U/xIcTnthkyQ0Hfps48a2V5sL3h3Q9IbbAPh
2tPeL0+7wCg7eQ5IwK8a7RCrc/c0aM+Y1O6xVPvIHO0oc7S3LNEuszqL31LtOwOLNW4YCl0hPc8b
V7vTOHILJnW1cR6qqXjItYutzPL21tbONu3oWodBdm7ytLs1QNCtE97YR1IPIcE5e7qdtU+u1o45
y+VviucuAgQbRl8WX2Kty32Y9eu0rFDSyjQlPwj18AoejXmazf4Dx+94F/UiP8sB1ssGB3dwkdrN
59tiQOLWFj/duXkrNPQ3rZkYZWDk9sunK9DmiZbaKWhnQlzNwOvZjQXIaW5P1eQsL+j8tPcaXRef
RBpb2Fgz7pOO9iOqLBv3bJzRzlCQup2gPZnYF7HyaSOj9jRiDU3Xfgqa2/m0PLY8g5tJ+yD7kFC9
t3RPBhMf8noXuoNNkKJXYqBChEgdqcA+vY/xVhp4LC1ttgxycWG2mG9LfJhtLTFk4sycPy2advut
kE0OicrGv1kk9hVHSlo49E9q/jC01bPSpk88r8+iDwjGzkF4qLU1dCQbsA21XTTFN8pi2N7Z2krK
sbNa51nkHmdtNBWfltNUthgTGspPCKt5+FKlNqjSFgPmE8tqL4tmnxPKZ7B9WnC1dtreqjpACWTG
S218BW4B70YUG7waxXbkEL3LfjXK4kIMnfxcaxstjfCgLFFdjoxApnOh7balNt5qAtN+ySbvRuDK
ZQIyHptZhNkGg8F4HkX3RPDVgLwyu9CLrbjEgVi1YjTJ4hqa6awsdC9OidoRTFUJtkv/rVKVu/W8
JfiSMvXdCRs7duwn4T2H1+SO3NdrKWrUWEWudkmsV68GsLaKG7P71jZ8y5Qb1pumzu0rrlRIbLbL
I21CJBwK8clZzO9nlt1VPLHe5VVDZZLkhr30AWe3kPWZ7Ft3nczT/C2YAYFRVGWqB9UQIDY9avz8
srirCMoH3PuYO99HbkiGGbBjixtKMMzNXbzp7ZJWxzobKJdLONltqroMLl0qf9QV/ozIpipmjP0c
0dC3iCNSm+mvaq8sqnAtwIpOCGO9i5mnTjxjZy2g1zlRFrs5ps2HxR27wtQ/xfncWuIwD2V3Kkoz
7tlbDPWeGSkkZU5XNBRPMaLbHUeyCsJENfmHjGvxwgmp8c4TGzZHopBXJBt59FCiB/drC2vsFC/F
3K44tbpvHU8/bLWei/XaMkIpVqNXy4ui8xYRgKzZqbJN/6Tm0NhxISzhVioO31Qj38V5nz9QT+hw
4xko6Y0zxmHrYBnjl9oX7XawRXGwOIq9+kz1cWP7pLrggnTiOnIaIFhS1Jz2lhHQ81CjZI3OMAwr
Dqrk5Fjaf4BBZfRO6cd40w1tez9PtsKRTPlNs1oIe5KGdGGDrMS09MBrHfWqGjN5YU8GBUGzzA0R
zuIu5Mj+w+SmCgspD50LEzxQW1m+3BamPEoEiO9F4XgQoAM3IYzqqJ6+M8oGogAhw62GY8Fqu245
P8ybGXKdvsLzKSLEx/5TP8zuNdJz/mGknEhPRW/TZu3BTj2HjPme2EeCbY2vaddjYTQQd2Udrom9
xtGxSabpPUO1ECxGEVnfrBzuJ4moQQY+Nu6T1GtrbnZF88ItKLt18jqKeIo7AQEzKBYYMCr7EJ3K
II/S8dTmcPmTpQyPGNKKjZXFvKx11am7RTnUC7UjpHgyBBiGtrMdmDc17vsXF7La9xBE8TdfUEdW
GikClhEFUQA3CVZtY6XDPeXQqLRO2xjvwpzbu7kBl7ZyKA4E1kvL5kEaY/0tiKaS8/oS9sfa6hxQ
KkmqkEZlkT4rPxHUD1ROd0kF7rqVMTmK3HWdH3nnKCIihlPP61mg4PE3D7aObMwXek9CsSWLwFDE
Ggx33+ciuYQgHLkqzXJdYkmCvuELwrlOjKHDtQYcZJktr+exUyemECBKa2Fu5qFvyXXzwHGpXtYT
vIatMol2e6ndbWmgphzBauuz1bfdpnXd4Do3yAcxV6y6zSTT+thKAfepyMvmJWvgha5ILrbWup/a
6ms2A0KBsI+yRGumWr5Tt+3cYCKvN8xN32BDB48yLovXiuHkzokBHWymlBscbvWM2OwYZKyIGC/N
YyJNeRMsQn4b3CYnvc3lFEaGu1BS4szOmxzxgXah5TwFBI8BQhcOUCp41ZSVVHZ1iPyJf8yWPvMP
qRPPFz8L1aDpddbrEAwAcku3/ob61p3dgDT5Op1s2OYLB0giMGPPs2S2wDhLaX0ECt/YNoS7ywyv
SsOvBDDLR2z9Xrtzyni66tt+RjeCPwe6G1hlQYLzmMJlNZc++apKeRvNALziYiCJZWwJ/mMem7vg
LLrAvO3Jv26ioMBmyLXavqMwzVj5ViT3ikRtDTB6EG+BZNiAQ6OOnkoxS2x3xYh5xDIci/xEm5i0
AUYR3Fd72Y402x/tNAfzISCzLbWTEzIz+2sLh5/XN8V3iKo9k8fekzSrYy1huF3GG7h9zWOE6/jN
E1W4GyqTICo/Tcpt6kb0N7E9ZceIYxbxtdBFsk3g4QnKo0X6UROTLleIS4RajThnaXHGmwpb2HMe
TvkXBPB4byauwf0g7K8bPFu4LDLPv8qaIlhHJmfEYoxO/kIn+q5sVA92N4CNWNpR9rVlPkAYLxxx
+cQJ/PttXdsY9MNlucoMqz6N2Luv+Q7za1skyXu4JIT/kq47FLUadlHglEeVRw7xg+W5nrGsri3b
al4jDFj3jlKY38ykOf59S/73bsmBz63xL27J1fj6xxvy52/49YaM0oWG8P8LYKhcwkYItyVNcMzV
ULl+c+Xrei7PIhfP1dlDOAOa9uvtWCCbeToMizyGx17/rv/+v+/Tf0Xfq18F4/ZP//6zgAy8748C
GD3Sjsu4k1htYHJPdrRA9pMABsq9G0qZUKmqiunKSFtoslQWXSbHzT6KcliORNTZl7B/sEdln9vV
58b1uYdRhGPc816zs7GcDffMgsOnbOE+c6X0Jhh3+LuP1ecuFZYEszQamS0TtuWWl0g+zW43nnvQ
WTgR5iKn2zj1849Bb76D6v2nGNQEh4LP3bn73KlLvWmzBx1pPEmOg97Q08+93fvc50u95cMTyr+X
nAIonlpu02Aa6OxU4sJBhtNCP9ThD7jexV1kDDcZRjJW4DJJXxZ91BBhNDxPEdKaDWL5BywpziMU
2gLFaiZ5X2OrJos7Oy0RnGi6WQA2fs7XadctDONclSkONTkU0e1g2DRdfJ6FIk4ZjB4qR1zbcZrR
FkaSh314xMS21FF5yL2w3QKfiV/AQ0PdcfzC37d6nrHiEp8/zBYF3UT5OLf0VXRIxjzaA/zwTy53
tL1ZTTUlOkXhPRRxRAPuQnW4hGPP+satxe45N+PLJ9AgquADDjcpgdlvJJ72fODiFTSMvsNMnXpq
y7Y4amBHciuG7aGm4KohgP85MSmBB9T+LZ2+AYm8QfaXQRbqEM1xdaCAtiUeHPrdOkiKvFqLxasf
VD52J0v6nI/siQ8HCCUaUl3mdxZ6p0lr45LeAbOvYFHgovya92BvoDV3PkOFCitHvMzThOcHWZDI
S9hRBjumW8S95g7zKwv+lHAQwRWLU3GcMMObSUsDUVo48cqLaRvwu/oHJe9zfzC7RSUbA/DVD9pC
c7FCVMrHVSKW7r1syAMe4FrnT3TlpmiwpdouwZzSl156w2ttBaR9x4Ytj112FxhOA8HYUQ4I4ICB
ypRY493StVH6pEwoWMOZPswEcoi1cPHdS2tILuMs43tM9rOVf/DTtcGbxkWT8NnSRIHT7RqC51zB
VPNkEd6C0Q02hVVhmhHdgFVq9DB2W/Zj5PM1QMhs0nx5EC1FEWOJ0L7uLGsoD2FpacIR5w9u+t56
CGx54mBOTUCRFbzeTrOeK9zNUTauZMkWBO6y2rZ0f60Vis0ujVFiDdnZsGcCiAsReM88s67sLsB3
ZiKCTJW44MU45KPpQvMFm0xbAjcWs5wPDFv43HvadwkIiDncwKjlCRSlMm8NZjzepm17Z83lBedn
unQnpMOCcgySkYxLxuue9ubNSKpkr1yuc2iTi7pi9t6f8FkWFHOVolwllefukchI+ARosDEvZlal
P6BdPFoGyY3czz586hY2qUcBYJWk7RejpxWBEhG5bkt24GRyrYdGZKxaPi5AAsNcC02PrCmWwRio
VOSvueRg6euze6yfT4FoIAQDml8ZlXNIu+ji4X6GMQb3OgTes04Tc3Bpesn9Q7N4GJYzT3/a1fjF
dJyYYcwcUNQmli3DfxzmdmpfPKrJNyxP2XYWjXskoQAenRzWtIpE29+4BEi3akrxzuJee3ZyIb5K
pMJNnHEdn+qY0HLfyS/AD/qreqRQh0WqZU1h/sVNJnFD492kGBX6QAZcldE7nxyVwffLwNqYYaI7
VGjnqLQBxBPLCKZt1CLWhDZ9NF1pFuuxpZYU+5+6LXpIdrIp9NHGfjU9bLbYuIfdhFCBX1R1W7II
4M4cPpQz7bOwDBbGNRiNcz5t20l5UUlHBu9JMrOJ+HgPoAhO3bSOyWtfJ0wH7tLWx8xmutCUqE0j
IWybW9MHgQ6DuEdF9ouvzIL8+7iLuE1E/Pi/puSybLfHpp1N5Z1FsxfXuMj8QuaG7p1ZdC/SisSD
VJqmjsdiOzP72eWEW26GpfOPDGtaVHeQA0jmds6iGyf9AyBb8iNx67w6LY806tB4zf20vPGtuj1M
hmvdta2LmNoBGmjhNz9ADPZ80j9WQkt7QGSWFPV162J3MmM3xXrRZjgqfZbMHA9G0KbAwI2EDEsv
fcBHvuTu7EQb+GYwDELovSfg3/GugOWArSkPH2PcuaCea7f9Ri4zgYpnDMk1CN72AK6KgoHFmt6K
rkdhB3L8xRkcLgNhKhsoOAkOD6naRyz69vXCgfOaCwGgodwzUSBdFV9cr7ceSJfZUDBpgYS/xPwL
zlL8XKu6hTPmTfdxW0GzYGFSB3b06TWmFPuLEwvZ0idlTQyhHNydtlhgTvbdCf71uesBFBGcd6yu
+0q9i578UtFjZeZXisny8kDapUmeUQ41mK+rvJ6dKDNxYS9VjK+3xNm/7S3iMrMzTJAWzWn58LvB
24bZTD6dGhW5islCDohFY7iK4rnfj2bxZcRns08olASCCm+BH2WOMFvmZ0cjHtxSnvoIZr6i9nb9
9/n43zofgxpB2vnX5+Or17J9/aOG9I/f8tsJWfzi0vUqyUO5QgS2xSn1Vw3JMu1fTGKr2g3m4/Rz
OaD+dko2fz8V4xgLEJMsTKQO1jHuRv/JqdgS2jf5k2bEqTiATUFQ1XOxpnkeX+nnU7EKOz9Po8m7
KjScfU35mQV91WKiQldIixFGEdtkHDKuaHWvwtuKWiYXZoJpMGVeOp7Kh5xokVEg3Xi4RLcGZhcR
HvyQJ3rdOwPOW6loKbrNYuH5clc0zDnH247WZhjCsy05HQDzw0e/69q88K4Hodr3LBrP4K4kgybb
kGsRe3KXE3VCsFCo0vYyPxj+sljX9BwksKBI0nAN1RnEZc/tEHRwOVm5u05bkwu5bCCqHnLl9+qe
vGn20KgweGnzxSGQxKarG4CGtL7yyiaG9DIHXw2HazRfYvaW7RTkNvBtODslPl8aPnU35l2mSu9F
STlujKAav2EFZ8chbL6r+hnXN9ZpjauxSXtVTkw/VVcZ0NCWIj+mZKK+YZhTX+3WgeNCt0LwXgX+
ez7Nt75JowGZQ0jJ/Ed4M/Sec5e4iXnAKWhtu9QJ1hPAEP4/TgAAPC1jivjm2YT7D1BxxSEcOZmj
M0sijY/zarTc4UBRUHHfMxh6QmFnvtDM4x6Fbz4HrT2f2Bg1Kibh4MpwwEgOcZ4mHzwP7jnNyItu
h8o27ojFIH65XkOOZrLgrXTll3iRHMFxSd2zxco1TT8x52G/s/FJ0BxgVDntQJ6ynbtKRP0mqDku
FxI1YkgsWqxwbGP+6kW/teyy3xp6NRzJA++c0VkOOKxoBZpDtXyj5aze0aZm7LF2L0cR28s7HBl5
jLEyPizmHN6CtaquKyrTwa4vxnw39YsH5X43DaKzKZv47b/RBcQQ3xiudq/jNWB0A21vCETZnNK6
jcbyBHQDB8ZGdqFKgx1qH8QDMrwYqkfQlAteHMbK73+vqP/Wiup8jgP+9Yp6eB1fk+QPM4d//JZf
V1RCjr/4JqZwiZ8UYgYi+u8rqmf+YsPDsoTlC1f7xn9fUW0bSoAlbdRyKYRW339fYS3/l8DUYweb
hZHMdvAfrbCu9tX+c4EVeHhZ6YEK257JGEP42jz+09iBM2ROX3NkP7SwntBLlqKdV4PFyr9e8iKg
/DVqznGSN++1zOwvcZwZF3ic8x5wxlxTuEOGJG8nDrVmmLPYkOfsAoNYOja0l5aqxQatFjzlyhiq
5D5tppqoau3qBocp2/WCMH9twaC2DZPTTVCOmyTN5j04q+yypLxmAeYozHRG/52m6IVRnRjFnQG/
kgR9joclbrsRH289v0pmsXTRki2z1nGE+W3VZM2yAxqtTu5s1G8EENPXDpcmRz7a+2yYqS9zszTr
gGuYXEML6b4PTQR1Bfsk00jTOkexd7Y6I6HmI2/tRw1Kz/5B2fjDKOjn0Y/DE/DnH4HH1sJPFWsE
WyePwc8/goLTP6t+6z0sjRMcXaqUt7U94dMLKrrSsAXTb4elvgju6ZOzr8vR5lurPZ/m8SQzmcTG
6bxlT6+OAdbdmyV041u7F9UH0VTjuVRue4lnWN5ukqY3PfilmL5ElFgo1P6eTsUae7JT3fl+89jl
jnugdvFackrFnGzTRxx8pMpTbz8dO36df/38TX+aPf7w3OF20A8wwpTJYULo5/Kn5672PR9bZV0+
kAwMXyz904+qijiPLaZ7A/4MHCIHgEo6dlvBXN/mXN8tuxYA483UT+ZbnVl8DLi2p7uIYia8n477
EM78k3Js+7tdV9ZVZNjjXczB+NqJ1HTv+uET/HJ7HyTQxbNyHNZelpuHpBwpbDIa5HTIA3SUUqO3
mAXPtNOZw5W5OB+lBzamsa0DuWL3wMiGlj5Bc10yzdl2cukAN0EA7NzkJa+D9ESN7viexBVuQSZk
7zWIw6NE2jo0HcfkMCZ0XA90eSfjdOGlzG7lYPAytVlyyBzdP8WszQsbr91kKdRKn5zlOgHU22+S
pFU0UKbBnikFaO8EoLksy+kylfyUNIUsvSkYw13Pfm4/z11Zf/dzhbRUjuCtKccM1GFapLUr47Y9
BFOdsM915k0Yz9O9X1rDjZspvjnb6akJU/GSHuYmTukaFJF9MZJuumuZcFw7tubEL/5ywDbJu2lk
y7kYxvZZxC3mmCiLrgVwrLUZTdP/FjX545qFgYiwgHZIOxanQ9sOOIn+/OxwRQLpN0jjEuNlPHdB
X+4Nq82fmL77m0b2wVqQCDpS9bi8jxRlE3xuuauKcY4/SMNOtzVGj5PqTPUsaffawPxB7fLrr5gW
s43qveKxUPwp2dC4WPqZQe1zfvbXVRhqwFVEYIeJ4xags30hlUrTIfGFABsdIVsRh3R5Wca8G7hR
6QW1IkTp1p21pTudaQ4lFPyZ0zDdNlm1nD8fWwStgHCVN980yrWurboK6bv3za++UbTPAPvaZ45I
6hbuPi6Voo4x58LeSN5oW9pDh6B6tmdKRE657z1NhaLpLPNj4nmmgi7/16+urc/c/3x19cfvsO9I
0/egPLq+/JOPa1RWCxu3CS92U3vGpsOTTFOqMh5SBnU3qJng/jzVGsTJE1QVd6qD+oYQXDztfaaC
TAl5B6Gm5Co8+dlQv2aDB7UjgCIarWuyES+Q3vlmdE3CUSW98Y8M0b9ccP+nb0Do7ZWJP/uyrW8y
Pz8/5ZK1sA8iecmxrWyn1JpuFcIv7v4wbyhjZZ0Jta3atT2WmDJmFuL5Zf1qhqZ7ZY1e+IN3z2Fh
nqtXZ5IQJMcpO8V23Yc7CDbhF2wjRbiK6XH0V3/94X/ux3/68IWENgTlRhLl+vPffWRQSTJvdC/4
G1xEeBxpP3iayZM0bYO7ZkmWG1IY012OiWjfFT7fgV2WzCzrZDhVhU/Td2A3x9wdm2MllfGl84pg
H+A2AQqr+vJu8dvkGhfzdD/CIiB8g6r9Y2Cb4EeUiLc2HPujuSw+3AS1TPe9GLNyLwfJMDN1l9Wk
OwK6vg+f0UPTg+Eb/qkl8LglxOLt8taJdqji00vj4SxuxiEEVxvDqCklyjaDl+m7FbWsVxSjYjVu
a9vaMkwJ6M3L3iwqJ9qYkTDp3Lo+5gJIfCl51TkTTPefr14YGNFHA2+EHGnG/9iDnD9x57MvEIdp
lyhSZ6A5WsUfZt0SgOCw/MKTN3wXeaFXEP3RIBufaKfHTW0ufHyiYOWrE5xC4BGyLybXu2glEFCZ
A6bvTlVUR8wd0zEb7ZabGix9zDn2dTxBonTpMLhNLd0n+9cPAofEP7+GBIw4MwA9YhjJcfBPxwbW
6qLHQa0ugKw7yfCXF2z1uTYzYIUijkC6lsz14OssVGlyFKtfPbtbaE5hTdpGRYutXEk8G2l+UglX
B3CcZpKtac1NdOC43GF80K+rJc23eTTzR5b/7o15+fC9T6QwNnDXCoIgsQ/UgXrv/AYnjbslhwu4
lFk63r7cyUP61a0Q3F+wFEivwIYpLq3lkR7cRyoqSM1K8s7gQ7jFBsozziBJ5nHT9ljigDKwRGYI
yNSHVYfJWtq94K09UEutj5z650rgt3tuJ4pCjIwekslOlm3gzM9WzdDSqXDs8/eJixWU7nIfRIKH
NbVbKs18X747EvsWyLrsxAjZPCxBPhMCcBa1XyCtVzfE4UWwrvssfmIfSJ5aA+rmaqlHx2eijeuC
FryAYpBMedEh5twyrQuH1WDVxuTPAdFZ2GFGfcBppupk+hNbVVt4Gy3lkPiK+25LZUlh8u1mLHl5
1fJBYUPln8Ou5zVAOVrwvHqtEJscT86XKOpa0BqUUjNtTJ232AkT5rCWV2dXSBz6+BPM56hLaL9d
wJe/oQGxrnaqoDCWlV1XvzKYiNyRjk4eBOICI90xhkA8WruW43y1qgXTJY7E5QxaIaSCRKbTpeFs
eSBBACi1bZflB5dW/+j3iwEAgpbAlU8XAvnxBsieGIYA0pSXEP5oYDrADOIpTBSnzNUUNZuO5niY
dnVobhJnyX8wpbjg782TtcuxNVyNGZ76fMyKW0nN470N4YeZZg74uw3m5fz5Iv2dKP3fEqWsKBys
/vXN9qHqu/j/bF6zqnv9+X6roXH8xt8mht4vHFAZz/kBdDpGZPzS7xND8YuJaO4IF8f3H3V195dA
kLLzHZ0cdSS3zt9kdfsXLqHM8TCZWt5n5PRPMvpfyercif+0Sgb8EZSdWdAPA9t0rT8dVih5Lbsw
VMaVYEB95i5cbBct8xRa8JFa+jFJtF2cTzlIC0OWloi4pRG9zJCNZi0gOa1drC3VYf/71JfClMLa
UotOwFbjbYYOFdXOQVAsvQq1RCXQqkY0q1GLV0zA/bWhBS3rU9pqEbkCLXfRgo3ypdgsHjoth+E8
Ia3hRMWtGIf2S+kEROhlJzYENPIP2J8rXuDHFI3N+Rx8hv15DmbsXlqIU6OLJofEU1xQ9PpTVfvq
CqVzgHSrhbxBS3q6KhPfloffNmKUn2rpT2gRsNNyIDGVxSNxapq3jWegF45aOhw+VUT5qSiyycyH
RcuMphYca1e512bjH/KcdViLkrREWDcFOiXFJHB7tXRJ8MreZlrOVApOWKclTh4YeGVa9lRaAE2Y
5kYZkig/rOIK+322k64hT2AkvHWoRdQeZ+husrG/HaZPldXVgisewwfllnQ3zPETeq79OBaux84i
h5dSS7bcRYKNOevJcN3MKFkklxKO6sqILfNqKMGEPyA5Z1kPMqzyjfcsn4gdcdnv6WbuqbBvVhS7
tLSn0f2B6ogXsKPnMZ0vyin9Wzx8pjZdKUySzTyocV/YbXOwpTvtsaPTJkI3sLybCi2Sys7sGGMa
Rdyt/KV1hhXt7C69uY255gyaZFsuUVz40a4KrggkNW8x2zu1sTGILEfLvqoZVjQ3VZon+KAQW9nB
gAY7Q0u1dj1MIMkxMZedB1PcDl2WbPbGDFW1Sgyyb6CT4VGcwy4r9iUanowIOy7DMO6CMGa1ZzBZ
N90laGd79h5Hs2/NB2OYuahvGcEyDMIkh7XW3hGA8idGL5lXueZ0MyYlmOudArGK+Sk3reeKAO2Z
Q8iC+y4tla1Rcmm1zgz6XxPiK+Ha6Ns22JLLNJ7izE2yjb1IumE4i043mcUVBHCH+nDZwJZNpezw
giGeGzIriSK2ltXxU+iWbBAGyCprXdSzSWp09AYSdHIM16QUK8h+XVme5tSKD1WZG9tkkU60xiE3
PzRhDObSYVN+zhKyECtXec430NjQkKMiulPxrO48lfjbboCc5sVWOTIhAN22mC0nHPZVyozy5ZDM
ZX1Ppx7S9KT+H3vntRy5sW3bXzk/gB1wmQBeyxsWTdO0eUGQ3SS8T7j8+jtAaSu6qbOlq/O83xSh
ZqEKLnOtNeeYxJx4jUWIijun3RLpbrVo5VJS+lgc2YAj4VyJThEFH6kJg4hBKANWL1K41aBJfkqF
o8BHwwLcxmanPvWDV95Sl0Z7ylR6YIO4CdIhegjzejrXeU1MYEMl9vW/C+L/V6s3sH0qwf+8IF5V
PQX2x3yE3/7q99XQ9//FWgjKAL3YuyaMXt+/PVgshgsdA0SItBwoC/yv3+dnjvMv0/ZtaKo+GrTA
Xpplvy+HNh8YYMtCl4Ze2GRN/CfzNAe52s+lO2BaxNwMvYQneO8gSfq18k3mduwJGmqPogwJsUxT
w/pkxo2++Nhmd1WT+nCnarb7neGFD/T+oFgVZXgy2gTz01LaeDn1boUhfU9a0LC2ByuHGe1nxoNf
F93Gi2s8JhXW5rUFmvnGKmkOpUvzZIqj/Mmll7mtlyIUxnyIjsWFW0QO27BpG17/VmS2I0WroQ9V
g4YKG+/fNY8+DBQ5A0s/nYYjfl3Mch85JSmtu6HimT5OrTXdIvYK9tFMr8dWavldfO+fbpH/pdG5
9M9/qtffj8cIk9w0BqfEJy+9rJ/6nLaBxivKsvo4GrQMpih/WeQrSzPv96H3f2xrLDuZD0fyHBsN
FxVhYDF+/fVImjan7mKZoxNsug3vHer1GVIaBNnkHg6XuyduOfz0j38eRl/PZANoc5uaH8YHqWkD
nS+7/NjLeKazv7ioOvSNYtNPgqbOPz8aQd5MoJmYSJyJv/7EKPBZa4oU6KI5iuxStoXegZ1B8tXn
wcNfH8v6sHNcrhx4MA5CnzpgSPPhYBP8uhhWcHJs4ilHKxWDFdg0TVFt/NZCxwco+KYHPXA1UoUf
sAqqekuwZPePf/PScQNea+KYpPPz4bJimPTmonfSY9NntP2mbu6ISAzDh0Dihfmbg/35HhJslYVt
w3RhGvTeOfvpbm2bIHdUK1PcBVrfVbS5N8rgCUYjn8UA7RJ0T15JrtzfHPfPTwmDLmmxIkoZeHLJ
Jv75KcmidEwiWafHcmwGnJpczdHpx3FVJqAi//rCfjjWMuxCFhewieDyWgwffj2WmxgjS2yQHBNg
F/DtZ9bj2mznc0R63eNfH2v5rJ+eyfdjCZqllEie6Qrrw8VLCyUZK3AP6VmPFhZrrzjliTNYm78+
DuPAPx8HwUWwDJK4Xe1ff1Mv866V1ZTQGCAfdwOMih/lziTShwNjkThJCsoANoCw0QC2EXRYRPHl
r7/Dh3tn+a2IL3nRLRweCfTy1+8wzBZ8GfIbj+HQLc588ipXkTaiS+jMxamKfLFBgjH/zTDg/RR+
OMU2ryCwYYwycUp9uJxDJHGjhR5ENBx3n1vQeifoC/N1jfRg3zo1KZDKqCZapfMUeWu6l/NwHGU5
/UCb3DDWZLd9IpOUTIlFJhLi3TmFOjV+azP8x7fz//Y9BRdmASYF9O0+Klky4YSj9gzjQEtavsxz
77brockDLlEuR4kGIq1RCqeGh8e2GrOLOdgzGdEErx37rHLPWEnCIzE6znVgyM7bgWOuUpwfgTfs
//pK/vmu9U3OJjIePOPyT6IbMyBYDKsTaLnAJOUuw/CSkS3Zqe1fH+fPTyJ+cy6Z54G5WwYKv94x
iUFrPgRrcKxGJiFBsjRbS9gMZ2QZ4v6vj/Xxdc7tyRje8+33finWzw+35+x3onOnlNc5IYibyA+H
Deq+fk23N0NsuYweJtjVVj95X42ijPZTJdTfnFjLFMuT+OvtSs8DPQAJVVxoaFu//ua8rQ2bJyM8
eP3Yzkcvt3mZqmBy6mPU1/oOZY/5IpYhUgIek/5fHacR/40FcUWMmjiTJxiegr6fb6kTGaN0TVqT
Gw6HHspxVugL0CfU+3TcP+ncCd8GUk6e/DnXF8T75PEFTSvvkWJmaH59cR5akxcu8kn7k+gzeS/j
2jwohtRXMWYg0pjrxAAnPeq7OQqdfpWX8XBT4BZ9zkNinrXBNg4dFg3fAGDFG/MGUZ/KokGQWiLv
P2gclt0uBanCdMprlz1ChesQbo3tPsf4/L6XfeE8jqj7m9UUDgWYYnqub/mg3HFTAAiPt52fxhfC
hQqyO3m1WO2QvPQxL++qi8Qb0UO+DTCbbeMaZAYE+zEJoh44rHT3o2uyGSq9qfvhe1AUy7TxvvrN
2PqfaN9wv/H0R9kuqwIOjx3XwGvd8e7EoOV91QAUN1MWRBdv+dtOVHyNWcBMaZKRdrmH4uchqJz5
wjqTPzXNPN68n95QMrW2y9i8q50mpresvTw+0h+VzsnGYHvJ8GTBK2ZyX2+997cVTt8zOBneUL41
Gd/KKuOOrMyJfm2eW/rQJzXnboaOyozBNOMHML3u5741odHbkVneLpa8RaTL54xxEl8w/hGx2XjJ
S2sCWFqFbTtHEAbRe6wYK4l74pqcR8BDrb0ybM5twUj3herX3lmItp9T0ZAOykPDSCxMCn0nRmNC
H5qRjm0OzXSTzAiVNp5rJd9yqXg1kbiAu9vEJews92GxABP8HhH3eo59lWz0ZLGBsYpK78gn5V7y
CqUv0TiTGhFSelH+dwNTZGGQMLkYaDd9vMxtU35At0IJQCO84wbbmjTXn+MxMpGu+ty9ZE1Ot5T0
U3XoYyoG0mCMB0nHaUn2cudLZOTpKfPzbUB7BRynO92QfNrs8BNb0BNA59O7EOvZqFoa53FyNMF5
nccI6R8OimQj7c68WE6pT31jygNNiPAhUt62cpdwLllml5mjrTGueTeF9vZZotH80QHDlpY6X2mW
kDfvFrhDZkwXGTGbpjHptU3Nt7YQ9e2CCWIB3kfIrJxV+ylIhpskKudTagW7OMbdgD+lAurtoCI3
erKOijFYEdSQnvLMb9eQc3P8l4qh6pKjrYT7FWSCc4HTctNOWKNRyU2bYfbdNQsOca9N8ihDiUmV
+do5J8XN7DOxrhVdDnAv5HtqRCKxNiWaOPoZQMk+dfH8goXwue6NbpuSHr2B5V6ubLqnR8P0vzRL
xA6qvzpfz5PPqtbX9rfCcU8aYgnsjeQ6lgmRP658GIbwXJVe9EUxStvG7jyd4rzgBewue6TCnq9l
4jgX4ErNncVg6mQMwLm1lleZ18x+zUQO834AEr2xo+4Vo0d9mK0Ku3cZDiFe+8hJT1blVtYqNCLv
qhc5X6jKCWtZDbOtH4V2nd005hDA1UDaAoKG5oaNkhtvRibXm8xj2MXAM3rsbXO8nyvB/qHqSMdY
kTw6XzISJxbTprej5ev/SIukJRdWQpxugoKDsou+tJH5yRfj+Mkb53nr6L7fLusP5oSqJkwBSlVx
Sy9Ik3IC1fsILIytgJ1hYG9n9iKZP7EWlrJbS0BVvIrKET9CyIrgRYF3qFNKH5SJ2aZgm7cLtOnu
exJm63Vb28VNZ6onL9ckHIyQPt1GA2+ICABMN4qpaLqDdIYtou6yXZlm4tbEYruTXh99Vmk0np1+
2qgkHE8paQhIQUDff3MYKodEh2JuXg+8J49l0MYnNPk4/O0Rl7IeCm7MlL0DJUJu3OVz622LuYXN
iz3ALPDOkD3vvyl3ohUsSwt9USG8z9OoA703RWIgoBixGFU9+zEyaQ611sH1ZDQS4EY3r52qqteG
arwDFXSAdMWy1aq2+va1tn1/W4/pjKbDuXiFa16CsIUZ4QbWFcOJki1MCU7My4O7PGwQcYRO6FD8
p7FLm6K1HgxCbteWyoMTF5VEN4E7jUUYjxSJJO73ia7fnUfq33Fqym7j05Hc+JJbAPcLmW5hJPYj
MJSdRBZPNzhxHzMSDG+Z1DlEpFnpMUwbexnLJxsHo24zhNZ+EIIbOygvkvbBOiwC+zZqctRXjedc
BRGhfG1N3E4oGmtT+GO1z00y03Pd+c/9YirmRdOsh25MnLVPYxdmP+jsfTxASUPrY3UrUrsx9JqT
c92bfnVjasDe6K0ruaqZYpbbOTMql6jGId/nWel9FSRNP/DTojPeCr+Ckuzmx9kI5ldFOX6Fjqm/
U64Bg5tx/NAx0ShZ091gbBmFDOKain3JU0Y9Gw5WdcqtmdnmoOrLmBb5bS2FuvG7aTo4TRejdgn8
QzHp9jj6ZEoMJHGcK9gMl7RHxutGQ/GyZOeSfVAHzWcX199OyjR7C0QBFKj26uoI9IReUpq3T15X
fyv46G3bVG6+DoSGOt6Rq/7MlCIlyc/oyDmqCQBgcSUFuyFxfOMyJDmDpiOgu0qRcPXJNivs76MR
kIIBD5mecOB02zKK5osX9NULHLEBJUFqbPyANRAOnt7PggEJ+i11a5lD95K2Ge9sBpn078MAgJ9a
Dy7Yd/GozL70uu/4UH0yAtxyit9igxRAlXQ5iDRXlZRJyniDjFleJlHb18ko+kdoJ8OL2yb+16gP
8MYvcZP42smJECx7c5F76MLKojwY0p1Ptg1bbVvIAd0XHhgzK0gj8QdCMtMmBaQxZlDuJIZIGvze
RuUNXQ27CRfu4OTwrdR0cMvUvLhjkmM2G1kz0GGSfJ0jK4IklFUxw+C0mQ5WuNgJWwIyN8q1K15n
M3Rv30ltQm2QPR1FAOkMcTy7pIw8Ut4+UEEfaLWbu4CB47ZmUdg7Zq1OtU767zW1ERUG2WslGThv
Tesn30J7uZXpKJmXGN0j6UJ2Ox2k6YRPs7CdZ8OuDabQ/XgV+kTWiRKsnUXC+35yp+DRIsqZbHPR
fgtrN2E7aTL16ZJHNsZEG4eS+Mus+SQdIr4X37/m9RrmITdV8WSK0lyZvvHJGxjkp17J9Mfzd8i2
oWKXeHIY2xWric0JwVAkk1tli5eKGhurDCH3wZS8ZLkdl2uDOhnakapYKheyvmEzUhpfwYIEe2p5
d920drDLsB+vs0Ke7K4gWCsZrFUhlrx74nSwQxlkmnM7m+lknWdRAEK3cKrywXHV+3t7BrtZFHO+
R78z3TeSNBe796MLEfBvzCucFUMYsguGwT4lNHa3Hd2sU9LO+SEwaQ/Y04DAo277fY2Y7iVTVoAt
zGXVYSN0IlvTJcM2aXbFqPBFqgmKnjXtM5IrVg4brjVFtUTaP92MzHLR5k7yIFqEJ2Yx+JQmaOuI
S2GBqMLbyerMlcpTlPKqe1WtUW1ro9J7SyZLWGzwrZ2NYtfOtTyrmt6BjswjOaeQvYznRLq7Coki
+5TgmjjNU2E0X8dC3/Soe7AsPaKwvPDKpWGE0eosW/0Go/TJCgAo2eW+ZjcNcYnYLDPBWQBcYuUp
Ms2E2a11uyj/DUs8VktWllnZL1NgsbFCtbzxY5sE6lZtmC3v0r4+T7E34rmT34shgBxS0NVeCYOK
IBr7/rN29PcJJLtMe3vXoFEZ1wxoo89IjSIQ8K2fMW2tSSCeZ9yTibO39HZoki+oAcF8qPhKNI+m
P/QPjd8E27hL7plYxQcPeAXarKH/Ytitv51gzh+YNbZXfd9CPSBbiMcccKRwEu8LSpFynxSNJO8m
RuOVNJL26Jgu5QSx2tO+wmS4hUnwLiAhyh5ojdHu4mL6xFg++IHrFSaJUec0dFZZ0PkmOGJ7dM7K
L8jHWjXxMN3mSP/4PLvJ0mfM2RLpUGqF6hhhFwx23pjV7YqupksagwnzbQemEUtwxn7o4Dm9Z1wr
LJNwLI0qBd4T0DSV3UjJSSLcuu3t8KsfZeFbF0oeQI7KiEFgCW7ZilBIIdyuKIsibvt+U/F6oc+0
zDQwL4dfCU43oEY31BiVLQgB1Yj7WOOe/CacLwapQ2hmodaruZHmdWqIZNiqRVVS9B6vpbFLnTXB
aVQnRLgNr6lGQZzKGQSElemdFbUI/TIEPVFh0OSOUOp9sjqhcPC1VCKRHswX8pGkuKh4WEreQFXz
OhZ1B5BuYOuQG9Lc1xaaNfb2fDQZKAb5tRToGzFDi/Ysj/qKMOlvMi/sTdKy/Vu5cX0rWkKlcRYf
wfKka82Sf7SzjoW0c8KTEwuaAjiGLgTh0CNYJjXvxxtq19jOlWyPoUTGSp2ASR3N05f3f0Kclv3J
lJT974piTwh9gMFRP3cFUL016iq6BL4z3oyabY9BscmsR5fyPsg4mZiIBGFwqtm9N4rJa2OMMlWg
KDP6xnmR1JDgkzjYGwFfsYgRHKG3LIF/iu5zlSh+QMJYGTn0pO86Gi+3IsmtL0VvctXLDAl4OE7t
sRXldJtN7Hc16QwHnfUowOt5VsSn8btcmIAPtaDsa4a4RsI0p82erRq1fd/nXrsZsnDMyCmhK0Lz
kpcBWFki6fCHMdEXoGdDsyi4/9H6XcEUrZ9p/iV7M0vpKPr6HLRth/c7D9BHsnbAACsh5+4UyCf3
KkdEfC2sUZyrVDMh04LmVaiz0/t9Z6Ah3A0pV8DRi96+zfVdrDqEa8O0KKL6GP6BUdJdwxLh6ru8
X85J3jNlY4p8x7WarisPbZqkSbl2iaG62KVV7qulFdf1CBQ92F83mOd9WLzgnKXLHaBck88OhuUD
81TeR3ZgbIN48AmoIjtZebW/mUrP/ILYT5MS6LZHr1z+b6U4W5YEUL22HG++DHzQdtZtIMh+MUzQ
5MIln0BBiU067vvYYHuNNgx13nvjiXSR8E1bLk2lFH26o/lQgHHVM63EEkAKrOlHZePNCqwxPA1x
WD2jO5jgl8U8OigyuJhOz2xyVOEprK3qOfM6dQyayXBWMzh0E4dpHlqfKA74haUtaX+FEcKRtR+i
4A/KxL6ibmk/40DhHxQknZz6itM0dCi1x0xBAV4eWLvL4h+FLupnmEkceuq74UQOSngELs8N2ftG
96yBAkUmHTkUHyncZlJpePm+9KIb0HcnlB6q/l6afgBmAR9FN7ThyVRcHaVCHvaJJzDs54CORRns
FYDVbVQh8HZogV/qAuFqOwqceFpq65xHNsR1R4YnkTt8c0XlIzYlr8O96QiaH4xF/Y1Y7oKxpjUn
akFLAQcnGlxfUROOQc9d4mnzJTJThMrSN8CyxXWw96oWqHJFdQqnh/dj4HKmiPI1HjQFwZsX1vzg
QC33YGsSaUTCTXhKIFCG7ANmfTC8xWDge5R9voyHV19SJxO8Y01fkJVM36YBPC4qpRqjD2t7hHKh
tFkZkbRfWd1QXsej6h8SSLM/6sEN35JqCk6DAL2G7pCVyUX7s5uFRwAO6eUQJ4Mm/JrKRdvctfAJ
Nl5Fg3uT18m/hez/Vf79jfIP6fviQfrPQofr1/F/Lq9T8v2XjNvf/+zfvjYT0YIJQnUx6Epgr4y2
/tD9kWUr6FO7li2Y5v3E03E8/siB/UofHh8l79s/lA6O9S8Egcx2HSA8qJmZt/4D4Z/4MMMgQoLD
E8jiAnmWgXA/tPublFfhGEF9bu0+mZ/ditbxqnRR0+GPDJCxQh1paRkcEqfqCuNY2SgXcIIJD0P8
CPMKVjmB4g6GzbVh1mI9pfOgzxMI1NemzT2Aph7bzOZQqkiSEkZI2Di79waIE59M5gFKXd39yL2F
2WjOEUKtbUZkTxzcmImhPACjpCw421oq+kz3TtmGQDTZ2BFV64x5QgqDC9d53caVSaBS4i8h6UBE
V/ZQCPwd7DSALcRXktDu2r+PCQaqRmg2THWAjxau0uDzShQZDx0pHiTNpERem5+TxlO635f14KNo
7Eyoh+cEm1iP36n5Dvuk3XlNPd/Cxi6RIs5jyp/K2dDfaig+yW8Tw/8+gH/zADImXe7H//wAXp6T
8vVnze3vf/H7sycx2WMydaVjL1BnxJJ/PHue9S+yiJiHCgt/C3fVHyIjFzw0Zh12yPClfAfnyx+P
nsujLBbTPzoOHptFf/RPHr0PEy7GebwS+ByGwdi05PJk/qQhmLEtIGNbJDzhdg62Yr6AkvjpbNz+
Ni772T34cXBIih2CE9CeTFPR91ofDsEMd6nOAn0YQgcQn78iOAoBOqf0j3P+fzjK8i1++iHIYqdJ
xBzFK791xrdqelXin6mDUAX8+kM+6AO8pHLpnXEItPaeeYd9tdEvf/0r8MUtn/LzzNH3iQh0mbLa
3Bk4hz6cri436jQamhaHRNl+r9BfjPjQ8CxSWOqDCLP8E5Z9ti95zx65M/vd1DnTFrGytZ+nYdwn
dds+2bF2LOiXHdR/XmBwYQexoRgcr4JWJpTnrblx1DRAHA7D+8S0KX+8ok+RUNPL9lIvPXdyYL5V
0a3z603q+x16XGs49HCV8SXGoHhZIDaZ4cUXEpbnVdb01YrskIqKvmc/bube2fS1ZEALMwn08xxf
zMaQbKDyea1NJhOxIYazWnSqq2wCHAulsb/qYXk+4l3JN7gyiLLzmu8SVwHD/oLsPKMZSFnQGPPt
7srNbPU4lbN7N4KI2Bs0jbcV3HvqDMA6eW+5O2JkG5K9auvi02LbkqM54Xqahk+Op/gQdmRXnsaS
W2mf3IgBxuwlRGh8qOjOraOqj+/CdBi/B6qY7wbtkK8oQ4hI3pByvES/jqUMv8Q1UqoNBiz9iDpA
OJuRMIS2nYx8zRxbvRmNu2TUpLl6Is6b3OZJKvduGOD9e8sJRkZ1qeiTqRWDURSss5Cbog4VKFUa
jcC2SO5EQuvBHyMikHUPC1Gfp8Z1GrmvqjPA1M6q/5Hq6dHV9msA0+3rZAMicnsj+aIy2FzmzORl
1caNtS9H93UpSYk9GRt9SBtzIjq55iKIUIMxNvm8YuJ7pJOXnYpAdE+JAV2UNEHvXPh9zJZ4DLeO
aK19340x8CJSKSNCbTZBW7c7XJwmnnCbhU9IGa0DAhy3PjBPKuHcj7B3u/ZB44FZp7aW66ZJ1R7Q
e0YyRjrcI2vv7xUgHpo9AdHNmZ+IuzyagZTlYXZCV+KuXKPqtwPSjRs/4HSuGiJVNwXDlI3Nu/Na
jQRkHFPmpLjXgDygqU/AkPct5YjbhxHT8cS8T8s+I3tnTMQN3sWUSJXI3FsI7F9CCHJg5mwjvLbH
gCFPFjNTXrkWyTYpnfYbPHD2Zo5muYbL554gvjZXjbF0Fwo9HGVQy9vQcIx9V8fOrWcV0dXoCjIP
GwoU/FPsDsRgMv6kA3hsWjIa+n6CpATFJHxRSABWQT1WauUYvbGvmMe+uWnmv9FfVuvO6MZzCxvx
JcZNsY36xrVWJHSZW6NTAQOZYDkfIeSqjaWnHznD0nTdDVO+jSPEAlZnzYeC3IErKKHuA8W73oaz
j8/ZgdG0Jx+DBJbRHb/4djh8K3Gn35lFYx4GkEoS4P9EXU2sMZMSxgzfrQxsXEOU6jVe+/G5xeZ6
KfsouMH75TxQhTPU7Tp6PFNjifNoR/OtM9CZierWv4U3Wj7PsRjv2hk785TG6noiY/rKmqhn8QKI
c1bTBrEagQF7VvK+hoq9UaizDpS4WBqFCXhg1UDqw4xlQ3BttemVK22GBBWVUooNApxqN4Sj+eYm
UhWrGEvBfQOfBbW67A4wdLstQe7dnlsD9QB70109191eVcT4bLo66TasKu62N93mnI9Sp3Rym/hB
U3JFKzKD+UwRxnKTBuBlmOnrE982erCxZZ3mbG7ODO/mdS7CpFmnsiQ/UhQplhV2DLsKwwQj+QiM
QBfQpKCYh9cUGfs2zvD0ldLhnqBNT58pMNXWnNv2+FtbJ278eRdiFyT1pA/brW3mwRoSMudhqjQh
pLQpbsu8bV7AUileY0N2lwPTIojXnNeKt8A3OMuauGDPO0DKH17h0eidjezr/N60GKsENyw0a7pL
WWW9KK9k4p9TPL91ARKVuYN+j2qPjtPS47BLKWAo0pxAtoX7XwtvaUMhKQaxrLaDn1EPcg9rzi7p
J64VLaPR5ZAM32lt0gYd1v1sUzw7+dLZzlT32ZtUt6H45J+6rYMjYLFcv/fT7A6PJ2MZak83rp6G
pCj278ZyWmIhzgHLXKXGwmJrmCOY01JtV/0znih1xNbqsx/viaL1w8w8pGOW8fJsh+uAqQ/tosU/
3FpBcpHZNFwsgwDTFePq6VAxXLMJkrecY2s7sMDo/RantLMoxolNVv0ypNIHPPx8YXPC9kjUrby3
ps788i6VSNylNfqupxa1j7FxXAzLuu45LOCt8DRh5l1ZLR2ld6svNHQ0lcbEpfcdTIDV4p3tcyf+
8d6SyZZ2UdFKcQ6hKdIlIPHVbiI83E1o+Ht2o+0RO0r2NAZJsC8BDtwvhs2tWIz+vqK1F703cJfF
rgsYQRqk5NyOknYr6WXBugqYh8Y0dW8dOPfPVtEQAFBzg8sQbIPmjl6jogRi55rla8oafkR4QQWT
Sf3EjRTdytiIblTaBwDwmaNKF/V20tbl3m8d+UWxIVWrnmBvUj7KaP6t9WKHxnSLLxLfq2EOr3h+
jMdiQYRrpVJr4xvy9+uUqSl8m02+7OQ64850a+uahqTxEME5u3XIAz6lZKBtDTElX8u+8++CaiBb
wOzFZ6ef3c9Da7ifU1HP16xUchc3sbGZyQwnj86liU92xUVHRvsJWHO5tVtITZCMp+v3s64E0piq
8/0bOzN3ZllWLHxdeiYa3SJ7AWtm2etxXXEj7iZRmWePIea2DIg4L2ZFHdkUpIu3JpEZoRfMp55G
1k0I6fmI5oa55/u9rH0LmZ3hEm9GhXLWfjJde10ZbpkjRusFb9kAiCizG7NJiyMUePklCMNhr0K0
rSs/YTEkMIXLr3EMZF2lL1ZDBzoaA4eo55mmmtDW0hdEc5TNAA7iZiZdMSxvvFZrcnwFlTGSk/mJ
1ApBookGIarB09H1zsCBg/kkVtBLb0jbMHa9Q/fZ7Qua+CM+c8sbaey39XTTeB1LN7BveJ5NRW9w
0oWHgwhyALBuC7I5a9NwDFp0AtjxOibQiuzpNQ7z6oF8wHLX88JhD8RE9my5trpp6Nszd5ADtgQ6
qPMI97lBxLVDb0/yNHHpxsNvLBu/GNgxu1By84E2vPluVVeCDGT9Lo72h4aRW71Y760yfzKZdWyL
mtawEyTWy7sayS1QmLjjiKeaNkkPshRMiOEuoj1kG1v8UTZjZgR3beZ5Jzm689ZXcwt0lORqCF8D
SrUikMOEawgp3aoEwn9nSuaRJFnkNG+JC5weXKOJFBz9eLjqlQEdk396mzoWaRCVbsJDZ6XuPjEd
fUz9UO7HJtkvv+jGiyebxCgQMqAE8LP3SXEPm5sUPB/NgK5jY69EpUDVi9n+Npezn7I2NPewDlGr
ZolxZmR929ezt6pcBoFjarz6AGx2llt+gSlirXJQ+1f8jGyTmxVvThHRdQA+M24r+qD7MGRwC/te
nVHftegzG9PbskOMmRQLgMPxfGvTDCS5ThbfvdL4TtP9ZrI7Z2dPY7Hs25qjHxMz4+nkYaxivW59
IzrwttpzIoY1inASQRHSMIj2vxglthOoZRXj8a4JN/64wJUdJn6mrxC5CIIpc6/m95a1cNlV2QSW
Q8NkAkF0bxlHQEKikpjRHGl15ZCYtjR5vkX9IA4ZiDfSQnoirSdfV/c1xhSs4hGKxFVhx+c4lfVt
WWb1FyPKyhWrevEVKSXT8MFDommhU9sQRZkd+2HWJ5ssP7zvcX8wcMwxmY8a99b1W32bRrK9rwGE
bpHgeAzgp7bYSC3ldvLacB22cbzPiRbeDU1GSW7mySlKrZkJl4LU0uriTOKyw2AlF0G7GavIGZnR
9lOWnbvyhe299RW+k3+xgl6Z69YW1d3QpHDr7Kofb0M9V0c1M+ZJjbjbKR9Nkl0UINyzwGA62rZc
xc0Uihc3dhtC4GAA37iWSu9Koaodzbn2q2zZX60mK7avZz9QX7M89k6kXJefw9kzw1UDsfrJXFZI
aRUEJ8Z+jA207M9x4ruXuOjU51JBLgIFOp7gYw/n0Ziz78pN0frEFhcXr3N4O3h18aPooC0P0nKf
mWZWNo9I7Z0sqGtXrWKeJTHsMG0YSpdatwP9NhvKfXRKr9gisLEYJA1DfF0Z82s2eP4Xu/JKVDWa
kKIo1zvUkuk6HXAyssfTzDIhtRB2QbDPRs4tb7I0Tw8E9+Twm2AFMCRr5WmmqkDH7ejVaPlEXdWk
pCbFg5EzGC4VkSm85TETmj7B4AyOM6v+3DqpA1OfwQqyDa/pN4Kd8b4KZPFQZUV1pXRuH9sWCQX7
+QKBkoNoofZ70nu60SDc07Wl8TqrHMnWiBva6qX/pIxmSbBCVUAVM66gTIWPjCPUFYtifstWMX2e
LKd6TJus+VL39eTta0MwJU7CJsFgXAnyxjOCGiimVHnnOtZYrt+HBFkrCcPu6beeBrt/jUafITrt
nasp8Muzw872e1mbpEuCMd+QQXutqyEnjssx8r1C87dmLFtdgYqBvho0tbpGRhNdp2yGVvR5027r
+4Lg0UgiEG1B+vL8/wCdCwGZNS1Y9R7JtU6o9Cmouv42w820cXH3PE1t57BwAS4khS+862qnenGM
+pubduM3ZIn3ukdQufMYfGwMZh77tNG82WvDIQ1nyWYJPEJBEWi2ZGDlXbEOiW2QcW/usNWSTcMd
DwClcvcxgEhymSRTDsLi4QIWAbVpakcvzIDoS/MmXAnHiFB9TN4DpQ7rCRLhb0um/aaOgs/u5I5n
syZxnk+xca006t5N3B9e7rc3Q6Xml0iHA5lZo59w3ub0EpATsyfyiTOGT3jfRCmhLkbASXFC77M3
xO5DMlQtqobFfdtiNR9L9lRzTPSWIAdEObF9Sw3yxAs5u5lqLU8NGs+VGpXc1nkZPldBptc5k6mD
0TjptZxClDTCoIqxW3a3EwjJdTSM5adSd2Sx2MZdURTqqPy5uAsTQ956jUm2cirtaysenDcrAuBc
pSNhjv+PvfNYjlzJsu2vPOs5yqDFoCehgwySSSZFkhMYUxAacEgH8PW9nHX7WWYwjGFZ4x7ULbuC
6QTg4vg5Z6/dJ9jOwxW/KR2S3LmTOV9tQW8hrcQz6PjntAQFGWfttmC7XQ8CP8S5G/XbMOzxdJS0
9VddVmHUbOVfO3bcRa8sI4Ng0LdN3t9HPY5do6e7F1ZUTdtONi+g57xdGsWcWASCuMx42q6wguFA
KOddSBgw1xg4ZsS/VfnWd+mQrPJOfLfovn9u/Q6fGGw34+x7paepfmmIPrz0ZZiuyJZIJltr3vem
Nk5LrOGd4DrJMXlbVmVdjwurqYSzqctx5moWN/S3TE1+XxYBVijOFGzjRMlpSGHd04f8axzp8tVh
R9IQYjUX+ix/eA63BicnoU9QxSWppqVnNqhfF0lgKIj8TqMz7IL170CscR9xhqaHKYReT1SYr0h3
/GjhiK0qOJX0GXG+TlLu+tF99biCYDB9cBr9lhjKJXNGmkjrfeOHHeTy0q4ca+3WYD2w021uIgw6
h0AL32LXcr7AYDVv2zF4q0dbe4xYeg8wjZp45bRVTYG6GcNV68MM0Eqn2urB2K/NpC5XoFYHzFHI
AHyeCP2YBUVB6zkuclqgOeaxkM4dc7McNL/ZSZv83aCRjEtExZyst9zHizNSjw8pahhlKPYMC0wW
KaljlZk3OiNxktfspgrvPh2hwiIpMOfMI5GvPn+wU0Oh91RG7PC42Pr+zFPrrStIPxo8WOxH92Nq
c2Skg3GldyDtPx/qWOPl81SGiW4WOHDAiEf5aiNz9Cm3GKpsyv6Q5V22c5uUkJPJC8phLLYgrae/
TZIzqGlQtCQP5yib+D+fDxdIILsY7e0mHNwWJs2gC7chZced1D7zfMc6OvV8LGhKGB4VTds9epUZ
m/8shNbssIeyQmwiNQhWtZ/uM5OMJg6H9RcxGWQQ8zm+6vNxPDO+ysT/malnfOqj6Nl8VaM5ytRP
kS1iPYvanV8AbCToUnha+fD5R1QPcTyIBSnFV8JSNFHmn+9zNDguOhhgu64jdevJmCgi8qzwOjf1
eTdPgD+GHgx91RAkfz70qfmDHRNEFkCXgXFclaVOOxq4/DQqSTLRBOoARU9VItjTdOVFGBGBTTEm
PJ8Pe2rpW7ZObM6XNZHf//nEVhu4lZcwrFfDujKK4QF0/ryLXGZt4DF/Px/u1IJEqY+4DccY/73Y
/nvhKMLf2qAhj+HazrmvzXrL5X/EU8jTz+wyH1RtasJaAdprbuBsNPpRmTuY53++pTv38kf7Pjen
sP8J039caG1uIFii4cz1Z/01xtNo10lS8Z8/7qlJC8aHerdtIQL/sGg8q6PUrjcIYyL71ulRSWFg
X58Z5dRL5ROq8pVO4fNY3m4jCuvtgq3nfRcY8KqkvX8aF4adijPf79QD2XTuQCYiK49K+M/pko19
OUy5ZEOVdb6iefUF2OrL37+038c42tRwmjJdDupmh4rhanabre0X5ySn6uMfL3TmH5RMpqLjfZgc
QerLxuyanSB2vYp63bwwAaQv50Em32KNHYYeQV1ZAwwrfHL1PQraczvax6VnQQWghML6C0hdHO1o
tiPo362AjkYGnRBd1blLrAdqvN9SWu9EUK7+9r0ynofPJ3EUPSbvsN3firY11yp/QnW3K8qRAMWd
br3Y8M6EEh/nIm0UPjRnUrvKcPloBw0iwC0N5qk7TB16GIVVskTUcwCTdg7qcGIkHsJ3PNs1EBZ6
R9MkaJNknia/2rG10TaotZeY8t2LJn38/LWd+EyGZ5s6ilUVHSkX6N+3LFcUmRU0XrWbE33d5K+a
n4ODKlXH48XnI5kfz1iAgb8NdXTGkqNylXQKrd4QkLgvbcwYpdehTw8GNJFDOT9MYLq2tBaFzaq2
ye7rAPGfXa6s627GSzCl+rs1W9JoRWORAC9sOi4dPxUXnTWi9JDxfBXm3APturTo1qZaxL2qW+dm
l3YX3gCSUVY9GewJ4fySNFu6kG4yn3nQY0Cj/X6CU9fTWQAG4rGjvRlLGc0Kyp532sbdE8Qv/doY
/LvJdZPXYu6xv8hz6qc5rYDAJjZeNpEzGd29izAvcajMGrXI6OZ/KEIuRp2LsV9V3Anpg3gmsVRU
Wb1uM0m+McGdKmxSi0ZoPEUWzYDZkJZq/XKk72lHbVuuug6RLOOkK1J43iGz6WVIM0hMI/v1Kojk
cvagM9lsMAFvy9S4N86t/t1TnZWfz4ATc80EqEEHB2cWIf/RXAuLoSb6mHgvKWZLgxFYe776uIvS
BpXKGFpy9/mAHwMekJFw1B0kdCB0jgMeREFArkRR7QK/s5HQV4CNo6Y7uJbotiGO9oeY1Ou9jWz4
8vORTyxfojn645CdI/Y+Xr4N3owa/OkS+e40fRtcabzAczLu6VlLf30+1ImHpMGD3YhcB/87Dh2p
i3LfnPpyVwwNVREUVUBVFd8OrVezd0FL+8uWAjuWCyZJ+88HP/GcxFW41+k0nRJBH011L4uAk1Rl
uWtDUKC1BFOpYAsA1pu/DgNstUmBHFXXK+eY30MOqI1Qbuc7NH9P0wQv3gSLzSqyrL+epoQbNEzR
GMXt4wOwQbRV1UdDn9NX0GMU7pJ4tdIbKR13Q+Lp59++QFu3eDD6HkGgOMfHVpTkorTzmsdyCmuH
nr6sqCFS02lz5Yn5+WAfFyCDEdoQGjgUtI+Pr5rekNjtC55Ms+9jS3tCH/ozHa17OnLPxCBqLf8Z
gjAU11KXR2PPf8ch/HYc4/4GIU2jEQNd8NoiVxpUILW9fJgXs5LT5ea5aPT0iAC4aGNTi+74eLGF
h4szI9bGcJEF4rWajHuryWra7V3sAnrz8Pnb/Dj3bZ3AG6gDUQcjqrf92yM64I6Qv3vZTuv7iykf
dradYaWnnxnmY1CqhuFqaCnCi3mcUBh8fUww+M12g2YqIkNp78XIifj5w3zcRRjF0Ak2YKm4HygZ
SNRG/OqMbNdYZLTI9NDU3b95pXub1h0FdWDq1lSd2SXfUcXHs0RtHAhMHNAox2wU3MuQ4MQkEwJ6
WxcyD0jDlSJD5xFQpZ9LitjtpFjUKFYzqMYz2quy1b1tN9bRPqeOvMHU736enPqOTnjwHkIQHKiw
oFYqINri3IfAhLKCJNc589uf/DDKHZRiIKK94w9DS0KcU9nASFhSkk0n8P/aSJ7z8w9zcpbRV0lK
KTDpGjwKOQu75hiJqpx+Yw8X+GrY6Zlx73vduajlxIJ14DbTVQn5hTvs0Wz2cqsUdclGNAqLRpYw
3o+uPm4+f5pTOxDGJ6ThMHUi2aHe6W9rZoYbNka9ltE8hKRs8DimUOAiamnz7whm/j6K5s5ImyhH
hoKUHd9QgU+4Aw1XGXfH8Kd6d03i3hZN+PT5U51aPIC4XaxeyN/AQPrzqcYWa8+5YvHkieN/ySaD
Elvo/KTYUm2ayPF/yBzEFdnC9sxRdWrPo5HUJq4mU/bh0kPqVI8te8h2UWTedKWGhAnKevoo0vkr
2/WZ0U5NeK49WM/Yit57/DahkdBCCjtgJyKRbQvX8W6liSz685f5AZgEgEznJcLntw2LNuejfTXo
zbF3SLnv/F7qj0msVxs8Q+lHS60hpzbnyYfU8KtlX3XDTT2V2bWTe9Y2xq57PaMipbCMi55RA3lA
IEU/Rt+n52637/jg453L97hhszKBCR4HPk3Y6o4sCk6b0aZM0NWvRhfgCmX5LT7j/hMepmLpYRJ5
yEvw4Rlc330YVC8xHR2zq+TPsrD3ZJGCBW32YhHEPMfnL/LEWqOmTQiK3oLk4vGBmHv8DtiUVDtZ
zj/FbHQbXdBMGeb0r0yQnz9rmT4xEY33HmNHJWqJuv9cASb4Fx1/LUL70Pipk3BYFY7+Ct293HlB
qXwO3e5MhHFi0RkGFTsiGk6sDyH20OTT2GAds5Op8y1OInA4dO1Qx2hm5dBQP9SNrFd0Ywy7v39W
IIGBykgRIB7vlDZM3KTx22rHXe0akS2OLU1+SzYeC+Ysepx8J/r7uI0BVRrABJLLVnb0dl2qja0N
B1/To3o5GQNdCaXV3UqoI7vC5SL9+ROeOHMYjxjK4mAjWDxagUXY2HFS8WrHAbuT3G7kCj+RemXR
EfufDBWAn/CREpHnPzoQhGcnXVFyRTOCqvzi5DVyaa9zL5PeMM5sX6fmqMWCUjoElek/mqMDLXHl
TGZg1xb9PVidX45T3+N+0CySqL71oUr89eWIDQzRhQkJkPLJ8QI0RmptZjuXu1kZR+ievGv6ZiXI
A5wZ6MTGTEod6ZVF5hkZh/qev52qYkYuq4dcAfPIecJ3Z+vP9f2ZKWHxZxxteH+McTQnAkDSqW0z
Bg39xsJOEnEBI8q5M3sXilMuW96ijjZRNgLcXxo9VLIBC+5Qq+39JiP519MNWSZUem0I5JplGBBT
wBEkVtdczLYd35oBvtvlhEQyFHq5LVqas7jdTkvaYGEpO3gOzfqIWthQODE8i427OcC8Qy8NgDZV
0TZbfcBB8Z34d5PmOtFhpegMWdLcxKMXb3FgnHBAoUVzsOLiatCaYednwX1SZe2SN5xtCnJFeI3R
KLijORHHQjmLddjHDs3CmTxUtoWPSpL2m89f76m5ySnuGcwTZFnH+yfsobqbXOYmbcKv9di9+rG4
sS1tYxUVqnZZ/QfLjpibYI/0PQWho7XgxFNZW9FU7ro6Vjmna2lme9mVZ4LXjyk/hRymsEVsQpou
OBoG4k9sNWOAK7ae3QqsVOgZ9H/U2QNF6CsaUpa9Y75ETXnmymSdHpcsLW+Uy/VxQBYIOHRCOuRE
qmn+FmONvfAbW7tF6KLna3pmuOPUTgEQJBvqVV7SJAhVho28Noe9Q5e/k0ptb+lYEBmdXS5DGkOZ
cGJLvZMKdpB+d4yBi/pIKyBMqGgVdIZL7sWbV5ERfjUzQBr+7OCL3aU2YPcZfWzK7wN7RfxC82F8
Sf183gIerDcouvjnxewscbRL1x7wkMfacs59ilN7ugsBGsw0aQa0ln/uEQn48qLMMCiH4DdRXVpg
7LLNDIwLPp/Jp/ai38Y5DowGMeA7Andu5zu5vizJNyyLOF5/Psip0MYFl0ldgXobWOA/H0avcXmr
4abtKDrhWKI0w7r5VGUxPfXtdEZ0dnIw8pXcWZS49DjsdRs2ozJnrWixW3ATnbfgtjZ0gNJL3SVn
Xt+pjcAl7c9pgWTvQ/CbT5PlpnRR7Zq0uYVI6C5BFT1VefMLY5fbInbPvEnj1LxQNW8usLQQeMd1
mrkVOe+XOC0dc3A+s2lc+HMj9ya5+FVlafHOFjXIBRFYd4kexrspQtQQVQl+3JGfbYLKnh48JEHI
M8IIZtznX/rkr8eGSBqJ/G1wvDHKMWy1LCbMkbX4ZQXRY2wOX3OLPpL/YBwPzx4iSldJ5v6cUe2g
TbGgH2/HTVSQzeley0mTq6pvzhykp8JWxZYmxaL+4h2tQ0sGKDjovdx1aEbilhZXWd42lXOR+sYN
lsX3RR6cSVScmsC/DXkcsKazndOjpxc7TY7bqK9+BXZOc7t70VTDmTuHdWr+KhI+uWh49+SS/nyP
nfRtMY9ewTZjTi9dLN6AcrpLWFT+kvRttFSAjmXBjrxOaqU10AzVmdnQ9Adb7MkmqfIU1mDlehPF
Aqo2dEZx13yN5gD+dpnnS1xw/c3oSf/Rd9g1Icq1NExp7bjCSoHUZmW+6dJEzgKQZBT6S1r117Ti
iHVHyJf4g1wUk5Ws+2Iyvwqarjns8VP4fDadeguBUuqS4mDeHhdg81y0bYk+YTeLeT93s7HodPsJ
esMlOdOnLpnkmQFPfWKlzHr3k3U+5OFFakRTTTC0S2qgH4PoMfd8x4NYEXSrRat60j9/xPfeiaOA
kI4ZDBlNlgvXzKMvHWlTTpU0L3ZuMQfLWPbuVzs2hmVpTc5lXOX5I0BCQCA2nZPvcoF379Gix3mv
o6Vvq0nYlmdew4n3TrChJNC4M3CdOLooBe7kAyKy8h3sVnsdN5N7VcaEjVNatU8p9PYdfZHfz7wI
gyl9/CJUdMPlhzvTh7tvNDqzCAdWdDuHtLJakb2hIdXatGHTbsEkYBjo4uwKbXMdRE28nKjJoLyw
z7HArRN7pdKF044BRIFCm/nn2tNpjXCLLinQLadwjN51DYkFe4be6tK55M14+y6lGxmJFZjAnCSy
oRXUUQH6DF+kJfXNNIXwXt4NHrpZ/0ZYjEGqZEqhmMo2NPU5W1ryf2F7jTucPqxtN43X9Arbq0Yr
u13s1t56jHtv5UeXZpVZXzOrHG9YtojQJhbCU+z3wUWue886VL4zF/NTz08FDA26pyr0x4kj0m1p
3nYWz59n41c4wfSiumPylBhavPn8o58aisZreg1Qo3NsHAUgFJ0wBFDHEhTgeCVqX6n5RpFdBHEe
PX0+1vt3O55gKvtrcXvlGDy+/peam/eySLgcDNCwFvjITIi9ZtvYhqIagBznxqVR6eGXbjTltWlq
0a3ZaYCDrFxs4Tc0+/df6P/wDWfwDbTl+ew4/z8vtnrtXv/fr3eLmevX4td//9fVK/y81/Ln7wSH
f37oH4KD5ygzGFUY1rlOkhxgI/+HnuIF/yL6oO+I0pzK8zPl/tcmJvgXFV5mdqCwK38QHOCqEEtw
vSLZanuchtbfEByOTxGMZlzS5LjOgFEhP380q0sdQX4RZ4APIgNHz3CwywP13OmhMEYkUpFzDoOg
/sDfZzYDesDQKQ/ym3/MKMNdjTttdqfdOBLu6tqAts+Vyfa3j/Dl33/e79SI49sgo9CQr3pXHbbG
D4djR6VuqJ143E0daidpjvVtVjV4sXi2WOuaxLGpJcVl16l210pvfPh8eExYPjwmaUplemf7Jt/4
+BoMsx3c1OR1uyp38xEAcTxvci9GCk2jxGE04+ZipEu/xbvTAyMsoNQqCmxCpNRSZf0KSBeLxQrc
JZfmOAE3ZyBJ8meZbSYz479F/VUUSyvX5mExCsTBKIlbIFO03E9vZBayOyv1ISkjR9rFNhro0HNr
kLdO/Q018bRV+HWsxSNjIuNRs7ctSLjOO70ejXt68sR1A0L0HtQBikoLVoR0W/HqF0Wio/MYprcY
+s1mKPPhMe/LadumY3kIDZAFKPN8YykrszzEoU76O5nEM24//KAck+DQwstaE5GHd8EAFXw1tEKv
9ryqssDaUudnQzZfa6usn6FheS3sCuRp91M1Qacaq/jGQZlBWiagyQwVGfoaL2luq3ywYPEokUba
eQApXTqDZmtMSEQUcoUxTnOR9WZ9C+8Ol9jeG7dubeT7mjajtWF1w2MKyPKxTmf3K1/HXNMRA0Pe
BJjdu2P9Y6qw8ok8op1EltMDjavVc6/PfJma/XbnKryGJwGDWV0ZHFwMy3c11mJvEn3cg97wI5Pe
tE8uAo1DOEY2PrKdcd8D+X1KO1kexqoKDkVBMLMK0tpOF3aBemfh9rNOC3Iu1q0I86UsB3MNkji7
E26M2gXMPBiEqvlhh/xtlNEguIzgIkQ74L0KgtTXP8aW5exr3bR1kz7fVz4fd/KEXI19CmGxBUiE
rsnF2EcgSiVzAYDbA/671Ywwu4to4QN2HNfXuNY4MMWj4VemT1D9EdqSO9N1Ng2jeknGenik3DFf
BfXAH2XF01YUnF3GyBMHUhPXYaYWu1Y7N1qkD7R08iyunQaLLoiL5YCcqFgMcTn8wl1k2k6Jad9E
Nl8ipHlsYZdiWhXgNwsAYT3vNQPf5+UBtCa0F8CuRxB8SKvC8M7Vw/oHxef5qpTx9GBykG4hUyNC
bOpsA8u4+6mnrnGfACRbYVUF61Hj3bYR3zHt1atWUxT7xOHX1PD0MzonvBtnvoTtoiHBXXJ6a2hP
ec4j7IOxcn+WWttjxNAUN5H/BrgUfF2iFS6ejmFh7uPWeQE2UH/DvLl/jEzmJpKrLNmaqCJXtp2/
2KE3wF72BF4mDpNSIeXGmA+FoLrDodoWNwLA+k3QSeemn0Ljvkxa8dw7bvWCaI3Z6iGPb8ywerFQ
klym8Bi+jr4CqGsp3Dq/lNUrZKqWNj8L29ugCbLV+8P5MYugrVrtbpxE2a1GHCWvyNK2T4Jr+N1U
dQZMea4UMLMNVOZ5WixdqSe7rjI9dMjhmGxRSWOukrtY+dlF1mNQHPv1N1hTwQFigIduxLTq685F
2G0+kXw1Mvd5qErZ/Uia3n5OUGRl0Q7XytKmzXLWyjWNdrK/mmoZOhcysnr7Dk026lx7nB4MoADL
yu1jXP+ckbbBesZsmlw5yFmS8tDbR1y9h7687is46ygDgwtby750eqvdVnp+pzn9tV2IYoN2zLmd
gU4uHA92duNEMLjDa4CzYPvJ8e0ic473hZk9tBQu172CyPf29D3xcXSwh/5nFpvFXiujH1i8xPt4
ph5UGr04VMUg17kzjKCpo+6ngd50HSXt5djV4YZuYwO1fhasjKmBi+I5EU0MUXJtzxgYwKQepmWD
jNhN/QstE/UqyetyXoggrPf03dClrI3whHW0EUWSkZMs8vwtEjPsf3KIsM9be1oGdnk3lV6yNgst
uEyhd1yRopco1liwSL6Ny2SiT70P/AjDIj6kaQz6XgeBvis8hMWis/x1JTVzCb6ZZVkqxIlOo6Kp
FfqldJJg10fGV6vAUJTkSnswysDK1ybv/kcrpHSXDtdSOhdnviEXj27YIeXFycaQGF6E8GxbSMel
qff0cAYGWdLARR8cuvVqCluctmW/jZyIM48D3N+gJB0WsUljZ1q69R3lWQNJa9Zu6NqKR4pwGtxG
f3zxsURaSCsbL8tRSYvyLHtGpVR5S3d0py1mC3B6qWj7Kzxk6C4ZbIsI0aIWZJhgn3vH8vbkGU19
NbGJAEPIhNkuBOvqys5bcYkvBdwLUzf39Ey0KyuOWVXtGjBlvShJuCygcTsXwm3Gh1la6bJR7AKK
UDuZr6xBqwBpu/OryHWHbFsx34tUVMjx22A3zk6wL/pw+pJk1rwawr6+yAqBd7WZo/Zys2GRyyhb
t7Zl33otKeYqVF0HUYMSWhf+ptYGaizK8kM61rSyAyv95rkRMnl9khs7nFBlBoO2qaGY0Chb3OaG
xlkOHGqfJBZQcDonV5EWBY9QdoxtnjDjXauK9/4whutAhvZVReYP+LzU7jBr8a+Nep4ulMlejstI
AOekdpvilx3V18gPvEMw0ve+tKUEmZ3TN0aTTpxd4cRu7AXVlnqZxG5zmc+h9dyn3mQvPEfSnmvK
vL2MJ1wRcEpN9V8CJWG+sulLGld6qg/7ua6xQC20ZtsbufMs8z7BcCRL0oPdRe2PwkpdLDxae6AC
Z5RG5DyjBdRRTGUtEtqqpAtFG0tsZ2Nn+F6lRrXscqniAlHfIrnLVzTrl1jWDkVyqY2qbxdlcuox
/Yp4T/98cwjqtrLpsCVxuJCVkyBQ9sN2mSaVczOZYbKb41J8NwVsUTwapkx9G8CZKkRKU4tzSLm8
pE5bHgK8W9mcRffTx4RBUCvhCr3Rs5YDh+7f6Y17NLjWSQvvBFUH1gD2NQcv1EW4ihyF64yTAsi9
cG5m8BN3WiUEj5tY8abPkgyJMZWgZUGQF69sdxTfR9FT3YpptkD0z+lMW3R98e/gq05M4x6xePtT
APDyV6YTK2fTQmWTxmnCqDQR7tcxqwnLVMAI2GKws1Uam/mexH15yCE/7Gy9xcunkmzGTRqli0KA
nV/FTsvhHhSVdldGQf+YmFZ0ExVEGqXjiutofv8tgvqbpSmsSVhj9btwMIZ562CHYUriEZ4EdW18
YRssf1rC5Ras4QfGqY1HkhuxES2Khl9HMSe2saH1j3ECFHZh1JpfLvWimbZR4U6X+oAPT9wPchUp
PWhFsPVMnymExEmFv6iHnr1uzMGR8Agkdmi8KsbpDaFBsh3nsMJWKAkARkuINpMT6piNCCtHNBbU
Z7odjFN3CGWwxn2JuvyHPrDGBJ8fRVq3izSzvghJ4apwGL/0Oq0biDwqvLdqfzXwYV7aqUE0Lkte
dt855y40yvX76Nr2798EwxuAwB/UgH1lVQWc125nJ0T+SyRIzo3n4vYcdbBnJpuAMA54s12kj1+8
iLbrtHUADXTVSxSWTMzSqi9aa5guSynqb31v2zdQocYHScR9JlPzIU+pMvpKi0XNn+6sDypCsjeZ
N2hWu9MSZQPTQrGeBAtNN9L4RuuZdRxFTDBjYMYDC0J1wDmlnEiq11QQN3vAeM5Y5r2nwf+8+FrU
RbFIV7UejEmPEpURsmEzSND7FYWFGwM9C0oT29eHWWrDtmn6eMXWPK8nEk24lvREUKng8urFapnS
8XWXSru+QFIBQjB0qp8iyb1b340QO3eA2EKtqepF3TnnurPIpX74+PSZ+arvFcqRKh7z739rNnB6
jZbeCZHUiPh7OXmJSNd1EUybCvsf3iWd2UFseW+42A07oFnRRjPMV0QaT7B5LIrNhEuaI6NVT2f+
1dCY9vMgAGsks5Vd6nphvZj0eo5IyUQ5XMKw8EGYG9lKt6FWJwDAtwVbyS4KgK3pRoxofCyIV7Gp
PhBAgn8fremS/hWJtSz925XaYUzgdXdD1LhfNYjDmJVFOoLS0ra1hdWyx6IIJe6VFXamPRsYhGpi
di7L3EuijP9oxlO3XDTwqNC4q1gdy+36tqRvmz0Fmf3Khs/1LYBvvrD1hEQ4LPW1OYbiOqPF5pD2
YOkH7MuQxcfDY4Q5IioLWKsvjYX32kWXz95wqEMZ8ZISjHW0se3GtRNlsb7shRXm8BtweAdZAthP
a+0VD1Saj1UIsK2tLVAhnjvn0T4jpFmFs/oHIQF9uNJbijXLMKHhc6AvzjcvqXC20AOsUXAaE9M3
epyWeL7EPHFUBtV6ZBOGgTYSynsj+CttIsjnOq2jauQi0vp2+6SDHlnCmHCWrYN51rIIQJSPDRc3
P7bF9ynts02TdMm2H4iu9EwyIyHAd6u4dPvHLslfvIb7I8Zg4tmXuZWsmkn5Fal3FyiUwcU88/I5
dLQ7uA7W3uDguM2sIdmG9HOWS9/p8n2HW83riHvXqz0ZxIZmbpoLlm22sTq/+cJN1D9MtQ68RXLp
d/OyfSpxF3saoVns9ZHdqFN3uzIO8mWMT5Fc2nM+4tKQy35jzFGxh8TEraX0rAWxk3dbWE3/qBtY
wsE0r16dtoEXb3PDEga351VTzpwAXWW0T2ZKQqmuc3GN3QEohtBmN+nC0l9ZfsfNKLRtBPWVM7NG
WixiDCAo/MtOn+sfVTnyVooZEzZuhwsnsecddfT6ohY1WTmTgtpiDNQRGhdsl87kkQAqzPobrdD+
wZCkWYAFBofIEM1FMnnlwY14cdQcp22pm86y8svhkVIo13s5JVtfZYCoVIrrIiM/5CVckylKzm8+
q3ReJ/4snjO3+DKMnviOfwPXbd2JcHi2wdnImAq1zR9aaipwVr/1aCsvLJ8GsmZZUfc7TICN94Za
qqPa3/UskyvcX8SLg3P6BmhNCs6Dmt26HxIyI+rymow6F/h4tOtbvWz4MlVKKPJ+FosyKlFoR+Z0
mdFVholOI8nrWCAqSKzydLk3Xc4RgLdxILv2Pg1RyRNIRCX0wbHXpis7IuNhtVN9+57xKS2mD1q0
fOlCkcJfjVsw4Khkl9sEVDl1zkMfujRoqPSAFmm8BtqyvSUJR169SuTNCRS9TJAQknH81vh4hc0s
t3I5ThHBiFT4Tj8ie6WLMburBS1QmDtkgcItOnSygkurewhTsK34xJHUc2z1eCLq9iZJnJklSFMF
KbgQn0ZSOzqmbT1GKkHKFARkZ8h1CS9yiRIfBGUGQo+AR29IfFFUpeZDRhCAV/1ttmwSZU4n6x+g
ArA21LvpoQR9swjNJt9rKrmCoo1tjRs9zhIqU6MsRhY+oQZ+T3PCn1SYJHvqmS3OMhj+PX/zfkiO
GbnbsoptjOG0X7o+q3DZ0/h8eUGwVLc0WP17amJJtBE2qaGyMsI73cjLg6jMbIVExT/4XVt/qwxy
aNiHkFOjfbc8SCQlN4PNTQs6f8fmrpntTzRr1csYEew0eh0cpMc+W8mYVxg7WLzqcETBemS9gV6u
IJXjEp53eBQc1HyuG7UNI1xq8R3NyUgGiUfMmzX8OIfodJnQTnMfq6w3cYk6BbigvRg+U8Ke+/Zn
X2NkEBthdONh4LkxGjV/gBdBIyIPmbs8TqiyX+/hrR+QIYX2lN0VciCLhK3byqUd7P79bDA6UsC9
H8U3Hls+eSeSqIPm2DdepDkcFTLwD3VAGFJPmXkvG3j9QQHn0MWudW9zHV7GbmrcCxc+WdLzIZHg
4+GV6+UBzmx5cEyC2EJ9g5jw8Lml6VFsGsjhq0Ia7Gb4bj1OkjBZZOTn9Co377FCZbNlH/sGnU48
I6HB5oIC4/I9JTh0JC19EG8XURlL3B4IP1t2E7HkmpNtlHHspq5GgpOOy07BwoYrY5EFrXIWxaQP
1UtuaiSoJTljKwm5KnQEzhbQg5VJcnnNYc/ked9mR4+3QeYIn8zKjp641U94r5mFuk9gGXoxNtb4
pSFp8yA8onZtlqQshnbgZepsb/HAOsqw9HrS3UFwx7OYa5oe3o2SfJmZj0WyL22nvpAiJ4motkoE
W+a6yazsBpIv8F83cch6wfe06oDzISZlwppsyE4jypiukG6gNKq9/penvB87fnUcCjMWbhJwCcF9
Q3xvi4aQo27nfJ+WLLJEJPENkM+XYXB4axgEW3vTj1kqQ8Y76HKd29Ag629EJam96EfMMhbQggLi
lt5JrvHlYJOVmPI8VlVIBDkN02ro+eCTj34mM0mpv//t+8KcipQjRsMz74cjOVMFh8q+nLvxC2Ta
aVPEaYI9UMWCTogqI89hk6HWGN0gqqLFYnaS+Uq4Mzcy6U1AorO33p4rF6ciLrDviWIPKzYbyu2d
VFHANNZcyTB57LckEnhiieFtClvGt5/xXYqB9hDMdiRU1r2DXcUiw9Pqogu7f/oc/69UebZUCYvw
tzLViVJl277+iHsMt7r2z3rl+0/+L3E++BedFBi0o9Cy6KX8nThv/csByEDDv09ZDedYLgr/FCxt
870qCYIAtjxyaEWmaSGtxf/9X7bxL9NSfXRcYl0FAnH/pmD5sQyv9KAIMAzOBX67o46HwJqAhglN
7Pwkf4sJ9bdQt8JF4tOJ/Nvb+fKxhnhqJBMNA3IPCl4fGnTzEr26Cld3vglcEsodxgjVuJBh3J9p
5j41EmMgLKHdH5CI+ve/3a+iTgvnRuBs2smsx0pGv2mHIqU1dX7860cikQBVQ/VK6Iz150ADbQNB
1cxYqLKeszx7C7XkLeX//5NhHJ/WU774h2+EfB0ZvDMK7qQyWAc+xUWMw/JlNib/watjrtIggUCY
EvqxbiESemEDfhTYAxTN/7B3Xmt2Il2avpW5AfoBAhensP3OTKWXOeFJSSUg8CZwV98vWf/0VEnd
pemZ0z4o/aaUuTcQRKz1rc/czGTbYmJtUwNW6jcX5f3UBOOsH3jMD6CfCvRXPxNQ/ZE44kFOzSmd
yJjy9PK4JPMrnqGvzUj60T/fwZ/hlvcPE6jyUJIDYPwsfSairubdrJsTUCMgH0fJSZFqFtZG9mYG
oFUZpsahtWDp/c8f/J8sRWQZmxfKO8Pr59fL62q6YdDLE9BD/aQxHgtdiQ0wFh7iN+/Xz0yA92sE
EmFXgC7HW/33xbhqpRf0+Q1iWvIKSJRd9so246f/hwv6y6ds2MZf3q2NYTEaDPVOhpyxp+7m17Gc
qst7CMv/3yf9tDNNeZnWDMRZIIVedt6s3laip6P/i9fL/PUpIcYLAlaGLx1sFba1+peLquPSDcq6
KaEH2fWuMUeDvPCGs311ymUvGbvvLNlZB1zQ3ZPZzfVOFUJSyzjVBV4EapSJ/gNXfSxNOgZx395h
ZF/F4rylcBy0n/9YsMw5J6s13jY+ccAk1JJ8Y0swprrhryxpXO5p823G49hx+nNbPiydtD/mvl2f
3VjFX8aSAmUqZ/cU+7j51wvpWJNiPef+jLF/v2gG3IBuIJgtteUwoKnVeVHtYa1VTzjZOhfsNqdv
bcwubw0e3x1P0IdFOfWVGOJRRakfpPV+cQrzq8JHGKUg38eAT/VWxlx0TiTtoZZJ84FBXr0bMKmA
lyriWIWWLiQ2ZmIgnhOn4UNrMg1TLYi60TVGVJpc3VqycRE/PUSQE2wIFGwuaZJhAYvvIxbDs3WA
7VoT/IrC4+KUlJEo0eqrZRIDGpSUO4EkqN4vIKon6ehe58RSX5KgLl69CUSp7UXzufVK+2PMtTeh
P4GNNKWjV77TGCNg9xs5REIsvOuz59DPGvRyr/2E0TpFd/lA9NnwJebWYDDbNh88rX6YFs9UY7T4
sQyyH3M/xU+Dt9bnadsa076vr0uxzRg6yk3yLKUsUrz0vfkRQxvnzI4+RFBDsuOYFCKkDMg2c3xd
kROG70/oaOaUiWgkQYlJ9cMjxOOONG5uoi7QOtjGBFr/vuyLnmgDvPSDG7LAq32ecRMQ1ZDL4JDt
WbZN8hys+I5iR5blXyQuyASDTkQRu6lixI/f8YoFducVx4wpYXNrgSvJnZfG46c0bgy5Z2DZB9ik
kMAeeiAGN/jGrR8DHAafme6UP2yfGHWucdljrBqHEIbak0MQ42uNa9izIItFRZgdEhLZQY/JkWOm
Ix61M6Bihx4ayYfNIxjiOSfH226SOsS610Bs6MnXvu147RxiBKPR4YhbsXem22k2I1AsKdNXhLnJ
eNRBpd4kzOSDrHiPMMKB05PJsTj2YzxTN8vx09qt+RHnpAHlktHZ2UE1wl33K+SdNuz6ZNIhyZjW
V3Tw/Xd75d1yDAZ/u2Jy+5fRH5rPiSKGz18K9lCAMBcSqCEukNEyhoATUdtWzpNw0yT/0iZ2dZlj
TIyZXdkR2ag/aEAkvB1PXPgihHfiILszlp5+JIW+cIfJO0PipNgcf3lCWnD0YfIEeBbQgZOYEz+p
scMGOG3m9I+qke6pyj3wNC8lbtSx9KemX8YjkiZs7aVmIaxTUOGxmZH4ieimNbAZ7q3iiIP3H4Pu
/F3az09kvUMvGL/qdMkuZeUBE8VExXIU+g+p5qVk2DzvgRDG23Ho5D7Jec/Rosah3fj5x4D0xCsm
kwdyswu6trkZonLK+xzPapWFYihY1OyK831aQCqptJIfBEUlYzre+lwXtFVjE4MTk+yyduxuROKO
R2s7dxuH67ZL9Zb1RvAhQIj6Vsz4w4txsOCcT6AJTiwus2ZFYTYUf9ES6oRZLPVuRAm3d/uV16gk
8xXxtsbGzejIOsUI2IhS4mQeLK9rAZSLN9dlo+w69g+c8P2HNSMowO66ZRf7LWCYK3TwgNF3B/qH
gR8GiSxDcqNbssNLvVOLYhOzdb3zJj66A5g7ZXiXMua3pm8pUqOmKirshnsMkvFG2XdZ8UE0mDSn
kwh4CGXzoW+3urq262thNSwmOk9N0qLloH/i7mSxBEvwAFred11Iap+HPLD+MCd2q3FbI665Wnd5
PGR3yp2Tw7ig1cHZfYuBNQaX9Bn30DNoibCmtSNXrOyIQz1H4+rVL9CJ5IfVj6vdbPpd5JBbgiPF
wM5dmF2Ht4NXPY9NEpNUWFWXeNXlQ6/Ze4yE3WOSvPT5WHLPZa0PQiHLSqoxuxOxbX6Vlh6uQC3U
o7X+EOR9ceo9czyqFHFCKRPjduiyDyIT4ydDqf7DMqfDbazWj1ioT9BXoKEFC9Y3zmq5p1VmK3By
W37ASjK+L/LPfoslNwPYH3Wy+dYN2Qvv82s3msRC41ZCkEpJFrgpEPstcCA4FpMjm/tXw611aPsc
ehuT/WxkafGKGXZ16Sp2HLMMICyZFqmnK4+0+XOTJRUB0j/P4EDvRfy2R7YQ53YV4Wk36xMqB6c7
AnaHNlDsFA69VARgFwWbmaLJa1kiSpYR7Lz8XE2tSSA0ZDrUk9hB7paxJVmuaERWMghtBxN6xtRu
GRT2S1/a5WVqRXmp/cFswJehK4ii1zttobIogMFmnAOuy2ST5srhU3Tsf6U/xY8taDbi4lxhL+9k
Y5leJiUFFveEoozBBVpNXYWxp4UvImpxKO3hil3Zj35RKaEiY17+0bgQbaws8c8zGDZkw0V2G1Lj
mgCOM/v6EmyEaaJKhuGeFD+cyZVDEACTjEQhRUg7h8mptkamvlb/JcjNHEbRXDxNSszwCS0PoIni
GrJD4y/jpSpUviPi9qsT6FOjFASCRYDmupDMbY/3i41jfHBdZdxaojIgo/klloyOvRx5T20R1opp
sS6C4WS3WF/MbfyWp25OKJedE7/CNInMDuJwB3u+05zRzAYSIrYqx9ZGJAux3vG6Jt+SwofxkVu9
AQQ9S0pLwzhns2sGBz8p2d8cj+3bSahO6JacKZyw7nV3DRd8ypmIMKtZ3PE3VNtfueob2TaghJcu
I1dMjf5ejPYrIUa6N4sTyBT7jT2Nt1jlEWUcdNQJJBZldwuiMihvK3VFLon44oV3r9D2YadY8neN
Gvzs5q+D1uBP8u/mPIfv0S/uOX5CUBB+E8WpK61XbYIh5uypk5+9VYV+jBeOuX8u/H/pDOUmOLX5
JOIswTl+Go/CNHHLBCiRoG6KsIpMHQ4ojuOqSuur4eCZ/8+f96uAb/tA393UPxgv/GJHUHUUOI6X
Y9wSEGW0WebXu6yvRoLWuvJtwINxn/eoiT03mO7fj52JNBHvmNqTdYDvZ0TkwLlvhEOMx5ksnt80
dr+qUvh+COBhYW2891+a8gbbNfx6dX5Ky9K56LEvf9QCV/JwGqbeLEnmpdguSCxGQaGs4W70qDWt
nG/cWBTa0CjfKGWqS2DDblhsOs8+a6AHF4t2rw7pCDdVpzoQ/V7uB0LVm3BgIn5KNkMyQVpXvXf8
Mn7CptJ5Ex7SllDyxzEwLP8B7iQHcLzMiMizTH15PxWrChPbaFpz+3fyJGvrYn9ajUhW8cRCAOBC
KvtpcSQadiqnV34aUMhjmd7X4TAjipuE86klnRynsQaiGiyag0v8coRZ3X/X5gfXWGR5EF55JCzT
n74BIvPJQ/WWnST99tE1kvraONPvtoFfEAs+BaACZzgMH9Fg/9SS6kyPsVfV2clzKJ49HH+wdfKG
qIXFQpZDTvDJomgemICNn/75fbB/vceUKLArgs2h41fnzMXKnbErJnSr/ZTEjPDgSBlxLL+UmtK4
ryd3+SANV75WzvKay6X9YTTutB+WkZC7oa7SbNtvuyFsCx0IKC0N5aSTdyfqb4bBUMa+t/GWeW/E
WH78ibj8D179O7wa0wOOiv9aWnNXk8Lxv6K3ri6y6u1vgPWfP/p/BDZ4hXt4pKCIQZ+4gWX/EtgE
DkHDgHXAS84G2QlW7f9W2Hj/xsto4beKahAzRY+f+hdgLcS/8VfxQaG8cIlJdf9bChv/F7QGzNsW
AGp4BoFYU7f8/YD0c7CRrugVU0I8Hjjx4DPsyEnYBl8YOM7sYUgg4Gn6qXeObZzBz5XNxAiWFcnv
EV5maj6IdS7zfe2SBXMyiNLEw4ToodIkIUX030tcqG6YF2EUB2H7DuM98BRHW2j+bQhuBWPC80iK
IXxFigbCe4qt316ZMUqYL5+rbd7XmCs+kqNiryUfgiE+GS3OG6N4664Ex8DFo0o8L9TAq83RZgbe
MWI1th8RMaVFrrLl3m4H+aoFPjrh1Jh095Cr5kf0kvK1zKz5T2ZHnDOXDAWhIuQI2FVeX2qyr4KL
J/3+ex+Y1nOxEcJDK63oXqukyGi7yPijphU6yreOCja00wFH2Ul3Mi1hPW8J0W++TU9X14Y+iTEV
MHADcuwErU8vzLoPvbK37hK75fobP4lflYdIMWo5P2B8SdX3xwYf1O/M17kDlVPbzxnK8M8ibjdq
kOj4a3ia19eydt23JdnOHZ3wBVwLMQJWdnyaKRLmu3Fal5EWwOChJ2eu2sn5zCAH7ilQmcQhVRmH
kp5McefBN7hWqZ/eCUjMN8EYWyHshvlWEY50FgRvnKuM0yzENp37SfIGxwj5moa3Y13z//z5QAsz
ybtdQlP2apOYW5BFqud7Hmnff6JCXeabqdlggzm3aZDMvsizB6O0uYSaVpE6d0z5M+hxso3cQnNf
SHPa+KbQGCAzLA6TW3wqkq1HK93x1IB2mh87DzryoShXow7Haf2Rxpo7YY6VfIVR8zisvXtYILI4
URFn8etq9+oBzrV0IBu1RtRYpf1cYZnzeU6nbdWWLPR8JmTzsDQJv2mNbf6EAcd3S7dFRN9E1+5N
/G9/GFkNdod2IZRiQGUgF1ecGUpo57bw/aGNmqRn8RkA2rt4JPSb7hOmLcZqU7I3BzLfSDDlJfTl
zAOuG5SYYSATYM5cNdVyqZTMsyiXRVHuUdOz3ixey5u6weQOTxzAUgNChYgWmN4zWYQaJKrMAXaE
ufFVqqlkxcQWvIGZSJdkX60Gz27c1skiIfzo7RFhKCHOpavh/1g9v2xozezIOSv3vsM4fhlHuW8c
gMGuUfHr+xLODJ/7Syjbtd5edrUt0tgbAZSE5pa8B2XOeALdl8BF8OIUZOfNmu8VH01u3ABhVURN
EbBgtG/S3lcb5/b9lQAoz5AJoZpDw6F52CYbB7VD+3n1abtbt4FI7GkANGeqY6YCQM9h09M6h6oF
Hik6n5cTkQyYmB2QM5a60xhOWcnlmOCLWY/9cdiSPsL7AFtkJMeMl7zPR+4PHlTW82jDIVtADogW
wuH3DIoHywPWx83abkQYlPT8hrqxFPlaRHwEkfb7VNyrdkx8wNt+YT/FOmBnFo1/8kD4DmYB/QPi
kbETTMI7Qi5zrldgJTYdVlDodC95KQCPOvg04SrYsUobTskjOZXNbaK03GcLaK5YeJffm/OgykEg
4Qzxe+i5nHOeMwJSEGieTRNxzgCgxx0snfmxYaFnoZ3m7eccScFJQnA5xkNqP/uCNU8VP8UIUQCO
n3rqKwe2EuQ3sXLBpHKxokiR4UFBnbCeY3Ndm0tS++68F1VZpJcyZoyvkKEdtWMT0TNOPKUii0m8
Ihux2+MkwppCUMcCXzxG8FHXU/mbWFJk0VxBYmg1nqnKXaZlR9cvoPpAkc8PVj/I/TstbcKkwQtL
xHJ3WS2t57K0+D6qBHzZj3JbOb6FGPHiqI5fbydx/z3JKcSz1GV1v/MktrXXZa6lrg42BSfNLKg9
vK95x3b4IXPgmiO73da/xgLmTmejfMXLiBkFSiA+YpysdnhgdJHPBxPorQAaxSy8SMW2HuUCEty0
gXw1xMqD/HNLIw0nK3cNqLoNchF0+qyCvqVdArLt9o1lWPeOx9sFw1+qSE/cXiJTD+9vXDkGzutU
DTMKp9bt0sP7zlrXKV3UhLjp1cpEVb2SILfkH10EJ1lUONsuZY3woZx0cN9kASIH1ad8sFJtQwWr
vlfpLM8doSMs/pZqPSStix0YzYZ1N60uG1lB/aCJzcY4OpzTtLJgjCzpcmL7ERAawfYpIcKkhkMF
E2iV17LqBzprH0khtySTxcOqij+UCTcYP9fBSF45SmlFCZ3kEZEgu4a5ntlreSe7XcoWA6492a6K
RNt53+uqfK0Tq7vIGKPJKVyCaaYOEd2z7QTnWm4HUe9VxXOGJ8yVMya4typi23h3R3FgWpiFrUVH
h7ttfe11kUQjFKeXzG+xAl6q+EsLZdyw6/amB06IOhiRpq94B0JdWqUxkVOynPtUN1dfya6M783U
qeFKE/rW6gNOr+3B8Hx5D5EsxBr+MbYd1/y4eEVjcE7UpRfDOqxLdtUN6MXCApzH1DYjsqaEZWSv
VbQFddCQtI6K4J+VJ8tq4YRlThNEhpOLQ17Z5Ij5MI9NPU8XV6V5Hhn+hH7Grpp0OSzeUvgnybLE
26rXLsiVn0rgDGf9EMyDf4FByjEHgnnKZqMhlXuyXtAM1reG6VUfsjUPLr4ds3ot6JReGtT7BK40
kHQz26HKfX3t5tG89SHg0vmSQfpGR6NgSZYvjvLb4oZYZuehzRmXGQPDILhpnTwEoxgByTqinYMB
IumE9m3dWE2t62e7oFu6w2IoeTJHMtCXeSj3JLOTK+6QrAum36vboEvVcsv98r6rIagOxIzEnOOk
BCTZ9IIFVnPIM78j4WT6wvwicjPlf03aeXlM3aXaWUVrHwSgd2gPbvfQm9xWT1be3p3L+ZvSEMyU
DzQy9f1tkKXrQ4mJL2G1uoRHbjjHGD3wTSMzZ5+0/XMrNZquzqMy2vdlW98Oa8wWlZfUJxO80oS6
4aJLpHR23xknl8ypcy61c1OL1Yy4adUeWhUiSI9IwLltA7RRDCEVO1bICsnv0X7vMIy5GGtufeAQ
WCj5xgoem+Gdi04sD0ktIlGJ6mQbfXcMthNCLM24m6GXn9ycB9Zni/G5j+d2p5pO3q7KfSBD094N
4AmPTFeCmxpboRcbxtUN/hmk3hjglaSvUbt+HUak8LuYoPPLMJNYqbKhhvFfE5NTamaJrG87f7a7
OEBXLIw702thhnuWv8sDhwmtuxwUAYBgq77/ZuTlp9loc/Q6PnKxsev6g+GzbMLFR8eCD4c+kruY
Ri5jJRDFLNmtbsFBlKTDeazc702Ke4o9WFNkNeZGXK2s86I68RZ3JhJEGJPzJyriPdV1RyWYmdVu
ATbdD63jPQP2Wnfs/B1hBrXFlDKz/ZPZz+JYpgxTenvB0G8qrOkm1eSch41g5KLZSIKOeze45uM4
5QXxhW7RLdTi7TqrR6KgMHu3VOkUJ3/tx+Q7m39ySJXd7ki3bXaxMVYwQ9GadSFBlvER3onBxoTh
Lw5/eno1kFEhnfBi24MiaaW7rhnoQNJ278NzuMVWNgOoH6bXBlObM54E0C6xGTwQtLPudUp8nlR+
dkCAZ75MyRywxBlkOcYlc7fCj42U1LVvCDmSm6Qt79Jx6D8aqdTXsgsIgK76iMMrfiq1bX6SU+91
oaZ3GS552y7Zx95rtHkuc08OF6O1Vluf2LXkAfqJbqe9sgwqp4TGLf4Qwzuhmh3Je5jdrA4+x6gQ
uhOy56lZ2L4XUzIRsrpVHH2l6tWN7MIxTMZKhjklUeKaWnwO0pJT19aK3PngXaQBGu+W19aESHvI
a0qunemWQ8DqsWW3dzU1aNrhb0ol229DVsSSmpQQpCAX01rnxwU4EXdyqPRMbinLyQBtfgMl/owq
0ToDVAPi4kHs00Zv//4vRAedxkXWDJk6kUxfdOjKajF/XDcu7idnWdf24JCu2O3qyi1yL5w2MvJf
IIf/hAT2C7rNN8AT1eE/GKHwLX6iTEF2J7LSHpKTO6OVDeMKfvJOSysmydDo04RiM26OmcjS5Do0
xCLuG6+P75JqsJ4DU1t3Tp1TVf7zt/pPbgv2qcI1Kdu9X63LKgwZ6lQ5RN0a29QMEXay30BXSUXG
uHHIbCofXa4UR8aYNJ//+dPfsby/YprcjM29dfuHEhxG39+fSgVfn9gk9NHuUtAKKatdGk6cNigV
DyRdXIjTYgrEc+7Hxtnaym8SDxx1HZ22sT84HonAKzmCQ5Kehq2DbtoEvlYfu/Qw1Sbl+80Xtn8C
YSXmQD7/YIpsmr71s9XbKJPMEOTcnCq4DQyil1n38KfzhqIJ0LYFqiSn25v79q1E1/PYDmAVbUov
n9Vz91hW7W9oVr9K1IhEMYUj8E3Ey4Vj+O+30HBbY9XUDZj+QeIIPQMGBkp7qAVAPH1IjDHv3WRD
eN9Idud3ihka/q44WhjSYBLSN1sPxp3951slNjDq788WAM1BNoeCDn+rn3FcfzQbhn9temq8hAo1
gSNcaOjoU+fPVEWir56atAic81JTtu5mUff5BZL++KidUfYhfGamleZCt+y818XWQBtrZDRRWAVS
viOBo+aOoUaF3Yb1VJLh4M4oY9CS3O9mZP8Ag9//bEqzcpof9bqhANXSzI9pnDFGGBUh4Vsd95ZV
eAyQORrkiMd9YgR+85zsn4dJWE0iwCSRCdzA2fIk//6cEJK22TL6xlGkMKKJQV6r9BLordWpZr49
G7+8WexgNJ4qewU8mcuUr7Vken2apcfdSoRFd+Ku71Qwh//KzeLP2S+WZP8ODwm72R424YrzjZ5g
2JzqBAQMs5pmTPbJCDtuXUo+3bVzwBsvX0ZWCA3B9/dn/z9I9O+QaGaWvH//NRJ9m1XVH309/B2E
/vOn/gVCB1g5BeT/EMr5Tg/9i8uT9N/5z/gsYVzuWqDA/wFCO/Lf8EBicgGAzd7EBOM/QGhH4A0l
SRfYYkVdAjjd/w5rGoD1pxebRDZcl4iT8LHU3MJnftq0BYOXEmNb81qZRp22OmK9Gzs0aDGeG9bc
7HNHQMZfxNh0hxmzZmw7mkGQQlugNivXrArxXelvkSU4soY6ByNiXgvHebWYUOe7qbe+ojZMXsoZ
nVSWeO7HEcnbLUYVw/2KoVx8yGpF61XDZ7lNJv5lNHqzbI4GLdapG1RF04d+BMLgQ9EN4qsx4Vpw
NXFjwVfEs4ebUWFr8SLyWPs3/dpS5+vCmzST+FLo72olgaiy+5lo5tqkdoMasSBGX/N+2YnOFNAF
hf4MZWfCMkLjf3SbiwzlD4QNn9aGZ/uEz0npRcKGVoZ9X5y9WOkCdyRFGxd1mRq9M35dqNKQ2j55
jrbPvT+kR3tW34sW0knmZ5t/U5uxR422fVR29rwgKrn36HzUib8ibvESiEvsapDGDDi6d2HHGHs/
WMbbnDszqJgqJ1SIvhGtWGrsyc+ScGLQiezWlDZ6vzJNfLTMwr0dJTiQNWjfOmsp2/o6rBKQtQz8
p8Z34+duYGM6d/EgjJ3qG7dA9OT0bURSvPoEUpTuDaquKGeKyz1oxrDVcwUKXxdUMj73UpcT0BXl
DBZEyzJdUQImdMlJk+79zFsf2ypxMpMmAnpybuHfMXTYXNrDhPvitFY7P1hGGsy4VYdgieOTU5f2
p2YV6BjX3lifZUGLEg4Js/kT9WpQvGYdpuwvCVbuvrnX8B9mY08asQSb3ypXsz8jzqqIgVOFm1lv
SY+0hCdXWKGLxfO+7B1gpMa5W6Gq7Gcz5lCHenfOxvUxSGNvj0sFtJ+8nlSUufhSOHVbUgjIAdYc
o4pwy3EjVNu1sW8hZBuPh4BRgOE/5zP+Fa59TnR36y4Bmd3TynFY3znt2kZIyo/o++KLn1eHysv7
F8NIH2YoCtQXfMNknYEBxuWzZU7rwfez+BCPyxPAZH9u0Tvv8T9QN21pmOfGdfLDELf2RWKvGOYQ
VPa9AXMKMDG7OLqoD1NQ40xRLOvZbHk1ba+wX+Rif6mGAF8YK/FDlQ4G1CM1HurKH4YLFnPq3GfT
144K4tJlTnJtPV/v1rUkAhB9NaVj1APOHZy14f4YmM5sE5+kNST4LrJ5+qz0Dxc5EKxXrFbiugFC
MVHNOR1GHShCkIDrJbkhxBtnZiy/jug+n4bM6Om2MyscbTeOnE5Z93x7dQVwBIiN56E5kwWs/0CH
teyCVHBzeNlOLW02JDMRVsmKhVrbwk5yn1pRPOZBdrNaMXxBbeJ8tT5n3nCszV5e/GR67CXCrpUO
HM+TfaK4+wlResHovPRtewwWpiqY56DD1vOha4phP8Yrtpix8+pBP2PqVfY7qyz+KByElHY1efCm
U/2UGTgfg2tFckBYhsSeTTALbp2GWlKVpK+im7dC3KSdBxNbon05d+BMcpxYWw1GrDwP72j3ZR9t
7eEp6Ipvq4+hIz4z8uKxXV50RwQxcXjqLpWDQjSFxSRvhfWQpO0DI7m9EXBRa13dzYGj3optN8t1
7DcwB3rj2jS285jZrXepmyFlrqK6QzM3EjJa+sk0erxj7PlHOpTWKfF7eFBZC0qPkVLkGrG8wAsQ
+55t/WEQE1rT1ZPnXIGued3DNA7mgW0iuNbKmHygem/4yL6imV368UgvP6g7Zesxaod8OJo8qINZ
t/rOTdz0UcyzvO1m83HtjGHnqPIzAmc7ovuHVlceCEVPw1k1Pglh/SPAIrsLRCEUMOqAUYrg69XO
W+pkiOpTToeWDMPcIvJODcwIc+9gl2v8RNt32xhtF83WoF58Q724WAUwHRjf+lV+8hLcenDKYh3r
BseyAr8gezogiDzXnjqC/cfcxda5s62kPU5B961yF3fvdmt/Mgf7uSHwiwWcw9ICzhivbjuZd6kl
HrVsboo+ffVym8oQ6wazdpaQnXYPL/oLUyYAAMeN8m0vbYzgPujFsc/U/Djz6ODRjSR7sI0GX/I4
sT4VhP7uOuHzqhkOwwh/vIV7th/b/IJIZDi4Y2tfO0yhALCbrI3wWkujfCmCI1S/9ZzWw2lo1GXM
4vyIljCLEknITIbjD4dZEa2xhJEFIQy7P9J1vzkGz4tZkBHcLavpPKTlJnf1u/YWPx2DmdZY7/Ei
S7+SPOYwU9I3c9ZyJkzFi+WMNFL1rRxXDlYl4WJ3w9O49HcQWspv41yRvrh8Un5e7EeuB/5ynUc0
+hmIMcJ+eFkHB1cLG2TCXe9mxMc4FcRts9Nral3dzE2AKsUS9joRn+NaN0zUrLwKjW6omn2QszON
jCruE2OE9FZ3CNIHzrUGZz4y2F21syyrOVS60Tc2k7gos22UNNrEWEYYL6kxbcczdhS1J0Hk3Dsg
NPvVgBD7wUyacd45S+FATVtWpR8rZQRn2efrZR7FizObzVciJIzkFJcVlgcu2FwfCrCtLnScGm0/
56y9Hwf5rTTGeyv1oSE60/DYu9X9VBlG1ObGA5Hj+gNqqI99J7qDBqO8YGL2Mehx6Z6z/MKwZ9hb
XN7OxnHiC9urc5ogJL6p1er2E27iZ9JP7b2qx/ToIVYNg4D80DJ3uNh+/CwTrOorMzBuE5C1V1QE
U8gYJ/jhEbO0027DRCQVxVsd+MuTPxlMPHXwWeRuE+FA6L8iqs12RuyZES2qekZ+b4bzZG7exngH
C4G2Yna2l4gHppikCaS/AXJqJfl6SdeDLavvTZd/XUzDf5SyGj+KftybUqd36A5cuKUc2b5iAAwW
RfRMtDadEzZmV1zhE9bIobVDjVAlt5ZdnIY8BoKnv9sDoNWPAc4HmHIEqX7AqS04rb7XfjRWeSLs
fH4eER4cLJnJLALwzW7wKfze5sE3ducCQYwnd7qL9UumrKtXCcnMH1K1y0R5D8ecAwLv8t1goyJP
XdusIqNW9l2FkDkiXa69UVbP3HHol5sS4v9pqq0ZD6b2W5EQ4KjnIrPum2a0ntgge4ZXWhRB6A1T
WhydKulBR5ycw6s3qs+tL8U18Rb3AK0he91o0ws8WqbDMEcX8VSmwvpaFa731ckqnMjWISEQKwVD
tgoKBs09t9EsoNSF9oz45OLr1QDnhDYq7A8xjYrgva06vDtxu9iVVB6w9rMxSaMytnBxuHZ68g95
OSZP0qAQtW4ptKISo4hOrmd4nN/r2POOvdV+lY5ECTM0aAHQg5/jqma2MLsy5KA88uSYkjhDiLta
syvqWuEHob+MgwPdfG10WOFuunML2ORd3HIG5jWOpBWC7pjhSBNYxUkMthOmnYJqa07MksSdSpV4
yRzCsuGuBNcsLeurGtAZ5758Wtb0UNAWP2Ji7RxN66suUoomhdgdlP7FSroyZBgBQuwIJCMN8TRu
B3VYxZfOW6o9M5TTWrH2ym6mk5a2FdUGWHLmjLsAZgJbCvJv+EYjoBbkvDVPv0ySEFmK/IMZcJtx
P3mBoVgz1ZYNfh3ldWJqvlNWUO5oV2CpDwZ2TQkdfNQW9bmunUdJ/NcRp6pvRaVf6mbBBtNbH4aS
XoWBCRrrqcJUrBl2kF1S6DFud2swCEK0b9ivmAb24VCU5cs89GVko9LHaIJ8d2V1ONrU6MxSFxWY
rer6hiHJCwqb+YCto4yyOs6+5521s2Z/RUjASp8LL1xMsm68OYhfmN/ewO137v6dvTNZkhvJsuyv
lPQeIVAMCkCkqxcGm32e6dxAnEEn5kkV89f3ARnsDDKyGZVSUrvcZAqDNIMNMNWn7917rnKwG/Vt
9YUCGAN9ondM2eswMXKLr3S4mUA/wZjvyyflZOm2wA20x1IW7ByCOSi8fXfDiKm4As25ho3k5R76
cXst/eiTqRWRKUQeH5Ixn+7a2cMUo6UImaVR+QiUwmaTXVfT3F8jiA7LuiWmWCs8S445XyNTPxsk
GCJ+ZyrjDcOAYscbL33b+1xz5oBl92r5yxv98oMndH/JUXfmw8j3Y7GcIj8fdothIEf4YvgtUwWp
zUuhs+bY5uqWTOWLakpYIpMWOcGQmkwaOeIOlrIPkGEPVu2KjZ1lFz5sLGoFE1+R/4SLHc57urxN
Xv971Mef6jrn/qntu7678uroqR6WDht/FX80DDA6PXwGQAFLGNveJdKrD36DMyMI6kPOBrkBjgki
FfzCxqhMcek4zV0GAS40dGaGXb8Ar8uBGGGoqEdKNOMWctvgb/JyWtgWsoi3y27QbkyjSfbEveiT
4g7+OKvk3c5RCdvROG8Sm2kZ8yf8VfAyyteizkgbSlNRkqhnEeUx1XZBkVfjxIGCW92NndUdB2Ni
SJ/JnCGVEauwsUAIhTWum1dGAAgJxgHbkdu0T2PPJGWAeHSiss4xEybVwQkqZ9/MS3wxMlrcq6p/
nBVsPrIgbgK/z26r1BBf3FT3F0uSyjPASXW0ijk/9yAO9y7TskenQmXvK+uNc3x2lVcOh/zYvEF6
PsB9qONLe8IugN7NvUKqDYlwIRLLrrEWZgMnpgGe7b4LPBw1oJYiRveHobKdbTwxYyxXZXKqu3hL
f8PYVLYJdpY0VNlk9s5KiuhG4rCDMD9/gvsZbErLe/Pigk+Mwvaq6glSoXV3chVBt2ocrkVZU1ro
xGM/Dj4iVk+3re/ZSCYS5C6NW1EKqWU75jy9DrC18NuJ0XVxu5aAGi3YTFDd8SNM2T6BV3qidjx5
ZZWFCJGG/Uqo37Giz3z1brVDyIVzpbnhQOXf9xlzVI7DdF3sKXsd8iBYQURmfsV2zU40cmK4nnVw
QYCGv2mI99pakedu+rwMDWR8m1pYLV4ybaLgLdKjzh0RKpRHpBpp86LL2+6sa/tLu9ClZSDDqC75
YC3pNQqQaDfBT7rNFF9jzTAG8ZS1E0UxhsZoCDRBabfNW9+4GJ3sNrVK5md1eRVL77n2A32gxm7D
qeH219O0r4R5INt9wAjocp5xGbvDM+Sp/N7apGn3vtTNnay7q7mZmRLP0XYBNEangbOWZVdhCcsE
tXnC24OWAiMlNJOJVdk1o2NCtM4OlI1L4TKfR36pYb8yDs2+Y41kjAaNdfg0eNknIHHoydpbuFET
0qXZ2nKMvGCJfib9oQIXOu04bnEni9kLu0FjuBCpeU2ItHXw0Q7IYGHjdRB4qUbco7M7+Vm/WwaZ
ozrEw8ZhZ6leWsegdTKOo7+3CjrKjXWPBnTmHQ3dLpcjpy9/RBfOkbBjqIcEaNPTFdiKKB3PCdjA
jetUn6quDu6y2OCL9N1DO7boYiZ7efKFc0uILmDfRlgAkMx9p4n0c5TKSK6oocVJ6EkAyL3skR78
uy/aa71YF7kv32xh7ZvirRPlAd3JF7VSWEw/xVwllizUZbBtsyoUWZNtsRJ8aTpC3woj/5i0RrJr
Ma+Eq68tt5jAF4tPv2TJgnhbVfQDErFQuuCPy+rsViUs0KHulZzCxnS8G+gx1tmgrm8QZpMFPA4c
zId2VvwjdvIGE9AmYC69q/RUIWPpPLgo8qIBa4ujM0Qvi/5yyot+TycnJnq6dzf5IjwG9WJue6yi
izo4uK8QekhHndKijW59VrVuU2uh3JLyuMVtNFGVd48GEi+9L30NN0UZ+ahCWyS02yTnhJnlw+px
bTJBbEGR8Rm5UUPfAeaUedmTI/FJ55OXd5gsA03XYvM/0rM/vNdrXoH+3+sw4HeKC9a5pPs/P/5R
f/tz/F6v7JAf/oBHNu3mu/5dzffv6HZ4KE/0x7/8r/7lH8EJf9eNx6PAkPX/343/pgvfvuU/N+S/
PfCPhnyAvptJ1jrBWvvr1pp+9ocqXJgOkQwSn5C1Jnl8TWT4jjEJfjNxaqyZX6YFMfrPDXn3t7Vx
bns8jEkwc89/pSHveD9GFJDWQry3J+mcEPDJcMn+aQIIi63R+PWsy8V0nXg5pGDau2hbW8CTaLMb
nYPws2Qt3wy+i2eSOcLyipaVmslKxVEPjXEZoWjfza1R7skCqkOvXvRVHVfHBMjgGW+Qt3XgKl/U
fWU8tJXGp1fFxkUHoH/TOKV8GFAAPWV+0FXIujPjIJoWnLTO2lBqHGs8n9hbCKQrTo+RfcjaIAp5
3TRQ3PiYp8mVtEt1xm/fQEiK7salvZl0vV0nnhxJGnFsNU08YGo5Lnh5Fk60RSEcbJO4/dwjm972
WaPDclCQku1qvopUHNPvNbfTYP6eGJxr20IbO4QOAAcQPx7cmpNfFVsHbN7VCwSkDC5+Dv63cHbF
pG5UPjs7Zqfdm7I6lMleiTDQbdTRLiXXLwXdvrl1UOj4ARCUPr2n31hvSwGQt8mtAC7CjNyZIxwW
0+xGzYEZthz+d7j5xQZFBFNNk7DsxHRt1NaGuxnLftoMdaHPaKOuEoESA5XIfWCWGEwi7xCUWAYd
bNNRYeG9BL8SOgi72JhMpqKZCNnbnt0O5vfQrW+iybtt18MGxewUh8o15K7w+0+lDrY008pzA6Tu
olHpzJRi2tWLtzfSotnTmq22gCU5ATIK37SuPAZ09rq5NkM/t2gELZHxTApWvUHg5e40cueN3bPV
QgKjCzKU88lCU/DIoXw5aeEPW88jqlBPwt1brHxbPZnOtgJVsnF9HKu9dJgBUWoFMA3oNToXLWUK
Ej8OJ67dbnutRvoi8SGxe28TtIiIisLY5Vn7WGv57E/LZWaN3iYepLM3KkRmwlySg9eUb4ubfQQ1
6xwyQOHo0EfiCYLMOGMlenfQUG87Jh9b7onHQk8bOXJL+Cq+C+oM/36cz6sIlS5/DJjBF0vo6MIE
Fu6eWisTH2dsu2GuYLEb+adldibCi/xml6XZfHQrJMwLGfQbo+BeSKus3Xpx4xyTxQH4nswTTm7+
Wy7UB0N35QqyiLakkbF51XOLQ5xvsLYDZy+zUu1p5z4pS8ZXlZmUe9v/tNqtz1MM+tptpPFIHhQt
4V4mztYr0vS+HGilV3iREQGu6QlpoB7NFY9B9lV+v7CXbLVernSnir2f5ePOihJJOkFfbmlVeLtq
Ai/QWYZ5m0pFN5JwtB2z52QdT1hskna2qb1MngSiMgZ0Pkh2KwapOVgXCIX6rYFE/gkEOp+iz4nd
QmwYyhiXtzuWnCvcmtmWm5lPDAChOxtQRksswisDwwuDfsG3sOTVQ07n7jZC23QWiBPdDUqDBDcB
kX7MExkTTB0TNormfGdDIdrzUvtLDzww/9C4xEBWHKger5FifkoHmvdZtZ4oWjy8PUP2rQdj/woU
CcSRpKBst80vU5QQ+waH+9wMCwJK2T1QpJxQqEhyDbEzO8q9l1HW7vBbgMMLOOAvYyEJXmAqY7XB
78AX7lMMJmj1b0kz6TZmlgoCKIz30lnmPVzrC5Sql+nIvweKeBglWQTgoSqmFQYoVKUbqPUM5Rkw
EnjhpG8tKIBN7KPprq3p6A3M94vcMzaj33ehMP15Z+GsBx/ackvFUl3NlrfvS+stAO0KSDOz6XBq
9yGykjgsPaz9nEwY8WaHyWnfB41g1lvmiCNIZh/MQohzBOt+nxXWsMtnbAdzlzf44Ev/mHCege73
UUp9mcUOcyB3evZH7TG+wp9XkD55ojVaPQbB8FJEQEybxnuXUI7CIUq7cIyLR0v0F57TqevGt85p
TXvFresCl4XckDV1WyT49CM78cOobb8oRjNbMHhI0pa+PjhOD6DWnUEGM8m7xBdC6TUpH4RBFBwL
DOnaTj4GBJY9gpE+1lA4LxZJ3C404Xbf+QWKS58rVsvyiHQ7vWUCQRuOTWgyogkafcDvWcTFXvWu
uzFL92H1pmwluLmLudWnWLWQ7QASbGJk5psiYXtJyla+khj2YYz6/ujNNBF6ixNxXMBNZ34J7Hcy
9rSOkTqWQ3DTFcOtGQN1bR1nfeHMG1odhZ1r0TCN7mu6JDsaQHu8pyQYSg76IjFemA9km9aYPtsp
/RC76HtY+otirUnVjnmoPLL+pmd6WCOhiKxyo4/LplfkLfiFZR/AI7v7mAYz54LGDienEYfYy17G
IXVPi+E/zp2+0DldedTPX2yj8c5FVUSr8HPZOI0Ue7f2/J1wSvPsN5hboPcDBWVV3SsEkFu6C4td
fSpQqXRPhHJHNNORv7aE9070Q50mJK/Cr8fnDtUUffyslTorIBoWY+nTYVQBwyIvwXfAj4xGgqvt
Y2vV6SBCr5FW9GT3qLk428yzwnm/c3XN6k0M79KMac6oPnLvyXNBjPlaMzRYQB3Yg/bwtROSw6m0
yorUSAArNmpR6huP+99il78rr2H7UYr+orx+/6TedP6j1uXbg76X1u5viP7g/zns9hSn6/P9ubR2
YQFI1IlfRSvf/ZboWUwMaUgGocd7pFf9w2+JfvD7ceIPRSYnkW/Hi3+i0GSM+qNkzSQBkzLfwWFp
fg3g/EmiWdi9gaEoGS5tHI1DcrXkyrK47Wwk3nN1OXipMzclIgCOtwiQfTKa03x8dH0lT3rpooei
9KOFlcy2rpTI5I2ltLycsoCmdFcYZJ7ogtaNZStmaUvaf3B0WV4r30NBPlhBvw86P722Jp+ZLNN+
etrsQxhMEh0ySLSvO4IOoEehsjUHv7zNc7O67YjCvEccT78DK0X+jHBiPDsG8ofNBLr3g0lsCvCC
xLA2/ASD+yLxy3tq2mdqaeozX0z0Ob34VsKHXmG66n5CAo14mJe/RJDEjdFGaYyhke6cnaO0ERMV
jINeIM3b4rFnDvnmeSUeBV1HCCEWCY+4bfSt9GTy0hLjM4dmnTVbOx6sfZB44sFz2+TenWS2G0xn
AFlOcXKJicq69Fv9VBYp0nWESUw7ncG2QtNulseq6/PQFNOnfJroYNtDzlDVGNJLDhUsBVXj6o9p
tYwsrXyHTwUCt2t/HJK90SXLWZUotzYJAZvbYvA9igFgtZsMo82tFWCoNYr4hj5atkc4RBhCgo1F
A007mmM9Xk5J1V8COsZzLkoJ+boc5wecbT0WwyAPO8a2NwjQ9RHCQHXlteZ46ehqPqKLtN8yx67P
jLO6B6z1xUQrz8h3ldUwM1UJqhqSWfqrRbTmvhWesa2iorqDZWQ/dLPTvaL1Kr7MljYfrYHdT+ZT
dcN2blzbROAgx+4+8Fk1c9hOVXAL1qj8YKt02Au/qbZVZ5m7scqXw2i6BhIdNX1u8UzciK6pL7Op
m0JwKbCT8NvG8SYwguD3lRSvwlYJxukGa3oRkuyc7xxZJXdUpya8wqDt2HNKHIpmTROR9DYGH87b
YA3+RUXP+4BMrbl2lIjDvjLpIkFyJZ48JrtOGHiUByPILpvFcY5F3Pi4SCQ2oyrObs2GyKU0j5eb
3M2aBrBMZPxOF5xdLIq1gK09koC3YUHvL6pUeqxfSXJOc6DUKH2zbWYU7gca0OaLIhHvUga5uUsc
3V8hf8RbUzftcAe2eXkFrU5qr1E00wUw2/gR0K5747cOMtImPgyDV92mpu7urSGxdrlrdyBXBmpg
7snKo2BpexjRHToeqTuP6GqmsSPcUCxDtPajk8Xs8kSZQuYJWg9a4dEEq3wjVVQ+s4w0t3NVQGWP
W3M39KW7S40Gj04iqvEAmqwJPXKKdgq52E0Zl/GNShyLJBlpfyzSIgDNwiznRUcJhezk9/ODlLkd
h2BdDFhfIjm6MirP/TJUa7IxyvxwICht2JN6Zt5gNUV8Yrhgza4NhgDPnqgoajxZRyD925YovSpt
lu1S1p9xkAGb72U5XdmLV858NW5KSss8GM/xoNHeZsLlGF8Y8bS1U5EBFMoAbu0nml2IEjjd32F4
EC9KR1Uf0o1UTbsvJOFG0xWdDH9K+eJiTr3WXkFgKgNCa2bJ9g58U5sPhBBas3yKvRKzRWeTtIJ+
h9NzdV4azpFL2OGkmZqtM1j5+KCyKfZ/J3EhSirkeYU5uk/lkI1kyvoN86y90fdd9pm4ukbk4PSE
UmxcbG7/rgP+rg6wzZXb8qs6YHj7/GMV8O0hf1QBQtBFI2CTRFMqCkwA/8AuCAtx6feOmsW+79me
R1fPBSq89uG+cxZc/sr9Gj8KxPJrSfDTvv+rOuCvCle8T+tl0LcCPLHALfyk1e6caahUY195kfae
59FxT7Mt0Jm5S0GgF0V/Sxe8PksRtIJRR4siYUEoMWL/OfSWbi/J8+mtD26y5Ne1V6jkokX0gaSw
aVk2euXMz/bgDB+6HO9kF8+sJ81ssR4PPtth02V02SUBhod+nMU9njrICkM03GDPwy4HmnCE3rQo
D8kp56x9ihjg6CnI4j1pgv3Ga+bugCK8qTdNwoZG/GrtZOD48Lw78+zJfTL5Y3wkB3rpcfJnUC/7
gj4ds7L8c+sZ7U0au0PJLKGcbiI8W4wmaIWYW8LuZrxvSEu8Uz0rZ9kvop+aA79V/tbWCEJWFv18
2wLRn08x3bVsW5bzZJx9XiAm8miB1ckPubTvLOaWd4GTxfdLlg83LWdRAqOKbjsmpKyE9CRhqWEX
OJZBgXECWidOkZR965bqJq+2MCzR/V3ZufXUNU3nLRxUIZZ27TESbtofyshiQnrwWe7ivadSc6Ef
SD+lMsO88qdr21vKSoTQW4yTo0UN17KJWzRAGQiQir5C6gNAYLFtCkfb9wME/o2CKMK52k2jYbrO
OUYGEXncqQo25K+pcs+yh7mnXw0bMaKzJMN0JWZjP0REe4yhqzubHBjyGrwO56oxJFv2AXiOuNxG
EYGVZUy4bR09rDcORHoMbC65EVNG4y8vJcj7c9f1fWNeE8WVdTaqX60hJsA/HS2U0x/iKMEJ+Mri
OlfqM2ENXckhO1+WIrr794L3dTrx9wtegLvjVwve+B/HN5gMSaref8TNABznP7zp7j//l+GZv0kh
KAJZ8SxW0D9OPp71m+t6LGMmceQ/DRU4L5mSXRVsOecmd8Wm/7EEOtZvMnD551gH2DyZKvwrR6H1
oPNn7w6yaJ5IggZeiWycwX5cAJkjTjGj5uWYV0xN7UUyU5bx858+lH9y3voLe3i9SMCSv+Lh+b+f
5hZdPRhNEJAa0+dWu5k8vWwTb/DCJne63a8v9eOIBL47l3L4WDyXbFk66j9dqgbi22axvRynIe02
aZHmF5bFlFqAPiYOJu2OJeoXYtlch1SVuf6by//l42R2yosgWl4IvrSf9xMUnb47Sqs9EmbwaJXe
i5/q7a/f4bol/fCNrZdwA4uhEt+bJX8yZShlzD3AiPbIMORxcu1nHZBH2FsIx8kFev/1xew1uvzn
yzkWdpLVNEjaj8mN+Gc7pR3j1iVHSB+xZhH6kJeCkVBglOfcpfos0Ek7XxGPZDiuuEebpg4TmACD
LRAB9jyOiuAerJiqPgFQe0JABj4SX2rA7P4rVpICk46e1YoGvhDgScUp+oSwwf5kZXS5Bt19qRwf
x5vqTOsZKUITGnNABxtRp32dtD1jjiS3t705T89zRlBoKuMx3jBHU8nWaYPyUWJcfiHkqCZPUNl3
UUzqotsRsyKx5W4Gh15hH3fxdU9o6Yb6lJkadEqSgtx2P/TLcqKCvkIpMeztsvzieMV9nTq/o8O9
6xTcntHxmbKY08eYvhyXyCTZZTwnuZLLNm+W9oCtHGhwJbauzsZ3lQTtySNYrpnx06QMeHaOReAZ
R1B5PSGNDANDRmf2tGePROVzltBUbTXS7XQY3m2kwvCKdbqdRZZdL0EbP3Y0EMOemZkZDDEe9RiB
1BgNJA4V0S4zp+Sq0vQJEyQLkY8tw41Nme9GFNbzWovHwYkaG4V7WnvBY+tBJkkovkJ4LPjrzSzD
AtSISBCbppR8cirPeEnyQd0AleB5/GmyHmuRDxeFSvsjVSQtA6W6km/VTS6islVXNQGmBGKRplzS
Y95Q32e3bU0GC7MasQMLYe2HtDCf8b4C8BtochtJavWvfWriTwjNWVwaixc/pkkLPRXPOMDP0tkm
NBhRQqQioL2poksiytRds1Tqlhb7ZYR75rVd/O7RQfx4RGMgrsRky2NZcS8wqU/3fVdNh6q0XxMi
fRDIpAjUMs+eAMOlwZ0J1vMAbk9dLbFR366cX0v381U8ccgMA1JZ92qEllVLl4N1KnGHCvzWBxU4
/QXxnMzwlkTepp7eR5Fdc77tMLMHIv5I+FmCmNx9mYb47JTRWmeOd82cP6EXpVEyMFt1UFZedJq+
VJowKhj6eLwzolEcLDs1j8KEHzmjWju5jW4vGNtByCHit74pZ/YN7miLFoaB6OkOHtX8pg0GewU/
msshzhjpxtICfQhQQBacE9EawXDJo9bbtmbL1eLcRoQRGIYdMpDAfQLI4jwZfvTq510FIAbCehxF
48UE3ZQ5cj+GEjv3gd4BuZp5aWwIlaBLFPW0QlxCrGxZjOfFSsTlhE14H2UyIJWmzmiUkOIlveTN
juyXQCz4MLrOvE+n2Txag/0R89ElTtz4Ace5A62ATxoN3blz6p55Q64IrcIpEJGYhGpKIB5fsitD
t4jh2qjYVu3ymckVTp3EzOeNH8XDKTLificM8w7t4L6b6viYGT2jrqAZD0vO08akCj8pYXjlRuvR
2DbQu2nz1/abHkgcqpNG7vS0b5vYfnTdJggrCDfVqfIGfdsbjf3Guu2fsKIyahEJvZW1wZAkiIZQ
3jTLdVTkHf39qJmfakaAlyxIy0lMAXWx5b6qesSjE/jr8Ceqw6KJkBGZyWXsV4eEDQBfkDl0mzjG
9lyUorrWpX8qBuuJKQbK0EigDvPVGe60gV/HYIKeG/5VHOXv0QS3Zmn1zusBtfUmMXxZbw83Df3J
ABA5vz2WBHmTzvRVAknCGax5RuE+/YB6XMYPNa3BDdUQV2bACqShkPyA0B9O2RcGrsWLGFvzEXi/
c2cvmdzaBbMWUZSZ3kCYAzbAMGUnK+4vMcnpMwcG4yZvK6zg5IznysueXVDTxzlI0ae2qlg9h0RX
Zw6rR+G3HLoWz7kkC3Bs0bsuAz0y3zgi85Too7zfPWHTTF0d7ds2cjPEU763jnzFoUJxu1MWOdfe
MKdHKycBXcggOfZE0F3UU+8e3c51b2QqgJAacUww9A7a7Hwo5oSPf0imJ8HKxYwz8Gk1zsWjTehx
CA0QI7vR5daD08qdBJn70s2583FiFHktyW5+0ZW9hTmPMQ7mh7ruRdOhoWZc1WHsOzo5ojg8icaW
zfNLlWuLLFtF2iRYpBPY5fE0ZDZrxjc6MsKqlZVsrdzkr1v9v7saf1vk02L4U1X0lxCk6/fxP87v
Sr/PP1b4Xx/2vcK3f0PjA0aI5sb3Kcb3Kt+lymdB85inowBa6//vfQ7xG2dIgnoBrcI/pTHy/4p8
2ydRac044W9MB7P/vxSAxMngpyoO0TT0X2CnxCx5Dj+HH6s4q1VscejgjsFAwG1YKZvWblyr/IJ0
BPdiMlU7PMSujs61mSY94Mequ0saNB6HHP1bjqJzwMaBITgNvaiHhtsroD3NBCoEL1x6h1XERJDJ
TD4OWpaYyRhJAhCJvcWDEj1OVuV+4Gf/VggKDp7qceD3+dDl9XKnVfBYNzFa1YoDwaYmQ46QRsHY
QVE/XfU0ZSoU1L641yi5N13TwUbJGbrAhE+t+6oa87NWCB9r4iuQ4PLAUXrGDvfQdA0UGNmjIcR9
RHQEbk8j+KIthYC+gQvC5LVc1Cke6BUAasybN3vARrOMOiB0gtTvrx9UvsAUVl7yie8/DQ14vCaq
zYHWb64W/0C9HtRhVvanBXVsiGGYB2p31BZWnFVrKmFhBi8QCNo4rArf/OCV3XIlmyEIXYv8wtLE
wgzmWJ2IneHqwh9HJplIB3XaoS9Ka7unDR0oDAZpStTcqDngwAqiBraa2Hjte9t98LuM87/sbXGp
fB2Yh9EVBcw/qF7bIe7FB0UaEYLwyeTZijKZbvymML4syRiEk91GZ+J0k88Gi+V1Q8/28PX16fVV
cWcrTGr878lCXFttvoZIetKrxr2p+urQ90QNAiAjkbPmQ9b+3EEuHPpk48EVYdsSKFY2fUek5yVD
3iQ5RoXIlyNddWXvE9dDkGwva7mR0TTCPFvn58WpT4Ny2CXxpLJUpjE+YAy/ci+a2cdCkhN42ncl
9wI+pnPWa73l6jh4tHZTaM5Ys2uCRp+VYRcPSaPmD22T6EsfA89jtgz+HmG7klsKUftcuX18EbVO
8pLNqM8KsJAXHFnT0JcZuuS8o3ofcGqF2cJ8xQVKWR1cYtA2udvik8IMLFdP4vK6VON88B0dHArG
8V9GiTkyBHJU1ki8lokekJWl+T7IzC65zoua5woAKO5ljXnGQuaFWgF0nUJ0AyUm1/cRmcmEHo95
aLOFbJfOjK5KWab4u+PRJ+ImEOSyJPYzGOL8UPoTWM1cru6dqUtL/5ALUz90tfPB7QosDq75Qj9s
Bnc/tAzQMvw/C9Cr4qqMid4NtZByT5QrvlsPnUJv5tU5BgWIgLr3Fdr5or7VciE4wbDlfpzn8paM
QHHu44qAcyxWO0bzzuqu6nZI/JZz4qyAqdwa7XAsXPtpAiCygSuHYymCBErkKf1NR+f8MKwqHUKm
GPm+6oZpZ9XdGl5OiELYj9o4tI2tr3qGlTcMTfMLBjHubefG+OaAKH1NOTd7jm4FcQ++EVAiBG3a
b8fJ9D4Mi5FeRULEv88qy96RPZ9Am8F5awLiE6UtRywxCNmgTduS4Hce87a0AT96I4ObfiSavH1o
EQ9nu3EQCZynAce3kVfL0+TOJsOYNrkeOCScF7Opnw3pzger9YjIsIkdxidO5Jixq6DIoyopOgT0
SUX2QF9hERlZKFAJFqO5HSRZ82NEpzSZFv0S8P7tE13UKTuRge3prVxide4jnNXGLJlM5SOV+Kak
suH9t30f4vYH8uchfghVYSWP0otNhrkFGmtLlbB0ugyp26DWLJPMQippS7SURMpMhwT+aDjOJYR3
syXaY7ZONWeB65rEpcc8x0aAlJFw0mCcEBp5VdERR+kvigZtjtu04sQI9mW5sySTrq2WffT6dWVp
8y76EsAhPhc1v1BLLALP3/orAlPlPkwLa5RCG7KVhsmySjbVwKoxs8OoWlaHiQDNNXfEcvg5jNa9
cNcLkYM6bcE28EoKsEBXozkOyElHI6iuGXvN15iA6nlb10u3A4e8XBHC6V78u1z6r/VEhaQH9Oue
6CuVw0/F0vqg78WS+I3mgYWO2kGGKOnV/aMlGvzmIaMGzeFJH7/hqhP5Xi0x+qGx5yIUoYpHE0Jr
73tL1PzvgE+4+o8dL3clLME3oL1D0/LnBpsYMEmZZsz24xPizgAhdm9sNTbXSzH+XWjfX5p5XIsR
pLlqyh1axD+1XymaDIoLUZ2+kl2XYYbNyyL3PPMJXLbtEuz+9FX8k07s+nw/NA9detBMzjwTfTtF
6U91IHuh5QEt5nogWQEIwbiMGPIAE+0mxz5VXSTtnT354hFtmvX464v/XIQS/UUVCrmVGDoPE8lP
b7Y14PvVmmPyQsjK57IogcQWYoBCvqLhpmgJngnb+bu3/E8+YpdPC3LnmmngrbfNnxuYne4yNfoe
Me2lmG5zzp+fgaCDRgpSNd3GJtzhX7/Nv1yQvr2JG4Ar0qJ1f+4BZ6aBJ4millNkVF94jIkYJILG
LX3b+GhHg3z99fXW08qPX6rnfm0FMy3gw7V+jpmcNTLoOJqGY19PLWBOGWmLvXpFkPujAxVq7lNx
7ZNOevLmXNy3g1s9V0g2xxVotpDp5GnvHvKL1W/U4PYQGtZKiXbE9AFsw9/cBWjH//p60fTw26ex
zKlpPfb8+RupSqh4WdlBxIRX6pAhDejjQscFaqe4ZtfFXSfGMzvyXMQbkF3ikd/gfG/gHjtaZoIq
P9U+BOy5cd9iWyu5ISmUe0lHsKtLQI/XU5oQEjSYFhjubzR6fNklPnoX/hhjW9x7hkoxCc3W4u/R
jIhrQ3mG2vUr3Lox5uke/x7q3nQFxy8Klu4nnx2ejEa1TAM8AYThF8oGVyxZJeQ2JWQoOGbmYLyA
/wiILFLsuIB0shY+sqdnIjQIs0mEeOcunXAUCpJEpiscG4NzN1XzeIniG0ibdDMOJRwzUSWvC4Ga
V6z9NOjp1hiZhwZoNyGBQT547TOrIScZ4LUc8o5uOglkr35pD7em1nSlA8LXMVqa2arfUO6br8zp
HpgL8qhyiIDUo2y5N1og0W5HiGG6pO4bZDuLNhas8VescrixpCNgy33F7PWO4p1Sd9OmLzQXREES
PWOYhabY+yOpZj2fo78MfG7KEY99wJe2+G3wPLaL+yZXXt1Xkltrj669Jw8LcGQwrQTIr9l23+7V
hOkNKiIaPMh58kl/LjISTDeOy5u15qHRBz0OQNMMsJvJOfCitDzlrdGW3UbSMut3nWMlL1+Rcn7z
f9k7s+W4jTQLv8q8ABzYl9sq1EqyuIiiKN0gKMrEjsSWSCSefj7Qdo8lue3p++6IbrstycWqAhL/
cs53OE/jsZQwoWsNQHUzNb77It6TytOWm38lsUXwb59aJlTMKpsVFUcbCAmHCS/GsBU67rRivqPF
aRUlms1Hyt3dfsZqSYJBCqlxXRH0fEkRgI8TcYXgmRVYgIdcuRHCILpscId8/kjHva0jQ3eXlUEQ
M95D7dfBsru8/54xSTAharPg3Fiyo8F7vc8g1scqjaK97AYu4Gy9PfyxVO1xGIokubKYtrbbaVAS
o+QcRlAvAqunSQ6xbKBEBA11GRmR41wM69KeP7Q+6mv8rGJOpj3JAnrlW/AHGjAE5klZY0CsVgrI
JzsPAyweuOqyUHGXGjp5aFugmZuMLAMIR5kck2t7ifRnFn7q26SNbsJ5MSz5ndKGrVimE992GBrE
DQMVrwItjGfZQJK/FWZJAe1NHp/z8Ng6SQaLEgd70kR6HzlM/rJuPrFwwgUcFs7FC9dR76SODPRn
JtdifvRric28ZbnkE05+cb3S3w5oq54HE9ors2p/A9rBwjCfjQ8q65ipo0n2voxuGblcXwMtCciX
+WoKjOnohiKlwjVtQSktlkvYy/RbN3Bs0msF5ybP/EtrNjh15OLqaxRcNV/4vEbzLETUHJp2Gb9F
7CZUPBjg+GIu7ujsoqpsYtJkB7qjIEieHNDbIGEN9yMeULJH++6lsQJgOCxH3GOnHI5s2I1cdL25
GgB0CTkss/g/BK1LUgLYI9MaJcTPHH0DarxaetD3A65qj1bwaYWEEJiXhrW38aZpfqDlTJ7wqVuX
1rXaz7gnCCubSvUyCzRhheev0RQwgwvDLD4BlOfGeo9ESMwBHHvgOKewjVaqbYRcn8eoYJVGymmO
4XjgbaR7jEuhd/aqxYw+LUNrfal7w1hOS+bK8OTUPVBP8MCMyp3e6suzT+rJV1yqnr/rG3qCqE2u
ldGmdz2BAKcUQX+QZd1TNfYvuoZPziVoPTGaJp5Q8jkxveac91orP0eitb9II2HtUGXKvGkjFXxg
4VEGcT6pk4fCd4od1UFgyqwANYroQzI17eZ2lvYs94trP9XYeGIxDyj3CJVTsYusM0Au6HoTu7uk
ubDncr9WlsPvb3li9R+9jIjPr1Go8n6D9DUR+wWyVrWx01IScki4yTUaEclHV2PpXGhQn3UQimPu
NuEt5n8TqhphBYEF6WSr7WT4jOGcWqQdCWNxFBSd0pr4WrsInG4Oe43Dwq3SHunwoJEmFeHFmDWP
hZo9a2ygw//2W1QB0nrmFP7CRUMnOD8MqRmuXvX1UqI7Z/CQCevivKc5dL7NmV5E/HumNTrBHwn0
HBRfDXbxaM0KkQU/U8CicJO3qHaY+zVcgrNDtJFP3EPNGKPkvO+n/qiziXOQVCR4a2i/w2uWYsa2
IGC9WgMDObSQBBAr4vDyvqeY4L/njsLrZOaTLO7LQtcNv349JgMWJP0ueAeZamUSMzuqJsRo2Cr3
WknJhPE9BaUfjeFb45D+xVSl54qwl44ol4rn45B7nNM1LTFphJ0gxoOJVUDFgKzLP/z2Y1mNBxS1
ywoqicQweHwFPad9VxGE8J6BMk7UvnUIjN9aKlI9GM3g2NrINZ3hhqQ/MgfMPhKfFeC47Nb2Jn7q
vG55r2paeMmG/jl4cLu2Gnha+Cyq0B5gYGQUokJzCoJtOrv+WZarbTLvPP0hMYT32c8sDlbdk+mi
2n5mVlfJAiCUtNJHFSzsSrH2+9cucRMD52JgfaiEYZ5bmRlvY99Fh0wqcj35maly3hM/7FlxWYRV
z5O8i0br0enXCJp0TYPb94EL/DSdc1jDfUcSLl73NcVDtiGQQNanY/MhWb/RonD4mmTNFVcNfI2G
1dE1jPYCBpqFdgsdpArRwT1ZhsYBwOdEafnBd3JDfgDXWPlgUlSWZuED+6XI51GFxnz1LKVArfe6
BBBhYSmlWsYkqEaPdAiovpUpUMyaLhwfCIt5PKo1VcbX9qFmvoOZyc7Mc+n2pODU47TF9qF3/Jc9
Kqjac1UsLTvnrHsQBKWdSrJqoJ1H+dkAvryZhoxHjw7rIztSa6Nn0CKVVO8rJj9uzIQBSRBdkbaZ
bDv0a2nIke7g0N5bZmrFxN7Wm36eu5OYELCnY2U9NC5HDGtt6IwFExay6ahIRr8u37DFePtwEskx
WkRNmEpH5iF3oAIe07w1PdFilb6NZleduK4pDGRn3kZja94yKJviCWW1P+ialA+vw1SaJgDq5Upy
N9HodhnQQte9dc3RvZlJXb7n2+a53MzVmSdfzQ65NDYBsJ5tWPu7NKpuZEmGgMNHdWsSmfOxNXzJ
xtF2LmKqkfbiNKWAnEmFRYsX+9OdU1sPVH7NzjaU+Ybo2Ds7v80pa5tBJuPgAOpmeDSK5Vev8/lC
XMktvEcMpLK4lmYlKLSNCdkGT2B8ZkjHOUGydV3N84rTcEQuKDvbOPmO7tqboYTgjRSE0warH1fk
QrJ1gri6yoY7XaqCYSxld/z3bdTadXzXGq8GocAhgNBmCPmTrmaZ7CLiiUeMPVpniv5pxv7UJ1yJ
f/86P3U/YRgSOccsg7bfpXH7vvuJkmyUhRjb42+4YhkE1mNHHkHFAoKkKN9dW5f34/DvX/en1p/X
XRdKvk9n6tIpfv+6tOSVU4i5Pc5F5ZP4CICzHmbSSxRhST3Lk0Y/4LvkLO7QWef/QEX+SZfFq6+r
LCz0Pj/EauX5c8+nh4LpieWLIyQyGpAFMMsjTgoITQHTX4CeK88YjjRtyVp52+4ae/b+Afx3wflP
C05I+Mx5/v3E7jbLxXfTut/+wO/TutD8BacUzBn2l96abMcg7/fVJll5IfJsKOmh84ee+49pnfUL
6XU2wHcLfTXKP9jCf2i4w19W3xV4bIfDNViHXv+JhvvHcR3xqRYbVG8dCjJV+HH6kShi07PG807c
sG0S28VSPhDSnZw91522jvYYpTvFsscAv+wtNSfnkOH1Z3zV80evCdvPrl8Mn0xK808pt/w/DIN+
vOv46WyTt88PaDu+/yO0PWJtkiAbcE/F5IoXL3OxTJlZs0JP6Wo7tLuHqDUxg7eC3eefvsW/GPZh
lfvxTGOIyaBthVqgu3TXLMM/33UIhEGhybw7JWnyXHcJvCMl8+imjJiux37rBddo/xrwxdoPrmY3
gl5c9PmXeWmWb4GEZBa3i3bOaYXmvfRldRgrott3lAv+fUD1rLegSL1Tourx2modMjDNFgofBDmm
ijXSD3qf+jazNV1qQGW7NcOu02xPaYClXPCahFQvSDmYtsBo9+3PaFzQ19ANwPILGZ9RnO+Ie5QP
7EwaUl/cBiLS6ITlPqVIzracpwQR5a75yUAZw2QmeJTz0lck3HQcKYHfNkDKCDswgDhS6AhnOmrQ
8dsS19OmIOVEb5ZATSCbE7zjbdYAu7Nn/dwUaxdloK689lSBZ7/X46cQHBLaNpN9zQZhzzxt+AJ8
UjhKvYfY5x/miBUkMc5q2KAF7h7WSJp7mqncigv039CzTJ/sicDsYdfO0U5JbFz7iZErthtuJcag
YcpyrOt8nkGkQj1aUmTgVAIlT1EYVcBw7GZ8mFnIZVvLUQOx6r5l7pnnJuGmSUYiAzee31oswNNl
pZT1Jr7yNLcJ+wYlu6HLg1nXgn06egCnyYV2ffhenvccFDrcZZ7f3JXkBe+HtLPJH8HagB0e1PYm
NWdrjxiw3/cj2zdNwNhhsUMa5cye9qWZ42qcppg7NYIFGNQPCwMbZhFCFuelCIs49MbghZlGewQi
vOyiqh2POu8FQADiMug4CnxAPH6YlGwn4CMHdtrWVWKE8zkKLdrnYk08URke4irwsl9dZU63FjxF
b5M3Qf0r0oeViraQ/oveEuYzQrsOKOe0eOTLBpBQY+69D7TezBSAQ0nKbcjavvoAYDSf200XNGLa
Jsjl0m0xJ4hBQ+x735qCEAHcgH1xsE2hvhHdVq9416xmWdU27WTeDF3U5y8oGCuwoQ28/tth6JPz
IhfnVJlOMT2vUz+4/54tXhbKMQmNVc49d0VnjK8kQBdV3Edjh3yNdW2+G2F8GTuBWvOGKVajt4MZ
jNZOTsR3fNCO0PrIDpe63kgaqnHR9HUa9zJL2y9gZHHKIfRjVU8335A5pUrziPwg41EwNtd9pvI2
7kAbvAyCqIg1H4JLfTbFiYzA8sEKODRTzJAW3pO8uS0WGVxsKTrwU3bEq/Xre9MZCo4+WSy161CO
rDkO7vBpzP0Cf10+8dPDrViOnUDdkAvVEnvk0TNN2DDBKU/wmjPFjbwbTDkbzF5m+dUEBWbC0+w9
8xIlilqktVvxQgAd9A4y0Ng/rkc5EBc+J7eQ9m6kb6BRMsaJoa+9PFWDY+RiWyoHhvthToB5LTFP
Aku/eFL2ZnsOgfXxl5KpGgyaSlsADnD2LGp6blJonAOyEq95kXqkVoc6NxA9vviXbrD4idEtC2Ov
JPkyqz0PZDVWz1vyKpmagSsDgThYxUykU0pmiRDcWDmUhdveq4CGk4UqvBjA+XQi6X60N4j4svq6
ZvRMzjU/AdcuJtETGXvhBCUcc+MGP38i42bogy9kF4Hj48Mpo22VAqNEpOxrcyMzHfbAdAL1WViG
uGS+RqaGckFsktB0T6k9Y25Ug/g6WONHRC/+aSKZy1vFA+peEqRdxUbpJqRdE1OHwDLMa6zLAsef
6xXJ3kIGcJM5UwJH1MAcnYFjeLRLOfs4+aX36jFVRUQN4GovVLkrbIFlr6KFu3aZ3V7hss6gWi1Y
eccOMMfcYdNDMtxbV45RjacIEwteyyFhz8xzZuEtRyTSRzAwNzSagc1MfEC9KYWN81mPQaMPjXI0
p9/kFz0q8AX/Teq5+znhwB9qZ/j038Lx/7XqDfy1S/j3heNDJr79+j+noXppvn1XQP72B/9v3Yu7
j6aKGpE443d21h/aODbB7DLWoInf98B/lI9YAG3sgnCe/uWa+WPZa/1CwtN7xvIqpvsPSkfHXNed
P/R8DMJd8Dp4NuB0/bAb7Ojo+xqc5tEIBjCAOhMfQBCOOel6EcFktves6mm6wdCPdlO2z1XqGSdT
cRgKWQFPXrIybge3Rv5WN3BgzCfGICnBqBX5BcJlXbxIA5QfCWuMG4xgT16L2oRDcGkRLmzs2bor
GNG8RE59g+PrxjEUQZ9UsSMZQ9RqFCDVJEMEQfmbNGV+gevCAzJomYk1ogPcCSJvBlhHSbJcici8
860BLE6vXhDqzrjBoIa4+PiYtr0NVVHGtZPqHRl2l8CZDwq/NIm3zVtUNjco2h6S2cvQmMH0t8sb
qZc7tyBNI+V3kTlEumT+ottRxKJbXr2R8e1kvYrAf+70sBcVAKUeAvEndFRHQhnI1oKxvxPDykkA
GW6NznM5VS8BqWF7M1UPZl/erJ/AWLN9QgX7VrRrrisQrb1Twe50auTzckWoTGp6TB31EDYzQWT4
k059Fb0iFYoOVuYeSdS8KhFnn5Y1nNlQAx+MaXJ45Wc7I0dzLlkXZPpBte5z5pRnTvmXviuQungX
ZrJMyHx32Lm8IeXmbxCh79yK70o7I/DnllPPXeVolLQzxzUMEnZEtuCDgnbKVMIjBJ4eINvl5YrC
NSZCNVqAh6mxfpZZ/SIt5qimJklwBBXGRm3YtS6/weiWOzWYd6ONHTxbrqwQlJQxmVdtIIwt1cWb
U/HbPCu/Kcv5yubLOcJ1AJOZ8w4FzlKoDQjAR7/CQ0JgB6El7A5zCq0M7dV17xVnoZen3u2STebN
j7XpxbNu1LbJevTyIn9pSF7awfnHfL9cTXaagwTuc9yOwXM+m1/DzrmN8FZsfQVMzR6Pi0cWKwbX
R+atRyKv4Y71zjGF9ALZIQSgNSJLp66/8oXOdgq7POABy2FNx5UwL+O46eza2bSD+dSk1mvkKPRL
JB/Q/1dnK5geu14+unP1VpsFLAlWkLGs50cnsTKcGWO7r3gskXxhcPizQN2+f+5W4194lj+Lrin2
5FQhX3SD/bj+Od4nIdAgh5TjP+dBr49AU8nHtdA42kb7BSxEtMWIo+PeSKZ7h9jruJrTZAvwzdtq
ytljB1H/3AlvOg0QIU7zZCBYZzMNL7atbxuj1XsWt9O5ZsW0tY3KeR2t4Yueev/aCkkL46oROfi4
nml1EUeoDeOgXNRLEgiE/HjlaRoKt2ueyiZ5qmeGcTHKU7IIahoJtjcXtym/wPmetqxuAI/5ers4
edyOuoeXOWdMI5n4gASZ+/QcihG5adBdKiO7a4QLYshwn4SBgWYAdQSFwHth2UxcQcOuvyFFZ1f5
cAIDVKrtEvn7Oq9JadAiuYN+hsOg4fJfCvtV4J8DbF2jsppM6Py2tXcCwfemuQUkQBTsyRaeW/pz
RpGBPMw2F50ug+fA8C/S7tQpmfo3Q/VXrl+e//TQ+Ys+9yfBBZOlAKUOoX8+I7wfZ0s5Jl52lCDC
3QmctSO7EXfKfMm97mZJLP8fuuof5w3rHCvigebgMERJ/aM8iNGzbHwdIAvkVo/xfZztyiG21OFA
//v39ePsgFda+/eAFzNtJiY/iHVUEMxOgR7waI/lC+UwRAiO48JSgPwoNMWJvzP3f/+aP8/peE00
4siSEIvz1+8nBqnTRFkIxuGooeiCX5oeWVBVW8MhTcDwqtXncibw/aofON3+/qWdn6YV6/uNVo0Q
A37UIT9MK5gAqoUWtDkOdQ/7GDn3naYnX4+LK5iv5dGM5lc1wDcv1TSdi4mQpj5Cct5n+jXDuZo2
y5VMmQxTNR+jqGYPJfsdKFxQ6xzfRBOSVANkrBPFTeP35ElPD3OdPpleRkba7F5AURvbWYjo4Hmi
/Zwi7tkyidTx37/Tv7iEHET9NmNQy/TsFX3w57GMXeURW1cX6KYN318wb48Wktf77h8+0XXI9kN9
E/FC2ETR/gNj+VFeFikrnPlFrtWock9Qku+0RViuWXEIN35UxENY3oypVd9Xk74LRrO+B2iWMztJ
37qJc3ktVdCMloh756vUYNgQKfloRP7F6adDFnLce+wDMQEQV9PN9vycerY+1Kndrhv9/Eqa/fDQ
lPPTzNIEB1XunmGJ1jtFl3uF3uItycFDNmXFtziH4gBd+y0Ry1PIrmUZBx7erXMkHvJIsjX5JGS3
oMeYrwDjVVtbLneBptmng7D26Cm+9B761sCixvr7L+wvThgkgautF6UeBNgfvrAlMATIZXJ9F0W6
N+XEzMkGAQELgnKOf/9a6xz++5qUCDeA43xbQcDgcP31P+WX9rbOibjSDXnB0wMmxHONGv4fXuIv
ThYy0VFerf/7s2IMnUJJ3ovZHEU0tbgMYIcjNH5dT3oIcvow0t6XtnuMDPuikojsrqY6G3PyaSiK
r2QcYNetJ+IRqsI5gl7hIRtxOrW6vkFl/bb4ytkhzCmPleMvbIEdsrrNZbiucn8HP/ZjOPKPffhu
J1dDJWXtqDasTPC4Av3c271NlkHU2Qd4E4AV7fzNa7gEu7y8meYS43GqV2E+BaqlqH4xJDcIIraT
OT6Ixs52UG9/E/v+W2CY+xd3LN8FWY7Y+k38+Pb3X8pKcZqFrpujVdEoTFmdb3MwVRubFOUbizkG
flf4F5UOLzXDN4gWPdhtq74dC67lpCR222/kXiWLYiloiZis4GdVtE4cmrA9ysm/kFAH5DLxiHOy
i5gNtUHYuIKMW+gn01avy2BuCIv7QHwmVVXHG+6N+VBm5pOmEIPGnbUHp1KMk9VD6vnroI/r0205
+AZ/wpZsAAapkyo62N7yFLX99Bse799+SH9xk/DMWP9jAXixfxx1q7RjA6+m5qiIPabEIftT8eO4
CJGSNv2HbwQ//c/3SchTmGMNMWH40z3ZuY4meldC0seNgZUPiHCYFOeEJ1Vk8f0sDCM2i6ZBAlg1
boqCCjCtCFmmACQlwGdkhpOcUUe3i7A0wAoYRhJDQ+Db1rUxhbdVBGo1i1ZFWCOc2GmH17pYHuZK
X9XB+jDmMkud8iVRa5WKe6NYzJtO4qSdhb2lXN2htw8JZvMu7+3l4s5OnHv8xmhVwhgjf6JV075N
5AjsfMxOM0KJ9yYoaYjLUbijzo1Uj/lIIxmWKQL/jlbPW9RjP6ZEdLvRBq4XsxjrrjNytrJUaxYZ
bUSc6nj9G6Pmn6A45YJs5bS33H7YrbfRMHtAR9Sjn64NhFca3E+I3qqOagnLxQ0y0jAOWn53b3jP
XUHID9Lg7jry5le0uzEBirQKVX6Tg3VCw0cp7lbuc5FNDwpZLF4V74jI9oyL+bzA0MECwQ08jtWZ
phhaC0+WPJ24MLk7fDXeMC36kkHXOpeWd5kGhDt2r7drY8QoPz8o3LdXIZU95olnG3HFPzyP/b+4
val1sOmxHuWKMn+oPACaFp3tevVxCPQr9LMHhq0X6gs+PI/beq2/3lttMWK3GSMqvfd7vsnGvVaD
2gANfG0QCsQ4o4tdBK46nMjlQntCXhcAkGYXzVIfK2swaNBK0LgpI15sr+lrZ1TRTdtjw16Qbe3G
BS1Ow/NiuwTOxTY4Y4pRP00O5ZbZO+3WN3O5nVOgclVIZZ3SGPI8zBxIuywYFFgB+ThOnKCQ/x56
ON1wdqubScoH12PXLip/3jFCdOJOLVeInh4ZgCO5tQyyYoV+9YelJedufAjoDuB1+5eJhwhNpnx0
EMSu1fwY/PF8/e9q9p9XsxE127+fsN2W1Usm6pfvpmurcv9fZorI/cXF08Ku1bHWdiGiXvh9ugZ5
HlqWv/ZE6/ztfTX6+3zNCdZfoaZhNcgQ7V+rWQdQjeexsrLd917qP1rNet4PZ7RlwvOkW1qztG3L
+cne0EOnZmRjdWd3NEDHkaY14tYCojGG9x6bNnHyIshRmxG2oLcre1+StTZ6RKOyVEajNjNiX1DF
1lGeHAxGaf2j1F11BXsgL+5Gv+m/MBoLPnuL35wziL5XoyrsOFo1XZ2Z5/UZcgFW6jKa4nEqmuui
7QwIW1kr2KrIdjnUGkCuWqZtumQ2UX+T6qPPE2qx8BiaGVnfY6f950nNkmaENF7YGnkGhhx32s6h
EGq2UdqGbH5GI3uWfTXUR9ELKFTtAFr9evTMbEz3RlWb7mqny7N5Q0Jq6KhLlSGWCPZ42pf2gjeK
t5vNzPkxV+nCTY7j4Ds9OizRmdBWGo+CEZCunUS2FyNprpNLaC/IH6HE83l2m1zXUpHxxyEHJH+a
Anz3GU35q1LVoJZdmfHsIZUVEAhwlgakLwNMSVKU3viyQaXehLZRw+8Fw4zIN1w6F1xJ0brLtvQn
JgFbfGx2FpR4caVYim9LovXgQcWsU+1hMQWJgijLndKDXc5Jf8Hlug5LQXGYRZhsFhLDNmpy0UcN
WXPKDGM6pNTQ0L9ZUW+cgWjQCWHtvVWRB+lHrX4J2gJISSWrrS51hr1zQGuNjvm6x8R8EAxeScka
5aFspo7RUiM4qKZqRSbP20CS71XXDXNEP0tvMdqSAJhVc+yDDozdkY1g4afiSNxjct/Xqv6UNMbY
bsqE0JsFtdJtVfgfS1Gn9zBwhjuSZYJ7UPvTZ5Blc5xGcFn6NpvvuR7EXk8iZ/c0J3dMqPQnZj2G
vUWxyDIxsJOYjJeAGVWZPGXt7ByZ4hi3lNMrG7w3ov0U9M514ifVwSiMfOHRTSjBU7uGYwVJ5X/s
fKv5MGhyLDfkraTzlnAHZ6Z2IWB9y4hvOTXUev4mGonRk9DIT4rn5kFVZfqEet25ipZg1Uq2nnp0
Iwv8W9hiTQD+31dvlnJZNUNIg5yZiqbZlSSWbzSz9zsUE8GpV95jARVkKKTrUPTMwbWFbixlDIk4
EhunnG5lmtpX1jwzgnFZMY8FWYyYGof+np1489QTuXKYCBL6qtDmW10/bZGmh2e+6XqH4dbd6qEN
bxZdzfeJP2Rnwpr6xxTH7LN0lppMMDXbr4XozStjaViWdZ0TnFU1R3u3aH8FJZQcLQ/fYjaXFNPk
0jDGD+Wz6RfVJ80K8xODxtzbel1YfuqMJiJJiTuMEqw/oJe3d1Ggxn3e+ldKEHGDjbw6FMzcbpuo
8c5qJnKJyrAsWjgXkXFrYeElQ29Bo4DwIr9rkmKGjNKyzRVQU7iKqRkzL0RqnaPoi8nN1DuhZLtV
CaZbPpdxEwDCILXTJGpiUJjuoyZGqmI/uUj1bkej/5gv/YeiNYJvsyfIUoPrA5LVU07gbe12IXSh
L9yrGoPCNco/knWLIYmDPD1F7hDcaNWjTRRy+LBUYUUzYYpXXwL5bNUi7oCoL187JZg3WFDvABap
9ioF9P4xzRh7+h12y42qO/KElii9IShFfh5J/aEsgdVX1kSqlaRfsCHHjpq36Qs09vzXisDP7TB1
17YkSNnz1Rxnk3SebXbnR8cIbLJxlNLX9owhyiWkiH0gyQPccW4G466Dnt6zv0RrbobiviyGNZ5z
tJhPr7aSacgbStUkN2Gu16qYj/ZqXxHKHUJyG5TzYRqT8GupaoR0MpdIdMOK4TY8IP3gGkl4LabG
e5EelWTk4z1mk2hxzkkTUmJKojkJSWEGdUW5IFojy3rUljFcgpSI4k0qHRVbjgeoY8ih9tTskOl2
rfDasGxxGXJCCSLlie1ozq+Uzs2DhVD1lBrJsOVfCiOhgOXhIXs9jMxsryn9mV1jDHt1Re+9CcP9
lredfc0EfBiZPSOLQYe961i6cJMb5Y2as/AmcsryOjMJoEW28pphcwCAzJLUneePwuw/AGMluMPq
sy2JGqhC8Nzvc8RbBzNfovvO6gVNqJ05WxdXP9NLcjXLKSWSKk9IFeitTyiRCdBIPXPP/f5aEGrx
0NnIVDNWsY8pmnWq3r49q4KQiB5lZHXjCSbL3tBMN6Ix06OhCDkGd+CPB8yO4p4rt0ZNG6m7XIv+
WzeTGQE0wqooe9zwKfUT98xPCFNJtc1WeC16jKr06rs6Mci4ZA59smAbb020WrEezPza6Imq9ptG
HEY5y9iV8/jZ7sF8VSHT6Ckov4yD9bXoSDZdeDxeT/g0APIOKrtzw47lzSDKeK4zewshc3izGNru
2M/ID4XpMx53FULIFG0RfpAQwa+RfABNP1yQV40HFZFRooe8v4Wf5Fi7YonWOHCbvBhyp4yTkld9
Ti6p1xCabbrVlw5z+x6XfvmNfHVrR2Yu32sYfsnC6te+zIcTzptgawYl3CKPv0u8INpoZo5H2HXm
ySwqN55yArXYSFrXS2sUr1ERepydmXGAw2DgnE+q+2KsnDNm6HwPTrQj1z0l9BQE29FxxbAPZiov
g6iLQ2ln01Ves6jbVDPZKqNlGDF7qZEZm5h2DivQ19FTOdHc1SMYLMJJdeYf1eQgUvduFhfXUYOc
GJlmZO+F5b12ZnsvJQL9BjI3eozlwBFtbLRjPDNmJDowA7CVlwsVRmX6u9IUF5rK+8DEKjB0h0XV
kvSFUq2qnIcQhs65APy5B8hKYjEjho2fNzY7NLxIS5XuE5cNaW0YD9Ewq0Ply+jo6iJl2lvf48a/
0xjb2fuQ2buQzbn1K81eVlox6PbqgEdGxOMCLdtNBYEMmYQJNDkI4I3AuTXGmSSuyAgesY/lR1LG
xDbyrF+7xIf3oGHasRgBZ5a3Hg+yMuN54Mh7RYTUa17rDs8Clx/RmeyXpubeZ3zAw5i4ssmTaN6i
Vp7mGkco9Gt2PvkSnmuis6rc++Imwcf3BuG/vdQ/9lLe3xvTb/tfqV++76Te/8jvOgXL8n/BsosW
gWWL4zs2U4A/OinbJRrMQcNMgAGamT/b0v1fbJ8QJ0id5h98n/9TKjAMcyH7sJsKiAeL/iO1gv3D
gM30mHXRzNmeaTPLR4/7/RCyHORSKhnld0WJDCoiUs4kl6ZPS/82SlrXvXf9rh9o8c2GJKEkQsxL
wZ372zKZhJovHTQiEOAlHmFMSOXoPHASrdhbL2RxxloPYOOmnZryiLrIVHdj1ZnfarNVCAg5HPJw
21tZyAkuLZFmQNDsMpwOInLBfmRdca6LxnpzMBuBjRu68KuxysjZP6TnoHS7jRApMIoReKKHjPKQ
LmKJnagyb8syR3VH7IeUNDg9J8xStb2HEMg1Pgam8ZUlBkaCFdUIvCW4+NmUn0hFLa7n0s1PATfZ
F7WKwRCfsh7vGz976IOwzIBPzvoOgGMSxa2t6n7ntLxjNKfLiO4MOnyMuQ1kMz1iOuXpFsaE/zVX
0/hxgN5VXDx7NuIhb4PbnBNdbXSOBgLkmeYQxqiGYTGaIxJ/zTHXHwJvxNzHN6GfE81xYFCzSbwl
SfqBXLckYmOn6bk0P/4p95PsihHp/AzvhUe0787mKW2ciVlkCQnNtAoSz4OR1oXMHaf9pHuqyzTt
8AOFwcRkbWhMzJRe2EriZJbwNixVIEmMcbkkiiVHKhXMGaDVAvFUD+Iv0J+RunawCHuurK2NhHGO
oyqb49yUpIqalEQ1C+G3oCeRKkuZ3g+5y8g6dfzYW1kq6FCD+44pJnFqWZmyJh6p03zS3LRgqWbW
nXVveJHaNVONscoNyB/qe8//ptrIigl5kxemBERRZlrUGbkxGlHnvmOFfu2m7PtvzEaaQXsGzabC
luO3GUKiaIqaVBmEluD03bJjZLA0ueVuTIcsg4Y+FYvIRtYDBjHG7Fa+QbUYhiwjLMKs45qcGede
Dumaem1NwQdcWrmKA2OO2if8awGQTzGspG+Kwg0RtfimnXleYSt2OhDnQJwYnrc2zb7VKAFahp5B
GfAU17VxPREpMKyrZkpAI8yvp2bMrvykUS92veZQloMiag9bmD7NqcZxNAi76fEX+mZ21AQviWPE
s9bajBbF6FaBmByPZl8H+ybN8zv4hxTZWTdBphFECnBnJyHJx9jQyUUFsf2/7J3ZetxGGmRfZV4A
/pBAYrst1EYW902ibvKjtWAHEvvy9HNQssaW7JbtufZVd7tNFguFQmbGH3GC6KNWehiuFhpG6q1F
dXVYxXyaWz0Uq9e6NBrGL5xZojtivwmoFxYx73paCuSH1jEPTYZIHEd4grjjpAHfyGNzjvkluTFo
axqAWaucU44w3WZb5P743qL749DRhwW00mzJlzLguMfk/NFYgpLvlOFWYMuddHZuuspucfbWcdHt
o36u3k9q5Tf6cx8/LezO6HlSuikP/EMihoFB6/qRJ9H8CLJ1qi4shz6mEEOt5R5yM7ZWaVPZF3al
my+4Gp6dnmianTjt8jhk1qCPYxYLyD5qnra+NnAXtq2JASC17mU58n1UMkiLXRrxNHN6YkvZXKeH
ZbL9y9Tw52zrj8Y0XU1ixHVut+Wy5ZUoEPBVu8tFpNiK81lV+4jT19ZapH2P98OECNvH+ZZZqnUC
WBPsbD81gp2RaAqlZDyJJwowkq1p5xafcyaj9Nem9tI3AFDGs93kwyt726HB4i4l3zU5DUCHFntX
CE6nF3QbypCymrTduZwjmhP/gqSL2sALuyF9oedo4/oLgSHZGo4F6UF6jqYMbs7xeE+cAEKrdaFw
Om4TMfLFdHs06oZKM0W1SUR1qVP0ks27xmTm00jyJGags1DG30luYaZa7YSnMihN6+j6o3fvOhjZ
GRrM286KYdgGONlBfXXWDoaoisLVdfZQqlbe5IUFSAKFohDXY1NV10tHRdfBryv7fd0xJ56mIWAW
lpBVFAmiC/lusyNkOaRTfw19Xtwss2gfiKTRW16xfkX3YiJpCRhB5vMyHwvb6zzqWzjdReqybnlq
3Eg/E/v/9lP/yP2JMvxTbfruc1m2cz68lcn3+vTXH/zm/pTgyi1iQoiZK33QRyP+bVd1ThZxlA7Y
QK0JoXVi+Lv/k3/kAiX/Jmv/rlGDCBLc2wSHmDNi+pH/Zldlnf06383bvZXZyGTfkkSZ3B/zQ1gh
2qXQJlWO3jo2Y2/DLe7kI9MXNeE2YxorbCRomKf7sXPrYGO1TXPBCZHUxVKD/w3j3MRHVrdd7mC9
c2jUJNPW4035qFElbscV7IXQbG6xVk5isxCZR8kz2hYwxyy3i5vTtmnYJOp3VPQxzEUzQZVq0ng5
rAoDAtrMKrtixkhVmZw2luVZWQYUMpl78a4JVjYZa1f9GGUrscxkkE4H5LSCzM5Ms+zMN6uw6GJF
1GDPKGNRDKHLY+ItyWf4iNHHcQGTNvEz7525SntUdDBq8ZmoJjxM+hvPDmi66VfoWrXi18C45Kdh
RbIlVdxdDyumTazANmVyVNtUHRg3dnp0DHpROqATgHmbOBPDXgH9lqPqoz1pBfVrRcP5DZcZ4i4h
aUhj5mXpwugtPXBy1gqWswKuvFxhc+MSFHfdCqDDRlDcmyuULiVndRufSXXoZOUl8wjW6hVkl42x
t8cDYXYhLXnXpScic0cxBkJcA5o7DUuYeMSRuqseSl7rRN2jgEUL1rFRUPQsI43Ioq5wvbLp7Zcp
z6w9ZBb/UICshMK3KHUNsxoYt20iqFfQxhxnaB9o2vHTnXtOy665WVbGcicL8eANd2vLxbYdZX1g
43MnexC0697AvkFy6l9XdfW5KezpdmhTJwyI7Rqt34XOOckbk+m113QvNBxF2D4t7x0UwGt4tu8g
jrhbIMnZFj7cvC/XrPDckxp2DWabI0FisxJdmFF/9aDWlHG/5o3VmjwmmgDpkzRGIWlxjHuz2qpz
WjlYg8tpoJw9BUHZl2AcPwoVGLib17xzvEafucnx3a9x6BbLA5v3wN4JOPjbjAH91i2d+4q7LcQD
foJRHW8Kv3a3wE/eL0XCLn8NX8drDNtZA9njGs2OenyTogfzkK/BbY5Y0YVew9xOrvU1IfPg0vNb
qrnX0HfDshDm5yD4UHPfnNPh0xoU10RUMErHyTY958jJwpE8WMPl8xozH6JEEjl3ZTETQPdVPiV7
4l7jGqASi8SJmX6NrY9fQ+yzAV/m0QJ9MD46LKuO3Dg1m44XIbkXdqaTJie3Mb37zo9V/G6SCxHw
XqS5vS+DFWKTu/h5fTEkN1QPWMQSNci7HDjMEDZ0YUKBFxXzdvDYZXoxVnSrbnImLZhcUnOR5aGp
jGZ4HJJEjqBTkzW+FJ2zTBngkPQ1y7pmKbcL9SV4SmIH99SsKZTfDi2Bti23WRS9FgIXBDZfwTY4
M6qCMDeuZHM3gSfkUCeSaU3mj7NHfxpFqv6OsXaXRfgBffnaV+XYffSyQGQuxBHYlcMm77vqklQR
MCTiZ5wq+Q9XZRcp+X1Ge+xHO/VUZj3GVbMmERpaXcNIxMKEu/tvpf4nKzUNIQIt4H9PkR+rvov/
T/hGTjIpv1urf/vRb2u1/4vDryK94RJP/2NViW//gvaALe33kfG3SbLzi0We2/HBg7iSCSiqyW/6
h02IA8eUg7GCqbJF6vzfrNSQj39w/BAoNh0TJcXn7yBB/4P+0YO+LZs0qY4Tw81xF1D6gJe9TABf
0G22d0vsQISsUv8+SGygFlZSJjd8d6vtQBciCF9IGtgdEvsdM6b5DuRq+Ti0rvoAmg9CyWIjcHrj
4hx1Q80ccwigkclq8oVrzKlmnDjsbhlkwzKPmXvbV2gJUFz5zmLGkI5NF1ud17s6SEgxNfOMV5Db
nhP2wuj5S1swK9l4wSz3mdHK25ig2F0WKxka1TQYO7M27EtOL8QWmdqXlDjZsRVfDFMLNbSa3WuL
fgONKYZDUF/YNuugb1/gvTHL3ZTXw6vJhjiAZ6u6z7yKIOsqSxK4qi+JhPi6hvrpoYnuzoAfwo1u
w2C3qyg/YjE/Jib2x529mMWXhA/86EA+4NTojBEQlER9WlwHH08mxvadXgyGy9Qite8k46t35Whm
D3Twwf0CvHY79qp80oR3b7u2GebTVE+Rg1RPRmJDmZ2/Lv25UJw4ax5/S6z9+ynj76qxIOF2EUoV
6+meol6ZTt79kiz6g4h8/07l+OE2TDZNsVWBJxFb8rHae34BL5pJ5aQLfZuJOrhzKOxhSk8Z6bHl
+u0HootXPH3RnON4vIp7BOzpDK5JnLJ6FKL27w3cqHhdY/xMs+9QE4OzCaeSeFIksy8SJpqXRp7I
CwLP1W3W1IPxuLBy7FwvFRy/WDXrHAgQDi/LaY90X3W8Z2Hv7TKpf6W2qX5tiLC9Y6fJMT0gQOGu
qbX2kzAKf9d0MQhhHrvB/YTYQP2tDB5xOkX3k70QXg4m5sShQxkCm9K2xXnJcW/bxcb45i9UgGet
CK60tr1o388mZ/MpLZOj8upuuQBdhiU3Ub1xZSljGMORbO7ONie/jClSDtLuInZY0zbRqPsHwrsO
YyaKIe60bwh7I8gXPJfsU69jxjdjFKIxMcbxU7R6hoUCxNMhoqoBNpaRpqOeNwYXAjCQk1T+K6yT
Na8d4EygM8FWfD5rDFsG2PTHHVhMfx81YiHXC6DJ6C47V/fmRU5IPHln6TboLrGrOPgVuH3eeyoy
HpltErTI1LVXFMwzhq59F9fFjQrs6CrHlxZ8TFEKB4vy1aKSxmVUmF659Wgte3ZsMsrJAmjM5DS6
U82c7U2X/9nZZn5RL9H4kjCa2xpBXF0TQa93LU6otBd4D2iSJO+YWsInRh2PL+zsIvfI19t4KiNb
MflosFX0jl1oQu5Cb5MUDpmbTbg/OoiDn5ySv+E4mwkNkUNv9du5m6aTAaHtoupJ5sxB+VAt/lXH
JBdagGiZEFbT5Zik/c6j5IuAEiIWadoD6ofxyVl40tC9HdZqOQDsTCkfR2Lg9ODdYBV47JaWIpho
XDPUzotoVoJ3j8C6zH11C4XoQdi2RbAMQzUZd/hQso7YiDMH9bXLrKVsQ3af5cksdfs5nb0bc7HU
K8UEI03Pdf5Yulgk06Fq8WbAz5J5O9yJXtn7ukKbGBPa6KW73CS1T4MCdJowjtt8Pws8DDCq21Dg
KgeA1lR6m/nLa6UYbM+5d7vo5robMxXiNSHzYlfNoVbo2alrmNdMHcdbt8WhgQz1KxHR+oAY6O8S
Nas9SCl288ppwwoU9XGpsMTlw2BcpkUiTnM+D5veiz6sKd1tJNBxM28ut5TxVtjbquYdPS7j0Syi
7pnUQMeNMRqHqJm+9I2bH+Y4nXddM4qnQVjqg505lNtRIy8viDsX4CTxql70Lp7To11I51TCWdoD
8WLXp3HGHDTUnUtf4VqfDMO773UcUNbN0pQWkNY6RzIKG9zFu5nbmj5PqMZJuvPrpGPYVauXoAa7
ZjuF2rH2xnT++PWvZZVVSOU09L3XXl6Q08WSrRLL3xdtFxyqZdCvmpq8d4wpjV039IxYx3K5wedT
UXM+wn8B3nZv839ct+5k3GLIfvFgIpqhCKi8jVpiz2zVxLRhzJqJS2dKo6sgK/yApIVTh3mX9F6Y
WXgPNzVCzlaOTK4dcFfhYAn7xmb4zmE3ntA8kV0PHvrlwdNedskYl7S7ZjRb4+p6gXXUYr9py3qb
9HgRTLt5cFVa3RMZM2/slAZAv+NK9zm3gQQ6P1ltOK3RP8sifzS00kD389LPNpagz33RkOaIaXYO
OX2PDuugO1+WmO3tMJ1rylwRsZ4rakYfYmwin+hWjXaaA/NVrawPRtB/SZIyeo9mQa/JTIVgK53n
UjrGNd8pSNp2Bo0PCD1fpVo9R408ENP5oNz+o2/VzmGpZLdZFJYyFOr38zAH2y6vrK3nNW91QXnM
YJsXsPahaAhLf46UN2yy1AAJ5dvpcQDhVIXWMktibkrcwTVtdgjJ2X0p3JsyIr1PUKTfFZ3FNNli
atGFY9yMeteKYrmJ5k7tdNF+6tP4iTAbWyn2F3j6IY3bQ370BI1UZFTxDgTrwzVz6nUzU/thhzd4
M7HK7eJSJW9Wlj0Zlot7aqzND7HlJccq8b3PUPwe+kF8odNp4zcJEFDDey1pkGWEDdFtykzvMpjV
QmtUjx3MphopwlHKSeGSgmLFs1Pr3UAN1NaPBvuYTnNxYQ+aFl3GvakrnpNxzq5y7nmGytTRi6bF
sJ52kDnM9NAMub6suulRLnG7F0tcbnIgkkA3l08d+8+ws/vqEUUeHhgjY9qXCnvGlV8OGFIgsc9l
W+ynHhxbY/gfVWS9F5yRX83asW+ZLOVYfxycEh33lfOxsArBmKknrhkn+qRLkp1Qqj57xQjSX3wi
O1PHOO1yHYqyHY++hj3fSi13CWy5zeC78YEdi/cAFi3akppP94i+061VeuquUdVlw4de5c0hwf8S
z60MHU9zi5IDZR4xWVuKxUH26fQZIqlLNjfuD3pMHIQYq6we+hgAZoqh2Btc3h18WcmSfmXUrbuF
0f/Spclh3WzWoryFNhCFcgzwCldfmFoca6vA42eYt2psb5eco2ncMR5oPSpqig+ka0vwK9PT2PZ3
WnQYksprdmtJyC8mr9GpKZxnWroVlVQhlWuMCHz6zrcOejyBR086V+BT/Cu3qOnoZUBjzR6dYIQl
ljurKbP/WOy0ECTd/Dcjb6z065D4fx/8nru3+I8D799+4NvA2wx+4UDFVNv8dj77Js0Svf/FhIKG
x8E8T7yhmP0uzZr4jcUZ2/7tpLfaiU3T5iCI2RgM07/K5Z8l1z9IsmDRcDIT7ViPm4zWf0SkVdxp
cTVDPglK+imy0GdXOe/htEA4LaR9QTE85MIhivSpdSRb6Hnm0ZPgT5/rsjk2eNvWO50wRd8HO1b/
6SGeZ+eu0KI17U2F0KMYEdqjSdv3sShcKgwfDG+e6J7taeYN5HNMU1ahj33BIJU2QXgjGzNXxm1Q
SKavVZPyXAohGFT+F1t7M613I8fnabiIPGQrdaHw3aTknn16dfTARX40ysqzSH7HdBlElN0S+PaY
+DO45dtk8rIxaWDTBb5rRWs+YJnx7xeSpt8xT25UUcSH2rMWijSQV57Kgn6HhRHbkTdFaBnOwK+U
6SZPfiobjHNFnN5PFUO4CSfgwld+H1eqfwsE7pimpUSdku8G3LSZchipBnZexDgWHiyXKWuK40Ub
vAZwQ0YQO/XJ8s79uehB000cZbToTnQVztssM6L50ZhFT+GuGWXpatLRjuUdLCblPVaZc0kv0EQl
oKQW2VBn0wNmoKS51kyESz6FgoBkMVz8JwX9oyeCgwjzsyfCS9JEyB7fi0Bff+ibCISgI13+0Vpk
us5rkGG+DWyIB3geAgxKDE0MwcoT+yYDBb9I+hpoiodo6Fo4/3+Xgdxf+G10DdAI5FsWRuR/IwN5
4k+hVl6ecnB+JX8FrbU/BCT9waU1EMX26PtzSZP0UGFMMQMnXMq5vkrIHk6l+jCXPqxqGqrjZ7PX
rH7Qjk5JHPU3dkXzSdAM9t7xlFC7hvDsXTzzMGncMn+qyhmnKWmKi1p1T2pQkw9Av34zbc03Zttw
gZ9xbZcvFsyyO12MuEgHtJlPjiopkouBPMl5ct5KE2d/yE7VebM13u6NBbz/pXMr43M2edMzR5ti
+hwAkPNSgPZyvIkrb9eQOfOjKT2ZaaYpYRrQUohUAcXYREZPQrnjoUOBTGU8GdJhVMQeaNgBycYn
wuEM/M0KG/Ase7oRzcQmO4v9D3mW+9ap7QafywJG50hCNiILIfqQkML6aGMPv1P+iPFe1MzoVZv9
KoulPEWAoljbF7l1Gpm9b1Kido5QcmugUYW5sscXqDzzQ1E5gjRnuyaMUGHucBibHvglzkc8FI3X
rs2Tbc+M4Dk22xhHHt5G+jeH2nvRLWf40OMAAtmhQQ5C7VZUAahgTSJTJNhZtzV6Xr03kBmfmtqn
uJDHKAnSHKiUjCT7DKaMTzQTrleZZjCAxVUgnoIMJ9Vmtji0UfxLviLXDr++s3NzBcF14qblDNyH
XtdqiKjUzBQ73+F8t/HjAJiv0dRgcseyr06CPp31yct/zRH0GXFpF8MMaT/+PWri+RnHBndwpcsJ
Tn2AaT10ukK9pEykk/DsVegGuc4A4oiJdzQ5wYtfZRCuCNYFL6KHS7tpoMQO3JpSPFnC4W0UoFIP
I92aHPG7APMD4Zg3jdrXHmTH9pvMdLucghK3/mYuoIfSs8vKmMqFN3R2MdP8JtNTl4ElvsTlwB8w
YrWOdkzkuLrnHgBM+KidkRow6zoznWtbfyKBvPU9FNIbNeSj2rcdXJuLTg9QgqMq7T6h/mCI4JTK
0Z9TA7abirbGQ56mmDZwXxLi23Bi5/+gYJ1fP7nrm/cX7CKbxcq4gs24EhCXGv6YdAt0tSnmY1nw
ab4y+YPAb2jehEL3ufOTwYVCzCu6Xp9N+8Fw7YsxF9ybX1ml6Ripl7HJKBSwpRN5nEStYTk0jZBv
JikV/yvP3zXhi9Z4kAb4cFNzjJLUkfdRyiYhs1drUWInZB45yoHCri0AJ5vIznlbc8FmNiaK8U6u
2YaX81/ps+hGx3yWSYkVz+GPdbTLXWYw0r4JmhyOYZ61BGta8tB9mJE0XR6RNqoMWM76kYJ9WK9J
OpvtTTcHqzG95WROOV17E8xrFYEfRNCtjWpJDlnFJBKrfs05esx5Qnlp3RxlYYp5n0Ca/rIsDnck
Msl6TwkLYziwIr84VP2wOlpEMVGroLMpnLysG7ddYC2EX1w4PCOx0yGdQa9yp4G2rnpErjwuYdwF
MtBXnd+HlXYgFDoWkP9Na0Fz6Qtkr3DmyLC6o9XpjBPnw8Spt07bH4CqdBClm1a/drJv1R7tbMKk
H9iHdPSLPUdSjN1D5ABL69qPqYHij6+KrwXc4enRd40i9CyOyBurwT9CHW1lXLmmNHh3RUYP4FJh
EAs7UHf21glK0gJcMrZzU+B4x1EE3sdapx6TyLLy7R07PGQpq0XKjaJUXqDKcn3nFY/f0NB45fY1
HkTPKsbbUThyR4zJghnZEV2HZCICnCxSX9jTmjvK/TgOYU5EnMl1+ZAPGH9QbICdYa6MreegWrw9
qJP5s/QK+1IBXzqmgy8+5Y53JhtM3p4oWHpVN27y2cYm/gScZb7QRUkcJs1VWCXGM+b/5oXNYrvl
tNyhUQV+ciCUAHxoMnLaWWhUyIOp3Js+KnRJ09dnHHFowTZ5rxPjV48zaOrNcgM0wX4lvtKSjkMS
hprjiYt+Ab/E3svZOuO4NkJMHbO5RC3elRPVN43bFJ8JzMboED7HbqSBGhGlm/ybfDQeRGFYExNP
YTNE8IdWXOUZT/N7bFGMLExyDoM77ZfBHrZtnelrmCn00hm9uiuHhqfJ7HG8N5CbRVm+t6ORGEEX
tEt0GPrEvtLg5q1npe3qBahm85iP8i52hvphtnAjjVErHqhz8x5Lr4uZP06df1ujdOBlyPXOhCz9
PrLG6QSU+mmJLPdd3zIMrgjSNAdnLKu1rVfDaRwaAJzMkI6TppK819Zd23KMdgsdQwI3Y/OKRjOy
Z6ruzPs2rqrdZGF3ytNGkFwmnLchzBjrHTDQ0twy8h0/KD0VOZW1vcNhv+j74khckRJbQ8h8h5G+
Cv3J7J6sMvNfEyswW5ZCmzl8iqurMA19MbiAaMMRQQmMuT4RfutvkHo+jI1fX+uWQ8FGjJN2SQmq
7orjeLodZGA9zsT7T/OUivtMuN0XEJrNhzmgTudt6sx8uMclqaIT8+HsIsqzMqTQ+L01L+o+joXa
ZqTiN2wFp6uhw4WRY/MYPJd0T2sbtxR5u7vWwiS4mYFskvGfrupVnlTObN2nSTe8YsJU2wjH2F2g
A4eGhZGYRlbGiESMB/WNZ6js2lS1VW6xFhj3YDqdrSd72OVF7m0G6U6Xui3KD0nfIYNU+ln1Grq7
2bx0LIm7OOU+bVPzVVjRRUrJyJUxO/L9iDmVaVk2N6FQrdgpAzNvG8no1qYw5Lr3mqPfw2bIPAtE
hYk8vfEqPcmrMe4k79Cn4TyW4A8JNvYdi59x49IBQWAmvioouzhauXinUultotxFM7IqGTIAz2DF
5PlWcK7jWYjeE08ukqgdqGWV0cGZuCzh+4Cg+QSbRNv3fiTdOz9ouseqkT0LPVoS7yfGi7FMe8Pr
CNA0mbPRffTsmrU4lQjHJI4mHUbl7MBVLYrHJCXCxHwszfcWRldgSzm+QG2u8MyO6dxmbuP4DpyW
vccPMD+ZTTOc5tZeybj84IBEdM0TaDgmE4mlbVcE93ZnDgdd9jH/05L6hGZaP8ROkQ8hUtm4Y97P
1DAeK3HZg9u8TxLX3DbKvWCoQKIqi+Zns81hKWAjfIn7+D1hchWSEybvGVFs/jygq+IdnzpW3Na+
dHUxHSczItQBZmjv9nQjrFjVEe9xAQQHb3MPl4dmH3DObtFloZ6ceo9titWRXiXKLbwiRwUjPaSp
X9kMhO4eUYq9PcR6le5YDhHi0jbZEoAhqarwJU+NeIjVWuCAoQq31RyB9JRM4TZmPPenqZHVfrSs
idEFz1PGSoStQo/nzae07t0vCFsjbDfXWY5x0OUftefVx6AJ1C5ft1aIrdQ3DzOcLCkKyrqL1GWi
WutdWg4UiPZ+fz1qYW3VnJPtGkAqZ5SUnbK0GG4WqojsZ9a37LoroUgNIZ6o4i7t6OhtMweRjxIU
9yEnOruEjhE0G5ASbAvKUf6agY2K9gFhKL5AJnvBzBXZLbDPR/p1pyuKpNsdGl0wIRL66r5lG3AN
Dlrz5J3t6L1XDGRjF5thNsbY1wjf28OiQJJsiije11k/Xzmt49zUZVw3tE/XBgZwp7+0q7w7TaKm
5rRMpjvhdO1TPBaX9ViftL9M2zqw6tuCOPNHGMDmYejq5lIMjjo0kf/CRm3cexjSB6+R9ym6Az7W
IcvwiAFiyi/JgYOaS4KFzNAoG52GVV5WKTA0d3nobVP/OmUFrWA88nJqykpUTLvsuSBUiVxlfWMU
H2fm0ndGMC+3Rgw8YhdpJNNf/U4/6X4uMW83SS/V2iLBw+1CTXCLmOY/VCJ/p+18ik9lXnvqyi7N
t24M9PXksJEDqlf3F9mYAEGFUZXt/CyNvYfAkrjHkoL/1oz4yUp1V2lCymsjJ0T/0NHjO6pwqlDa
jR95d5Gl6ztWv4uuYAUdj384yf8DDhoES8e3oa+AzBSS9Pj3+ZAoGJn0RuxrvaaRtCdxEnWS2Hpa
Zq/9FDQiOfz89ZwfsRm40wn1O5a0PVOyVfiBioPiOyN6tdWxJNx0xQgbxi8P5jdwvLifYWR+xBkp
5Q1Irh4KZsP8F44xGc/iOnVSqgcMvtg7ty5lc1s0g7gpDHfRlw2xqpchpjJvyBjlbeRSKrZtxVp2
E5l2wIFedsujRQMSDLyJWXPS92wzdeq8Aeobu0em4U4LP0pgVwhLF5nxw8J5AsHanziwRcqx2etH
nEVIs4qnwrP165jP7SdumfILFWblo02MbiXWrrVbrmVq7BUELekyxq62PjtNDljCUPcLlr2WQl8O
Dodza8PMv9gA/9X0zTSxALfRCr96PZ+FC7cWNz//EFa14w9aKWB+z3ElSg3RJMBpP0LTMnbIRKbN
6ujM63nZoZoJz5vIOa79/IXWu+dPL4Tflm2A9G3rx7vLbzjB1ZSyHPM45yPWfgGtpKz5fM41Pm2y
NjbQzMUhZGGVff23r+6bNGViCZZAJfDQfn9vU8knPHMmYN6k2npyR4g4SZ3M7B8pBazgRADx7DwO
AcZYcGz7+YsLPMo/vHfmZJYJ+U9gcv3Tex9xFCiSINAChOa3D2OEa54glfVUpi3HZilc3vwgZ9if
X5ssmrLn4FdGXn7Esy+ezn/Qfxm/vxt4uGd/9v8eeLxL2o9VSRb8u6nH15/6Td/03V+Yd8De44GF
v+SPOOLA+oVuFtJ8bM38Mxvl/+mbkgkHd73Ec+5LC/WR7+Fvww9p0T7LE5Cb8nyPIEj+Cyjx9yE/
MMQcT/Gh8Ezlt63M5O9vdJTVOIO5757YvDPKKHCmOYKhxjIDMgi7Bjnx5zf3X72ghy0ekxuzIFf8
IKdmvGtt6cI52Y6FZ3wYkwPTWrxfuV8fI8pF/+aB9f2i8fUNetLlegUIyNgivn+DQeouLSdQefKq
2H1LA17ATlPx1DpoXT9/a98/ss4vxUfNZ+2sBRisNN+/FJh79N5MyFNWUE+ZeGlzdLqFLzDhLhpv
oRu8eBkz1n/Q8vMX75I7yfGJPICq9n5kko51Nsym0chTa6E2UDPCcxKsPKQlUCpF+PP3+cPz6fxG
uQMJUqCA+q7/oyQ+VXBn8AhJ+BUuL0TIGiltTE0WhKHz0I1KO9XxZTFNSGFzEw/te6zGNJXBuzdC
0yqDq5//RX9++y7KPDbSNfjhsWZ8f+VTyDN9Hil5+lrqeZatTNqUD/+fr7UCkGzBLcyN88MNRRaf
pjgMcwS+6DnsJd1wHvTfh3M/6s/f1nrD/L4GrtcZYyyJE9pmTBK4P254kk5ThFX18jSo+MtXGcyC
MvrzF/mra8dDCJQeL8ZT6oe7Fie39DorlycaDOhH8geWFn/Fs4klQy/8+YutRuE/vSVKn4XFJohL
+CMi1Fe2GBZ8fqfUAky2tQdeUygD2fGs3fl05r7hn+FLmgT45uPOvoDcZv/N5uIv7mC0Ox575vpV
lSDRvr9hlMU2RrmZPE1+Z13aJDkNkMKBf6WNlju0DthtZJnFMj8vcB9J8vPlRXNNDjxBmuPPL8pf
fQKEghA310/a+9FonOWBOxWZ5svL9OeBkde4OUv/Ek7b7t+/FPtPAj+oDfafttCT9puq8Wr7lDhc
3uA88yCSzaPeX8Xgn7/Y9496Ht8rap/iOsnK4v359tVxV+Gs1MalomYWDDZ0rdfSzmkRPkvA5SqU
//wVxfeP4PUl6YYiF++S5uID/tO+LVsk0Q4vuDQVID9mAaiwbdMyBCZt+ZC0zLXxtS3TXeyn1hN5
Wub1E2hYzyjpcURXwsi3zvTPTxC6W9mTz4vF1EHRkkvLoaj+7iIxm/zuKwEc3MUKtprWOVAxBv2R
8MyQO5VTYcvLNjeLvbnEy75KXGMfiTbrN5VZzFNEU2baVCi1qZ7dHUw1977hxHfWb/kbkUF49irS
RJ+gU3SfJivj1g3ihe+VBfIv3ppNKgZyJiOKpogC+VbHPqWHJPiPZsqPNZgjLjwEzwahyGLcYaX1
azd4gBAjiVE85QIC2E7nuyjJaa526fZ8ATlhEEcLVC2OAjYXsRwPc9i2CCj6DvMmUTYwm8QmUVvW
vIbPlT574euaKN5GDnQnQ8/RTMbiijvka2ks7iFyaNSzu5cjmiyDxKigXbMRlASf+9SzNK9fPV1a
+pJ4CZtylMQ7w+oM5jlQnZMPYg74yLzFdrOMCsxRvYCU4d7rMvctw9a/AA+xnLdZBO2nr1tsdxic
t2LOrI96UdaRQWH90Lhkn9C16xDQkcTf3wYDhAOC4kUoZiaABgLrSU7MamiNNEJ7klxRRUn1DNTj
oGy7/dS0nb81Kks8dYyhGKigiD8g+y4v1oAZWweSz+nsNBFT037KIBmDIbE5iy6tQhr15yZ46fXM
v2WoGf+9KvktRToL3BhcN9mbHELOq1zJSg0Gjn4VZnNxk64HgY7KQ8/jzpYxSuOGzr3Fu4zXjYmR
eoCI1kJqk0HJQ4bjf0KENqjcdvDX3dRJzV2DsEfRqZtxNec01dQkVQzBw8FUdJzq9XlpkGmnI1sO
NK1S/MIfYzveCuyBRPXJrWK+f5UZzSAbFl/cxEaxFqU6APlCVfnUFzMwWGekGcHvjSiBnjJEMIKX
FvV27WOiqmEyQCZpsfbudJ3HOI6wMZuOrnQYkWo7Wq4XL6eTRSSF84bznurv1XDPaaghUOfMonmM
7MU6Lgsq8daKXPmhHIbyyV+S+ZogQ76t26kSBNdz4e9FYjaXSV7hrKGrh9+ST0QxyqXqt2ar3Cdg
5AmZRnetDSMNPN/4pm+eChlXKFlZEIQkxO1wcgwgY+UyP2UwQNE1sSEiL0MrKrkncamabXnfEVpA
YFV98blymu7/sncmTXUj67r+KzvO+Koi1UuDM7irY8ECDBhszESBO/VtpprUr79PYtcpG59rx57v
QVWFC7yWlEp9+TVv8zXyVgQKnXC8RrQc9CztdaA6Y0lk2q7QF/ez6Oi7KUt3jwGQd3mQvg4+AaOx
d1I1zSXKAkN6oK4N5008dnR0ixYhtHZsr+NisiGvrDJ7Sl0LnTccIa+QhqAb1ejkZONz059Fcg4+
IK+NyigG00/gkNoL10NuDyUtb32iUVXu8Z1b6alMPMYo8UFMl3PzVDD5Urtmoq9LDz08M8ko/Yql
l6AKh9pCWioDxDo69aGO6I0TmMBbQs67G0tpnTdl350XAxBL7Y/6S5K28z6zcuuWIWX9mJcTpHTd
oDncIIRWYJNND354DhXEBsyMrV2C/sF2nAb7UHctHxRZ1zgVCMK/m7TMgQYX2wLjR9nSAO9Be4DR
BTuStubJd/MlmW50ZIqKrGCDmfPGSxCTBmIeJzu659l5RJMNFCJAAkxxrb1Tt+NDB5ABJ/RGHkYj
At5k4lMVyvYxrnJnk8f2cpBW4u7GiuuIYb/fciphybES3i8Dr5+BaQueaJg6xWULr/1GqLEDfqvY
1BbyLupZJyAGLKfglZBYWS37tlNOccJRggQbwAWDb6Kt+pwOgoDUriAQNF4naLepKWbKODJ2j8bF
F3sjA4noJcqOMORR+Fu3jo8sZWJ7y0219Nb2xSJZyZjzOBp9PM5RZANbMlTm0+ylk2fICxOCiMYG
IQrSzVqoo/CEJ4ULphWUeufx6o+Z3x+9BR7N0bdL4OAd23bbhsD2MRduqg9O26fkcxgHb2y3Ne7n
diZBgPpFFnVfdTd5GzmFYIorQBL7pvDmL3U0446GZrD/Hs2M+HzIYnmsAORkm2ZJ83EDQCL7KCf1
XHS+u/c9WIdb8Pm9fKxW0N5v4fMAW4ucLLqeoHNtgyov99k898eC9t8BA4DuAd25OtzA8ZkfJn+o
74K0++pU6+PiePabEre4I3EVvK4Tg4X2GN19TlWWfl7zfH6bjiFPjjceBTVM1GENp7C6EO3OS73p
KxleAABHLXqZq64G0Uoch6cl0/mIroU4eX2rr+Byu3cB2HokTOpytDcBTwGpAfoJ7wA3LFCubFVd
LTRa34CBqN70zPzu6jzqt4jYyU84UVT7Vq3uRwxbphOslhWESOLkwUZGLtSDbMg287jODJb7inAB
wRYqQORd6Hn6mHTW/HZWaXlrj/ihQQPyn8o5gD49MAThrDQ6Jz1d/OsYAfWrYYF7ZsUz2jfZlMpn
J587JKrdeN/Q+j7ZgbCSjYc25HBmE/IYTTcj6hC246AShwDVcsiqxr0Pyo6ZaOOub7s8Q1ZQj+ut
Qm9uE0/p/GGsVD/uhZRefrHky+Jvo1ZYcJaSOSqvg0XM3VmcjfJIlWtdFthVP4Dyc3CMK4EKbBwr
FCVwymi+njnhv9pTL6/GrpvOQIboE220utp1cZbITWtTXmQEtzNEGm0MtMksrG06hdNt6kwzMhZF
AvNVEvI+lIvCOAD3ukvc3wijzL1QPO4RMZp3To0N5ZbxgXOlQr36Gx33cEWiKvQIiPb8pXVwhTjE
+PAg6pF6557XO3u3CsBFjGF+J2u7f0AcTr6LAHnspwUk6loYW+4w8ABbMzmFjFaEO7ebw5wJ5Jp9
FrXiHFICuxaoVnkF4x/ThWmlTmmqNRyYbSb5G0eA/xLDbF35uXLTTe727iGy3IHZTNf4h16G/rxt
nTyWZyN79ysiLMv7LnLVJ+xzw89zgG7GQUBnhqSDdjZ83rYKIX9EbvsVZlMPTC2D6HMMVffVz5b0
RhY1HiVrLhV03wWBpraFbJEtOWacHuMCCGTN8MYCo753RJCoXZySs6erXhamZG0IwJuee4TNEqwD
ywunR4xoWqBT6Vq8Af4RCjTem+pNE1cVKuogFG4zy+Wp0VS3PTCqiHWO75asX5LvLqf/6YX+sRdK
Q/qHamz3rJ7/9Q02fv1cf/nv/3r/Rap//a94T+YV/M2/8Z7hX7T/qM9QkSZDo/P5D97T+SvwnTjy
Aju2QWM7FMp/o8DFX4ErbGxlQwDamEcz+/kHDM75TP8npIAy+O1/S/YsiH6uxgGhukbrw6MQB5XO
Vb7qiKbaA+9UcOzT4xpPbdQg3UupIU+urr1d5RlkXzm69h2TJTLttNrAsct3lRkFE2c5BhK8FQ6D
ioe3KE5ZaOZX8bs8UtVZFlvpxn2ZLgMP6Y3EATPnxYyfsS0Lh8NYjImZvHpMqGMApf7GK/1gN8Xo
BflmmN0jYQmKGR78oNMB8HaUPsAGgQzJuZVs46B4RDLhnf0yJfcSqR9WNVHuMG065JMldsrM1Uns
7Av1MmxfzNxdQRSbtquVoHig+/ySvwKjcBAh0/rWus2TrpC8vcV8HCh5rtZZN5tFMulfzcyfhpi+
R4bMPQDPym6cWOLxFK/mzgGlSfKlIKdyBkcQhJg3Mt/X9ds08/0DWQyyGZIfhwaFENv5AyQzf5NG
IBQiTx+iiSG21aMOkYLLoLzMPfW2JNu8SVrbvU1o8Syb9gX+0OoR+4kqslYc7VE/Q7bM2zsGMxGA
idlxzeXOlcA9vDZGWdEKQzBI7vuxLLujDQAjNEgMe8zepMzj1A4LYa/ahRPSnZ4/exu081fvEqVc
YyPQIFUUBaui7lbHeG7UgyepjzYd6kJ7a3IGzkztguCQjc/z8MfLNXKOCkAJLE0fDg8YkzJR75JG
iwvcUx/Qm/bgAYvmCX0XfWFnjM1rHWU7cst9aisfcYQ0vZMewtnMstvqKipqbLdeIC9xVWfhpqvb
4E06yuCmdK0EvYtw+pAMiXOrsR/a+2mwXOq1+0J+ST5PHRjskz5Pb1bQLRdLzPy4CNwtLk0LxGXQ
OZUNxGZsmDjarnpEm6wBYBqW57BrAPbMLyCf5QXwg2iUfBJzD4+NIuMWOJN/whrAfVsGOIBwPI9M
9mUfbNVUs2RzVw9XoCyfZqSlrq3OIaGexRevqZ/CeYapWftNf05TkszOYJWgCthyVw86+gC4erwn
p4OHNCUVg9wEqNP6AnsSLxCoJGibiiN4np+AvbZih9RqDlXNIs+H9AaOauUp7336tfsc3wVxOxnE
VWmwV50pDGD56eR2Apo1+/YHBgcfxDCi00ZuM4QCgkYc5B0ZUQhI4WwyMC/AJcF7H+RXmnRfBFrE
8F4NLGwwADEfPmj0JqsQTG6A0yGDETh4IxE7+AQQ1K7MrmWfn6Igns8Xu4FY3gaoeG3HVM7OFQk5
ELUowWptO9I7q18gbINBsw1CHgqDb4NN2W4Gg3nTL+g3g4MbAcSBN8nOyxeQnINpcn0cE7uOSe91
caKqR+g8l5ygG0x4/Svpu8k+dNvsPKsTe993at4EIXKtdhdE772h1v5GradGhNYxpQ46KyNAEUng
WAc/gecaCz0fGq/IQeFU5SP5od7V0FtPUR4evEYh85hA2sDeySspxwr/FvGgct8FUBtRxqm30VR6
26Kv+4uidFFCY75+NmFGtJ3sOr2aJ2QBtmOxrvdMhP1zHyzyFbg2690M0W2scH1CH7CuZIcCNmqr
e1oG9aHoToFeHiGw44A9SOd8gSW59/mtU+WL9squXMyafc+CL9q3vSN2PnTq8Bz1eaBC4dDfuvHg
3kc+xtdBgE5d5uPCgcTJqs8S5rMwWKqy/LAWKJB7SzifoCtAzB0m8O8RgtzTiPi+H8bDwYxRSN2m
a9oU+ivei2hKT2F4yPwU3aIw7/CvS0jikwAGdwhJdJMFxm7XEeN5UusKObJkuMyr8cmY9hxmVU3H
Zu1n3tIE89uN6uYZGfE6V58YrbjVPvRCeenVCVLvqf02RSsLRexanHJhrDWbqDirQvjE4FWOCKGL
DZpZ0b4JWw2z0JqOztCIc6GN6EJcZufB7C3IDtDmCNQsqNuH6CA74eCya8enpQlzgIrVXRLA1Qtl
Gp4hwIiBLg3Yr2MO/ZsWVAQqtCP2zjQOdrHr9Od9DH90U6RlvxOLezPYrdGlcPTW5xW9yro0v87h
F27LikkEZpbxzndy+0KrPjnMY39a6rrfi3WRn4FZLjh1dfO+wA37UrlkuOvoZefDGn+MgLKdpz5i
0DHyTmM5f4TRRV1B/w7leo4b9KvPo0GmR2hP7q5OKBLt5E7JBj5x7eBINk7+LT6d9WFAnzvVxR0d
N+t2zoqbhXW9SBbf4W2srtOwXg8L1g8cjRRQYhOg9XHwV8BHXhkjHelPI5pQoNcfvFIDNxpZ17t+
zNMAt3KlxystRdruAfPbEBhfdHGUcE2d670o5gRNtIp9lsTd+rbORWw9ztLo7OTgiVdkIJDfEd+k
eBDurxDVDMGj6GNvp2/Lsg0LZEFWUhmJFvb1VMIwQAEbDLRTgHSnygd/q1+szcW49m+c1rEyXNuH
9b3bjcv7uhXLRWjs0UdjlN5ra6YZyBAwoBVaThciKGdCf9WwBkBpjtoYrts1ETMqreBZGzt28rni
ArDu6ALsxq49WkfcxkQtQXD7e/jS80G/2Ls7o4V+MopfUkf9YY563B8h2zf0LwmvZe+yQND5qSNF
mr7zdNLhWoX20dDRTQKzjiVTPqwoEgoMRDcz+PJ5w+m2zriYdu5p6MY62ytngJ4HU3SMofcXkzj4
cJ9x7dOMBuis4BGx0m2+oKBo0HyO5DSevwD4qqy0zq2+x8VAJALDHJiF8RvbtwK1pQTv8wMsZ4xo
o3gddpk7IpGV9uKDpMeBLGkhitsoG/q7Ii6QpI8DnaMfEPtnEgWSw8B8+bja2QJ+sVwmsRF6COmk
DVq9rxhw7xIZ25d1ERmnXh7+I96c3iGQ/pmrUNja5KtCPx68Ho70ZZ6g8uVO0A6MBIaVy3TvLlZ9
7enAdJCssIeAjIPyOTJn4j3k+WILIzDBJwC9sfLQaa8BfF8qgW6CUo8E75XZiQww/rU/esiI82L7
AvEU8q0e7gF4mQ1WUxixqrHQm2H0na1CM63bekGGd2kvAcDS/Rz3eD1eYQ6BYsFcq8t5DP3zgAYQ
bTQmV7eyGsZyL2lDn3lAW/cxD+0iGiVQxqrx9OclibKnmJz7wdFBeEq8rAFJrqfwUtJWDXZJyoDj
CvdZd+vo8FGhuPceJVykK1Ncuyvj3+3QFjsfACQPqE4UwQe38xAqAR0JtssNiQOVE19VhdZfHNQe
t6rP7WfiaX6RzxbK6r0XPE5TKWnkIJ+aHCzEbqKdEjRdUlUDKG1o54BwpB0VzAh167DcIx0cn4G2
HPf+Mk2nNZxmxBfS+U7SzNwUzQxw0sd5oS277Bm5BHR1nbb1aEi3SLV0dgf2zJkUkm+0BNxE9ajr
Z8HBmUT42aECvmQ4uV5H2MS+7WbG11viefEV1pG8jxtRPaa2qFLa4UWMSy8CloDXxYXokv4Qsl9P
ok+DW3dVyLUImqjOir2FtfoWBl9et9fo2JH7I6ru4w9PR09lJaG5bg5zgER5UVnN+SLIxTskcu5p
HLoHSwx71fWI9aX0ngoDPy0MEJUgMeFfBhaZvqCzk/jiXLmGG5oZEGtp4Kz6BdlKE7nftAbuWr4A
X3NyFHxtAIkYWGz2gpDF1QKwrIHNTqqdPwcvWNrOwGqnF4TtbMC2L0Xtf+r/P9b/oGR+W/8jo4xQ
xc9IqJe/8z/8b0jePsP/gNLecLqp4b8zPbHb40cIdrou5T/D0H8Kf/8vyn6Hkt8DxQMWj3bB30Ao
8RchL4QDiqk6nQGYo/8GEOpnrAVQJOGDtQDqZzserjGuaQt8er7jjuR//5f9f3A2shET6Ofrsf6c
ygoBhY8/rMbNN9jGv5qxvmnzRvF3WKwfkA+/fsGrvsKwuFXdLXxBVNA4jerNGD/n03Ueb7P68++/
6gUY8g9whO8CWAG6Ao00NKfABL/CqCBka1c+YzJwrxWzd0ZTsMSQHqKp4JS9/ySLJY0+QdGOlDgT
nSOtFeSzr/PmAtZ9n9afIcVHYUpBiVtKHJ4lQyrOaJWPX3IGXnl9OQ5IAHsnQaf5vJJxkQxQwYU+
gdpsk3vdqwMAD/9CkjLcFFSgOQPEpG/UlliVbiJ3wO7ZmQLc09GMd2PYEFXdZ+Vb4NzpNOBa3lDm
7rgIzvU80I40kkwXA3jIB71U46lKesRgVhDd86Gm8+nWpxAnr52/oAIU2ehLPVkt9HYY4zWkN057
nC8M/92zwm49FSrOrLczhDiv2btTisQkWmdloZbkLGRwLb9Bw/4TNf4QNVAaYO/9/wGU/7d6luVP
7PBvf+PvkOHEf8VY9QRxFLoCiPn/NAuJHn8BL4H4DYglfun6/d0rDO2/XLp4L8p9PnadBgTyPWT4
/MgHekiccUFu0X78d0KG+zNO11yODTEWtK0NXpco9OqVpsWk63oU3pdMrF3xtTLMN7GbZ2iLWNWr
wtHvigou8EFqXv6tlLitfFqSqmsu7dan5jx0FmkFKW1koa3UxCjZZoitIdfzMAjk8TUFQxeswYbk
MJ2sLSV+76H0U416xdyzGKXzBjHZjmZ8Kpji4GY3AlKvijEFd+ABg0B5Z0XuKzpzZYrhDrVJ4cfD
toINGyWHZipkl2OHleFG9icsziuoF91YKjkUjvmHF8t5vTqtxHhWydX/0sl5osNUp2GGRs7guW55
FaeQKDG/tvOm/toHmGzeeyFI2QGK1DhwP409p8vDD3vrfwnBzi+XRBVh++jBRD5d5Ph1b9dwQutW
DulnAOt+edUxLCwvVm9kpnyWWUGOzWod5kglGuGgaKRntHRQOApSovK5XaRGkzAcGfVdwOmWItuv
SbqOu7VaeBR7BR5mfZcNQWJRMK9lH1yvWFfxa3XsSRhTImXSE/8BUvfzweUBdjJ7MMYnxLdjwMSc
qj8dXFnJ2JDp6hcxWzp460N0bO+QUW7Xm9+vHpIKPxxg5ouowzgaA/hULN5rV2pNgI5Xxs+faeo7
trvvqqT0sOcQvOGLGxbem1m2PnMfWBqVpbadnYbTXYnkYfH191fyc4v+5UqMAKhABtSl628kKH68
ZZsWpoiXIvg8SXgC136nC0X5V1vk7hdQmFc/+HcXGdgWoDn6P8wgWAWzsX7IDiwb2x5mXu6nasQc
Vu963VnYsk5IPut/z/3b3F0I5tPGSp3IhwzUqweKjGhVQiJyPi92SsP7i0MLNMvOsdRl30GxNEtc
obgMl+X3y/rLTjIYU3SEEeKBZQNc6OebxB5ADnFRyk8LJR1GxjQyo+kO4e+c1f39V9m/PkKIQ8yF
GPiwo+LXGUrRtnY5T079WSJlWofHHGTTQ4XzVG+8TtIk7d4s8ZqI+rLNhyYQe3/KyvVdIcOuczd1
RUCEawf/L76lgAM/v82mxqkusRgbIk03x/PqP+E0TTj/J6viwfiINWOwA+DZFr9i5W3U24A4ieZT
o9XAVaCRWRZfJ1sjoty2ddC6u6SeWjyO/7BYvz4Y4xQMD0SQnDqoxv/8YBIL551u8K2PFGQ2+Js4
9HNmsWHUZQPqeZg9yIrWtFeGzzqrUmT++mEYsJuurcWZ7vN6nbFABvC3qo9pYxcxKqGBo09+rT0Z
7X5/ta8naC+y9hT+5jUhnYzIz3++XD+duwGrz/ZjFuX0PjdFBDf/Bs2/gU21oheqJwy5gKpdW26S
8zbJxvM4DJpAa4JljG2F/sQGrIuvgRSsDMefV9K+mWyPmvZbAMbMg+jiL2MaPMo0BmNj+lElO5WZ
keTpNPCIOYYbAMc8ERrbJkRbcFb5QoccMrrFwlwtH1ZtUohNT3uYtaAd5hLkxQoUtDg4Xm/M4vts
hnvYMc+ovwQzgkv2hn6LXG94/WP/ETsytuawAmEE19IVMRRBuxntRwDVCKbvR/i767tVueF0Pw19
MN2Rf1f8btYURBDjW9byzJwMpct+w+Qc5Mi2cDsUeZmx8xloSImiyNKDptXR+Bs5Fw6/GaD8xK/k
QSjr4Myflkzdqjk0Co+6XwpCsKRyTjUmJDFfbeVzzK+jO2y+DSWlLrh24zLvP/RR7k/HBBBfflV5
DRKas42H5inrLT1e4Hy3sJeWCEYS7UYs4vQpmmTGYSkSZc7MPgKCNRy7qFd0IVuv6cry+P0GfMT0
uFWMOxhO7oRILBbUFw3bTy6pCWJVHQqr3vfA6/hPHna6pgHXMa/5+zP6rgdyikYv/MItWw53jo2L
hS9rMKJ6yFcvHUjUC41bS3CdfltVD2gaK2csi/iFeaZlcQF7a4QnaWex+UZcIsnadJcELEunQ5A4
OwK92S5tjLP2V7dsGzZNkQRFfdcov6VpX7iIb9CQ8Qva5Jupiel171JnqHhm7oIxwlfwd3YSHlSq
ILtcWN6S6099jf1Ih18J6EZ4mgRGO3kb4VLHmqzhiHfkOZThCe0WvLBM7lbYi8vPNEo+5iaKuAuW
q95NpibFDcHItyPLNxEF9sPqTtxMC6CdK2FA6/GnNALjMV3EEq57sWtxTOJVGAvKbEZyqQo5u6CX
Ky5Jc/f8z3kszLXAk0bUbRuEIa8g3deSneKuAa4IUxC5XB7ipoCqt0uC70F+LeEw+I8QXPnDNnZ1
yGUVWLJyj/1Us4Ij/gss54q4C59UkQJ6R4osUECHFLtUtqhJraf7Lmr4N3iZihc4LBSxgdRxJcvw
5pz3XA96NcEjQ87kuehpB/NKe7H5UJyybJ4EGswj/wEU6073YV5iLoxFRdhJfZwWASDlaqIg5gP7
ATmlaruSi5ld7eZ0N3ddSdvdPy5RhVDLrhD3cebnuDgDFMCZHHhfhebjAWTTwaeZ37kHVerUY5ye
oXTDcFp0642v9cL2j2TkBN4el1NAiyQKcGSuAzwa6PJlwnicbdEadfM3LZqwwI/I1c0TBniohX1w
eJeRO8slXBpgl0MP2mC7VFJa86lMJE4lR8gSPJvei/IW1Se609wMlrA6bd+CWk+8BnfnNmZ0glcs
c/89gZhwswf4gxopHd6xjWMYm0FEkzlxApUdE7fAZYOqvCTMBp/WGQACXoI2bocrVFPYAbDyh2zJ
svSyRMjUDtF5i6XZPHlhQkqoZo0ieqkTsy/FuEj2UOLmfZmeWnzX+Bm9y3HAY8d3CZVozrJKu7rk
eTAuEZY99teATx1CbtH0I0+psSG/ZftW1zOfFQMBYJGAWsbsXJF3iZpQt6TR6e4pYXp+pobExKVS
TPVyG0NbZyNlwDcJT5230Gg4IV9NdJhYRd4F21GSDTX1g4vtJ0+/1/4p0qCDj1ElVy48W6yRr/Zs
IJLdgXDJcTTpLuSUrwGE8eZFXmUOWaXGnu24APNDMiiMBk18YHhveW8W+vcdgCtd+96x61XDLUUt
FAx0ah2TYglrLvUnHCqoRr7XIUR9szhz27ttfFYORNV4n2bFDH3czEAH6DmRm+76ZG6SvSdovr9N
egbXJ2xRKqL9pMGsdwjgzBarhPdZyItdIJnH5okAn7CC37d1nc/mZ9prXTbumi8mcUYxzIR7LMY4
tNASFayxGw6GcU4mmgreT4uRgtp6AIBDhF4zG8kNJyfs7mRcAvwGeW/r4MlqZsRURL1U97HjxNgX
DwOw8oug6SZM0ttp7D4hHNhbpyGtLe8q4UpxFGu6vH/KibnroQzxAP7sIYA1IPmF9dvzvGLi/AZv
70psUNiBT9C5DBKY0xVN7Hfb3nNRBTvMsx9N10OPrKIRWBG1felWHKuIjimcynqeEaOedqFdzqQW
jRiPEeJS0tPfTOsw6wqUmmYGsOkGS6sP8HRH721QKe2ljKm9EimIGL9YHEm6mPtP2KdJqs5VxklW
ISJWzSswlLxaBc6Izoog0sLLgTOsKq9mIWwk4uMwRUiIBG29TwsE1jj4YBRfSIROo43rKcfeavBJ
LWamjNxjQyIIC3pYIZ2s1K/SY+i4igaZmNdTQodfnNmznTkHJGEwsd3ge7jSU09c37rpsBX3Hhig
YOJGty/UXb+PGegt94taXHVlgR637jzLk8i4NuzqjT8EwfDAjCIFXVAppuHdWbT46Qo8bwq7YId4
Y1WeJbkqkN1pvagGtolKkpNtw2GVmDHaDKmazxmymNOyKwOl+y9x4bsjEnBh14YAmKVP71ElTe9H
OIMLvwrOEsyHg+vYDq2yPJsC+pJV9iVDbUFhLNACe3LaHQoQBrwCR8K1UvSiuZni5nv2LTTiIPbd
nNYtIK25zc2B2iE73fkPs/a7ztt1yTwkE/kU8pHlkaGRTzaWAF/pDgOq8ux/XOwQ9Dgb3GUyxwp6
9ebl7nGh56zlAOd1yLzARLgaAwtCSW5pdP0OBa1IwGDcWDdHp7VPLVJSP+snjh4/qwtOGTgLqbOe
QcngMwGOtyb7C2RpKgdk/VeuVntTXcVnY1/nwSOKU5CPz+wOm6L4LLUUvYZu7H3CJJAaMnszXO2c
M3wyyIJnQe5mASOaO2JZEeXm0EgsTMA5w2v89/b43Qere4w9pyIlahwqfuscjz7BjZKXIA2GmApQ
GwIiEzDO6DlyPVITfAIUC9Q1oTk5oW0sXOmQZiHfPYbQ79e3k+fDM9q2OFTyYQIjQ94lyWye66c9
bOJk6YXYf27xt4q5IiywpT08x0Ns8tUY3Tc4MWocgo9As5v2EDhF2Fwi/jZxLKquM7lU04UmZUEX
xawRALZA2V8xFdLAA9Bnm0bIXpBIhA0lFR3FFWDK4LP8xHBtUqSXdk+AHCmn1PcTDF4q61i2wnQs
gOGYq7fdxGIhwegWcYvOfU3RUY1ofMzGhsBcwSitjO3z90qsPa/QZuxQDaQ/1GR8YlurALhgaTc6
QhcSfB1LlgvygDu/XhL/sRpsek/fHiMHpm2/o/wb1X3UJwt37AK65hmNwOHtASHucsJTGrCWSOIP
UwnzpDxmCOfX8zk862C6R0vVZLH4XZrm0zCg5JeddwKAmc1BWeSk4LODkaMBrjHqe6zp19nLNp/h
a+AcUTpkKamTmGx+ajt8NI+iS+UU3awqc9r8MgBzy/XoFfyg3LvuILjViVn8dF9Jz7wioHdMw6tB
uQRNuwmTqufCxjfiMe9ts8HcZMx756x3QtD7KBK+nK7ZNKUcmmM7k6huXZc57H3gDibfVIHZjwkS
f2TWghUovoKRbPgD/9/8NlnJsN7MVRRyXNoZ1+Wg+h+a1LAMxtQk86hZczHfXo9S+TyXapxbHiqU
QFfVl+5C7/9piuY0h6tt47XJW43LOds01+QExcEbPLN3q8aJm6t6tlOwgWnFJBtpGlSSXJJa0Bk8
29Gaar6rWQduQRjlQpoVtkmtsbSi5APgnA/P0wAdrmaqPnaK4KJnz730ZluV+EX6DvusFo4pAuEy
ULHBvTAPRHpgPm4oPHnOSvurPrkICDFrwXdlAdHuuH35PGX2wqIk3zIfmYqJXEO20cDd5kuMdtL+
e0UcrU1MYrCkKTLAKLn1Ln/Cb53GsbYsa/mERH+/3ghrEmLrZtA4o92UDSl20/CC3fE+WPGItJC+
wIzjxgKvZHL2IDJZ2LDYpsgH9WQS+RTmxXSfyCTlqSkcIEnXFxCasKSGyW/IUWK/Xd+x6ibirnZP
zXveg79HRoX6ge0U+Hw9rT307fnYjpgcHLvQX1QGXmlh6x8h/2WUKmVEHvXt1WumyqRWlVWjqrkB
/oi8+05NE6KSiITNpn8ENUebLRmKaG7eCJRWmp4FWU3F7ceWYiGZoZtXnGo57a4CqMLGIHIu0rMk
a5bxNljCVZ7Dr7GrYyQdagoONssjP4CZMxE6YWi1fEzsqYFYVfSNyUTN8Is4M3+rGvG6hJpz3gOb
JEiR8I/BVtK5cqp9nE6mCvxWWFTJai66XZdZp1veMo2mgIpWKl5vigo2OkWSYPfPWdPwSHNgrFz6
2CC7Wu8RRk6U2ltL45VXYUdzhF9cNTsKtqcJWIrHaGXAkCVGBKhoImXPZCBzm/LZbRdToetvkSNe
pEl0a7s0u/L3XaPX/UCaWiiuINHAQCf0QX//3DPC1BaaJuCBj0uiTJ2JD1uV+TvLA7yLlfE4cL9/
+MrXXTXzlZSnaNnAF4xInH7+Spxym0ioQH30g9lMb75tDRDEprP7+7v79auAlJPjgp91aJ4bOPyP
7WMnw8V1ojvxEf6LiU+gPF3k/ReCNbHr99/10g38sU0JWo82NfIZIaIev06lpAD9PVel+3Fx65FC
ZsxqFJi3vvIyXsMMjQ/OwjVoCRojPhOSJspU9VG1hV9G3U0Xwkw2YkpeE3u+Rebvs49mSE2J0KCu
z5kQBv3Mn35/+b8sFRq4DOJRBncpxx1hfv5Dp33BeRhb7NB/VjmGkoCJxGDKQg5XSqjff9Uvew6k
P3gDP2AShNTK6343aVTuNCRQz4jDuaM+JjoqwM6voXlF8NuZ/7jlXo9QbB5MGDgohNA1dX6RHRgQ
pYtS+vfPCAqbGKUWXrabMSey36UOcGqN0xT5PsmE5s9fKiTNhjdEu9r/gwLC62Vmauojtm+mqrxu
9usdCWZ9meY4dZ/oSVA66iyjSxU1MNWzPzzQ16vsIC/D3booooRMkF43r0sSw8jFWuIJpHKI8FxX
mdI8L6jUjsDrTdb4+8f6M9CCoYnPGCyyGfL6TPhoH/28gxQ+nAQTPTwNDXMi7EoRjCLMERQ1zzUZ
+gpT1CxPMeHegn3KOBl/fwEvQi8/voGkWtDfBUxn+Crc+uvI4qVZZXdh89RnAtfwPbOsFUQb2nYx
FtAvacs0ZCY1RmrLxO/vTXELuRjKizpQ6CCez98Wp8YWiTWi9a95i1ugK1QLawVt0YA55zaSu8hV
VjRvcrtUROtw9s1hCbCqRfYxSwQv/sYlOpGLqHCkeWTPwzLnpG+06PYRybyj0CebenCkbWmZ3Eri
BUqwsAYnpIqRkMF5ZkGXk9uEEnE5zuJu6Lis8FuDXpLaEzWRzDBJUwGsxByvjm2S5aSoCyKJAOzG
+kdpMdCZdKYFsuQpa0rasr9f/l82XOg5sId8yJGQdn/Z2iOVBVYjq/7QZr1Lzpp22PK0u3hVJgP4
3rL+/Vea+P3TAyfUxi8zmggsAAppP285BmUAk2U0f4jTwPQYxzwOyiv0oJzSuhZScAWGTzxSRC3Q
DXkQaDeYq/n9Zby+c+QjUNywhdEf5517GX//EDsbpO1mnmX2oQS+W1/k9aDqB6ecneHSkeoPwkqv
Iwjufn7o0ikKkKiCL/Vqkwe4LORZJ+XThPDx+s4vQrMtUAkwmdXv78sAzX5cXz49guQI+DVk8uaC
9vp5fdN5EVXVTM5DI5WIdgntS5UekOLJqXTz/8fdmTU3jW1t+K/wB+TSPJyLc+GYDEAYmhC6+8Zl
YmPJGq3Btvzrz7MlubGUEPjY1PlUR9VVXZCwJW2tvcZ3vWuzxzpMKXjH/M8hYYNcHizDuydYs3J3
mpHWJQVDyCPq99ke2kXyCEdTOOrBmgjFpxujBg618UVa66CINIALdT6HkLE6Ik0cxlRH7nYQ1/By
SmhhixiFKipF2o4RXkRVGkzh2xtFQY9Gl/S2r83b5zdhsN/sAUxwhso5NR3jccXUgtyD2bzV4VMV
b4RlnqeUKsKpsk+JnJ+/lQDV9fcbBWbBS4JOwCw+olHZpxk5Vc2c37lm2tyrskidhozTEKYJVY8K
amvvESAddiE5JCJL2v0p31UiQ6CAr7L+tExmMIqCRpSh6fS4mJNRUMJNpRzfFBxVmwpWFof7q9qo
CJhewmpJeBwwbZKwpCv8US0SRSQl2uicnaOr0tXGlEXw5RBzWxvuArkz7rDTpibothU5XsXyxZfc
aHgt+6kDRQXfvcyZN0lk1JbQOJHI7oaaB3ZvDqqWBWst3pMCeX5L3f7ncxwxxUJXxaQKC1v4CJK3
5Q12Lnjbh2hnOH9ucugrLnXKo9d26GYmOX6/vFybB+917QbRfJaZ8+Q6hrn+nrHB9O0nbpVQNF0b
U0+pmWlp++X205z4taCFv9j5F767068Db/MhptT2IPrx4R3LGVh8QS3HfgcjavraV4PiFovkH4nW
/V04U+CV/nykjryDNhzawSnYWdWckTUM75WjUhIcQFEKMtrL35tYpfDSjBTj1qnz3azM6u1LauLR
PZP2zFdRpFMl2GQl6bw03FPCK7Xob1ATFjzRa8g7aCtgkKaR5c6djn1eZH6qWXSJ2D4pjHVRXOmb
hOETjlHdB4bB7EFXZUbmDILP7K+wgqklUrL8o20WBW7RvGKWV7W5pExQZ8w0oLh8cdh79M9XZrx7
RRf2y3LvweXg+pvN5wrqMLLm8yqclZC73x03FSkxE2ZQsn2KeaHa6gezrNUvel0Wf0PUwECeyoK/
/mDHr0OnCF6aQR38gB2pr6wRCMrKKDMLV0Ew/A3hNCnpH2drrZMl3+vw3tNhdnlpRymTN+xctT/9
QPx6B7q9mQNQTph5fLihRzJnnDMxuZcsIa6LwQgd1DstIb8KD3J4uzONivhvncYfKBE64Q/8sUeS
37wmWB1KNijxIQ6ssgqPkaZ5vGTSIIErBFC0bsSGBvDt+ZdsVvpmhpu3hMsL4IFH/zB8WgMzcdDj
UN+BlVlq+5QzY+iYi2lKwAN7tR85fyR6PBckUErGdCXLy2bGLguiKwYQ2VDTlcC+AOvZ73I7914l
ytb5hL2FbYS8YskkKJwXvUzibKqXmvkB3rTka0ynxJuE9OyHnS4mbItJjlMt1VSItMP1OwMiJH+q
OLFN9iakFqfBHnSt5l693KTrklJClV9qa0tdqBALXBz5fj/whQZ8a2yJcANwg9gXCNf0oUugKbBh
m259XJqV2Hw/MPwrI91E14fjYZFoXvSXoXiHWaWvKXpsoZu7NmEAT2bPfxlL7HzvyzgCrCnwILSS
YcYHDpIWzmPKB76zXFcUDkinMTvm4IIInxVUScrZzqS52YlLhpXS5BhT7UljJgAevNtdZu/KaeSs
lXdMDDevjSPNx/Q6e3/T75ZYF3mo3AZ14rypjfoqMWLjjhxo9C5V+GhTm8JYfXEsD5RdNmkxv3Ay
z4FGmeD7kqaur7W9Cd4aTsa8CzLF1zQPZu9iq4zKWTovqi915FefoOULPyiJi4GwD9r+0tDLfTU1
YMm420ceTTP+VuUF/ANTG5hMTwnA2Ww3FEKwiR8Z4+i+YTip+Vkjqw1LeRgyt/z5zRV7N9xbk+wC
+HiiWWdI4FeREua7O/PlNjCtt8rW2NxngVEzLmubqG+1veBUf/6OWh/4ilTRQShQt+CRDCB4QxZg
APtRHmM6VzD/mK9Im9FNOK9q5TWJys0lhYgSTW+t82UGWeJ9sD6Ub4LAUz8oO8+4fP5ZGnq0/uvj
aqI+dRdaQVsbggHzfWwV7jpJVusDBQbi9nT+d8pgnx2zqelb3aog3qdVnEIwVdLBWc/owrWufeCw
M/IknndBwRP66Dy1nT8DWitF6pcUeqIU/m1oB8X11mC6kV35MNcwqMycQtej76cF7FDNCDUmqeYw
Ll+48dHKrhS25XITlsqtZ2tixtreYY6ImP9dQ6KUzDYWg1rXDARgbI0WhG9iyrx4lAY8ndNoG4lZ
rHSAv9xR9Ly3doSm+CLFx1I/JPTmRkY+zR3gMkgi5aILm6zfe8MLEkquIOpohT9QVyrtKFrT+uVk
t3s6MekpDpgedMH+pdqNIIfKr1R7rX8u8zT4s2LAwFczgIwRhpPN/EeJr8f6B0nxAM0BXYN//VFe
z9CphIaHfbiC00GFYmfvbb6A8qipGvLJiKmc5bGo5jd2onypdxu6pWp7l8W/ILAQy+I2GyBXYSsf
JOBAShVxcXSi1Ty262rWfBD7WPkRbbU2w3ePO+9uC4nyJZxYTDT15oe/fDffZcgJ7EbPS+wgQdec
HtHkIlpOYPt7hNilY32/Sw/hZrV2VPvj1taKP/SIbmuHxO5r7GL1toq25auMnvib6GBot2XiYMic
qDy8DxzfBZCc7HdvAqUyvoKc31pTJveGH3/wlP0YQDylDd6VphgdzDRB5WDLdvG8jr2tWa3Iem/X
n/AsLJrzdWjkqkLdvdXtXUhNqTja7szNrfSrf1QdCK7mera/YrJPcW950fqN6uzDTzpTKKiQYAUu
mWQYsd3rjXNhbin3th/6f6bPonsRQZ7yshmw96Fa5fUfqwJrVJy6l8RPmy6iu/TXfun5hTrWlrs6
g7VlsaRpawYRTx48lOe9Ww6wrzOJ+eeZmgd+bomIzGxZLVnbcGnQci1LcJk3F2YkShN8qObHoFat
iYj+GK3X3Olsc773+s+/WbuPz//Oc4/e0tncLGn4wlUhCdFrXGme6f/w+hB1q9hk2g3M9vV5y/PX
94wJYaCK9ep+3u73f38XHtIqKYUUroO0x2Sui8zmz+zBYIUzEfB4R1IJQt0113APGAlLQQTHhQ4G
cbU3/O/vwffPAV2JP7cJgyW+bYKpTSwR7ZFTaTdhcA5oZXKMZvQlMSLbPaK3B7zdns2Hw7/Wq/SX
tABvB0AUSwfKX1wDERAE+SZJPcKUVgQomoxsE2gKlRQBw5zA5k2FkwaC5kKmerqAbjaD1iSLFozm
Gp8kQE4tvwlNBoJEQLsJaNjzTRBdwEgK5RtaUMTV7vqIjgPASmlJQOOpZLN1kaVorv4mONaExkLq
vxoCI67RSQJutIgxf8YufF8lOnRvks2GhLx9Sw59TxRUlW0Q6Sp46ZtrbEqBYYStopLQjM5Et0yb
ak2nGQd2gUL+BFpYETZ1uzC2TaCHi0yPlCQIJ5EaNIKATJ2LgMMIFGJGQffXSsDoXAPCSBEVSb2+
qU7AHmgmXnL7lgPD4HoTbmMzaeubuhiZdSSJrUvugu5OLOoiZJMGesDFLrp079EI2ViEzhsZkUkg
4SRS91JCYDgT0DrUAQQE5fwMuNZEIJMYJWOP9QwQ2skaAwPeTxKYrgD9NNdAD7oGxoIIghb7kQoB
CXZb1jEgXGTSGIOY8ISba+An4xhAm0LB8uQ9/X+FiwOjfh40AzuTPAqmOUHfq2SxO5M3OBGaZkIS
C8CN5FlzqzGpAqCEsprQgPCCN3cgT+iugUaw0Qj0xNleF0uOzyoy8kn2LOAUACmhxIDua66BRvBc
pITEAamFdpfaXM2IZAGQiqAvljMLFpExQTFmoX3LwVkgchZUC6YNMdJJY4zMN/Aw3LK7AM2TaCK3
YYVur/6J8DRCa4GudbsjM74TAaeVrItgWnxrERyfSfy5p2B7E3hWqK+AM2mu0e0CUF7plKoIFoSn
ZA3cRMeeOBQqsJ/d27dCNyJ9AGuDJ5tPxza6opxGsNR+46E+sMgjwsYF+qH9+eg8BOatmbL6AD+J
mBhvkHd9yjZA/wSHCQnFTtpGJQR0GkiqQ1Mo/Qbe0jnDQ9NoToBYGMRk7Z1G9fqWKvv6xArA6ASq
uhVxkYQ514PEy2QP0TVAHpprdGcALI4YWyflGaAJ6O0gawCfVXMNM6mkz+BHQk4EHGJcPgFsVdKH
ADtA7wa5cuDAzYVYnUsBk3VNhuaKtMlYNSETEWXzh2JIMDUl5r0+XWAEa0pgzW4za3NsUiBOgaxP
ZBikDjH52NZWCjAt51LgqniGJA2oK4xVCmDZkpYCqoukiA3wGk+fBW+C+0wsRfmpuUYXN6OpBN2q
lEYkbgambuIfP51HpdkPw2DhFDAhWVxtiDom6yhcN8ldMI0JrVYESqdK8+BE4BthMkiqn2qx4/MR
6NiR3gVy6gavCANu86mF03GuFxxSSDgQtBm2amF8oAPyidI5dUrOaEYaDs+yA+e7QIfQBFQXG+WO
7yzgwknHCUL7U1zrtF5z4s/fn/oSNJauSDG1YtA6ZaPSCDSLSWoEA4iVIcYLn/TiwFN0qC/RoUgD
RGc9xucvEzTIRg34y7A7i57XoUKk9ACxIm1OXR16fMbRxDxKCgFFRqgQLOLGp1FYVNk4BDjLo622
M9BbdFRJuQgIATgzrAJIpPbqmwVCR2pwlCEhIWiuVgONSSGQDZZVi0IhwNoDLrF9SeEInatFj1ok
VgFC/S60bP3TUe0CHo6sLBA6oPQorHeF1UEaAeKBCVgsenXHZxsFmk729cmRgff3TuGxgDieC4Hw
ExkhoAowVnON7ihAJCCPR9PAGInm5VP8ODwKxBRUY/EQOmTi6DwESgK6bFZZRE6kU4kKOo0w8JYb
VJ5DfYWpnY3YjUgVcHofDSX5BZg2Is4+fgeaSeyMKtAILdXOboxuFzBpshpBQFBgwfFIq7UnfqgR
3IlwpRnX2gVNo3OUcF9MabMALBGdD3XEd/KqjVkQiJ8u8Tg66wA2UxqTRnYVvLYA7Xfx80Avklez
CSyJHL/l3X42x/wTyuOfPpgLP4iWTQdMsCqeapT53i+cOkAe/7zr/hAtHqK5ofeLoiGmvXcLaRF/
/ncP7NIg889+eELqN/fp/nn3go9v3bvX6a1Of3kdrPJF/uBDwkb3TN09ZjtYmRkpXxbx4rw5h33H
In97kkd9PP84yj9Y+OnhK80zPNkf9HPr5gHde/0HbtDj0g+chzAaL4rTqzedOg04X3bli0UUfE3z
JOg9dYvxlV47jdJ8sUzPn7rtrpJfmR7JhzJ4qMre4k3Liuzis1W02C/y1fnKLf5deuWu3exF+vUF
Y6Wq+Et/21tUsexdLtn1YNn7nvh5Iq0mu/LVKs3X/UcmXhAwSNmVr9nxIDit04i3QTnz9Be/fiRv
lgu/J4AaYxp+gwq5iaIgSYP+iWxh0bJ7cZMsg8VAi7QAO+mV031fLNpmP9llXz/WTS0UTnphFqge
wvokBo1ctLBj2aXfpFVQPNrmFrUlu/btIkh62gNcgsBBya+b19EiWZ5Waox5Cy6SX7ooFg9+VazK
sifTHXBFev3gAWK5Rb/JskUGyS+NLSjSsifZOlXW36DwboOiEP9lWU83UckXpRX5Jy8Yz5YPl/4t
D54m5UCH6G3hXfah366+5MPRdUAQRTVXfundom+3ugKp/ML7F9eLOCv8oG/WWV+UHn/H+q9WebHq
aSpqWaKi9zsWv10dgoeeGesKZb9j8b/SPDw9ZqNSWky/9NJpXvovLhZ5iqXsH04QPNrpjr9u2t82
N5gtwuHZb9v0ZJ//nR/0d7ytR0gvG0Z4JP2oBh4skd6WXjpfrYd97E3GWHbh96skKepotxiECcyw
EtVK2eX/8NPl6sVN8ci2tQlf2eU/ptV3BLHD4vyeGzwWxA7wJrv8Hbu/gtyt51J0MHv5tQ/9qLJL
L8uu+6lc+CfBEDqly9fKLnu/ymMsW2/ltkoqvXJAZDMQbyjqRHpRdunPC+wOs6v6R7PL2kkvvirK
F/dPPXybD5NePygeUmZt9Dy3rigpvfb3B2c/m4h5KtP0D3nE4/zTiRzlqX/WT66J33iIVov83/8B
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KPI DASHBOARD'!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KPI DASHBOARD'!A1"/></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KPI DASHBOARD'!A1"/></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png"/><Relationship Id="rId1" Type="http://schemas.openxmlformats.org/officeDocument/2006/relationships/hyperlink" Target="#'KPI DASHBOARD'!A1"/><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hyperlink" Target="#'KPI DASHBOARD'!A1"/><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hyperlink" Target="#'KPI DASHBOARD'!A1"/><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1.png"/><Relationship Id="rId1" Type="http://schemas.openxmlformats.org/officeDocument/2006/relationships/hyperlink" Target="#'KPI DASHBOARD'!A1"/><Relationship Id="rId6" Type="http://schemas.openxmlformats.org/officeDocument/2006/relationships/chart" Target="../charts/chart12.xml"/><Relationship Id="rId5" Type="http://schemas.microsoft.com/office/2014/relationships/chartEx" Target="../charts/chartEx2.xml"/><Relationship Id="rId4" Type="http://schemas.microsoft.com/office/2014/relationships/chartEx" Target="../charts/chartEx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hyperlink" Target="#'KPI DASHBOARD'!A1"/><Relationship Id="rId7" Type="http://schemas.openxmlformats.org/officeDocument/2006/relationships/chart" Target="../charts/chart17.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hyperlink" Target="SUPER%20STORE%20USA.pptx" TargetMode="External"/><Relationship Id="rId13" Type="http://schemas.openxmlformats.org/officeDocument/2006/relationships/hyperlink" Target="#'EDA 2'!A1"/><Relationship Id="rId3" Type="http://schemas.openxmlformats.org/officeDocument/2006/relationships/chart" Target="../charts/chart20.xml"/><Relationship Id="rId7" Type="http://schemas.openxmlformats.org/officeDocument/2006/relationships/hyperlink" Target="#'EDA 1'!A1"/><Relationship Id="rId12" Type="http://schemas.openxmlformats.org/officeDocument/2006/relationships/chart" Target="../charts/chart25.xml"/><Relationship Id="rId2" Type="http://schemas.openxmlformats.org/officeDocument/2006/relationships/chart" Target="../charts/chart19.xml"/><Relationship Id="rId16" Type="http://schemas.openxmlformats.org/officeDocument/2006/relationships/hyperlink" Target="#'EDA 4'!A1"/><Relationship Id="rId1" Type="http://schemas.openxmlformats.org/officeDocument/2006/relationships/image" Target="../media/image2.png"/><Relationship Id="rId6" Type="http://schemas.openxmlformats.org/officeDocument/2006/relationships/chart" Target="../charts/chart22.xml"/><Relationship Id="rId11" Type="http://schemas.openxmlformats.org/officeDocument/2006/relationships/chart" Target="../charts/chart24.xml"/><Relationship Id="rId5" Type="http://schemas.openxmlformats.org/officeDocument/2006/relationships/chart" Target="../charts/chart21.xml"/><Relationship Id="rId15" Type="http://schemas.openxmlformats.org/officeDocument/2006/relationships/hyperlink" Target="#'EDA 5'!A1"/><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hyperlink" Target="#Orders!A1"/><Relationship Id="rId14" Type="http://schemas.openxmlformats.org/officeDocument/2006/relationships/hyperlink" Target="#'EDA 3'!A1"/></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4</xdr:col>
      <xdr:colOff>563260</xdr:colOff>
      <xdr:row>4</xdr:row>
      <xdr:rowOff>12697</xdr:rowOff>
    </xdr:to>
    <xdr:pic>
      <xdr:nvPicPr>
        <xdr:cNvPr id="2" name="Picture 1">
          <a:hlinkClick xmlns:r="http://schemas.openxmlformats.org/officeDocument/2006/relationships" r:id="rId1"/>
          <a:extLst>
            <a:ext uri="{FF2B5EF4-FFF2-40B4-BE49-F238E27FC236}">
              <a16:creationId xmlns:a16="http://schemas.microsoft.com/office/drawing/2014/main" id="{E35F545B-D757-48DC-8D92-051A24535C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499360" y="182880"/>
          <a:ext cx="563260" cy="561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495300</xdr:colOff>
      <xdr:row>1</xdr:row>
      <xdr:rowOff>53340</xdr:rowOff>
    </xdr:from>
    <xdr:to>
      <xdr:col>4</xdr:col>
      <xdr:colOff>448960</xdr:colOff>
      <xdr:row>4</xdr:row>
      <xdr:rowOff>66037</xdr:rowOff>
    </xdr:to>
    <xdr:pic>
      <xdr:nvPicPr>
        <xdr:cNvPr id="2" name="Picture 1">
          <a:hlinkClick xmlns:r="http://schemas.openxmlformats.org/officeDocument/2006/relationships" r:id="rId1"/>
          <a:extLst>
            <a:ext uri="{FF2B5EF4-FFF2-40B4-BE49-F238E27FC236}">
              <a16:creationId xmlns:a16="http://schemas.microsoft.com/office/drawing/2014/main" id="{0B45AA2F-6BDA-4FF2-9A96-11FB4A6554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583180" y="236220"/>
          <a:ext cx="563260" cy="56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326011</xdr:colOff>
      <xdr:row>1</xdr:row>
      <xdr:rowOff>124463</xdr:rowOff>
    </xdr:from>
    <xdr:to>
      <xdr:col>36</xdr:col>
      <xdr:colOff>279671</xdr:colOff>
      <xdr:row>4</xdr:row>
      <xdr:rowOff>137160</xdr:rowOff>
    </xdr:to>
    <xdr:pic>
      <xdr:nvPicPr>
        <xdr:cNvPr id="3" name="Picture 2">
          <a:hlinkClick xmlns:r="http://schemas.openxmlformats.org/officeDocument/2006/relationships" r:id="rId1"/>
          <a:extLst>
            <a:ext uri="{FF2B5EF4-FFF2-40B4-BE49-F238E27FC236}">
              <a16:creationId xmlns:a16="http://schemas.microsoft.com/office/drawing/2014/main" id="{AB86C98F-8D55-E743-BDFA-1ADE115B55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44682031" y="307343"/>
          <a:ext cx="563260" cy="5613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900545</xdr:colOff>
      <xdr:row>0</xdr:row>
      <xdr:rowOff>76971</xdr:rowOff>
    </xdr:from>
    <xdr:to>
      <xdr:col>2</xdr:col>
      <xdr:colOff>1382844</xdr:colOff>
      <xdr:row>3</xdr:row>
      <xdr:rowOff>8468</xdr:rowOff>
    </xdr:to>
    <xdr:pic>
      <xdr:nvPicPr>
        <xdr:cNvPr id="25" name="Picture 24">
          <a:hlinkClick xmlns:r="http://schemas.openxmlformats.org/officeDocument/2006/relationships" r:id="rId1"/>
          <a:extLst>
            <a:ext uri="{FF2B5EF4-FFF2-40B4-BE49-F238E27FC236}">
              <a16:creationId xmlns:a16="http://schemas.microsoft.com/office/drawing/2014/main" id="{99523843-2AF9-450D-8EB6-4147F22CCA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42545" y="76971"/>
          <a:ext cx="482299" cy="498764"/>
        </a:xfrm>
        <a:prstGeom prst="rect">
          <a:avLst/>
        </a:prstGeom>
        <a:solidFill>
          <a:srgbClr val="C00000"/>
        </a:solidFill>
      </xdr:spPr>
    </xdr:pic>
    <xdr:clientData/>
  </xdr:twoCellAnchor>
  <xdr:twoCellAnchor>
    <xdr:from>
      <xdr:col>2</xdr:col>
      <xdr:colOff>412173</xdr:colOff>
      <xdr:row>17</xdr:row>
      <xdr:rowOff>135082</xdr:rowOff>
    </xdr:from>
    <xdr:to>
      <xdr:col>8</xdr:col>
      <xdr:colOff>568036</xdr:colOff>
      <xdr:row>23</xdr:row>
      <xdr:rowOff>83128</xdr:rowOff>
    </xdr:to>
    <xdr:graphicFrame macro="">
      <xdr:nvGraphicFramePr>
        <xdr:cNvPr id="6" name="Chart 5">
          <a:extLst>
            <a:ext uri="{FF2B5EF4-FFF2-40B4-BE49-F238E27FC236}">
              <a16:creationId xmlns:a16="http://schemas.microsoft.com/office/drawing/2014/main" id="{8566BDFA-7711-F8E1-4C0B-4A121D597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423334</xdr:colOff>
      <xdr:row>9</xdr:row>
      <xdr:rowOff>32328</xdr:rowOff>
    </xdr:from>
    <xdr:to>
      <xdr:col>6</xdr:col>
      <xdr:colOff>474133</xdr:colOff>
      <xdr:row>16</xdr:row>
      <xdr:rowOff>78510</xdr:rowOff>
    </xdr:to>
    <xdr:graphicFrame macro="">
      <xdr:nvGraphicFramePr>
        <xdr:cNvPr id="9" name="Chart 8">
          <a:extLst>
            <a:ext uri="{FF2B5EF4-FFF2-40B4-BE49-F238E27FC236}">
              <a16:creationId xmlns:a16="http://schemas.microsoft.com/office/drawing/2014/main" id="{982ED92A-BD8E-F546-CD8A-85D7B5783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3505201</xdr:colOff>
      <xdr:row>0</xdr:row>
      <xdr:rowOff>0</xdr:rowOff>
    </xdr:from>
    <xdr:to>
      <xdr:col>1</xdr:col>
      <xdr:colOff>2029692</xdr:colOff>
      <xdr:row>1</xdr:row>
      <xdr:rowOff>90055</xdr:rowOff>
    </xdr:to>
    <xdr:sp macro="" textlink="">
      <xdr:nvSpPr>
        <xdr:cNvPr id="17" name="TextBox 16">
          <a:extLst>
            <a:ext uri="{FF2B5EF4-FFF2-40B4-BE49-F238E27FC236}">
              <a16:creationId xmlns:a16="http://schemas.microsoft.com/office/drawing/2014/main" id="{DCF2B9F3-4F48-454E-8DD6-C99E9260B713}"/>
            </a:ext>
          </a:extLst>
        </xdr:cNvPr>
        <xdr:cNvSpPr txBox="1"/>
      </xdr:nvSpPr>
      <xdr:spPr>
        <a:xfrm>
          <a:off x="3505201" y="0"/>
          <a:ext cx="3255818" cy="2701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C00000"/>
              </a:solidFill>
              <a:latin typeface="Segoe UI Black" panose="020B0A02040204020203" pitchFamily="34" charset="0"/>
              <a:ea typeface="Segoe UI Black" panose="020B0A02040204020203" pitchFamily="34" charset="0"/>
            </a:rPr>
            <a:t>SUPER STORE USA </a:t>
          </a:r>
        </a:p>
      </xdr:txBody>
    </xdr:sp>
    <xdr:clientData/>
  </xdr:twoCellAnchor>
  <xdr:twoCellAnchor>
    <xdr:from>
      <xdr:col>2</xdr:col>
      <xdr:colOff>711199</xdr:colOff>
      <xdr:row>37</xdr:row>
      <xdr:rowOff>135466</xdr:rowOff>
    </xdr:from>
    <xdr:to>
      <xdr:col>9</xdr:col>
      <xdr:colOff>101599</xdr:colOff>
      <xdr:row>46</xdr:row>
      <xdr:rowOff>8467</xdr:rowOff>
    </xdr:to>
    <xdr:graphicFrame macro="">
      <xdr:nvGraphicFramePr>
        <xdr:cNvPr id="20" name="Chart 19">
          <a:extLst>
            <a:ext uri="{FF2B5EF4-FFF2-40B4-BE49-F238E27FC236}">
              <a16:creationId xmlns:a16="http://schemas.microsoft.com/office/drawing/2014/main" id="{E33624F5-EEE1-43C6-24E4-0D08FC930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618065</xdr:colOff>
      <xdr:row>58</xdr:row>
      <xdr:rowOff>127000</xdr:rowOff>
    </xdr:from>
    <xdr:to>
      <xdr:col>9</xdr:col>
      <xdr:colOff>262466</xdr:colOff>
      <xdr:row>67</xdr:row>
      <xdr:rowOff>118533</xdr:rowOff>
    </xdr:to>
    <xdr:graphicFrame macro="">
      <xdr:nvGraphicFramePr>
        <xdr:cNvPr id="26" name="Chart 25">
          <a:extLst>
            <a:ext uri="{FF2B5EF4-FFF2-40B4-BE49-F238E27FC236}">
              <a16:creationId xmlns:a16="http://schemas.microsoft.com/office/drawing/2014/main" id="{267195F8-AD9F-09BE-9048-E685838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900545</xdr:colOff>
      <xdr:row>0</xdr:row>
      <xdr:rowOff>76971</xdr:rowOff>
    </xdr:from>
    <xdr:to>
      <xdr:col>3</xdr:col>
      <xdr:colOff>483684</xdr:colOff>
      <xdr:row>2</xdr:row>
      <xdr:rowOff>77048</xdr:rowOff>
    </xdr:to>
    <xdr:pic>
      <xdr:nvPicPr>
        <xdr:cNvPr id="4" name="Picture 3">
          <a:hlinkClick xmlns:r="http://schemas.openxmlformats.org/officeDocument/2006/relationships" r:id="rId1"/>
          <a:extLst>
            <a:ext uri="{FF2B5EF4-FFF2-40B4-BE49-F238E27FC236}">
              <a16:creationId xmlns:a16="http://schemas.microsoft.com/office/drawing/2014/main" id="{2F0F01BA-7F46-4B66-8EA9-B1DD783ED9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70325" y="76971"/>
          <a:ext cx="482299" cy="487757"/>
        </a:xfrm>
        <a:prstGeom prst="rect">
          <a:avLst/>
        </a:prstGeom>
        <a:solidFill>
          <a:srgbClr val="C00000"/>
        </a:solidFill>
      </xdr:spPr>
    </xdr:pic>
    <xdr:clientData/>
  </xdr:twoCellAnchor>
  <xdr:twoCellAnchor>
    <xdr:from>
      <xdr:col>0</xdr:col>
      <xdr:colOff>2354581</xdr:colOff>
      <xdr:row>0</xdr:row>
      <xdr:rowOff>0</xdr:rowOff>
    </xdr:from>
    <xdr:to>
      <xdr:col>1</xdr:col>
      <xdr:colOff>2029693</xdr:colOff>
      <xdr:row>1</xdr:row>
      <xdr:rowOff>167640</xdr:rowOff>
    </xdr:to>
    <xdr:sp macro="" textlink="">
      <xdr:nvSpPr>
        <xdr:cNvPr id="5" name="TextBox 4">
          <a:extLst>
            <a:ext uri="{FF2B5EF4-FFF2-40B4-BE49-F238E27FC236}">
              <a16:creationId xmlns:a16="http://schemas.microsoft.com/office/drawing/2014/main" id="{5B626071-4EE4-4A80-9DE1-D17C294FCCDD}"/>
            </a:ext>
          </a:extLst>
        </xdr:cNvPr>
        <xdr:cNvSpPr txBox="1"/>
      </xdr:nvSpPr>
      <xdr:spPr>
        <a:xfrm>
          <a:off x="2354581" y="0"/>
          <a:ext cx="3104112"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C00000"/>
              </a:solidFill>
              <a:latin typeface="Segoe UI Black" panose="020B0A02040204020203" pitchFamily="34" charset="0"/>
              <a:ea typeface="Segoe UI Black" panose="020B0A02040204020203" pitchFamily="34" charset="0"/>
            </a:rPr>
            <a:t>SUPER STORE USA </a:t>
          </a:r>
        </a:p>
      </xdr:txBody>
    </xdr:sp>
    <xdr:clientData/>
  </xdr:twoCellAnchor>
  <xdr:twoCellAnchor>
    <xdr:from>
      <xdr:col>0</xdr:col>
      <xdr:colOff>0</xdr:colOff>
      <xdr:row>10</xdr:row>
      <xdr:rowOff>0</xdr:rowOff>
    </xdr:from>
    <xdr:to>
      <xdr:col>1</xdr:col>
      <xdr:colOff>4282440</xdr:colOff>
      <xdr:row>24</xdr:row>
      <xdr:rowOff>132080</xdr:rowOff>
    </xdr:to>
    <xdr:graphicFrame macro="">
      <xdr:nvGraphicFramePr>
        <xdr:cNvPr id="6" name="Chart 5">
          <a:extLst>
            <a:ext uri="{FF2B5EF4-FFF2-40B4-BE49-F238E27FC236}">
              <a16:creationId xmlns:a16="http://schemas.microsoft.com/office/drawing/2014/main" id="{E693BF59-0854-49A5-AC27-402861FC7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335280</xdr:colOff>
      <xdr:row>10</xdr:row>
      <xdr:rowOff>22860</xdr:rowOff>
    </xdr:from>
    <xdr:to>
      <xdr:col>9</xdr:col>
      <xdr:colOff>373380</xdr:colOff>
      <xdr:row>15</xdr:row>
      <xdr:rowOff>30480</xdr:rowOff>
    </xdr:to>
    <xdr:sp macro="" textlink="">
      <xdr:nvSpPr>
        <xdr:cNvPr id="7" name="TextBox 6">
          <a:extLst>
            <a:ext uri="{FF2B5EF4-FFF2-40B4-BE49-F238E27FC236}">
              <a16:creationId xmlns:a16="http://schemas.microsoft.com/office/drawing/2014/main" id="{1F29899C-9D4D-C7BA-9F6D-6BFB7D27C2C6}"/>
            </a:ext>
          </a:extLst>
        </xdr:cNvPr>
        <xdr:cNvSpPr txBox="1"/>
      </xdr:nvSpPr>
      <xdr:spPr>
        <a:xfrm>
          <a:off x="5547360" y="2057400"/>
          <a:ext cx="4526280" cy="922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Offering small discounts (≤5%) might still allow for high profit margins in some cases, while aggressive discounting (≥10%) generally results in lower profits.There may be diminishing returns on increasing discounts beyond a certain point.Further segmentation (e.g., by product category or sales volume) might be needed to identify specific patterns.</a:t>
          </a:r>
        </a:p>
      </xdr:txBody>
    </xdr:sp>
    <xdr:clientData/>
  </xdr:twoCellAnchor>
  <xdr:twoCellAnchor>
    <xdr:from>
      <xdr:col>4</xdr:col>
      <xdr:colOff>441960</xdr:colOff>
      <xdr:row>26</xdr:row>
      <xdr:rowOff>175260</xdr:rowOff>
    </xdr:from>
    <xdr:to>
      <xdr:col>11</xdr:col>
      <xdr:colOff>68580</xdr:colOff>
      <xdr:row>47</xdr:row>
      <xdr:rowOff>129540</xdr:rowOff>
    </xdr:to>
    <xdr:graphicFrame macro="">
      <xdr:nvGraphicFramePr>
        <xdr:cNvPr id="9" name="Chart 8">
          <a:extLst>
            <a:ext uri="{FF2B5EF4-FFF2-40B4-BE49-F238E27FC236}">
              <a16:creationId xmlns:a16="http://schemas.microsoft.com/office/drawing/2014/main" id="{360130A5-FF0A-F183-1A8E-EA02773A8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900545</xdr:colOff>
      <xdr:row>0</xdr:row>
      <xdr:rowOff>76971</xdr:rowOff>
    </xdr:from>
    <xdr:to>
      <xdr:col>2</xdr:col>
      <xdr:colOff>1382844</xdr:colOff>
      <xdr:row>3</xdr:row>
      <xdr:rowOff>23708</xdr:rowOff>
    </xdr:to>
    <xdr:pic>
      <xdr:nvPicPr>
        <xdr:cNvPr id="2" name="Picture 1">
          <a:hlinkClick xmlns:r="http://schemas.openxmlformats.org/officeDocument/2006/relationships" r:id="rId1"/>
          <a:extLst>
            <a:ext uri="{FF2B5EF4-FFF2-40B4-BE49-F238E27FC236}">
              <a16:creationId xmlns:a16="http://schemas.microsoft.com/office/drawing/2014/main" id="{D9EB4A0B-F81A-4C44-ACF3-911B9A67EF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44045" y="76971"/>
          <a:ext cx="482299" cy="495377"/>
        </a:xfrm>
        <a:prstGeom prst="rect">
          <a:avLst/>
        </a:prstGeom>
        <a:solidFill>
          <a:srgbClr val="C00000"/>
        </a:solidFill>
      </xdr:spPr>
    </xdr:pic>
    <xdr:clientData/>
  </xdr:twoCellAnchor>
  <xdr:twoCellAnchor>
    <xdr:from>
      <xdr:col>0</xdr:col>
      <xdr:colOff>2354581</xdr:colOff>
      <xdr:row>0</xdr:row>
      <xdr:rowOff>0</xdr:rowOff>
    </xdr:from>
    <xdr:to>
      <xdr:col>1</xdr:col>
      <xdr:colOff>2029693</xdr:colOff>
      <xdr:row>1</xdr:row>
      <xdr:rowOff>167640</xdr:rowOff>
    </xdr:to>
    <xdr:sp macro="" textlink="">
      <xdr:nvSpPr>
        <xdr:cNvPr id="3" name="TextBox 2">
          <a:extLst>
            <a:ext uri="{FF2B5EF4-FFF2-40B4-BE49-F238E27FC236}">
              <a16:creationId xmlns:a16="http://schemas.microsoft.com/office/drawing/2014/main" id="{79F8E828-2680-42BF-B89E-9F6909C36BAA}"/>
            </a:ext>
          </a:extLst>
        </xdr:cNvPr>
        <xdr:cNvSpPr txBox="1"/>
      </xdr:nvSpPr>
      <xdr:spPr>
        <a:xfrm>
          <a:off x="982981" y="0"/>
          <a:ext cx="2029692"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C00000"/>
              </a:solidFill>
              <a:latin typeface="Segoe UI Black" panose="020B0A02040204020203" pitchFamily="34" charset="0"/>
              <a:ea typeface="Segoe UI Black" panose="020B0A02040204020203" pitchFamily="34" charset="0"/>
            </a:rPr>
            <a:t>SUPER STORE USA </a:t>
          </a:r>
        </a:p>
      </xdr:txBody>
    </xdr:sp>
    <xdr:clientData/>
  </xdr:twoCellAnchor>
  <xdr:twoCellAnchor>
    <xdr:from>
      <xdr:col>2</xdr:col>
      <xdr:colOff>1028700</xdr:colOff>
      <xdr:row>9</xdr:row>
      <xdr:rowOff>137160</xdr:rowOff>
    </xdr:from>
    <xdr:to>
      <xdr:col>6</xdr:col>
      <xdr:colOff>582045</xdr:colOff>
      <xdr:row>16</xdr:row>
      <xdr:rowOff>167640</xdr:rowOff>
    </xdr:to>
    <xdr:graphicFrame macro="">
      <xdr:nvGraphicFramePr>
        <xdr:cNvPr id="8" name="Chart 7">
          <a:extLst>
            <a:ext uri="{FF2B5EF4-FFF2-40B4-BE49-F238E27FC236}">
              <a16:creationId xmlns:a16="http://schemas.microsoft.com/office/drawing/2014/main" id="{8D02743B-BA51-4D70-A73E-03BE70B00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548640</xdr:colOff>
      <xdr:row>15</xdr:row>
      <xdr:rowOff>160020</xdr:rowOff>
    </xdr:from>
    <xdr:to>
      <xdr:col>9</xdr:col>
      <xdr:colOff>137159</xdr:colOff>
      <xdr:row>27</xdr:row>
      <xdr:rowOff>114300</xdr:rowOff>
    </xdr:to>
    <xdr:graphicFrame macro="">
      <xdr:nvGraphicFramePr>
        <xdr:cNvPr id="9" name="Chart 8">
          <a:extLst>
            <a:ext uri="{FF2B5EF4-FFF2-40B4-BE49-F238E27FC236}">
              <a16:creationId xmlns:a16="http://schemas.microsoft.com/office/drawing/2014/main" id="{220F6181-CEF7-4856-9445-BCF46E719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175260</xdr:colOff>
      <xdr:row>27</xdr:row>
      <xdr:rowOff>140970</xdr:rowOff>
    </xdr:from>
    <xdr:to>
      <xdr:col>10</xdr:col>
      <xdr:colOff>312420</xdr:colOff>
      <xdr:row>39</xdr:row>
      <xdr:rowOff>137160</xdr:rowOff>
    </xdr:to>
    <xdr:graphicFrame macro="">
      <xdr:nvGraphicFramePr>
        <xdr:cNvPr id="10" name="Chart 9">
          <a:extLst>
            <a:ext uri="{FF2B5EF4-FFF2-40B4-BE49-F238E27FC236}">
              <a16:creationId xmlns:a16="http://schemas.microsoft.com/office/drawing/2014/main" id="{A0CD57F5-354E-4015-705F-A248431E84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44</xdr:row>
      <xdr:rowOff>0</xdr:rowOff>
    </xdr:from>
    <xdr:to>
      <xdr:col>2</xdr:col>
      <xdr:colOff>22860</xdr:colOff>
      <xdr:row>59</xdr:row>
      <xdr:rowOff>0</xdr:rowOff>
    </xdr:to>
    <xdr:graphicFrame macro="">
      <xdr:nvGraphicFramePr>
        <xdr:cNvPr id="11" name="Chart 10">
          <a:extLst>
            <a:ext uri="{FF2B5EF4-FFF2-40B4-BE49-F238E27FC236}">
              <a16:creationId xmlns:a16="http://schemas.microsoft.com/office/drawing/2014/main" id="{0BDF7159-2298-47DA-9432-2D15D351D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708660</xdr:colOff>
      <xdr:row>46</xdr:row>
      <xdr:rowOff>160020</xdr:rowOff>
    </xdr:from>
    <xdr:to>
      <xdr:col>7</xdr:col>
      <xdr:colOff>601980</xdr:colOff>
      <xdr:row>60</xdr:row>
      <xdr:rowOff>167640</xdr:rowOff>
    </xdr:to>
    <xdr:sp macro="" textlink="">
      <xdr:nvSpPr>
        <xdr:cNvPr id="12" name="TextBox 11">
          <a:extLst>
            <a:ext uri="{FF2B5EF4-FFF2-40B4-BE49-F238E27FC236}">
              <a16:creationId xmlns:a16="http://schemas.microsoft.com/office/drawing/2014/main" id="{81BD7DB9-5D8A-0373-069E-C64A23A28BF3}"/>
            </a:ext>
          </a:extLst>
        </xdr:cNvPr>
        <xdr:cNvSpPr txBox="1"/>
      </xdr:nvSpPr>
      <xdr:spPr>
        <a:xfrm>
          <a:off x="5189220" y="8648700"/>
          <a:ext cx="4091940" cy="2567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GB" b="0"/>
            <a:t>With the correlation coefficient of ~0.05 between Shipping Cost and Profit, we can say the relationship or effect is extremely weak and effectively near zero.  </a:t>
          </a:r>
          <a:endParaRPr lang="en-GB"/>
        </a:p>
        <a:p>
          <a:pPr marL="171450" indent="-171450">
            <a:buFont typeface="Arial" panose="020B0604020202020204" pitchFamily="34" charset="0"/>
            <a:buChar char="•"/>
          </a:pPr>
          <a:r>
            <a:rPr lang="en-GB"/>
            <a:t>The chart shows a wide spread of profit values at relatively low shipping costs and only a few outlier points at higher costs. The lack of a discernible trend line or slope supports the near-zero correlation.</a:t>
          </a:r>
        </a:p>
        <a:p>
          <a:pPr marL="171450" indent="-171450">
            <a:buFont typeface="Arial" panose="020B0604020202020204" pitchFamily="34" charset="0"/>
            <a:buChar char="•"/>
          </a:pPr>
          <a:r>
            <a:rPr lang="en-GB" b="0"/>
            <a:t>Because the correlation is so low, shipping cost does not appear to significantly impact profitability.</a:t>
          </a:r>
        </a:p>
        <a:p>
          <a:pPr marL="171450" indent="-171450">
            <a:buFont typeface="Arial" panose="020B0604020202020204" pitchFamily="34" charset="0"/>
            <a:buChar char="•"/>
          </a:pPr>
          <a:r>
            <a:rPr lang="en-GB" b="0"/>
            <a:t>Therefore,</a:t>
          </a:r>
          <a:r>
            <a:rPr lang="en-GB" b="0" baseline="0"/>
            <a:t> there is a need to look into other areas like </a:t>
          </a:r>
          <a:r>
            <a:rPr lang="en-GB" b="0"/>
            <a:t>product category, discounts, or region to determine</a:t>
          </a:r>
          <a:r>
            <a:rPr lang="en-GB" b="0" baseline="0"/>
            <a:t> the main </a:t>
          </a:r>
          <a:r>
            <a:rPr lang="en-GB" b="0"/>
            <a:t>drivers of profit. There may also be a need to evaluate shipping strategies to</a:t>
          </a:r>
          <a:r>
            <a:rPr lang="en-GB" b="0" baseline="0"/>
            <a:t> see how shipping cost could be beaten down for more profit</a:t>
          </a:r>
          <a:r>
            <a:rPr lang="en-GB" b="0"/>
            <a:t>.</a:t>
          </a:r>
          <a:br>
            <a:rPr lang="en-GB" b="0"/>
          </a:br>
          <a:br>
            <a:rPr lang="en-GB" b="0"/>
          </a:br>
          <a:endParaRPr lang="en-GB" sz="1100" b="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900545</xdr:colOff>
      <xdr:row>0</xdr:row>
      <xdr:rowOff>76971</xdr:rowOff>
    </xdr:from>
    <xdr:to>
      <xdr:col>3</xdr:col>
      <xdr:colOff>483684</xdr:colOff>
      <xdr:row>3</xdr:row>
      <xdr:rowOff>31328</xdr:rowOff>
    </xdr:to>
    <xdr:pic>
      <xdr:nvPicPr>
        <xdr:cNvPr id="2" name="Picture 1">
          <a:hlinkClick xmlns:r="http://schemas.openxmlformats.org/officeDocument/2006/relationships" r:id="rId1"/>
          <a:extLst>
            <a:ext uri="{FF2B5EF4-FFF2-40B4-BE49-F238E27FC236}">
              <a16:creationId xmlns:a16="http://schemas.microsoft.com/office/drawing/2014/main" id="{40BF1A00-A051-4947-9A01-5F4211A95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81105" y="76971"/>
          <a:ext cx="482299" cy="502997"/>
        </a:xfrm>
        <a:prstGeom prst="rect">
          <a:avLst/>
        </a:prstGeom>
        <a:solidFill>
          <a:srgbClr val="C00000"/>
        </a:solidFill>
      </xdr:spPr>
    </xdr:pic>
    <xdr:clientData/>
  </xdr:twoCellAnchor>
  <xdr:twoCellAnchor>
    <xdr:from>
      <xdr:col>0</xdr:col>
      <xdr:colOff>2354581</xdr:colOff>
      <xdr:row>0</xdr:row>
      <xdr:rowOff>0</xdr:rowOff>
    </xdr:from>
    <xdr:to>
      <xdr:col>1</xdr:col>
      <xdr:colOff>2029693</xdr:colOff>
      <xdr:row>1</xdr:row>
      <xdr:rowOff>167640</xdr:rowOff>
    </xdr:to>
    <xdr:sp macro="" textlink="">
      <xdr:nvSpPr>
        <xdr:cNvPr id="3" name="TextBox 2">
          <a:extLst>
            <a:ext uri="{FF2B5EF4-FFF2-40B4-BE49-F238E27FC236}">
              <a16:creationId xmlns:a16="http://schemas.microsoft.com/office/drawing/2014/main" id="{80548CEF-C664-4243-A91B-A400DEF91358}"/>
            </a:ext>
          </a:extLst>
        </xdr:cNvPr>
        <xdr:cNvSpPr txBox="1"/>
      </xdr:nvSpPr>
      <xdr:spPr>
        <a:xfrm>
          <a:off x="861061" y="0"/>
          <a:ext cx="2029692"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C00000"/>
              </a:solidFill>
              <a:latin typeface="Segoe UI Black" panose="020B0A02040204020203" pitchFamily="34" charset="0"/>
              <a:ea typeface="Segoe UI Black" panose="020B0A02040204020203" pitchFamily="34" charset="0"/>
            </a:rPr>
            <a:t>SUPER STORE USA </a:t>
          </a:r>
        </a:p>
      </xdr:txBody>
    </xdr:sp>
    <xdr:clientData/>
  </xdr:twoCellAnchor>
  <xdr:twoCellAnchor>
    <xdr:from>
      <xdr:col>3</xdr:col>
      <xdr:colOff>891540</xdr:colOff>
      <xdr:row>7</xdr:row>
      <xdr:rowOff>106680</xdr:rowOff>
    </xdr:from>
    <xdr:to>
      <xdr:col>10</xdr:col>
      <xdr:colOff>182880</xdr:colOff>
      <xdr:row>18</xdr:row>
      <xdr:rowOff>24245</xdr:rowOff>
    </xdr:to>
    <xdr:graphicFrame macro="">
      <xdr:nvGraphicFramePr>
        <xdr:cNvPr id="4" name="Chart 3">
          <a:extLst>
            <a:ext uri="{FF2B5EF4-FFF2-40B4-BE49-F238E27FC236}">
              <a16:creationId xmlns:a16="http://schemas.microsoft.com/office/drawing/2014/main" id="{8C77CB8E-5078-4C3A-BC27-FEF81CB13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1455420</xdr:colOff>
      <xdr:row>22</xdr:row>
      <xdr:rowOff>76200</xdr:rowOff>
    </xdr:from>
    <xdr:to>
      <xdr:col>13</xdr:col>
      <xdr:colOff>412174</xdr:colOff>
      <xdr:row>36</xdr:row>
      <xdr:rowOff>175262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DE36153-AB44-4CFB-B937-9678771F01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03420" y="4203700"/>
              <a:ext cx="6005254" cy="26898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1188720</xdr:colOff>
      <xdr:row>38</xdr:row>
      <xdr:rowOff>129540</xdr:rowOff>
    </xdr:from>
    <xdr:to>
      <xdr:col>13</xdr:col>
      <xdr:colOff>114300</xdr:colOff>
      <xdr:row>53</xdr:row>
      <xdr:rowOff>129540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5249700-DD6C-4405-B88D-BF81FC99AB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236720" y="7216140"/>
              <a:ext cx="5974080" cy="27622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1173480</xdr:colOff>
      <xdr:row>70</xdr:row>
      <xdr:rowOff>64770</xdr:rowOff>
    </xdr:from>
    <xdr:to>
      <xdr:col>10</xdr:col>
      <xdr:colOff>556260</xdr:colOff>
      <xdr:row>83</xdr:row>
      <xdr:rowOff>144780</xdr:rowOff>
    </xdr:to>
    <xdr:graphicFrame macro="">
      <xdr:nvGraphicFramePr>
        <xdr:cNvPr id="7" name="Chart 6">
          <a:extLst>
            <a:ext uri="{FF2B5EF4-FFF2-40B4-BE49-F238E27FC236}">
              <a16:creationId xmlns:a16="http://schemas.microsoft.com/office/drawing/2014/main" id="{72988EEF-CFE9-FF71-7118-8349F5B15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197428</xdr:colOff>
      <xdr:row>51</xdr:row>
      <xdr:rowOff>166256</xdr:rowOff>
    </xdr:from>
    <xdr:to>
      <xdr:col>6</xdr:col>
      <xdr:colOff>117763</xdr:colOff>
      <xdr:row>61</xdr:row>
      <xdr:rowOff>2</xdr:rowOff>
    </xdr:to>
    <xdr:graphicFrame macro="">
      <xdr:nvGraphicFramePr>
        <xdr:cNvPr id="15" name="Chart 14">
          <a:extLst>
            <a:ext uri="{FF2B5EF4-FFF2-40B4-BE49-F238E27FC236}">
              <a16:creationId xmlns:a16="http://schemas.microsoft.com/office/drawing/2014/main" id="{A7731451-EA38-4E03-956D-6DAD1391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183571</xdr:colOff>
      <xdr:row>63</xdr:row>
      <xdr:rowOff>159328</xdr:rowOff>
    </xdr:from>
    <xdr:to>
      <xdr:col>6</xdr:col>
      <xdr:colOff>290945</xdr:colOff>
      <xdr:row>72</xdr:row>
      <xdr:rowOff>159328</xdr:rowOff>
    </xdr:to>
    <xdr:graphicFrame macro="">
      <xdr:nvGraphicFramePr>
        <xdr:cNvPr id="16" name="Chart 15">
          <a:extLst>
            <a:ext uri="{FF2B5EF4-FFF2-40B4-BE49-F238E27FC236}">
              <a16:creationId xmlns:a16="http://schemas.microsoft.com/office/drawing/2014/main" id="{2E228972-FF54-4327-81A7-BFAF15A5F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900545</xdr:colOff>
      <xdr:row>0</xdr:row>
      <xdr:rowOff>76971</xdr:rowOff>
    </xdr:from>
    <xdr:to>
      <xdr:col>3</xdr:col>
      <xdr:colOff>483684</xdr:colOff>
      <xdr:row>3</xdr:row>
      <xdr:rowOff>38948</xdr:rowOff>
    </xdr:to>
    <xdr:pic>
      <xdr:nvPicPr>
        <xdr:cNvPr id="23" name="Picture 22">
          <a:hlinkClick xmlns:r="http://schemas.openxmlformats.org/officeDocument/2006/relationships" r:id="rId3"/>
          <a:extLst>
            <a:ext uri="{FF2B5EF4-FFF2-40B4-BE49-F238E27FC236}">
              <a16:creationId xmlns:a16="http://schemas.microsoft.com/office/drawing/2014/main" id="{48DEDAC9-372D-46A6-A205-ECE0E4FCCA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42065" y="76971"/>
          <a:ext cx="482299" cy="510617"/>
        </a:xfrm>
        <a:prstGeom prst="rect">
          <a:avLst/>
        </a:prstGeom>
        <a:solidFill>
          <a:srgbClr val="C00000"/>
        </a:solidFill>
      </xdr:spPr>
    </xdr:pic>
    <xdr:clientData/>
  </xdr:twoCellAnchor>
  <xdr:twoCellAnchor>
    <xdr:from>
      <xdr:col>0</xdr:col>
      <xdr:colOff>2354581</xdr:colOff>
      <xdr:row>0</xdr:row>
      <xdr:rowOff>0</xdr:rowOff>
    </xdr:from>
    <xdr:to>
      <xdr:col>1</xdr:col>
      <xdr:colOff>2029693</xdr:colOff>
      <xdr:row>1</xdr:row>
      <xdr:rowOff>167640</xdr:rowOff>
    </xdr:to>
    <xdr:sp macro="" textlink="">
      <xdr:nvSpPr>
        <xdr:cNvPr id="24" name="TextBox 23">
          <a:extLst>
            <a:ext uri="{FF2B5EF4-FFF2-40B4-BE49-F238E27FC236}">
              <a16:creationId xmlns:a16="http://schemas.microsoft.com/office/drawing/2014/main" id="{70527F7D-D5C7-45AA-8B58-3C88084103B7}"/>
            </a:ext>
          </a:extLst>
        </xdr:cNvPr>
        <xdr:cNvSpPr txBox="1"/>
      </xdr:nvSpPr>
      <xdr:spPr>
        <a:xfrm>
          <a:off x="1866901" y="0"/>
          <a:ext cx="2029692"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C00000"/>
              </a:solidFill>
              <a:latin typeface="Segoe UI Black" panose="020B0A02040204020203" pitchFamily="34" charset="0"/>
              <a:ea typeface="Segoe UI Black" panose="020B0A02040204020203" pitchFamily="34" charset="0"/>
            </a:rPr>
            <a:t>SUPER STORE USA </a:t>
          </a:r>
        </a:p>
      </xdr:txBody>
    </xdr:sp>
    <xdr:clientData/>
  </xdr:twoCellAnchor>
  <xdr:twoCellAnchor>
    <xdr:from>
      <xdr:col>2</xdr:col>
      <xdr:colOff>632460</xdr:colOff>
      <xdr:row>6</xdr:row>
      <xdr:rowOff>91440</xdr:rowOff>
    </xdr:from>
    <xdr:to>
      <xdr:col>3</xdr:col>
      <xdr:colOff>1523994</xdr:colOff>
      <xdr:row>16</xdr:row>
      <xdr:rowOff>76998</xdr:rowOff>
    </xdr:to>
    <xdr:graphicFrame macro="">
      <xdr:nvGraphicFramePr>
        <xdr:cNvPr id="25" name="Chart 24">
          <a:extLst>
            <a:ext uri="{FF2B5EF4-FFF2-40B4-BE49-F238E27FC236}">
              <a16:creationId xmlns:a16="http://schemas.microsoft.com/office/drawing/2014/main" id="{8F8EF957-9C3D-4264-B732-13ECF73D5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853440</xdr:colOff>
      <xdr:row>19</xdr:row>
      <xdr:rowOff>30480</xdr:rowOff>
    </xdr:from>
    <xdr:to>
      <xdr:col>9</xdr:col>
      <xdr:colOff>22860</xdr:colOff>
      <xdr:row>29</xdr:row>
      <xdr:rowOff>91440</xdr:rowOff>
    </xdr:to>
    <xdr:graphicFrame macro="">
      <xdr:nvGraphicFramePr>
        <xdr:cNvPr id="2" name="Chart 1">
          <a:extLst>
            <a:ext uri="{FF2B5EF4-FFF2-40B4-BE49-F238E27FC236}">
              <a16:creationId xmlns:a16="http://schemas.microsoft.com/office/drawing/2014/main" id="{BFB6B5C8-EBB9-4F88-4A3D-6B5FEBE91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1295400</xdr:colOff>
      <xdr:row>30</xdr:row>
      <xdr:rowOff>11430</xdr:rowOff>
    </xdr:from>
    <xdr:to>
      <xdr:col>8</xdr:col>
      <xdr:colOff>114300</xdr:colOff>
      <xdr:row>39</xdr:row>
      <xdr:rowOff>76200</xdr:rowOff>
    </xdr:to>
    <xdr:graphicFrame macro="">
      <xdr:nvGraphicFramePr>
        <xdr:cNvPr id="3" name="Chart 2">
          <a:extLst>
            <a:ext uri="{FF2B5EF4-FFF2-40B4-BE49-F238E27FC236}">
              <a16:creationId xmlns:a16="http://schemas.microsoft.com/office/drawing/2014/main" id="{43DF9368-99A6-0159-2402-03D8ACDCD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76200</xdr:colOff>
      <xdr:row>77</xdr:row>
      <xdr:rowOff>0</xdr:rowOff>
    </xdr:from>
    <xdr:to>
      <xdr:col>6</xdr:col>
      <xdr:colOff>510540</xdr:colOff>
      <xdr:row>85</xdr:row>
      <xdr:rowOff>129540</xdr:rowOff>
    </xdr:to>
    <xdr:graphicFrame macro="">
      <xdr:nvGraphicFramePr>
        <xdr:cNvPr id="4" name="Chart 3">
          <a:extLst>
            <a:ext uri="{FF2B5EF4-FFF2-40B4-BE49-F238E27FC236}">
              <a16:creationId xmlns:a16="http://schemas.microsoft.com/office/drawing/2014/main" id="{E9AF3AF8-3EEF-46AA-A72B-23F25565D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312820</xdr:colOff>
      <xdr:row>34</xdr:row>
      <xdr:rowOff>129540</xdr:rowOff>
    </xdr:to>
    <xdr:grpSp>
      <xdr:nvGrpSpPr>
        <xdr:cNvPr id="47" name="Group 46">
          <a:extLst>
            <a:ext uri="{FF2B5EF4-FFF2-40B4-BE49-F238E27FC236}">
              <a16:creationId xmlns:a16="http://schemas.microsoft.com/office/drawing/2014/main" id="{7F0C9226-CC84-1829-BEB2-8954003AE73F}"/>
            </a:ext>
          </a:extLst>
        </xdr:cNvPr>
        <xdr:cNvGrpSpPr/>
      </xdr:nvGrpSpPr>
      <xdr:grpSpPr>
        <a:xfrm>
          <a:off x="0" y="0"/>
          <a:ext cx="14981320" cy="6336665"/>
          <a:chOff x="0" y="0"/>
          <a:chExt cx="14943220" cy="6282690"/>
        </a:xfrm>
      </xdr:grpSpPr>
      <xdr:sp macro="" textlink="">
        <xdr:nvSpPr>
          <xdr:cNvPr id="2" name="Rectangle 1">
            <a:extLst>
              <a:ext uri="{FF2B5EF4-FFF2-40B4-BE49-F238E27FC236}">
                <a16:creationId xmlns:a16="http://schemas.microsoft.com/office/drawing/2014/main" id="{E09F2678-2EEE-B112-C28C-4C5044CD8191}"/>
              </a:ext>
            </a:extLst>
          </xdr:cNvPr>
          <xdr:cNvSpPr/>
        </xdr:nvSpPr>
        <xdr:spPr>
          <a:xfrm>
            <a:off x="0" y="468630"/>
            <a:ext cx="14927178" cy="5814060"/>
          </a:xfrm>
          <a:prstGeom prst="rect">
            <a:avLst/>
          </a:prstGeom>
          <a:solidFill>
            <a:schemeClr val="accent1">
              <a:lumMod val="50000"/>
            </a:schemeClr>
          </a:solidFill>
          <a:ln w="38100">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E5C4676F-AE29-6227-F255-4BA98C1B9F28}"/>
              </a:ext>
            </a:extLst>
          </xdr:cNvPr>
          <xdr:cNvSpPr/>
        </xdr:nvSpPr>
        <xdr:spPr>
          <a:xfrm>
            <a:off x="0" y="0"/>
            <a:ext cx="14943220" cy="784860"/>
          </a:xfrm>
          <a:prstGeom prst="rect">
            <a:avLst/>
          </a:prstGeom>
          <a:solidFill>
            <a:schemeClr val="bg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Rectangle 3">
            <a:extLst>
              <a:ext uri="{FF2B5EF4-FFF2-40B4-BE49-F238E27FC236}">
                <a16:creationId xmlns:a16="http://schemas.microsoft.com/office/drawing/2014/main" id="{E1A7567D-024A-4C85-B47F-8DC87FCA3CD7}"/>
              </a:ext>
            </a:extLst>
          </xdr:cNvPr>
          <xdr:cNvSpPr/>
        </xdr:nvSpPr>
        <xdr:spPr>
          <a:xfrm>
            <a:off x="22860" y="792480"/>
            <a:ext cx="1569720" cy="5400775"/>
          </a:xfrm>
          <a:prstGeom prst="rect">
            <a:avLst/>
          </a:prstGeom>
          <a:solidFill>
            <a:schemeClr val="accent1">
              <a:lumMod val="20000"/>
              <a:lumOff val="80000"/>
            </a:schemeClr>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5" name="Picture 4">
            <a:extLst>
              <a:ext uri="{FF2B5EF4-FFF2-40B4-BE49-F238E27FC236}">
                <a16:creationId xmlns:a16="http://schemas.microsoft.com/office/drawing/2014/main" id="{1F7B6C94-4207-E77F-7BBC-986C4E0EF631}"/>
              </a:ext>
            </a:extLst>
          </xdr:cNvPr>
          <xdr:cNvPicPr>
            <a:picLocks noChangeAspect="1"/>
          </xdr:cNvPicPr>
        </xdr:nvPicPr>
        <xdr:blipFill rotWithShape="1">
          <a:blip xmlns:r="http://schemas.openxmlformats.org/officeDocument/2006/relationships" r:embed="rId1"/>
          <a:srcRect l="7169" t="21480" r="3125" b="19733"/>
          <a:stretch/>
        </xdr:blipFill>
        <xdr:spPr>
          <a:xfrm>
            <a:off x="64570" y="134756"/>
            <a:ext cx="1815211" cy="488379"/>
          </a:xfrm>
          <a:prstGeom prst="rect">
            <a:avLst/>
          </a:prstGeom>
        </xdr:spPr>
      </xdr:pic>
      <xdr:sp macro="" textlink="">
        <xdr:nvSpPr>
          <xdr:cNvPr id="6" name="TextBox 5">
            <a:extLst>
              <a:ext uri="{FF2B5EF4-FFF2-40B4-BE49-F238E27FC236}">
                <a16:creationId xmlns:a16="http://schemas.microsoft.com/office/drawing/2014/main" id="{76084F78-10B7-E965-CEBB-52BC865CD5B8}"/>
              </a:ext>
            </a:extLst>
          </xdr:cNvPr>
          <xdr:cNvSpPr txBox="1"/>
        </xdr:nvSpPr>
        <xdr:spPr>
          <a:xfrm>
            <a:off x="4336180" y="130791"/>
            <a:ext cx="3893420" cy="497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rgbClr val="C00000"/>
                </a:solidFill>
                <a:latin typeface="Segoe UI Black" panose="020B0A02040204020203" pitchFamily="34" charset="0"/>
                <a:ea typeface="Segoe UI Black" panose="020B0A02040204020203" pitchFamily="34" charset="0"/>
              </a:rPr>
              <a:t>SUPER STORE USA DASHBOARD</a:t>
            </a:r>
          </a:p>
        </xdr:txBody>
      </xdr:sp>
      <xdr:graphicFrame macro="">
        <xdr:nvGraphicFramePr>
          <xdr:cNvPr id="7" name="Chart 6">
            <a:extLst>
              <a:ext uri="{FF2B5EF4-FFF2-40B4-BE49-F238E27FC236}">
                <a16:creationId xmlns:a16="http://schemas.microsoft.com/office/drawing/2014/main" id="{EBCC938D-6656-4FE2-A23E-22AE1BD7E8C2}"/>
              </a:ext>
            </a:extLst>
          </xdr:cNvPr>
          <xdr:cNvGraphicFramePr>
            <a:graphicFrameLocks/>
          </xdr:cNvGraphicFramePr>
        </xdr:nvGraphicFramePr>
        <xdr:xfrm>
          <a:off x="4844721" y="4511842"/>
          <a:ext cx="3473112" cy="167339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CD89889C-920D-4E9A-BD79-65ED90204B52}"/>
              </a:ext>
            </a:extLst>
          </xdr:cNvPr>
          <xdr:cNvGraphicFramePr>
            <a:graphicFrameLocks/>
          </xdr:cNvGraphicFramePr>
        </xdr:nvGraphicFramePr>
        <xdr:xfrm>
          <a:off x="8369568" y="4511842"/>
          <a:ext cx="2859906" cy="165735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0C5A94A-BAC0-4E56-B94E-24CCD7ECAB7A}"/>
                  </a:ext>
                </a:extLst>
              </xdr:cNvPr>
              <xdr:cNvGraphicFramePr/>
            </xdr:nvGraphicFramePr>
            <xdr:xfrm>
              <a:off x="1623861" y="2686049"/>
              <a:ext cx="3188769" cy="3491163"/>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23861" y="2686049"/>
                <a:ext cx="3188769" cy="34911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aphicFrame macro="">
        <xdr:nvGraphicFramePr>
          <xdr:cNvPr id="11" name="Chart 10">
            <a:extLst>
              <a:ext uri="{FF2B5EF4-FFF2-40B4-BE49-F238E27FC236}">
                <a16:creationId xmlns:a16="http://schemas.microsoft.com/office/drawing/2014/main" id="{04302D72-69F8-4BAE-9DF5-5CDFA0D20C93}"/>
              </a:ext>
            </a:extLst>
          </xdr:cNvPr>
          <xdr:cNvGraphicFramePr>
            <a:graphicFrameLocks/>
          </xdr:cNvGraphicFramePr>
        </xdr:nvGraphicFramePr>
        <xdr:xfrm>
          <a:off x="4655826" y="818642"/>
          <a:ext cx="2933694" cy="183407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2" name="Chart 11">
            <a:extLst>
              <a:ext uri="{FF2B5EF4-FFF2-40B4-BE49-F238E27FC236}">
                <a16:creationId xmlns:a16="http://schemas.microsoft.com/office/drawing/2014/main" id="{5F51A7F4-45C3-4AF5-AE06-7E49D8690686}"/>
              </a:ext>
            </a:extLst>
          </xdr:cNvPr>
          <xdr:cNvGraphicFramePr>
            <a:graphicFrameLocks/>
          </xdr:cNvGraphicFramePr>
        </xdr:nvGraphicFramePr>
        <xdr:xfrm>
          <a:off x="7635240" y="809072"/>
          <a:ext cx="4389120" cy="183261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5" name="Rectangle 14">
            <a:extLst>
              <a:ext uri="{FF2B5EF4-FFF2-40B4-BE49-F238E27FC236}">
                <a16:creationId xmlns:a16="http://schemas.microsoft.com/office/drawing/2014/main" id="{6AE419C3-0352-EF96-FB5D-A25B38D95AD1}"/>
              </a:ext>
            </a:extLst>
          </xdr:cNvPr>
          <xdr:cNvSpPr/>
        </xdr:nvSpPr>
        <xdr:spPr>
          <a:xfrm>
            <a:off x="1638701" y="815993"/>
            <a:ext cx="2971800" cy="184023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TextBox 15">
            <a:extLst>
              <a:ext uri="{FF2B5EF4-FFF2-40B4-BE49-F238E27FC236}">
                <a16:creationId xmlns:a16="http://schemas.microsoft.com/office/drawing/2014/main" id="{0CCF551A-119D-E14D-AFA3-EDF9C550F700}"/>
              </a:ext>
            </a:extLst>
          </xdr:cNvPr>
          <xdr:cNvSpPr txBox="1"/>
        </xdr:nvSpPr>
        <xdr:spPr>
          <a:xfrm>
            <a:off x="1664367" y="1409196"/>
            <a:ext cx="1159043" cy="354329"/>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rgbClr val="C00000"/>
                </a:solidFill>
              </a:rPr>
              <a:t>Total Sales:  </a:t>
            </a:r>
          </a:p>
        </xdr:txBody>
      </xdr:sp>
      <xdr:sp macro="" textlink="">
        <xdr:nvSpPr>
          <xdr:cNvPr id="19" name="TextBox 18">
            <a:extLst>
              <a:ext uri="{FF2B5EF4-FFF2-40B4-BE49-F238E27FC236}">
                <a16:creationId xmlns:a16="http://schemas.microsoft.com/office/drawing/2014/main" id="{BE7F9800-64BE-4DF5-BEEF-7D890FD29ACF}"/>
              </a:ext>
            </a:extLst>
          </xdr:cNvPr>
          <xdr:cNvSpPr txBox="1"/>
        </xdr:nvSpPr>
        <xdr:spPr>
          <a:xfrm>
            <a:off x="1655947" y="1797213"/>
            <a:ext cx="1135380" cy="323851"/>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rgbClr val="C00000"/>
                </a:solidFill>
              </a:rPr>
              <a:t>Total Profit:	 </a:t>
            </a:r>
          </a:p>
        </xdr:txBody>
      </xdr:sp>
      <xdr:sp macro="" textlink="">
        <xdr:nvSpPr>
          <xdr:cNvPr id="20" name="TextBox 19">
            <a:extLst>
              <a:ext uri="{FF2B5EF4-FFF2-40B4-BE49-F238E27FC236}">
                <a16:creationId xmlns:a16="http://schemas.microsoft.com/office/drawing/2014/main" id="{3636AA2A-B936-42E2-B174-DC8238F1ABA8}"/>
              </a:ext>
            </a:extLst>
          </xdr:cNvPr>
          <xdr:cNvSpPr txBox="1"/>
        </xdr:nvSpPr>
        <xdr:spPr>
          <a:xfrm>
            <a:off x="1647525" y="2215210"/>
            <a:ext cx="1384434" cy="297281"/>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200" b="1">
                <a:solidFill>
                  <a:srgbClr val="C00000"/>
                </a:solidFill>
              </a:rPr>
              <a:t>AVG Profit</a:t>
            </a:r>
            <a:r>
              <a:rPr lang="en-GB" sz="1200" b="1" baseline="0">
                <a:solidFill>
                  <a:srgbClr val="C00000"/>
                </a:solidFill>
              </a:rPr>
              <a:t> Margin:</a:t>
            </a:r>
            <a:endParaRPr lang="en-GB" sz="1200" b="1">
              <a:solidFill>
                <a:srgbClr val="C00000"/>
              </a:solidFill>
            </a:endParaRPr>
          </a:p>
        </xdr:txBody>
      </xdr:sp>
      <xdr:sp macro="" textlink="">
        <xdr:nvSpPr>
          <xdr:cNvPr id="25" name="TextBox 24">
            <a:hlinkClick xmlns:r="http://schemas.openxmlformats.org/officeDocument/2006/relationships" r:id="rId7"/>
            <a:extLst>
              <a:ext uri="{FF2B5EF4-FFF2-40B4-BE49-F238E27FC236}">
                <a16:creationId xmlns:a16="http://schemas.microsoft.com/office/drawing/2014/main" id="{111BEBA4-8865-40F2-BB4F-CE756009FA7D}"/>
              </a:ext>
            </a:extLst>
          </xdr:cNvPr>
          <xdr:cNvSpPr txBox="1"/>
        </xdr:nvSpPr>
        <xdr:spPr>
          <a:xfrm>
            <a:off x="9872712" y="220278"/>
            <a:ext cx="506530" cy="35433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chemeClr val="bg1"/>
                </a:solidFill>
              </a:rPr>
              <a:t>EDA 1</a:t>
            </a:r>
            <a:r>
              <a:rPr lang="en-GB" sz="1000" b="1" baseline="0">
                <a:solidFill>
                  <a:schemeClr val="bg1"/>
                </a:solidFill>
              </a:rPr>
              <a:t> </a:t>
            </a:r>
            <a:endParaRPr lang="en-GB" sz="1000" b="1">
              <a:solidFill>
                <a:schemeClr val="bg1"/>
              </a:solidFill>
            </a:endParaRPr>
          </a:p>
        </xdr:txBody>
      </xdr:sp>
      <xdr:sp macro="" textlink="">
        <xdr:nvSpPr>
          <xdr:cNvPr id="27" name="TextBox 26">
            <a:hlinkClick xmlns:r="http://schemas.openxmlformats.org/officeDocument/2006/relationships" r:id="rId8"/>
            <a:extLst>
              <a:ext uri="{FF2B5EF4-FFF2-40B4-BE49-F238E27FC236}">
                <a16:creationId xmlns:a16="http://schemas.microsoft.com/office/drawing/2014/main" id="{3B4D6ED0-A3CB-40E3-9119-074CE1460ACB}"/>
              </a:ext>
            </a:extLst>
          </xdr:cNvPr>
          <xdr:cNvSpPr txBox="1"/>
        </xdr:nvSpPr>
        <xdr:spPr>
          <a:xfrm>
            <a:off x="13992725" y="195814"/>
            <a:ext cx="757990" cy="35433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REPORT</a:t>
            </a:r>
          </a:p>
        </xdr:txBody>
      </xdr:sp>
      <xdr:sp macro="" textlink="">
        <xdr:nvSpPr>
          <xdr:cNvPr id="29" name="TextBox 28">
            <a:hlinkClick xmlns:r="http://schemas.openxmlformats.org/officeDocument/2006/relationships" r:id="rId9"/>
            <a:extLst>
              <a:ext uri="{FF2B5EF4-FFF2-40B4-BE49-F238E27FC236}">
                <a16:creationId xmlns:a16="http://schemas.microsoft.com/office/drawing/2014/main" id="{6FD97409-5040-4977-A5FA-B529DEB69144}"/>
              </a:ext>
            </a:extLst>
          </xdr:cNvPr>
          <xdr:cNvSpPr txBox="1"/>
        </xdr:nvSpPr>
        <xdr:spPr>
          <a:xfrm>
            <a:off x="13066695" y="188595"/>
            <a:ext cx="809724" cy="35433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bg1"/>
                </a:solidFill>
              </a:rPr>
              <a:t>DATA SET</a:t>
            </a:r>
          </a:p>
        </xdr:txBody>
      </xdr:sp>
      <xdr:sp macro="" textlink="">
        <xdr:nvSpPr>
          <xdr:cNvPr id="31" name="Rectangle 30">
            <a:extLst>
              <a:ext uri="{FF2B5EF4-FFF2-40B4-BE49-F238E27FC236}">
                <a16:creationId xmlns:a16="http://schemas.microsoft.com/office/drawing/2014/main" id="{9EA28D9B-DBB5-43FE-889C-BEF3CA51F089}"/>
              </a:ext>
            </a:extLst>
          </xdr:cNvPr>
          <xdr:cNvSpPr/>
        </xdr:nvSpPr>
        <xdr:spPr>
          <a:xfrm>
            <a:off x="11253536" y="4487779"/>
            <a:ext cx="3649580" cy="169745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xmlns:a14="http://schemas.microsoft.com/office/drawing/2010/main">
        <mc:Choice Requires="a14">
          <xdr:graphicFrame macro="">
            <xdr:nvGraphicFramePr>
              <xdr:cNvPr id="17" name="Product Cat.">
                <a:extLst>
                  <a:ext uri="{FF2B5EF4-FFF2-40B4-BE49-F238E27FC236}">
                    <a16:creationId xmlns:a16="http://schemas.microsoft.com/office/drawing/2014/main" id="{6B4A94AC-E64A-4CEF-802E-11D800FDA21E}"/>
                  </a:ext>
                </a:extLst>
              </xdr:cNvPr>
              <xdr:cNvGraphicFramePr/>
            </xdr:nvGraphicFramePr>
            <xdr:xfrm>
              <a:off x="14839" y="4962925"/>
              <a:ext cx="1525204" cy="1145608"/>
            </xdr:xfrm>
            <a:graphic>
              <a:graphicData uri="http://schemas.microsoft.com/office/drawing/2010/slicer">
                <sle:slicer xmlns:sle="http://schemas.microsoft.com/office/drawing/2010/slicer" name="Product Cat."/>
              </a:graphicData>
            </a:graphic>
          </xdr:graphicFrame>
        </mc:Choice>
        <mc:Fallback xmlns="">
          <xdr:sp macro="" textlink="">
            <xdr:nvSpPr>
              <xdr:cNvPr id="0" name=""/>
              <xdr:cNvSpPr>
                <a:spLocks noTextEdit="1"/>
              </xdr:cNvSpPr>
            </xdr:nvSpPr>
            <xdr:spPr>
              <a:xfrm>
                <a:off x="14839" y="5057175"/>
                <a:ext cx="1525204" cy="11673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Todays_Date">
        <xdr:nvSpPr>
          <xdr:cNvPr id="18" name="TextBox 17">
            <a:extLst>
              <a:ext uri="{FF2B5EF4-FFF2-40B4-BE49-F238E27FC236}">
                <a16:creationId xmlns:a16="http://schemas.microsoft.com/office/drawing/2014/main" id="{95AAF6B9-DA57-4655-0C5B-403827A335DE}"/>
              </a:ext>
            </a:extLst>
          </xdr:cNvPr>
          <xdr:cNvSpPr txBox="1"/>
        </xdr:nvSpPr>
        <xdr:spPr>
          <a:xfrm>
            <a:off x="1732549" y="920917"/>
            <a:ext cx="1692440" cy="2772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2E86B5-B284-4459-BC66-F7C83B630177}" type="TxLink">
              <a:rPr lang="en-US" sz="1400" b="0" i="0" u="none" strike="noStrike">
                <a:solidFill>
                  <a:srgbClr val="002060"/>
                </a:solidFill>
                <a:latin typeface="Berlin Sans FB Demi" panose="020E0802020502020306" pitchFamily="34" charset="0"/>
                <a:cs typeface="Calibri"/>
              </a:rPr>
              <a:pPr/>
              <a:t>20 June 2025</a:t>
            </a:fld>
            <a:endParaRPr lang="en-GB" sz="1400">
              <a:solidFill>
                <a:srgbClr val="002060"/>
              </a:solidFill>
              <a:latin typeface="Berlin Sans FB Demi" panose="020E0802020502020306" pitchFamily="34" charset="0"/>
            </a:endParaRPr>
          </a:p>
        </xdr:txBody>
      </xdr:sp>
      <xdr:sp macro="" textlink="Current_Time">
        <xdr:nvSpPr>
          <xdr:cNvPr id="24" name="TextBox 23">
            <a:extLst>
              <a:ext uri="{FF2B5EF4-FFF2-40B4-BE49-F238E27FC236}">
                <a16:creationId xmlns:a16="http://schemas.microsoft.com/office/drawing/2014/main" id="{E422A0E7-D3A2-4340-A3A5-D8E6B4EC926C}"/>
              </a:ext>
            </a:extLst>
          </xdr:cNvPr>
          <xdr:cNvSpPr txBox="1"/>
        </xdr:nvSpPr>
        <xdr:spPr>
          <a:xfrm>
            <a:off x="3400927" y="1025191"/>
            <a:ext cx="1155031" cy="2897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E270A9-107F-4D46-AE8B-32AE68381A35}" type="TxLink">
              <a:rPr lang="en-US" sz="1200" b="1" i="0" u="none" strike="noStrike">
                <a:solidFill>
                  <a:srgbClr val="C00000"/>
                </a:solidFill>
                <a:latin typeface="Bookman Old Style" panose="02050604050505020204" pitchFamily="18" charset="0"/>
                <a:cs typeface="Calibri"/>
              </a:rPr>
              <a:pPr/>
              <a:t>16:06:26</a:t>
            </a:fld>
            <a:endParaRPr lang="en-GB" sz="1200" b="1">
              <a:solidFill>
                <a:srgbClr val="C00000"/>
              </a:solidFill>
              <a:latin typeface="Bookman Old Style" panose="02050604050505020204" pitchFamily="18" charset="0"/>
            </a:endParaRPr>
          </a:p>
        </xdr:txBody>
      </xdr:sp>
      <mc:AlternateContent xmlns:mc="http://schemas.openxmlformats.org/markup-compatibility/2006" xmlns:a14="http://schemas.microsoft.com/office/drawing/2010/main">
        <mc:Choice Requires="a14">
          <xdr:graphicFrame macro="">
            <xdr:nvGraphicFramePr>
              <xdr:cNvPr id="33" name="Months">
                <a:extLst>
                  <a:ext uri="{FF2B5EF4-FFF2-40B4-BE49-F238E27FC236}">
                    <a16:creationId xmlns:a16="http://schemas.microsoft.com/office/drawing/2014/main" id="{E7C43442-5C04-444E-BF08-2C9A7FB0B4E9}"/>
                  </a:ext>
                </a:extLst>
              </xdr:cNvPr>
              <xdr:cNvGraphicFramePr/>
            </xdr:nvGraphicFramePr>
            <xdr:xfrm>
              <a:off x="54946" y="2296427"/>
              <a:ext cx="1493118" cy="1168312"/>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54946" y="2340038"/>
                <a:ext cx="1493118" cy="1190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7C0E5663-72F2-4FEC-B39B-82BB675E8893}"/>
                  </a:ext>
                </a:extLst>
              </xdr:cNvPr>
              <xdr:cNvGraphicFramePr/>
            </xdr:nvGraphicFramePr>
            <xdr:xfrm>
              <a:off x="46924" y="816541"/>
              <a:ext cx="1525202" cy="1459431"/>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6924" y="832048"/>
                <a:ext cx="1525202" cy="14871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Customer Segment 1">
                <a:extLst>
                  <a:ext uri="{FF2B5EF4-FFF2-40B4-BE49-F238E27FC236}">
                    <a16:creationId xmlns:a16="http://schemas.microsoft.com/office/drawing/2014/main" id="{8B9600A0-02BD-4C2D-91D2-486B319F62BA}"/>
                  </a:ext>
                </a:extLst>
              </xdr:cNvPr>
              <xdr:cNvGraphicFramePr/>
            </xdr:nvGraphicFramePr>
            <xdr:xfrm>
              <a:off x="56147" y="3491062"/>
              <a:ext cx="1499937" cy="1441201"/>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56147" y="3557360"/>
                <a:ext cx="1499937" cy="14685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Avg_Profit_Margin">
        <xdr:nvSpPr>
          <xdr:cNvPr id="22" name="TextBox 21">
            <a:extLst>
              <a:ext uri="{FF2B5EF4-FFF2-40B4-BE49-F238E27FC236}">
                <a16:creationId xmlns:a16="http://schemas.microsoft.com/office/drawing/2014/main" id="{DF42CBA3-031F-43FF-B05A-B68ECCCDDCFE}"/>
              </a:ext>
            </a:extLst>
          </xdr:cNvPr>
          <xdr:cNvSpPr txBox="1"/>
        </xdr:nvSpPr>
        <xdr:spPr>
          <a:xfrm>
            <a:off x="3023936" y="2215211"/>
            <a:ext cx="1483895" cy="297281"/>
          </a:xfrm>
          <a:prstGeom prst="rect">
            <a:avLst/>
          </a:prstGeom>
          <a:solidFill>
            <a:schemeClr val="lt1"/>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6E455C-9A34-49FC-9774-CA341D358AC0}" type="TxLink">
              <a:rPr lang="en-US" sz="1400" b="1" i="1" u="none" strike="noStrike">
                <a:solidFill>
                  <a:srgbClr val="002060"/>
                </a:solidFill>
                <a:latin typeface="Calibri"/>
                <a:cs typeface="Calibri"/>
              </a:rPr>
              <a:pPr/>
              <a:t>13.66</a:t>
            </a:fld>
            <a:endParaRPr lang="en-GB" sz="1400" b="1" i="1">
              <a:solidFill>
                <a:srgbClr val="002060"/>
              </a:solidFill>
            </a:endParaRPr>
          </a:p>
        </xdr:txBody>
      </xdr:sp>
      <xdr:sp macro="" textlink="Total_Profit">
        <xdr:nvSpPr>
          <xdr:cNvPr id="23" name="TextBox 22">
            <a:extLst>
              <a:ext uri="{FF2B5EF4-FFF2-40B4-BE49-F238E27FC236}">
                <a16:creationId xmlns:a16="http://schemas.microsoft.com/office/drawing/2014/main" id="{3D452746-09A6-43B9-8FE9-2042E2F852B7}"/>
              </a:ext>
            </a:extLst>
          </xdr:cNvPr>
          <xdr:cNvSpPr txBox="1"/>
        </xdr:nvSpPr>
        <xdr:spPr>
          <a:xfrm>
            <a:off x="3015916" y="1817767"/>
            <a:ext cx="1483894" cy="327360"/>
          </a:xfrm>
          <a:prstGeom prst="rect">
            <a:avLst/>
          </a:prstGeom>
          <a:solidFill>
            <a:schemeClr val="lt1"/>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533072-2C92-4FD0-A121-0EF061900676}" type="TxLink">
              <a:rPr lang="en-US" sz="1200" b="1" i="1" u="none" strike="noStrike">
                <a:solidFill>
                  <a:srgbClr val="002060"/>
                </a:solidFill>
                <a:latin typeface="Calibri"/>
                <a:cs typeface="Calibri"/>
              </a:rPr>
              <a:pPr/>
              <a:t>$224,077.69</a:t>
            </a:fld>
            <a:endParaRPr lang="en-GB" sz="1200" b="1" i="1">
              <a:solidFill>
                <a:srgbClr val="002060"/>
              </a:solidFill>
            </a:endParaRPr>
          </a:p>
        </xdr:txBody>
      </xdr:sp>
      <xdr:sp macro="" textlink="Total_Sales">
        <xdr:nvSpPr>
          <xdr:cNvPr id="32" name="TextBox 31">
            <a:extLst>
              <a:ext uri="{FF2B5EF4-FFF2-40B4-BE49-F238E27FC236}">
                <a16:creationId xmlns:a16="http://schemas.microsoft.com/office/drawing/2014/main" id="{4D1DEBED-7EBB-424E-AFCF-436C3616D934}"/>
              </a:ext>
            </a:extLst>
          </xdr:cNvPr>
          <xdr:cNvSpPr txBox="1"/>
        </xdr:nvSpPr>
        <xdr:spPr>
          <a:xfrm>
            <a:off x="3015915" y="1417217"/>
            <a:ext cx="1483895" cy="323850"/>
          </a:xfrm>
          <a:prstGeom prst="rect">
            <a:avLst/>
          </a:prstGeom>
          <a:solidFill>
            <a:schemeClr val="lt1"/>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C4C94B-0EB7-4049-BFE0-DEE2CBDBF7AD}" type="TxLink">
              <a:rPr lang="en-US" sz="1200" b="1" i="1" u="none" strike="noStrike">
                <a:solidFill>
                  <a:srgbClr val="002060"/>
                </a:solidFill>
                <a:latin typeface="Calibri"/>
                <a:cs typeface="Calibri"/>
              </a:rPr>
              <a:pPr/>
              <a:t>$1,924,337.88</a:t>
            </a:fld>
            <a:endParaRPr lang="en-GB" sz="1200" b="1" i="1">
              <a:solidFill>
                <a:srgbClr val="002060"/>
              </a:solidFill>
            </a:endParaRPr>
          </a:p>
        </xdr:txBody>
      </xdr:sp>
      <xdr:sp macro="" textlink="">
        <xdr:nvSpPr>
          <xdr:cNvPr id="34" name="TextBox 33">
            <a:extLst>
              <a:ext uri="{FF2B5EF4-FFF2-40B4-BE49-F238E27FC236}">
                <a16:creationId xmlns:a16="http://schemas.microsoft.com/office/drawing/2014/main" id="{40D34641-C1C0-4AC5-8231-82EBA88319BC}"/>
              </a:ext>
            </a:extLst>
          </xdr:cNvPr>
          <xdr:cNvSpPr txBox="1"/>
        </xdr:nvSpPr>
        <xdr:spPr>
          <a:xfrm>
            <a:off x="12307504" y="4515247"/>
            <a:ext cx="1384434" cy="206146"/>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000" b="1">
                <a:solidFill>
                  <a:srgbClr val="002060"/>
                </a:solidFill>
              </a:rPr>
              <a:t>MOST</a:t>
            </a:r>
            <a:r>
              <a:rPr lang="en-GB" sz="1000" b="1" baseline="0">
                <a:solidFill>
                  <a:srgbClr val="002060"/>
                </a:solidFill>
              </a:rPr>
              <a:t> PROFITABLE</a:t>
            </a:r>
            <a:endParaRPr lang="en-GB" sz="1000" b="1">
              <a:solidFill>
                <a:srgbClr val="002060"/>
              </a:solidFill>
            </a:endParaRPr>
          </a:p>
        </xdr:txBody>
      </xdr:sp>
      <xdr:sp macro="" textlink="">
        <xdr:nvSpPr>
          <xdr:cNvPr id="35" name="TextBox 34">
            <a:extLst>
              <a:ext uri="{FF2B5EF4-FFF2-40B4-BE49-F238E27FC236}">
                <a16:creationId xmlns:a16="http://schemas.microsoft.com/office/drawing/2014/main" id="{EE251A23-9964-4A37-A48F-7567FFD9E239}"/>
              </a:ext>
            </a:extLst>
          </xdr:cNvPr>
          <xdr:cNvSpPr txBox="1"/>
        </xdr:nvSpPr>
        <xdr:spPr>
          <a:xfrm>
            <a:off x="11277599" y="4713372"/>
            <a:ext cx="1138989" cy="197016"/>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b="1" baseline="0">
                <a:solidFill>
                  <a:schemeClr val="accent1">
                    <a:lumMod val="50000"/>
                  </a:schemeClr>
                </a:solidFill>
              </a:rPr>
              <a:t>BY CATEGORY: </a:t>
            </a:r>
          </a:p>
        </xdr:txBody>
      </xdr:sp>
      <xdr:sp macro="" textlink="">
        <xdr:nvSpPr>
          <xdr:cNvPr id="36" name="TextBox 35">
            <a:extLst>
              <a:ext uri="{FF2B5EF4-FFF2-40B4-BE49-F238E27FC236}">
                <a16:creationId xmlns:a16="http://schemas.microsoft.com/office/drawing/2014/main" id="{BF58B317-C18D-46A9-9268-54E5198F939E}"/>
              </a:ext>
            </a:extLst>
          </xdr:cNvPr>
          <xdr:cNvSpPr txBox="1"/>
        </xdr:nvSpPr>
        <xdr:spPr>
          <a:xfrm>
            <a:off x="11277600" y="4958514"/>
            <a:ext cx="1138990" cy="156912"/>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b="1" baseline="0">
                <a:solidFill>
                  <a:schemeClr val="accent1">
                    <a:lumMod val="50000"/>
                  </a:schemeClr>
                </a:solidFill>
              </a:rPr>
              <a:t>BY SUB-CATEGORY:</a:t>
            </a:r>
          </a:p>
        </xdr:txBody>
      </xdr:sp>
      <xdr:sp macro="" textlink="">
        <xdr:nvSpPr>
          <xdr:cNvPr id="42" name="TextBox 41">
            <a:extLst>
              <a:ext uri="{FF2B5EF4-FFF2-40B4-BE49-F238E27FC236}">
                <a16:creationId xmlns:a16="http://schemas.microsoft.com/office/drawing/2014/main" id="{D98CA8F0-6E87-406B-A291-5CF5F45F5B64}"/>
              </a:ext>
            </a:extLst>
          </xdr:cNvPr>
          <xdr:cNvSpPr txBox="1"/>
        </xdr:nvSpPr>
        <xdr:spPr>
          <a:xfrm>
            <a:off x="12323546" y="5215084"/>
            <a:ext cx="1384434" cy="185591"/>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000" b="1">
                <a:solidFill>
                  <a:srgbClr val="C00000"/>
                </a:solidFill>
              </a:rPr>
              <a:t>LEAST</a:t>
            </a:r>
            <a:r>
              <a:rPr lang="en-GB" sz="1000" b="1" baseline="0">
                <a:solidFill>
                  <a:srgbClr val="C00000"/>
                </a:solidFill>
              </a:rPr>
              <a:t> PROFITABLE</a:t>
            </a:r>
            <a:endParaRPr lang="en-GB" sz="1000" b="1">
              <a:solidFill>
                <a:srgbClr val="C00000"/>
              </a:solidFill>
            </a:endParaRPr>
          </a:p>
        </xdr:txBody>
      </xdr:sp>
      <xdr:sp macro="" textlink="">
        <xdr:nvSpPr>
          <xdr:cNvPr id="43" name="TextBox 42">
            <a:extLst>
              <a:ext uri="{FF2B5EF4-FFF2-40B4-BE49-F238E27FC236}">
                <a16:creationId xmlns:a16="http://schemas.microsoft.com/office/drawing/2014/main" id="{51C5A467-7AF7-4DDB-B29C-C23C1CADF163}"/>
              </a:ext>
            </a:extLst>
          </xdr:cNvPr>
          <xdr:cNvSpPr txBox="1"/>
        </xdr:nvSpPr>
        <xdr:spPr>
          <a:xfrm>
            <a:off x="11261557" y="5416717"/>
            <a:ext cx="1066801" cy="164933"/>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b="1" baseline="0">
                <a:solidFill>
                  <a:srgbClr val="C00000"/>
                </a:solidFill>
              </a:rPr>
              <a:t>BY CATEGORY: </a:t>
            </a:r>
          </a:p>
        </xdr:txBody>
      </xdr:sp>
      <xdr:sp macro="" textlink="">
        <xdr:nvSpPr>
          <xdr:cNvPr id="44" name="TextBox 43">
            <a:extLst>
              <a:ext uri="{FF2B5EF4-FFF2-40B4-BE49-F238E27FC236}">
                <a16:creationId xmlns:a16="http://schemas.microsoft.com/office/drawing/2014/main" id="{66A9379F-EA79-41E8-90D4-3E0EE93ADEB5}"/>
              </a:ext>
            </a:extLst>
          </xdr:cNvPr>
          <xdr:cNvSpPr txBox="1"/>
        </xdr:nvSpPr>
        <xdr:spPr>
          <a:xfrm>
            <a:off x="11269578" y="5626267"/>
            <a:ext cx="1130969" cy="188996"/>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b="1" baseline="0">
                <a:solidFill>
                  <a:srgbClr val="C00000"/>
                </a:solidFill>
              </a:rPr>
              <a:t>BY SUB-CATEGORY:</a:t>
            </a:r>
          </a:p>
        </xdr:txBody>
      </xdr:sp>
      <xdr:sp macro="" textlink="mp_cat">
        <xdr:nvSpPr>
          <xdr:cNvPr id="46" name="TextBox 45">
            <a:extLst>
              <a:ext uri="{FF2B5EF4-FFF2-40B4-BE49-F238E27FC236}">
                <a16:creationId xmlns:a16="http://schemas.microsoft.com/office/drawing/2014/main" id="{AE8AABD7-E346-418D-8EB5-79A01364D21E}"/>
              </a:ext>
            </a:extLst>
          </xdr:cNvPr>
          <xdr:cNvSpPr txBox="1"/>
        </xdr:nvSpPr>
        <xdr:spPr>
          <a:xfrm>
            <a:off x="12360441" y="4705354"/>
            <a:ext cx="1219201" cy="213054"/>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4587A7D7-B0AA-4C7B-AF4D-64C676024428}" type="TxLink">
              <a:rPr lang="en-US" sz="1100" b="1" i="0" u="none" strike="noStrike" baseline="0">
                <a:solidFill>
                  <a:srgbClr val="002060"/>
                </a:solidFill>
                <a:latin typeface="+mn-lt"/>
                <a:cs typeface="Calibri"/>
              </a:rPr>
              <a:pPr marL="0" marR="0" lvl="0" indent="0" defTabSz="914400" eaLnBrk="1" fontAlgn="auto" latinLnBrk="0" hangingPunct="1">
                <a:lnSpc>
                  <a:spcPct val="100000"/>
                </a:lnSpc>
                <a:spcBef>
                  <a:spcPts val="0"/>
                </a:spcBef>
                <a:spcAft>
                  <a:spcPts val="0"/>
                </a:spcAft>
                <a:buClrTx/>
                <a:buSzTx/>
                <a:buFontTx/>
                <a:buNone/>
                <a:tabLst/>
                <a:defRPr/>
              </a:pPr>
              <a:t>Office Supplies</a:t>
            </a:fld>
            <a:endParaRPr lang="en-GB" sz="1100" b="1" baseline="0">
              <a:solidFill>
                <a:srgbClr val="002060"/>
              </a:solidFill>
              <a:latin typeface="+mn-lt"/>
            </a:endParaRPr>
          </a:p>
        </xdr:txBody>
      </xdr:sp>
      <xdr:sp macro="" textlink="mp_subcat">
        <xdr:nvSpPr>
          <xdr:cNvPr id="49" name="TextBox 48">
            <a:extLst>
              <a:ext uri="{FF2B5EF4-FFF2-40B4-BE49-F238E27FC236}">
                <a16:creationId xmlns:a16="http://schemas.microsoft.com/office/drawing/2014/main" id="{CD8D848A-6DB7-4D27-9AF3-F006B9EA1FCA}"/>
              </a:ext>
            </a:extLst>
          </xdr:cNvPr>
          <xdr:cNvSpPr txBox="1"/>
        </xdr:nvSpPr>
        <xdr:spPr>
          <a:xfrm>
            <a:off x="12352422" y="4926431"/>
            <a:ext cx="2029326" cy="245143"/>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37D68C16-43C1-4FD5-B668-6C41379CF40E}" type="TxLink">
              <a:rPr lang="en-US" sz="1100" b="1" i="0" u="none" strike="noStrike" baseline="0">
                <a:solidFill>
                  <a:srgbClr val="002060"/>
                </a:solidFill>
                <a:latin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Binders and Binder Accessories</a:t>
            </a:fld>
            <a:endParaRPr lang="en-GB" sz="1000" b="1" baseline="0">
              <a:solidFill>
                <a:srgbClr val="002060"/>
              </a:solidFill>
              <a:latin typeface="+mn-lt"/>
            </a:endParaRPr>
          </a:p>
        </xdr:txBody>
      </xdr:sp>
      <xdr:sp macro="" textlink="">
        <xdr:nvSpPr>
          <xdr:cNvPr id="50" name="TextBox 49">
            <a:extLst>
              <a:ext uri="{FF2B5EF4-FFF2-40B4-BE49-F238E27FC236}">
                <a16:creationId xmlns:a16="http://schemas.microsoft.com/office/drawing/2014/main" id="{40631078-F150-4907-BEA0-A3A4FD61CFC7}"/>
              </a:ext>
            </a:extLst>
          </xdr:cNvPr>
          <xdr:cNvSpPr txBox="1"/>
        </xdr:nvSpPr>
        <xdr:spPr>
          <a:xfrm>
            <a:off x="11261557" y="5839326"/>
            <a:ext cx="1130969" cy="188996"/>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800" b="1" baseline="0">
                <a:solidFill>
                  <a:srgbClr val="C00000"/>
                </a:solidFill>
              </a:rPr>
              <a:t>BY PRODUCT:</a:t>
            </a:r>
          </a:p>
        </xdr:txBody>
      </xdr:sp>
      <xdr:sp macro="" textlink="">
        <xdr:nvSpPr>
          <xdr:cNvPr id="51" name="Rectangle 50">
            <a:extLst>
              <a:ext uri="{FF2B5EF4-FFF2-40B4-BE49-F238E27FC236}">
                <a16:creationId xmlns:a16="http://schemas.microsoft.com/office/drawing/2014/main" id="{7AE91ABD-40B3-7BEC-2105-37D324AB2751}"/>
              </a:ext>
            </a:extLst>
          </xdr:cNvPr>
          <xdr:cNvSpPr/>
        </xdr:nvSpPr>
        <xdr:spPr>
          <a:xfrm>
            <a:off x="11245516" y="5171574"/>
            <a:ext cx="3641558" cy="45719"/>
          </a:xfrm>
          <a:prstGeom prst="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lp_cat">
        <xdr:nvSpPr>
          <xdr:cNvPr id="53" name="TextBox 52">
            <a:extLst>
              <a:ext uri="{FF2B5EF4-FFF2-40B4-BE49-F238E27FC236}">
                <a16:creationId xmlns:a16="http://schemas.microsoft.com/office/drawing/2014/main" id="{CE9872A3-970C-4341-8CEA-1166E0FF5B0F}"/>
              </a:ext>
            </a:extLst>
          </xdr:cNvPr>
          <xdr:cNvSpPr txBox="1"/>
        </xdr:nvSpPr>
        <xdr:spPr>
          <a:xfrm>
            <a:off x="12392527" y="5408696"/>
            <a:ext cx="1219201" cy="209545"/>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82879EEF-BED4-4CC7-8D2F-A2E13549BB7D}" type="TxLink">
              <a:rPr lang="en-US" sz="1000" b="1" i="0" u="none" strike="noStrike" baseline="0">
                <a:solidFill>
                  <a:srgbClr val="C00000"/>
                </a:solidFill>
                <a:latin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Furniture</a:t>
            </a:fld>
            <a:endParaRPr lang="en-GB" sz="1000" b="1" baseline="0">
              <a:solidFill>
                <a:srgbClr val="C00000"/>
              </a:solidFill>
              <a:latin typeface="+mn-lt"/>
            </a:endParaRPr>
          </a:p>
        </xdr:txBody>
      </xdr:sp>
      <xdr:sp macro="" textlink="lp_subcat">
        <xdr:nvSpPr>
          <xdr:cNvPr id="54" name="TextBox 53">
            <a:extLst>
              <a:ext uri="{FF2B5EF4-FFF2-40B4-BE49-F238E27FC236}">
                <a16:creationId xmlns:a16="http://schemas.microsoft.com/office/drawing/2014/main" id="{9AA4F25C-7A2B-04A3-346B-EFA6EAF749AC}"/>
              </a:ext>
            </a:extLst>
          </xdr:cNvPr>
          <xdr:cNvSpPr txBox="1"/>
        </xdr:nvSpPr>
        <xdr:spPr>
          <a:xfrm>
            <a:off x="12368464" y="5605713"/>
            <a:ext cx="1219201" cy="209545"/>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3A91926C-31A2-4A49-9710-EBECA3F7322D}" type="TxLink">
              <a:rPr lang="en-US" sz="1000" b="1" i="0" u="none" strike="noStrike" baseline="0">
                <a:solidFill>
                  <a:srgbClr val="C00000"/>
                </a:solidFill>
                <a:latin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Tables</a:t>
            </a:fld>
            <a:endParaRPr lang="en-GB" sz="1000" b="1" baseline="0">
              <a:solidFill>
                <a:srgbClr val="C00000"/>
              </a:solidFill>
              <a:latin typeface="+mn-lt"/>
            </a:endParaRPr>
          </a:p>
        </xdr:txBody>
      </xdr:sp>
      <xdr:sp macro="" textlink="leastproduct">
        <xdr:nvSpPr>
          <xdr:cNvPr id="55" name="TextBox 54">
            <a:extLst>
              <a:ext uri="{FF2B5EF4-FFF2-40B4-BE49-F238E27FC236}">
                <a16:creationId xmlns:a16="http://schemas.microsoft.com/office/drawing/2014/main" id="{9473E62B-9E62-8E13-F5AC-822AE7F18ADF}"/>
              </a:ext>
            </a:extLst>
          </xdr:cNvPr>
          <xdr:cNvSpPr txBox="1"/>
        </xdr:nvSpPr>
        <xdr:spPr>
          <a:xfrm>
            <a:off x="11919285" y="5847345"/>
            <a:ext cx="2967790" cy="180976"/>
          </a:xfrm>
          <a:prstGeom prst="rect">
            <a:avLst/>
          </a:prstGeom>
          <a:solidFill>
            <a:schemeClr val="lt1"/>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8F7BE6C0-5F57-4F3E-8331-B59321FE8B7E}" type="TxLink">
              <a:rPr lang="en-US" sz="1000" b="1" i="0" u="none" strike="noStrike" baseline="0">
                <a:solidFill>
                  <a:srgbClr val="C00000"/>
                </a:solidFill>
                <a:latin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Polycom ViewStation™ ISDN Videoconferencing Unit</a:t>
            </a:fld>
            <a:endParaRPr lang="en-GB" sz="1000" b="1" baseline="0">
              <a:solidFill>
                <a:srgbClr val="C00000"/>
              </a:solidFill>
              <a:latin typeface="+mn-lt"/>
            </a:endParaRPr>
          </a:p>
        </xdr:txBody>
      </xdr:sp>
      <xdr:graphicFrame macro="">
        <xdr:nvGraphicFramePr>
          <xdr:cNvPr id="28" name="Chart 27">
            <a:extLst>
              <a:ext uri="{FF2B5EF4-FFF2-40B4-BE49-F238E27FC236}">
                <a16:creationId xmlns:a16="http://schemas.microsoft.com/office/drawing/2014/main" id="{B9F5EBA1-6371-4E94-88C9-D006BD4EC448}"/>
              </a:ext>
            </a:extLst>
          </xdr:cNvPr>
          <xdr:cNvGraphicFramePr>
            <a:graphicFrameLocks/>
          </xdr:cNvGraphicFramePr>
        </xdr:nvGraphicFramePr>
        <xdr:xfrm>
          <a:off x="9881936" y="2685901"/>
          <a:ext cx="5005137" cy="177766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3" name="Chart 12">
            <a:extLst>
              <a:ext uri="{FF2B5EF4-FFF2-40B4-BE49-F238E27FC236}">
                <a16:creationId xmlns:a16="http://schemas.microsoft.com/office/drawing/2014/main" id="{6A04DA78-4361-4405-B170-2C5DE9EA8EFC}"/>
              </a:ext>
            </a:extLst>
          </xdr:cNvPr>
          <xdr:cNvGraphicFramePr>
            <a:graphicFrameLocks/>
          </xdr:cNvGraphicFramePr>
        </xdr:nvGraphicFramePr>
        <xdr:xfrm>
          <a:off x="12071684" y="812279"/>
          <a:ext cx="2815390" cy="1825793"/>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7" name="Chart 36">
            <a:extLst>
              <a:ext uri="{FF2B5EF4-FFF2-40B4-BE49-F238E27FC236}">
                <a16:creationId xmlns:a16="http://schemas.microsoft.com/office/drawing/2014/main" id="{92B4DF1C-EB0E-4370-BFA3-41CC8266ACC6}"/>
              </a:ext>
            </a:extLst>
          </xdr:cNvPr>
          <xdr:cNvGraphicFramePr>
            <a:graphicFrameLocks/>
          </xdr:cNvGraphicFramePr>
        </xdr:nvGraphicFramePr>
        <xdr:xfrm>
          <a:off x="4852737" y="2694072"/>
          <a:ext cx="4989095" cy="178729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39" name="TextBox 38">
            <a:hlinkClick xmlns:r="http://schemas.openxmlformats.org/officeDocument/2006/relationships" r:id="rId13"/>
            <a:extLst>
              <a:ext uri="{FF2B5EF4-FFF2-40B4-BE49-F238E27FC236}">
                <a16:creationId xmlns:a16="http://schemas.microsoft.com/office/drawing/2014/main" id="{BAE5A756-D4A1-4141-9CCB-431AD6C46BC2}"/>
              </a:ext>
            </a:extLst>
          </xdr:cNvPr>
          <xdr:cNvSpPr txBox="1"/>
        </xdr:nvSpPr>
        <xdr:spPr>
          <a:xfrm>
            <a:off x="10514396" y="212257"/>
            <a:ext cx="506530" cy="35433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chemeClr val="bg1"/>
                </a:solidFill>
              </a:rPr>
              <a:t>EDA 2</a:t>
            </a:r>
            <a:r>
              <a:rPr lang="en-GB" sz="1000" b="1" baseline="0">
                <a:solidFill>
                  <a:schemeClr val="bg1"/>
                </a:solidFill>
              </a:rPr>
              <a:t> </a:t>
            </a:r>
            <a:endParaRPr lang="en-GB" sz="1000" b="1">
              <a:solidFill>
                <a:schemeClr val="bg1"/>
              </a:solidFill>
            </a:endParaRPr>
          </a:p>
        </xdr:txBody>
      </xdr:sp>
      <xdr:sp macro="" textlink="">
        <xdr:nvSpPr>
          <xdr:cNvPr id="40" name="TextBox 39">
            <a:hlinkClick xmlns:r="http://schemas.openxmlformats.org/officeDocument/2006/relationships" r:id="rId14"/>
            <a:extLst>
              <a:ext uri="{FF2B5EF4-FFF2-40B4-BE49-F238E27FC236}">
                <a16:creationId xmlns:a16="http://schemas.microsoft.com/office/drawing/2014/main" id="{9E77028A-4A29-47F1-8A2C-F3655B8BA7E5}"/>
              </a:ext>
            </a:extLst>
          </xdr:cNvPr>
          <xdr:cNvSpPr txBox="1"/>
        </xdr:nvSpPr>
        <xdr:spPr>
          <a:xfrm>
            <a:off x="11172122" y="204236"/>
            <a:ext cx="506530" cy="35433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chemeClr val="bg1"/>
                </a:solidFill>
              </a:rPr>
              <a:t>EDA 3</a:t>
            </a:r>
            <a:r>
              <a:rPr lang="en-GB" sz="1000" b="1" baseline="0">
                <a:solidFill>
                  <a:schemeClr val="bg1"/>
                </a:solidFill>
              </a:rPr>
              <a:t> </a:t>
            </a:r>
            <a:endParaRPr lang="en-GB" sz="1000" b="1">
              <a:solidFill>
                <a:schemeClr val="bg1"/>
              </a:solidFill>
            </a:endParaRPr>
          </a:p>
        </xdr:txBody>
      </xdr:sp>
      <xdr:sp macro="" textlink="">
        <xdr:nvSpPr>
          <xdr:cNvPr id="41" name="TextBox 40">
            <a:hlinkClick xmlns:r="http://schemas.openxmlformats.org/officeDocument/2006/relationships" r:id="rId15"/>
            <a:extLst>
              <a:ext uri="{FF2B5EF4-FFF2-40B4-BE49-F238E27FC236}">
                <a16:creationId xmlns:a16="http://schemas.microsoft.com/office/drawing/2014/main" id="{574C2218-1D79-4636-9F2E-F9E4EF8338AC}"/>
              </a:ext>
            </a:extLst>
          </xdr:cNvPr>
          <xdr:cNvSpPr txBox="1"/>
        </xdr:nvSpPr>
        <xdr:spPr>
          <a:xfrm>
            <a:off x="12423406" y="196215"/>
            <a:ext cx="506530" cy="35433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chemeClr val="bg1"/>
                </a:solidFill>
              </a:rPr>
              <a:t>EDA 5</a:t>
            </a:r>
            <a:r>
              <a:rPr lang="en-GB" sz="1000" b="1" baseline="0">
                <a:solidFill>
                  <a:schemeClr val="bg1"/>
                </a:solidFill>
              </a:rPr>
              <a:t> </a:t>
            </a:r>
            <a:endParaRPr lang="en-GB" sz="1000" b="1">
              <a:solidFill>
                <a:schemeClr val="bg1"/>
              </a:solidFill>
            </a:endParaRPr>
          </a:p>
        </xdr:txBody>
      </xdr:sp>
      <xdr:sp macro="" textlink="">
        <xdr:nvSpPr>
          <xdr:cNvPr id="45" name="TextBox 44">
            <a:hlinkClick xmlns:r="http://schemas.openxmlformats.org/officeDocument/2006/relationships" r:id="rId16"/>
            <a:extLst>
              <a:ext uri="{FF2B5EF4-FFF2-40B4-BE49-F238E27FC236}">
                <a16:creationId xmlns:a16="http://schemas.microsoft.com/office/drawing/2014/main" id="{19AAFB12-A615-41B2-BBA5-A72223BD677A}"/>
              </a:ext>
            </a:extLst>
          </xdr:cNvPr>
          <xdr:cNvSpPr txBox="1"/>
        </xdr:nvSpPr>
        <xdr:spPr>
          <a:xfrm>
            <a:off x="11805785" y="188194"/>
            <a:ext cx="506530" cy="357840"/>
          </a:xfrm>
          <a:prstGeom prst="rect">
            <a:avLst/>
          </a:prstGeom>
          <a:solidFill>
            <a:srgbClr val="C00000"/>
          </a:solidFill>
          <a:ln w="2857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chemeClr val="bg1"/>
                </a:solidFill>
              </a:rPr>
              <a:t>EDA 4</a:t>
            </a:r>
            <a:r>
              <a:rPr lang="en-GB" sz="1000" b="1" baseline="0">
                <a:solidFill>
                  <a:schemeClr val="bg1"/>
                </a:solidFill>
              </a:rPr>
              <a:t> </a:t>
            </a:r>
            <a:endParaRPr lang="en-GB" sz="10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3.411173495369" createdVersion="8" refreshedVersion="8" minRefreshableVersion="3" recordCount="1952" xr:uid="{6368980C-ACDD-41AC-A360-C3F72AA83A01}">
  <cacheSource type="worksheet">
    <worksheetSource name="Orders"/>
  </cacheSource>
  <cacheFields count="34">
    <cacheField name="Row ID" numFmtId="0">
      <sharedItems containsSemiMixedTypes="0" containsString="0" containsNumber="1" containsInteger="1" minValue="64" maxValue="26389"/>
    </cacheField>
    <cacheField name="Order Priority" numFmtId="0">
      <sharedItems/>
    </cacheField>
    <cacheField name="Discount" numFmtId="9">
      <sharedItems containsSemiMixedTypes="0" containsString="0" containsNumber="1" minValue="0" maxValue="0.21"/>
    </cacheField>
    <cacheField name="Profit" numFmtId="2">
      <sharedItems containsSemiMixedTypes="0" containsString="0" containsNumber="1" minValue="-16476.84" maxValue="9228.23"/>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ount="1130">
        <s v="Bonnie Potter"/>
        <s v="Ronnie Proctor"/>
        <s v="Marcus Dunlap"/>
        <s v="Gwendolyn F Tyson"/>
        <s v="Timothy Reese"/>
        <s v="Sarah Ramsey"/>
        <s v="Laurie Hanna"/>
        <s v="Jim Rodgers"/>
        <s v="Tony Wilkins Winters"/>
        <s v="Edna Thomas"/>
        <s v="Guy Gallagher"/>
        <s v="Matthew Berman"/>
        <s v="Ricky Hensley"/>
        <s v="Theodore Moran"/>
        <s v="Lorraine Kelly"/>
        <s v="Sidney Russell Austin"/>
        <s v="Randall Montgomery"/>
        <s v="Pam Gilbert"/>
        <s v="Lynn Morrow"/>
        <s v="Ellen McCormick"/>
        <s v="Scott Bunn"/>
        <s v="Annette Boone"/>
        <s v="Edgar Stone"/>
        <s v="Helen Stein"/>
        <s v="Norman Shields"/>
        <s v="Wallace Werner"/>
        <s v="Victoria Baker Hoover"/>
        <s v="Eddie House Mueller"/>
        <s v="Max McKenna"/>
        <s v="Claudia Boyle"/>
        <s v="Caroline Johnston"/>
        <s v="Lois Hamilton"/>
        <s v="Tom McFarland"/>
        <s v="Ron Newton"/>
        <s v="Dwight M Carr"/>
        <s v="Linda Weiss"/>
        <s v="Helen H Murphy"/>
        <s v="Shawn Stern"/>
        <s v="Kara Allison"/>
        <s v="Dale Gillespie"/>
        <s v="Brooke Weeks Taylor"/>
        <s v="Marguerite Moss"/>
        <s v="Rhonda Ivey"/>
        <s v="Yvonne Fox"/>
        <s v="Geoffrey Zhu"/>
        <s v="Kent Kerr"/>
        <s v="Diana Xu"/>
        <s v="Robin Kramer Vaughn"/>
        <s v="Vicki Hauser"/>
        <s v="Janice Cole"/>
        <s v="Christina Matthews"/>
        <s v="Wesley Waller"/>
        <s v="Phillip Holmes"/>
        <s v="Alex Harrell"/>
        <s v="Lloyd Norris"/>
        <s v="Gerald Kearney"/>
        <s v="Danny Hong"/>
        <s v="Tammy Goldman"/>
        <s v="Samantha Weaver"/>
        <s v="Leroy Blanchard"/>
        <s v="Max Small"/>
        <s v="Floyd Dale"/>
        <s v="Anna Wood"/>
        <s v="Frances Saunders"/>
        <s v="Colleen Andrews"/>
        <s v="Michele Bullard"/>
        <s v="Don Cameron"/>
        <s v="Shawn McIntyre"/>
        <s v="Gilbert Scarborough"/>
        <s v="Amy Ellis Holder"/>
        <s v="Marshall Brandt Briggs"/>
        <s v="Brenda Nelson Blanchard"/>
        <s v="Brett Hawkins"/>
        <s v="Irene Li"/>
        <s v="Allan Shields"/>
        <s v="Edward Pugh"/>
        <s v="Carlos Hess"/>
        <s v="Ross Frederick"/>
        <s v="James Beck"/>
        <s v="Calvin Boyette"/>
        <s v="Sam Rouse"/>
        <s v="Eleanor Swain"/>
        <s v="Roger Blalock Cassidy"/>
        <s v="Lucille Rankin"/>
        <s v="Vickie Andrews"/>
        <s v="Pauline Boyette"/>
        <s v="Virginia Gay"/>
        <s v="Patricia Cole Blair"/>
        <s v="Sara O'Connor"/>
        <s v="Thomas McAllister"/>
        <s v="Glen Caldwell"/>
        <s v="Ruby Gibbons"/>
        <s v="Benjamin Kaufman"/>
        <s v="Katherine Kearney"/>
        <s v="Arthur Lowe Nash"/>
        <s v="Brenda May"/>
        <s v="Faye Dyer"/>
        <s v="Bradley Pollock"/>
        <s v="Curtis O'Connell"/>
        <s v="Bobby Clements"/>
        <s v="Jacqueline Noble"/>
        <s v="Lynn Epstein"/>
        <s v="Rosemary English"/>
        <s v="Kim Weiss"/>
        <s v="Juanita Coley Knox"/>
        <s v="Bonnie Chambers"/>
        <s v="Barbara McNamara"/>
        <s v="Chris F Brandt"/>
        <s v="Patrick Rosenthal"/>
        <s v="Troy Moon"/>
        <s v="Sam Oh"/>
        <s v="Roberta Mullins Peters"/>
        <s v="Jeanne Werner"/>
        <s v="Sandra Sharma"/>
        <s v="Sylvia Bush"/>
        <s v="Danielle Watts"/>
        <s v="Renee Alston"/>
        <s v="Angela Howe"/>
        <s v="Roger Schwartz"/>
        <s v="Joel Buckley"/>
        <s v="Erica R Fuller"/>
        <s v="Shawn Combs"/>
        <s v="Monica McCormick"/>
        <s v="Denise Carver"/>
        <s v="Bruce Stark"/>
        <s v="June Frank Hammond"/>
        <s v="Calvin Parsons Walter"/>
        <s v="Carolyn Proctor"/>
        <s v="Scott Feldman"/>
        <s v="Ernest Barber"/>
        <s v="Alice Berger McIntyre"/>
        <s v="Thelma Abrams"/>
        <s v="Judy Barrett"/>
        <s v="Valerie Moon"/>
        <s v="Joyce Murray"/>
        <s v="Leslie Rowland"/>
        <s v="George Terry"/>
        <s v="Anne Armstrong"/>
        <s v="Debbie Stevenson"/>
        <s v="Marc Nash"/>
        <s v="Maria Thomas"/>
        <s v="Craig Bennett"/>
        <s v="Marion Bowling"/>
        <s v="Tony Doyle"/>
        <s v="Ross Simpson"/>
        <s v="Donna Craven"/>
        <s v="Edgar McKenzie"/>
        <s v="Edward Leonard"/>
        <s v="Molly Vincent"/>
        <s v="Ronnie Creech"/>
        <s v="Eileen Cheek"/>
        <s v="Toni Swanson"/>
        <s v="Douglas Buck"/>
        <s v="Jimmy Alston Holder"/>
        <s v="Steve McKee"/>
        <s v="Carol Saunders"/>
        <s v="Cameron Owens"/>
        <s v="Gregory Rao"/>
        <s v="Mark Ritchie"/>
        <s v="Aaron Riggs"/>
        <s v="Gina McKnight"/>
        <s v="April Hu"/>
        <s v="Jill Clements"/>
        <s v="Alice Coley"/>
        <s v="Ruth Lamm"/>
        <s v="Henry Ball"/>
        <s v="Dennis Boykin Townsend"/>
        <s v="Edna Monroe Talley"/>
        <s v="Peggy Chan"/>
        <s v="Kristine Connolly"/>
        <s v="Walter Young"/>
        <s v="Kristina Sanders"/>
        <s v="Peter McConnell"/>
        <s v="Katharine Bass"/>
        <s v="Vanessa Winstead"/>
        <s v="Gordon Lyon"/>
        <s v="Evan K Bullard"/>
        <s v="Marlene Abrams"/>
        <s v="Kathryn Patrick"/>
        <s v="Timothy Currie"/>
        <s v="William Larson"/>
        <s v="Eva Silverman"/>
        <s v="Joel Huffman"/>
        <s v="Charlie Moore"/>
        <s v="Doris Fitzpatrick"/>
        <s v="Alexandra Wise"/>
        <s v="Vickie Morse"/>
        <s v="Gretchen Ball"/>
        <s v="Lindsay P Ashley"/>
        <s v="Alison Peters Wooten"/>
        <s v="Brett Schultz"/>
        <s v="Robert Cowan"/>
        <s v="Howard Rogers"/>
        <s v="Heather Stern"/>
        <s v="Hazel Khan"/>
        <s v="Jenny Petty"/>
        <s v="Terry Klein"/>
        <s v="Scott McKenna"/>
        <s v="Juan Justice"/>
        <s v="Christopher Bryant"/>
        <s v="Brooke Shepherd"/>
        <s v="Lois Rowland"/>
        <s v="Neal Wolfe"/>
        <s v="Robin High"/>
        <s v="Steve O'Brien"/>
        <s v="Roger Meyer"/>
        <s v="Leah Clapp"/>
        <s v="Ann Katz"/>
        <s v="Derek McCormick"/>
        <s v="Marjorie Arthur"/>
        <s v="Hilda Bennett"/>
        <s v="Miriam Mueller"/>
        <s v="Emily Sims"/>
        <s v="Allison Kirby"/>
        <s v="Amy Shea"/>
        <s v="Lewis Baldwin"/>
        <s v="Brian Leach"/>
        <s v="Albert Frost"/>
        <s v="Edward McKenzie"/>
        <s v="Katie Dougherty"/>
        <s v="Laurence Poe"/>
        <s v="Seth Merrill"/>
        <s v="Ashley Reese"/>
        <s v="Tommy Honeycutt"/>
        <s v="Alicia Curtis"/>
        <s v="Richard McClure"/>
        <s v="Johnny Reid"/>
        <s v="Adam G Sawyer"/>
        <s v="Nelson Hensley"/>
        <s v="Jenny Gold"/>
        <s v="Joseph Grossman"/>
        <s v="Kelly O'Connor"/>
        <s v="Pam Anthony"/>
        <s v="Stephen Lam"/>
        <s v="Melvin Duke"/>
        <s v="Beverly Cooke Brooks"/>
        <s v="Lindsay Link"/>
        <s v="June Herbert"/>
        <s v="Meredith Walters"/>
        <s v="Danny Vaughn"/>
        <s v="Peggy Rowe"/>
        <s v="Stacey Hale"/>
        <s v="Joy Maxwell"/>
        <s v="Mary Page"/>
        <s v="Jordan Wilkinson"/>
        <s v="David Wrenn"/>
        <s v="Elisabeth Massey"/>
        <s v="Helen Lyons"/>
        <s v="Neil Hogan"/>
        <s v="Bernice F Day"/>
        <s v="Stuart Holloway"/>
        <s v="Jeffrey Mueller"/>
        <s v="Geraldine Puckett"/>
        <s v="Deborah Paul"/>
        <s v="Jean Webster"/>
        <s v="Sarah N Becker"/>
        <s v="Carlos Byrd"/>
        <s v="Jason Bray"/>
        <s v="Holly Pate"/>
        <s v="Amanda Conner"/>
        <s v="Eileen Riddle"/>
        <s v="Lee McKenna Gregory"/>
        <s v="Cheryl Guthrie"/>
        <s v="Marianne Goldstein"/>
        <s v="Judy Singer"/>
        <s v="Catherine Mullins"/>
        <s v="Christian Albright"/>
        <s v="Joann Moser"/>
        <s v="Marvin Hunt"/>
        <s v="Sheryl Marsh"/>
        <s v="Monica Law Thompson"/>
        <s v="Douglas Sutton"/>
        <s v="Gerald Love"/>
        <s v="Jesse Hutchinson"/>
        <s v="Helen H Heller"/>
        <s v="Leah Davenport"/>
        <s v="Karen Hendricks"/>
        <s v="Jacob Lanier"/>
        <s v="Arthur Brady"/>
        <s v="Dana Burgess"/>
        <s v="Sharon Ellis"/>
        <s v="Sandy Ellington"/>
        <s v="Erika Fink"/>
        <s v="Ellen Beck"/>
        <s v="Malcolm Robertson"/>
        <s v="Billie Fowler"/>
        <s v="Gail Rankin Cole"/>
        <s v="Jennifer Siegel"/>
        <s v="Harriet Hodges"/>
        <s v="Jordan Berry"/>
        <s v="Francis Spivey"/>
        <s v="Rachel Casey"/>
        <s v="Carla Hauser"/>
        <s v="Marsha P Joyner"/>
        <s v="Carol Sherrill"/>
        <s v="Marion Wilcox"/>
        <s v="Kerry Jernigan"/>
        <s v="Tracy Livingston"/>
        <s v="Jessie Kelly"/>
        <s v="Dolores Abrams"/>
        <s v="Ruth Dudley"/>
        <s v="Calvin Conway"/>
        <s v="Robyn Garner"/>
        <s v="Kelly Shaw"/>
        <s v="Albert Maxwell"/>
        <s v="Stephanie Sun Perry"/>
        <s v="Denise Parks"/>
        <s v="Dorothy Buchanan"/>
        <s v="Ernest Oh"/>
        <s v="Jane Shah"/>
        <s v="Tony Chandler"/>
        <s v="Sally House"/>
        <s v="Phillip Chappell"/>
        <s v="Benjamin Chan"/>
        <s v="Yvonne Clarke"/>
        <s v="Lynn Payne"/>
        <s v="Gregory Holden"/>
        <s v="Francis Evans"/>
        <s v="Howard Burnett"/>
        <s v="Sue Drake"/>
        <s v="Gail Currin"/>
        <s v="Neal Weber"/>
        <s v="Lloyd Spencer"/>
        <s v="Phillip Pollard"/>
        <s v="Rita Barton"/>
        <s v="Lynn Bell"/>
        <s v="Lloyd Dickson"/>
        <s v="Priscilla Frank"/>
        <s v="Kristin George"/>
        <s v="Theresa Winters"/>
        <s v="Beverly Cameron"/>
        <s v="Francis Sherrill"/>
        <s v="Meredith Humphrey"/>
        <s v="Julie Porter"/>
        <s v="Glen Newman"/>
        <s v="Eugene Kerr"/>
        <s v="Brian Bennett"/>
        <s v="Marguerite Rodgers"/>
        <s v="Kent Burton"/>
        <s v="Jessica Huffman"/>
        <s v="Jon Hale"/>
        <s v="Mildred Chase"/>
        <s v="Jerome Burch"/>
        <s v="Erin Ballard"/>
        <s v="Gayle Pearson"/>
        <s v="Keith R Atkinson"/>
        <s v="Gene Gilliam"/>
        <s v="Willie Robinson"/>
        <s v="Vicki Bond"/>
        <s v="Erik Barr"/>
        <s v="Pam Bennett"/>
        <s v="Marion Owens"/>
        <s v="Theodore Tyson"/>
        <s v="Colleen Fletcher"/>
        <s v="Hazel Dale"/>
        <s v="Ted Dunlap"/>
        <s v="Leon Peele"/>
        <s v="Kimberly McCarthy"/>
        <s v="Sidney Bowling"/>
        <s v="Timothy Ross"/>
        <s v="Maxine Collier Grady"/>
        <s v="Joanna Keith"/>
        <s v="Dwight Bishop"/>
        <s v="Dennis Welch"/>
        <s v="Luis Kerr"/>
        <s v="Julia Reynolds"/>
        <s v="Samantha Koch"/>
        <s v="Tonya Proctor"/>
        <s v="Peggy Lanier"/>
        <s v="Randy Jiang"/>
        <s v="Ray Grady"/>
        <s v="Kurt O'Connor"/>
        <s v="Pam Patton"/>
        <s v="Benjamin Strauss"/>
        <s v="Michael Robbins"/>
        <s v="Marjorie Owens"/>
        <s v="Carmen McPherson"/>
        <s v="Malcolm Floyd"/>
        <s v="Russell Chan"/>
        <s v="Edna Huang"/>
        <s v="Alex Nicholson"/>
        <s v="Edith Forbes"/>
        <s v="Arlene Weeks"/>
        <s v="Jessie Houston"/>
        <s v="Sandy Hunt"/>
        <s v="Jesse Williamson"/>
        <s v="Becky O'Brien"/>
        <s v="Lee Xu"/>
        <s v="Glenda Herbert"/>
        <s v="Dwight Stephenson"/>
        <s v="John Morse"/>
        <s v="Louis Parrish"/>
        <s v="Sidney Brewer"/>
        <s v="Grace McNeill Hunt"/>
        <s v="Edward Lamm"/>
        <s v="Beth English"/>
        <s v="Faye Wolf"/>
        <s v="Judy Merritt"/>
        <s v="Debra Proctor"/>
        <s v="Eileen Fletcher"/>
        <s v="Jeremy Pratt"/>
        <s v="Billy Perry Browning"/>
        <s v="Ken Cash"/>
        <s v="Elsie Hwang"/>
        <s v="Hazel Jennings"/>
        <s v="Patrick Byrne"/>
        <s v="Gary Hester"/>
        <s v="Eva Simpson"/>
        <s v="April Bowers"/>
        <s v="Bradley Schroeder"/>
        <s v="Lois Hansen"/>
        <s v="Henry O'Connell"/>
        <s v="Kara Patton"/>
        <s v="Vickie Coates"/>
        <s v="Anne Bland"/>
        <s v="Ryan Foster"/>
        <s v="Keith Hobbs"/>
        <s v="Vickie Gonzalez"/>
        <s v="Danielle Kramer"/>
        <s v="Rosemary Branch"/>
        <s v="Joanne Church"/>
        <s v="Josephine Rao"/>
        <s v="Harold Albright"/>
        <s v="Pauline Denton"/>
        <s v="Dana Sharpe"/>
        <s v="Herbert Beard"/>
        <s v="Cindy Harvey"/>
        <s v="Sherri McIntosh"/>
        <s v="Chris Pritchard"/>
        <s v="Teresa Hill"/>
        <s v="Keith Marsh"/>
        <s v="Adam Saunders Gray"/>
        <s v="Marion Lindsey"/>
        <s v="Denise McIntosh"/>
        <s v="Marie Bass"/>
        <s v="Edward Bynum"/>
        <s v="Vivian Goldstein"/>
        <s v="Jackie Burke"/>
        <s v="Janet McCullough"/>
        <s v="Vivian Clarke"/>
        <s v="Aaron Dillon"/>
        <s v="Marguerite Yu"/>
        <s v="Arlene Gibbons"/>
        <s v="Kristina Collier"/>
        <s v="Earl Roy"/>
        <s v="Chris Ford"/>
        <s v="James Hunter"/>
        <s v="Patsy Harmon"/>
        <s v="Joe D Dean"/>
        <s v="Earl Buck"/>
        <s v="Jeanne Walker"/>
        <s v="Christina Hanna"/>
        <s v="George McLamb"/>
        <s v="Jean Khan"/>
        <s v="Hazel Jones"/>
        <s v="Carolyn Greer"/>
        <s v="Wesley Tate"/>
        <s v="Crystal Floyd"/>
        <s v="Charles Ward"/>
        <s v="Marc Ray"/>
        <s v="Pamela Wiley"/>
        <s v="Betsy Gibson"/>
        <s v="Rebecca Lindsey"/>
        <s v="Brooke Lancaster"/>
        <s v="Robyn Zhou"/>
        <s v="Gregory Crane"/>
        <s v="Stacy Gould"/>
        <s v="Kerry Green"/>
        <s v="Frances Jackson"/>
        <s v="Jean Weiss Diaz"/>
        <s v="Kyle Kaufman"/>
        <s v="Rodney Field"/>
        <s v="Veronica Peck"/>
        <s v="Steve Raynor"/>
        <s v="Norman Adams"/>
        <s v="Wesley Reid"/>
        <s v="Vicki Zhu Daniels"/>
        <s v="Danielle Daniel"/>
        <s v="Tommy Ellis Ritchie"/>
        <s v="Paul Puckett"/>
        <s v="Marvin MacDonald"/>
        <s v="Michael Tanner"/>
        <s v="Alison Stewart"/>
        <s v="Wayne Sutherland"/>
        <s v="Don Beard"/>
        <s v="Kate Lehman"/>
        <s v="Gloria Jacobs"/>
        <s v="Charlotte L Doyle"/>
        <s v="Renee Huang"/>
        <s v="Kay Schultz"/>
        <s v="Joseph Dawson"/>
        <s v="Randall Boykin"/>
        <s v="Earl Watts"/>
        <s v="Larry Hall"/>
        <s v="Neil Parker"/>
        <s v="Brad Stark"/>
        <s v="Jon Ayers"/>
        <s v="Nicole Reid"/>
        <s v="John Bray"/>
        <s v="Laurence Flowers"/>
        <s v="Gary Koch"/>
        <s v="Tara Powers Underwood"/>
        <s v="Joan Floyd"/>
        <s v="Carol Wood"/>
        <s v="James Nicholson"/>
        <s v="Zachary Maynard"/>
        <s v="Edwin Coley"/>
        <s v="Sherry Hurley"/>
        <s v="Ronnie Nolan"/>
        <s v="Lucille Buchanan"/>
        <s v="Ronald O'Neill"/>
        <s v="Chad Henson"/>
        <s v="Frank Hess"/>
        <s v="Alex Watkins"/>
        <s v="Don Rogers"/>
        <s v="Kathleen Huang Hall"/>
        <s v="Jerry Ennis"/>
        <s v="Wayne Lutz"/>
        <s v="June Roberts"/>
        <s v="Gerald Petty"/>
        <s v="Patrick Adcock"/>
        <s v="Molly Browning"/>
        <s v="Aaron Day"/>
        <s v="Lori Wolfe"/>
        <s v="Gerald Raynor"/>
        <s v="Katherine W Epstein"/>
        <s v="Sidney Greenberg"/>
        <s v="Marvin Rollins"/>
        <s v="Sam Woodward"/>
        <s v="Eugene Brewer Knox"/>
        <s v="Nina Bowles"/>
        <s v="Roy Hardison"/>
        <s v="Dan Lamm"/>
        <s v="Charles Cline"/>
        <s v="Elsie Pridgen"/>
        <s v="Carolyn Bowling"/>
        <s v="Mitchell Ross"/>
        <s v="Sidney Scarborough"/>
        <s v="Jeanne Nguyen"/>
        <s v="Esther Whitaker"/>
        <s v="Julie Edwards"/>
        <s v="Wesley Corbett"/>
        <s v="Lynn O'Donnell"/>
        <s v="Larry Church"/>
        <s v="Neil Bailey"/>
        <s v="Rhonda Schroeder"/>
        <s v="Melinda Thornton"/>
        <s v="Holly Osborne"/>
        <s v="Joseph Hurst"/>
        <s v="Sandra Berry"/>
        <s v="Lillian Day"/>
        <s v="Dennis Bowen"/>
        <s v="Sharon Long"/>
        <s v="Regina Langley"/>
        <s v="Rosemary Stark"/>
        <s v="Kathy Shah"/>
        <s v="Russell W Melton"/>
        <s v="Jennifer Zimmerman"/>
        <s v="Constance Flowers"/>
        <s v="Linda Blake"/>
        <s v="Juanita Ballard"/>
        <s v="Carrie Lewis"/>
        <s v="Kerry Wilkerson"/>
        <s v="Nina Horne Kelly"/>
        <s v="Christopher Meadows"/>
        <s v="Eric West"/>
        <s v="Danielle Myers"/>
        <s v="Dean Solomon"/>
        <s v="Edna Pierce"/>
        <s v="Paige Jacobs"/>
        <s v="Herbert Holden"/>
        <s v="Helen Simpson"/>
        <s v="Sherri P Stephens"/>
        <s v="Nelson Hong"/>
        <s v="Michele Bradshaw"/>
        <s v="Ralph Woods Scott"/>
        <s v="Robert Rollins"/>
        <s v="Jeff Spivey"/>
        <s v="Marlene Kirk"/>
        <s v="Charlotte Patterson"/>
        <s v="Miriam Greenberg"/>
        <s v="Ray Oakley"/>
        <s v="Jackie Capps"/>
        <s v="Lawrence Dennis"/>
        <s v="Valerie Siegel"/>
        <s v="Derek Jernigan"/>
        <s v="Jack Morse"/>
        <s v="Joyce Knox"/>
        <s v="Albert Tyson"/>
        <s v="Marvin Yang"/>
        <s v="Danielle Schneider"/>
        <s v="Ian Hall"/>
        <s v="Vanessa Boyer"/>
        <s v="Kate Peck"/>
        <s v="Vincent Hale"/>
        <s v="Stacey Lucas"/>
        <s v="Suzanne Cochran"/>
        <s v="Dwight Albright Huffman"/>
        <s v="Herbert Williamson"/>
        <s v="Clifford Webb"/>
        <s v="Michelle Steele"/>
        <s v="Joy Kaplan McNeill"/>
        <s v="Erika Morgan"/>
        <s v="Gina B Hess"/>
        <s v="Roberta Daniel"/>
        <s v="Lisa Kim"/>
        <s v="Martin Kirk"/>
        <s v="Anita Kent"/>
        <s v="Jacob Hirsch"/>
        <s v="Oscar Bowers"/>
        <s v="Gretchen Levine"/>
        <s v="Melanie Burgess"/>
        <s v="Maureen Herbert Hood"/>
        <s v="Penny Tuttle"/>
        <s v="Amy Hall"/>
        <s v="Sean Stephenson"/>
        <s v="Marcia Feldman"/>
        <s v="Tracy Buckley"/>
        <s v="Hannah Tyson"/>
        <s v="Nathan Jenkins"/>
        <s v="Earl Alston"/>
        <s v="Gregory R Snow"/>
        <s v="William Crawford"/>
        <s v="Scott Moore"/>
        <s v="Diana Coble Hubbard"/>
        <s v="Franklin Spencer"/>
        <s v="Eileen McDonald"/>
        <s v="Teresa Wallace"/>
        <s v="Dana Waller"/>
        <s v="Leslie Shannon"/>
        <s v="Justin Frank"/>
        <s v="Ted Crowder"/>
        <s v="Vickie Martinez"/>
        <s v="Bonnie Matthews Rowland"/>
        <s v="Sean Burton"/>
        <s v="Carolyn Hoffman"/>
        <s v="Marsha Roy"/>
        <s v="Priscilla Brandon"/>
        <s v="Robert Brantley"/>
        <s v="Sherri F Vogel"/>
        <s v="Marianne Weiner Ennis"/>
        <s v="Lynne Wilcox"/>
        <s v="Lynda Rosenthal"/>
        <s v="Anna Burgess"/>
        <s v="David Weaver"/>
        <s v="Paula Hubbard"/>
        <s v="Harriet Bowman"/>
        <s v="Judy Frazier"/>
        <s v="James Dickinson Ball"/>
        <s v="Cynthia Khan"/>
        <s v="Wayne Bean"/>
        <s v="Cathy Simon"/>
        <s v="Erika Jordan"/>
        <s v="Lindsay O'Connell"/>
        <s v="Jon Ward"/>
        <s v="Lynda Herman"/>
        <s v="Peter Adams"/>
        <s v="Jay Simon"/>
        <s v="Eileen Schwartz"/>
        <s v="Kenneth Pollock"/>
        <s v="Francis Kendall"/>
        <s v="Louise Webster Sharma"/>
        <s v="Nathan Newton"/>
        <s v="Marianne Carey"/>
        <s v="Alfred Singh"/>
        <s v="Todd D Norris"/>
        <s v="Claudia Webb"/>
        <s v="Elsie Boykin"/>
        <s v="Kelly Collins"/>
        <s v="Victor Cherry"/>
        <s v="Malcolm S Lanier"/>
        <s v="Evan Kelley"/>
        <s v="Matthew Conway"/>
        <s v="Annie Odom"/>
        <s v="Vernon Hirsch Singleton"/>
        <s v="Patsy Shea"/>
        <s v="Tracy Dyer"/>
        <s v="Nathan Fox"/>
        <s v="Leigh Burnette Hurley"/>
        <s v="Alfred Barber"/>
        <s v="Paige Mason"/>
        <s v="Jeffrey Lloyd"/>
        <s v="Jack Hatcher"/>
        <s v="Carolyn Fisher"/>
        <s v="Paige Powers"/>
        <s v="Joyce Kern"/>
        <s v="Mary Hewitt"/>
        <s v="Philip Hawkins"/>
        <s v="Melvin Kendall"/>
        <s v="Crystal Crabtree"/>
        <s v="Jon Kendall"/>
        <s v="Molly Webster"/>
        <s v="Lester Sawyer"/>
        <s v="Kerry Hardy"/>
        <s v="Courtney Boyd"/>
        <s v="Melinda Rogers"/>
        <s v="Tom Hoyle Honeycutt"/>
        <s v="Wesley Field"/>
        <s v="Brenda Jain"/>
        <s v="Harry Sellers"/>
        <s v="Melanie Knight"/>
        <s v="Judy Hall"/>
        <s v="Sheryl Reese"/>
        <s v="Joanne Spivey"/>
        <s v="Frank Cross"/>
        <s v="Marvin Patrick"/>
        <s v="Donald Melton"/>
        <s v="Gene Heath Cross"/>
        <s v="Karen O'Donnell"/>
        <s v="Lester Woodward Maynard"/>
        <s v="David Hoyle"/>
        <s v="Laurie Howe"/>
        <s v="Eddie Walker"/>
        <s v="Oscar Ford"/>
        <s v="Bobby Powell"/>
        <s v="Sharon Thomas"/>
        <s v="Anita Hahn"/>
        <s v="Stacy Chang"/>
        <s v="Christopher High"/>
        <s v="Clara Kaplan"/>
        <s v="Jennifer Stanton"/>
        <s v="Sean McKenna"/>
        <s v="Maurice Kelly"/>
        <s v="Alvin Hoover"/>
        <s v="Jeff Meadows"/>
        <s v="Lloyd Levin"/>
        <s v="Bernard Thompson"/>
        <s v="Nicole Pope"/>
        <s v="Geoffrey H Wong"/>
        <s v="Helen Dickerson"/>
        <s v="James Davenport"/>
        <s v="Brandon Beach"/>
        <s v="Carlos Adkins"/>
        <s v="Kristine Holden"/>
        <s v="Brett Ingram"/>
        <s v="Debra Block"/>
        <s v="Marlene Harrison"/>
        <s v="Dennis Block Richardson"/>
        <s v="Lucille McGee"/>
        <s v="Monica Harvey"/>
        <s v="Jimmy Waters"/>
        <s v="Nancy Holden"/>
        <s v="Arnold Floyd Blair"/>
        <s v="Larry Langston"/>
        <s v="Samuel Newman"/>
        <s v="Ryan Herman"/>
        <s v="Glen Robertson"/>
        <s v="Beth Dolan"/>
        <s v="Joe Baldwin"/>
        <s v="Pat Kinney"/>
        <s v="Laurence Cummings"/>
        <s v="Emma Buckley"/>
        <s v="Kara Foster"/>
        <s v="Megan Woods"/>
        <s v="Stephanie Hawkins"/>
        <s v="Lynn Hines"/>
        <s v="Gordon Boswell"/>
        <s v="Colleen Marsh"/>
        <s v="Sylvia Kumar"/>
        <s v="Faye Silver"/>
        <s v="Kerry Beach"/>
        <s v="Patrick Lowry"/>
        <s v="Clyde Burnett"/>
        <s v="Emma Bloom"/>
        <s v="Danielle Baird"/>
        <s v="Annie Horne"/>
        <s v="Vincent Daniel"/>
        <s v="Jacob Murray"/>
        <s v="Mike G Hartman"/>
        <s v="Marvin Parrott"/>
        <s v="Debra Batchelor"/>
        <s v="Mildred Briggs"/>
        <s v="Lisa Branch"/>
        <s v="Geoffrey Saunders"/>
        <s v="Janice Frye"/>
        <s v="Jacob McNeill"/>
        <s v="Debbie Dillon"/>
        <s v="Tina Monroe"/>
        <s v="Beverly Roberts"/>
        <s v="Julian F Wolfe"/>
        <s v="Ken H Frazier"/>
        <s v="Kyle Fink"/>
        <s v="Sandra Faulkner"/>
        <s v="Wesley Cho"/>
        <s v="Arlene Wiggins Dalton"/>
        <s v="Nicholas Wallace"/>
        <s v="Dorothy Holt"/>
        <s v="John Merritt"/>
        <s v="Kimberly Reilly"/>
        <s v="Troy Cassidy"/>
        <s v="Lindsay Tate"/>
        <s v="Debra P May"/>
        <s v="Judith Shepherd"/>
        <s v="Kenneth Capps"/>
        <s v="Natalie Aldridge"/>
        <s v="Danny Richmond"/>
        <s v="Melanie Morrow"/>
        <s v="Tonya Miller"/>
        <s v="Donna Braun"/>
        <s v="Joan Beach"/>
        <s v="Yvonne Collier"/>
        <s v="Troy Casey"/>
        <s v="Lucille Gibbons"/>
        <s v="Joe George"/>
        <s v="Gilbert Godfrey"/>
        <s v="Rhonda Stein"/>
        <s v="Ricky Sanders"/>
        <s v="Kelly Sawyer"/>
        <s v="Rhonda Bryant"/>
        <s v="Jack Horn"/>
        <s v="Michelle Bryant Phillips"/>
        <s v="Gordon Walker"/>
        <s v="Craig Liu"/>
        <s v="Pauline Finch"/>
        <s v="Sean N Boyer"/>
        <s v="Maria Block"/>
        <s v="Arlene Long"/>
        <s v="Geoffrey Koch"/>
        <s v="Kevin Smith"/>
        <s v="Toni Owens Poe"/>
        <s v="Alfred Harmon"/>
        <s v="Jeanette Davies"/>
        <s v="Pauline Brooks"/>
        <s v="Sidney Larson"/>
        <s v="Frances Holt"/>
        <s v="Leo E Underwood"/>
        <s v="Sandy Mueller"/>
        <s v="Shawn Meyer"/>
        <s v="Harriet Wooten"/>
        <s v="Derek Sweeney"/>
        <s v="Gretchen Orr"/>
        <s v="Janet Zhang"/>
        <s v="Rick Houston"/>
        <s v="Mitchell Goldberg"/>
        <s v="Max Hubbard"/>
        <s v="Helen Ferguson"/>
        <s v="Josephine Dalton"/>
        <s v="Rick Ellis"/>
        <s v="Edna Freeman"/>
        <s v="Wayne Bass"/>
        <s v="Martha Bowers"/>
        <s v="Joan Bowers"/>
        <s v="Virginia McNeill"/>
        <s v="Karl Knowles"/>
        <s v="Laurie Moon"/>
        <s v="Karen Warren"/>
        <s v="Yvonne Stephens"/>
        <s v="Rosemary O'Brien"/>
        <s v="Kent Gill"/>
        <s v="Marshall Sutherland"/>
        <s v="Wendy Pridgen Pearce"/>
        <s v="Seth Matthews"/>
        <s v="Eugene H Walsh"/>
        <s v="Anne Schultz"/>
        <s v="Malcolm French"/>
        <s v="Penny Leach"/>
        <s v="Gina Curry"/>
        <s v="Tommy Lutz"/>
        <s v="Anthony Stanley"/>
        <s v="Laurence Hull"/>
        <s v="Gerald Crabtree"/>
        <s v="Amy Hamrick Melvin"/>
        <s v="Brandon E Shepherd"/>
        <s v="Phyllis Little"/>
        <s v="Robyn Hayes"/>
        <s v="Lillian Fischer"/>
        <s v="Danielle P Rao"/>
        <s v="Betsy Puckett"/>
        <s v="Alicia Wood Shah"/>
        <s v="Marianne Connor"/>
        <s v="Teresa Bishop"/>
        <s v="Leo J Olson"/>
        <s v="Joanne Chu"/>
        <s v="Brenda Ross"/>
        <s v="Leo Kane"/>
        <s v="Benjamin Lam"/>
        <s v="Jeffrey Page"/>
        <s v="Pat Baker"/>
        <s v="Carlos Hanson"/>
        <s v="Yvonne Mann"/>
        <s v="Lloyd Fuller"/>
        <s v="Geoffrey Rivera"/>
        <s v="Edna Michael"/>
        <s v="Kathryn Wolfe"/>
        <s v="Marlene Gray"/>
        <s v="Lloyd Cannon"/>
        <s v="Sally Dunn"/>
        <s v="Ricky W Clements"/>
        <s v="Marcia Greenberg"/>
        <s v="Juan Gold"/>
        <s v="Stanley Steele"/>
        <s v="Lynda Banks"/>
        <s v="Becky Farmer"/>
        <s v="Caroline Stone"/>
        <s v="Donna Block"/>
        <s v="Erika Clapp"/>
        <s v="Katharine Hudson"/>
        <s v="Penny O Caldwell"/>
        <s v="Rachel Bates"/>
        <s v="Sherri Kramer"/>
        <s v="Megan York"/>
        <s v="Arnold Gay"/>
        <s v="Brian Grady"/>
        <s v="Allen Nash"/>
        <s v="Evan Adkins"/>
        <s v="Arnold Johnson"/>
        <s v="Tracy Schultz"/>
        <s v="Joel Burnette"/>
        <s v="Kevin Wolfe"/>
        <s v="Christina Zhu"/>
        <s v="Theodore Rubin"/>
        <s v="April Henson"/>
        <s v="Alison Jones"/>
        <s v="Jacob Burgess"/>
        <s v="Kelly Byers"/>
        <s v="Rodney Kearney"/>
        <s v="Dawn Larson"/>
        <s v="Connie Bunn"/>
        <s v="Harry Burns"/>
        <s v="Cindy McLeod"/>
        <s v="Cameron Kendall"/>
        <s v="Jimmy Wang"/>
        <s v="Catherine Dorsey Burnett"/>
        <s v="Marjorie Burnette"/>
        <s v="Paul W French"/>
        <s v="Laurence Simon"/>
        <s v="Max Hurley"/>
        <s v="Carole Rosen"/>
        <s v="Monica Howard"/>
        <s v="Tim Connolly"/>
        <s v="Leslie Hawley"/>
        <s v="Bob Berg"/>
        <s v="Vanessa Day"/>
        <s v="Eileen Dalton"/>
        <s v="Annie Sherrill"/>
        <s v="Vicki Womble"/>
        <s v="Jerry Webster"/>
        <s v="Brad H Blake"/>
        <s v="Dwight Robinson"/>
        <s v="Carrie High"/>
        <s v="Roberta Mitchell"/>
        <s v="Dana Teague"/>
        <s v="Eugene Clayton"/>
        <s v="Benjamin Gunter"/>
        <s v="Marian Willis"/>
        <s v="Shannon Aldridge"/>
        <s v="Susan Carroll Berman"/>
        <s v="Grace Black"/>
        <s v="Andrew Gonzalez"/>
        <s v="Stuart Sharma"/>
        <s v="Stuart C Robinson"/>
        <s v="Gary Frazier"/>
        <s v="Gretchen McKinney"/>
        <s v="Benjamin Porter"/>
        <s v="Kathryn Tate"/>
        <s v="Anna Ellis"/>
        <s v="Betty Giles"/>
        <s v="Frances Powers"/>
        <s v="Robyn Lyon"/>
        <s v="Hannah Carver"/>
        <s v="Ernest Peele"/>
        <s v="Lynne Griffith"/>
        <s v="Courtney Nelson"/>
        <s v="Leslie Woodard"/>
        <s v="Faye Hanna"/>
        <s v="Phyllis Hull"/>
        <s v="Shirley Riley"/>
        <s v="Laurie Case Daniel"/>
        <s v="Leah Pollock"/>
        <s v="Elsie Lane"/>
        <s v="Kathy Turner"/>
        <s v="Jordan Womble"/>
        <s v="Thelma Murray"/>
        <s v="William Sharma"/>
        <s v="Francis I Davis"/>
        <s v="Ellen Sparks"/>
        <s v="Allan Dickinson"/>
        <s v="Leonard Strauss"/>
        <s v="Frances Johnson"/>
        <s v="Kathy Hinton"/>
        <s v="Miriam Bowman"/>
        <s v="Sally Liu"/>
        <s v="Fred Barber"/>
        <s v="Lloyd Dolan"/>
        <s v="Joanna Kenney"/>
        <s v="Natalie Watts"/>
        <s v="Sean Herbert"/>
        <s v="Lindsay Webb"/>
        <s v="Kim McCarthy"/>
        <s v="Priscilla Allen"/>
        <s v="Anthony Foley"/>
        <s v="Roy Rouse"/>
        <s v="Maurice Everett"/>
        <s v="Teresa Watts"/>
        <s v="Thomas Spence"/>
        <s v="Penny Rich"/>
        <s v="Tammy Raynor"/>
        <s v="Annie Livingston"/>
        <s v="Melvin Benton"/>
        <s v="Tina Evans"/>
        <s v="Edith Reynolds"/>
        <s v="Carrie Duke"/>
        <s v="Tara Gold"/>
        <s v="Jordan Beard"/>
        <s v="Andrew Pearce"/>
        <s v="Tracy G Starr"/>
        <s v="Robin Tyler"/>
        <s v="Ann Steele"/>
        <s v="Clarence Crowder"/>
        <s v="Carole Miller"/>
        <s v="Tiffany Merrill"/>
        <s v="Gordon Brandt"/>
        <s v="Peter Hardy"/>
        <s v="Lynne Reid"/>
        <s v="Kate McKenna"/>
        <s v="Andrew Levine"/>
        <s v="Debbie Hsu"/>
        <s v="Ted Durham"/>
        <s v="Sandy Cannon"/>
        <s v="Milton Lindsay"/>
        <s v="Mike Howard"/>
        <s v="Lorraine Boykin"/>
        <s v="Gladys Holloway"/>
        <s v="Lawrence Hester"/>
        <s v="Alexander O'Brien"/>
        <s v="Wayne English"/>
        <s v="Jay Hubbard"/>
        <s v="Daniel Christian"/>
        <s v="Jamie Manning"/>
        <s v="Neil Barbee"/>
        <s v="Guy McDonald"/>
        <s v="Cathy Burgess"/>
        <s v="Anita Kang"/>
        <s v="Kristine Singleton"/>
        <s v="Lee Hancock"/>
        <s v="Alison Sharp"/>
        <s v="Herbert Donnelly Swanson"/>
        <s v="David Powell"/>
        <s v="Jerome McIntosh"/>
        <s v="Neil Song"/>
        <s v="Maureen Stout"/>
        <s v="Leroy Field"/>
        <s v="Harriet Moore"/>
        <s v="Glenda Hunter"/>
        <s v="Faye Manning"/>
        <s v="Julian Keith Mayer"/>
        <s v="Ray Silverman"/>
        <s v="Janice Boswell"/>
        <s v="Lawrence Haas"/>
        <s v="Jackie McCullough"/>
        <s v="Laurie Petty"/>
        <s v="Marie Pittman"/>
        <s v="Sidney Gilliam"/>
        <s v="Jenny Hawkins"/>
        <s v="Angela Rose"/>
        <s v="Rick Foster Hawkins"/>
        <s v="Wallace Pugh"/>
        <s v="Alvin Mullins"/>
        <s v="Dana Rankin"/>
        <s v="Elsie Floyd"/>
        <s v="Jonathan Crabtree"/>
        <s v="Sean Pugh"/>
        <s v="Diane Lu"/>
        <s v="Claudia White"/>
        <s v="Robyn Crawford"/>
        <s v="Arthur Gold"/>
        <s v="Sharon Kessler"/>
        <s v="Monica Stuart"/>
        <s v="Kathleen P Bloom"/>
        <s v="Marlene Phillips"/>
        <s v="Wanda Harris"/>
        <s v="Earl Donnelly"/>
        <s v="Nicole Goldstein"/>
        <s v="Peter Brooks"/>
        <s v="Milton Harrell"/>
        <s v="Maureen Whitley"/>
        <s v="Sharon Marcus"/>
        <s v="Gretchen Best Wilkins"/>
        <s v="Steven Long"/>
        <s v="Becky Puckett"/>
        <s v="Edgar Kumar"/>
        <s v="Billie Stern"/>
        <s v="Tamara Dickinson"/>
        <s v="Ricky Allred"/>
        <s v="William Woodard"/>
        <s v="Michael Shaffer"/>
        <s v="Ricky Garner"/>
        <s v="Mary Norman"/>
        <s v="Carole Creech"/>
        <s v="Claire Warren"/>
        <s v="Edwin Blackburn"/>
        <s v="Edwin Chung"/>
        <s v="Tiffany Grossman Hardin"/>
        <s v="Jackie Flynn"/>
        <s v="Billy Hale"/>
        <s v="Marlene Davidson"/>
        <s v="Alicia Maynard"/>
        <s v="Leslie Jacobson"/>
        <s v="Diane Barr"/>
        <s v="Bob Gibson"/>
        <s v="Elisabeth Shaw"/>
        <s v="Constance Robertson"/>
        <s v="Lester Copeland"/>
        <s v="Phillip Blum"/>
        <s v="Paul Tate"/>
        <s v="Jim Hinson"/>
        <s v="Carrie McIntosh"/>
        <s v="Amy York"/>
        <s v="Nathan Wyatt"/>
        <s v="Sara Faulkner"/>
        <s v="Glenda Simon"/>
        <s v="Richard Tan"/>
        <s v="Jeffrey Cheng"/>
        <s v="Daniel Huff"/>
        <s v="Oscar Kenney"/>
        <s v="Dana Boyle"/>
        <s v="Renee McKenzie"/>
        <s v="Stacy Byrne"/>
        <s v="Jamie Ward"/>
        <s v="Annette McIntyre"/>
        <s v="Eva Decker"/>
        <s v="Christopher Norton Patterson"/>
        <s v="Daniel Richmond"/>
        <s v="Carmen Elmore"/>
        <s v="Aaron Shaffer"/>
        <s v="Irene Murphy"/>
        <s v="Andrea Shaw"/>
        <s v="Marvin Reid"/>
        <s v="Florence Gold"/>
        <s v="Tammy Buckley"/>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acheField>
    <cacheField name="Order ID" numFmtId="0">
      <sharedItems containsSemiMixedTypes="0" containsString="0" containsNumber="1" containsInteger="1" minValue="359" maxValue="91586"/>
    </cacheField>
    <cacheField name="Order Processing Time" numFmtId="0">
      <sharedItems containsSemiMixedTypes="0" containsString="0" containsNumber="1" containsInteger="1" minValue="0" maxValue="10"/>
    </cacheField>
    <cacheField name="Profit Margin" numFmtId="2">
      <sharedItems containsSemiMixedTypes="0" containsString="0" containsNumber="1" minValue="-16902.59" maxValue="99998.3"/>
    </cacheField>
    <cacheField name="Discount Impact Factor" numFmtId="0">
      <sharedItems containsSemiMixedTypes="0" containsString="0" containsNumber="1" minValue="0" maxValue="3240.04"/>
    </cacheField>
    <cacheField name="New_Months" numFmtId="0">
      <sharedItems count="6">
        <s v="Jan"/>
        <s v="Jun"/>
        <s v="Feb"/>
        <s v="May"/>
        <s v="Apr"/>
        <s v="Mar"/>
      </sharedItems>
    </cacheField>
    <cacheField name="Discount Bracket" numFmtId="0">
      <sharedItems count="4">
        <s v="Up to 10%"/>
        <s v="0%"/>
        <s v="10-20%"/>
        <s v="Over 20%"/>
      </sharedItems>
    </cacheField>
    <cacheField name="Discounted" numFmtId="0">
      <sharedItems count="2">
        <s v="Discounted"/>
        <s v="Non-Discounted"/>
      </sharedItems>
    </cacheField>
    <cacheField name="Lossess_Product" numFmtId="0">
      <sharedItems containsMixedTypes="1" containsNumber="1" minValue="-16476.84" maxValue="-0.01"/>
    </cacheField>
    <cacheField name="Profit_Prodcut/" numFmtId="0">
      <sharedItems containsMixedTypes="1" containsNumber="1" minValue="0.26" maxValue="9228.23"/>
    </cacheField>
    <cacheField name="New Profit_Margin" numFmtId="164">
      <sharedItems containsMixedTypes="1" containsNumber="1" minValue="0.10000161618773638" maxValue="697405.71428571444" count="991">
        <n v="285.30701754385967"/>
        <n v="144.92742069575002"/>
        <e v="#VALUE!"/>
        <n v="144.92762642040151"/>
        <n v="144.9251565602566"/>
        <n v="714.82889733840307"/>
        <n v="144.92822453388078"/>
        <n v="144.92813533452048"/>
        <n v="488.23820177948909"/>
        <n v="616.19797525309332"/>
        <n v="293.51026332158409"/>
        <n v="373.11904761904759"/>
        <n v="107.56817353773718"/>
        <n v="218.42863019333612"/>
        <n v="2497.375530683134"/>
        <n v="385.46751091166163"/>
        <n v="374.68160978094755"/>
        <n v="1067.7570093457944"/>
        <n v="144.9271629317993"/>
        <n v="581.14099911321318"/>
        <n v="144.92822174396329"/>
        <n v="851.99513381995132"/>
        <n v="144.92753623188406"/>
        <n v="165.27462191268322"/>
        <n v="144.9064449064449"/>
        <n v="1657.6665898086233"/>
        <n v="144.92999575731864"/>
        <n v="157.42428697441932"/>
        <n v="165.56797652977343"/>
        <n v="13.93362015980332"/>
        <n v="946.71340929009625"/>
        <n v="5405.9776055124903"/>
        <n v="597.71356980659311"/>
        <n v="284.79164539607063"/>
        <n v="467.44607782581841"/>
        <n v="144.92721789513678"/>
        <n v="158.09217577706323"/>
        <n v="144.91925465838509"/>
        <n v="144.92547906316537"/>
        <n v="1244.7046843177188"/>
        <n v="203.87292521863287"/>
        <n v="462.23942823108996"/>
        <n v="144.91525423728814"/>
        <n v="144.92799104340895"/>
        <n v="89.865632096896292"/>
        <n v="144.92627927146575"/>
        <n v="3346.7105263157891"/>
        <n v="3118.8191881918819"/>
        <n v="339.91953023053503"/>
        <n v="588.35341365461841"/>
        <n v="144.92438987872436"/>
        <n v="369.74265144584547"/>
        <n v="202.23021582733813"/>
        <n v="298.62047823421216"/>
        <n v="214.45702864756825"/>
        <n v="147.09474981789657"/>
        <n v="6453.5601543318135"/>
        <n v="46.605059407000397"/>
        <n v="124.15730337078652"/>
        <n v="144.92335909865059"/>
        <n v="652.44755244755243"/>
        <n v="144.92740871095469"/>
        <n v="368.07187284035933"/>
        <n v="174.70043007563402"/>
        <n v="456.89655172413791"/>
        <n v="266.37136296651698"/>
        <n v="1241.4328222914121"/>
        <n v="2002.8901734104047"/>
        <n v="144.91942703670546"/>
        <n v="266.97753285290378"/>
        <n v="279.31488801054019"/>
        <n v="1239.3122420907839"/>
        <n v="144.92785130030708"/>
        <n v="144.92445357195248"/>
        <n v="144.92735588786067"/>
        <n v="163.60786548874319"/>
        <n v="357.65818515077069"/>
        <n v="219.19369414599856"/>
        <n v="9886.4864864864849"/>
        <n v="145.42859296387721"/>
        <n v="5094.1176470588234"/>
        <n v="458.78260869565219"/>
        <n v="398.71570881226052"/>
        <n v="759.91041433370663"/>
        <n v="325.41369099460024"/>
        <n v="266.86502912129652"/>
        <n v="144.93034860350684"/>
        <n v="144.92709564825762"/>
        <n v="702.81184097477148"/>
        <n v="1672.7702191987905"/>
        <n v="1158.706191993351"/>
        <n v="144.92425955234006"/>
        <n v="150.55646118859306"/>
        <n v="441.25786163522014"/>
        <n v="144.9280949543803"/>
        <n v="2612.8491620111731"/>
        <n v="903.92749244713002"/>
        <n v="144.92758015813783"/>
        <n v="458.71258712587127"/>
        <n v="960.17167381974241"/>
        <n v="2641.4285714285716"/>
        <n v="3632.9351535836176"/>
        <n v="289.85537491913101"/>
        <n v="528.95238095238096"/>
        <n v="144.92820703742086"/>
        <n v="159.61151855850488"/>
        <n v="478.22220062208396"/>
        <n v="186.57387681674007"/>
        <n v="535.02711387828879"/>
        <n v="13.95833333333333"/>
        <n v="184.31850903855386"/>
        <n v="261.3279790810609"/>
        <n v="144.92738825488331"/>
        <n v="156.39555714797564"/>
        <n v="6208.8709677419356"/>
        <n v="144.92762069895016"/>
        <n v="144.9402390438247"/>
        <n v="169.51828648831696"/>
        <n v="162.38706256627785"/>
        <n v="144.92522677126746"/>
        <n v="268.2741116751269"/>
        <n v="222.94905412998688"/>
        <n v="411.75381767700145"/>
        <n v="144.92713645069003"/>
        <n v="144.92942236460104"/>
        <n v="144.9221183800623"/>
        <n v="6239.2405063291135"/>
        <n v="207.31468879986195"/>
        <n v="228.02737520128824"/>
        <n v="259.65517241379314"/>
        <n v="231.31222034711794"/>
        <n v="144.95867768595042"/>
        <n v="187.7258974568648"/>
        <n v="1561.5742658225352"/>
        <n v="1426.5139116202945"/>
        <n v="283.9227133174237"/>
        <n v="2946.0486499068898"/>
        <n v="1964.0862173649061"/>
        <n v="720.54366862103086"/>
        <n v="395.37605251890977"/>
        <n v="144.93111638954866"/>
        <n v="176.13967022308438"/>
        <n v="1840.4980842911875"/>
        <n v="111.14273673985402"/>
        <n v="712.14688488516026"/>
        <n v="867.39083673908362"/>
        <n v="259.81946969222093"/>
        <n v="3055.888093689005"/>
        <n v="144.92759249912646"/>
        <n v="144.91033089163929"/>
        <n v="144.92744872676775"/>
        <n v="144.95583449558345"/>
        <n v="785.23627825066023"/>
        <n v="1056.8023077395201"/>
        <n v="171.37338037724709"/>
        <n v="144.91874322860238"/>
        <n v="98.857057777699936"/>
        <n v="474.33400044474092"/>
        <n v="175.98417138568604"/>
        <n v="144.92729710219655"/>
        <n v="373.55555555555549"/>
        <n v="158.93909626719056"/>
        <n v="144.90409928544565"/>
        <n v="196.38912489379777"/>
        <n v="192.4686974397309"/>
        <n v="170.79261672095546"/>
        <n v="271.54548316021402"/>
        <n v="175.77146030754281"/>
        <n v="144.92689164396509"/>
        <n v="148.47740008724543"/>
        <n v="560.91574108251405"/>
        <n v="664.02165989794867"/>
        <n v="404.73843048587588"/>
        <n v="313.1923194614443"/>
        <n v="144.92740046838409"/>
        <n v="163.02447758937555"/>
        <n v="144.92556193441666"/>
        <n v="144.96124031007753"/>
        <n v="2419.8148148148148"/>
        <n v="874.16262670780077"/>
        <n v="1188.2621733542767"/>
        <n v="144.93577075098815"/>
        <n v="307.54716981132077"/>
        <n v="364.65067778936395"/>
        <n v="144.92745058124902"/>
        <n v="183.81502890173408"/>
        <n v="144.9276998668463"/>
        <n v="1002.1074815595363"/>
        <n v="211.51564852052394"/>
        <n v="144.92754098683369"/>
        <n v="2416.5335463258789"/>
        <n v="144.92766104030312"/>
        <n v="9867.5718849840268"/>
        <n v="563.98672381013762"/>
        <n v="482.46268656716416"/>
        <n v="4947.0404984423676"/>
        <n v="708.68217054263562"/>
        <n v="2279.8962386511025"/>
        <n v="259.10966981132077"/>
        <n v="147.63135228251508"/>
        <n v="1048.5714285714284"/>
        <n v="170.40702536938949"/>
        <n v="277.59336099585062"/>
        <n v="618.79483500717367"/>
        <n v="252.71601534103726"/>
        <n v="144.92839389276838"/>
        <n v="110.39068637954432"/>
        <n v="229.63193262643452"/>
        <n v="522.33727810650896"/>
        <n v="2788.8888888888891"/>
        <n v="162.11981566820276"/>
        <n v="144.93139463444604"/>
        <n v="221.89281641961233"/>
        <n v="144.92853452729463"/>
        <n v="566.51512502185699"/>
        <n v="506.76632572777339"/>
        <n v="4463.3419689119173"/>
        <n v="144.92520257635567"/>
        <n v="729.53265337189839"/>
        <n v="683.00301629454771"/>
        <n v="1831.7351598173516"/>
        <n v="1576.9230769230769"/>
        <n v="6265.7142857142862"/>
        <n v="214.40981093510473"/>
        <n v="306.39013452914799"/>
        <n v="224.49817944169547"/>
        <n v="3218.032786885246"/>
        <n v="14072.157772621809"/>
        <n v="218.64004582276411"/>
        <n v="144.92415980965598"/>
        <n v="144.89795918367346"/>
        <n v="144.95708154506437"/>
        <n v="1849.2753623188405"/>
        <n v="1512.8787878787878"/>
        <n v="144.92775899169996"/>
        <n v="678.89532901466077"/>
        <n v="144.91994177583697"/>
        <n v="1439.9999999999998"/>
        <n v="225.67957479119215"/>
        <n v="612.43634414366113"/>
        <n v="144.92933537051184"/>
        <n v="153.12248726882873"/>
        <n v="144.93615966282385"/>
        <n v="132.61021693491952"/>
        <n v="2.8652441281910042"/>
        <n v="144.92704540964638"/>
        <n v="1414.0753327669215"/>
        <n v="1196.3993453355154"/>
        <n v="1128.5737153833841"/>
        <n v="144.93097497842967"/>
        <n v="196.99221603647629"/>
        <n v="319.22119884126869"/>
        <n v="264.81821520381931"/>
        <n v="235.85516632322637"/>
        <n v="144.92659246980821"/>
        <n v="144.96327387198323"/>
        <n v="295.54924242424244"/>
        <n v="144.9276573393181"/>
        <n v="144.88372093023256"/>
        <n v="508.47096430474164"/>
        <n v="16029.150253235792"/>
        <n v="1807.1960297766748"/>
        <n v="172.46366292257161"/>
        <n v="144.88863506567674"/>
        <n v="850.73239264553172"/>
        <n v="78.447683460522981"/>
        <n v="10.258946232691962"/>
        <n v="2975.0327940533448"/>
        <n v="65.25533569515251"/>
        <n v="258.92275886337643"/>
        <n v="746.16265750286368"/>
        <n v="144.92750344952387"/>
        <n v="144.92880998418002"/>
        <n v="182.19090326713646"/>
        <n v="801.00422832980962"/>
        <n v="144.93011435832275"/>
        <n v="144.92696527062245"/>
        <n v="307.70744506395539"/>
        <n v="144.92724701309294"/>
        <n v="203.76626030102841"/>
        <n v="144.93431307058563"/>
        <n v="1060.6645230439442"/>
        <n v="522.41452447611778"/>
        <n v="550.5564346898758"/>
        <n v="144.92573402417963"/>
        <n v="2922.5419664268584"/>
        <n v="2518.9138576779028"/>
        <n v="144.91725768321513"/>
        <n v="475.85416517441439"/>
        <n v="144.93209998031881"/>
        <n v="1991.9878296146046"/>
        <n v="144.92543095099748"/>
        <n v="2133.9622641509432"/>
        <n v="867.68707482993204"/>
        <n v="296.79679809336307"/>
        <n v="1229.5891404590436"/>
        <n v="388.8047857404469"/>
        <n v="914.41121358868907"/>
        <n v="6620.6422018348621"/>
        <n v="403.1440917895992"/>
        <n v="144.92173279941755"/>
        <n v="285.18188302425102"/>
        <n v="277.21793521821814"/>
        <n v="144.90413723511602"/>
        <n v="155.59259259259258"/>
        <n v="186.51995227363122"/>
        <n v="144.92729577140224"/>
        <n v="1998.2339955849889"/>
        <n v="572.29038854805731"/>
        <n v="3031.9130621906606"/>
        <n v="346.66041915147389"/>
        <n v="144.93517595099016"/>
        <n v="808.50933013618601"/>
        <n v="144.92771057162406"/>
        <n v="144.92749521728797"/>
        <n v="265.10246856078248"/>
        <n v="144.99178981937604"/>
        <n v="169.50738916256157"/>
        <n v="144.92259491338004"/>
        <n v="2091.6855787084796"/>
        <n v="144.92452679498444"/>
        <n v="382.30383973288815"/>
        <n v="33.390384316166177"/>
        <n v="4704.5694200351491"/>
        <n v="144.94631617919288"/>
        <n v="144.92399565689468"/>
        <n v="500062.04379562044"/>
        <n v="307.31536576828842"/>
        <n v="144.9274857063171"/>
        <n v="1018.4695051783659"/>
        <n v="144.92992580379223"/>
        <n v="149.46164199192464"/>
        <n v="4813.2596685082872"/>
        <n v="671.505617977528"/>
        <n v="769.01253944947939"/>
        <n v="1266.5850515463917"/>
        <n v="1359.9002100840337"/>
        <n v="821.92783245016403"/>
        <n v="624.09756097560978"/>
        <n v="1301.1075796975827"/>
        <n v="144.92835717136347"/>
        <n v="216.52928542404362"/>
        <n v="145.00000000000003"/>
        <n v="144.92691980511947"/>
        <n v="982.91605301914569"/>
        <n v="392.39624356255683"/>
        <n v="191.03072682041284"/>
        <n v="144.92826961516076"/>
        <n v="316.79586563307492"/>
        <n v="144.92749622990434"/>
        <n v="13454.441260744985"/>
        <n v="207.23766782033243"/>
        <n v="253.72070275760882"/>
        <n v="281.41708324277329"/>
        <n v="551.50221506242451"/>
        <n v="144.92344883158742"/>
        <n v="3389.3918918918921"/>
        <n v="206.19630780478892"/>
        <n v="144.92702029191881"/>
        <n v="868.69545245751033"/>
        <n v="5.5926106343912769"/>
        <n v="144.92647683807905"/>
        <n v="144.9231378241077"/>
        <n v="149.18032786885246"/>
        <n v="467.2568842096868"/>
        <n v="596.73952641165761"/>
        <n v="202.73512476007679"/>
        <n v="144.92675955698465"/>
        <n v="1444.4712164626205"/>
        <n v="1125.9442834629656"/>
        <n v="144.92863625113441"/>
        <n v="211.36207435176507"/>
        <n v="144.92730770443725"/>
        <n v="214.45119028598816"/>
        <n v="144.9419568822554"/>
        <n v="144.92488673396394"/>
        <n v="292.40365337491647"/>
        <n v="6973.913043478261"/>
        <n v="1704.6376811594205"/>
        <n v="144.92764661081492"/>
        <n v="817.73212190663287"/>
        <n v="1033.0533235938642"/>
        <n v="172.16946676406135"/>
        <n v="19.107710288907555"/>
        <n v="615.63857515204165"/>
        <n v="227.66439909297048"/>
        <n v="195.95376876397316"/>
        <n v="144.92706779380077"/>
        <n v="144.92771230713157"/>
        <n v="252.45901639344262"/>
        <n v="144.92694959205616"/>
        <n v="482.08409506398544"/>
        <n v="150.59171597633136"/>
        <n v="549.7517378351539"/>
        <n v="6492.7603725656209"/>
        <n v="144.92420762517227"/>
        <n v="144.92852280462901"/>
        <n v="144.92522432701895"/>
        <n v="144.92746653843071"/>
        <n v="2556.3648293963256"/>
        <n v="144.92702702702701"/>
        <n v="189.77995110024452"/>
        <n v="395.55924389119411"/>
        <n v="696.10688119523059"/>
        <n v="209.60743801652893"/>
        <n v="144.92868462757528"/>
        <n v="226.04148200673643"/>
        <n v="144.9210935763503"/>
        <n v="144.92727142732306"/>
        <n v="144.92460958535273"/>
        <n v="312.18820861678006"/>
        <n v="306.19016318481897"/>
        <n v="271.39356946354883"/>
        <n v="144.92719475990762"/>
        <n v="144.92734167869244"/>
        <n v="179.44010979428739"/>
        <n v="805.19050248481494"/>
        <n v="188.0897369009466"/>
        <n v="227.03118831425186"/>
        <n v="159.64968855547446"/>
        <n v="144.92758862055254"/>
        <n v="200.98949070331446"/>
        <n v="144.9339207048458"/>
        <n v="335.3864602638177"/>
        <n v="144.92180139438477"/>
        <n v="344.2483521156708"/>
        <n v="324.48719653442134"/>
        <n v="144.9270531022041"/>
        <n v="8.3875286916602914"/>
        <n v="1305.4888507718695"/>
        <n v="144.92920976001608"/>
        <n v="144.92792349342523"/>
        <n v="31841.176470588231"/>
        <n v="1988.3300085494443"/>
        <n v="144.92316962940646"/>
        <n v="127.44612696563773"/>
        <n v="35.802340810344468"/>
        <n v="164.57374584225636"/>
        <n v="1437.385236871098"/>
        <n v="171.89402076620121"/>
        <n v="144.92747915739562"/>
        <n v="382.56013745704468"/>
        <n v="760.3943661971831"/>
        <n v="780.40816326530603"/>
        <n v="16826.199025391124"/>
        <n v="144.92672919109029"/>
        <n v="4116.4141414141413"/>
        <n v="20558.024691358027"/>
        <n v="722.49579446398536"/>
        <n v="1397.7611940298507"/>
        <n v="144.92789968652036"/>
        <n v="144.9258456923846"/>
        <n v="301.93992490613266"/>
        <n v="275.80340264650283"/>
        <n v="144.92749767194363"/>
        <n v="144.92420140768814"/>
        <n v="144.91732566498922"/>
        <n v="421.68815943728026"/>
        <n v="144.9283927269862"/>
        <n v="590.08631964425854"/>
        <n v="144.9315889343853"/>
        <n v="624.30463576158934"/>
        <n v="551.37491616364855"/>
        <n v="19.217535896926403"/>
        <n v="697405.71428571444"/>
        <n v="5964.5846748229233"/>
        <n v="147.32591884925284"/>
        <n v="144.9265254484705"/>
        <n v="66.552231486022563"/>
        <n v="144.93207941483803"/>
        <n v="144.92759546092336"/>
        <n v="144.95238095238096"/>
        <n v="24015.952732644022"/>
        <n v="16195.854922279792"/>
        <n v="175.34356774150299"/>
        <n v="144.92942050520062"/>
        <n v="495.62407959056077"/>
        <n v="144.92749398265332"/>
        <n v="208.90277589095683"/>
        <n v="220.38451635052786"/>
        <n v="144.93113569654551"/>
        <n v="273.96025878003695"/>
        <n v="8922.9018492176383"/>
        <n v="20.103854681240037"/>
        <n v="17.06696087583807"/>
        <n v="1472.7528089887639"/>
        <n v="15327.528089887641"/>
        <n v="217.56396803616113"/>
        <n v="144.94339622641508"/>
        <n v="144.93489295961157"/>
        <n v="4444.2901234567898"/>
        <n v="2011.1587982832616"/>
        <n v="144.92683463527339"/>
        <n v="144.95049504950495"/>
        <n v="104.94807384128701"/>
        <n v="13.720798856877014"/>
        <n v="2669.2372702302978"/>
        <n v="334.18097754293262"/>
        <n v="1301.967213114754"/>
        <n v="1978.2746823069401"/>
        <n v="429.89580550360671"/>
        <n v="5861.5577889447241"/>
        <n v="144.92639327024187"/>
        <n v="144.92561608055419"/>
        <n v="144.92788269981673"/>
        <n v="144.92565206792884"/>
        <n v="1150.956072351421"/>
        <n v="717.53228909040945"/>
        <n v="211.71579743008314"/>
        <n v="649.4462540716612"/>
        <n v="935.13119533527697"/>
        <n v="159.48260214546315"/>
        <n v="519.71146015125078"/>
        <n v="157.83464165562239"/>
        <n v="144.92761816461825"/>
        <n v="144.92912588592642"/>
        <n v="144.92725827010136"/>
        <n v="1208.695652173913"/>
        <n v="171.55242481712273"/>
        <n v="819.26889714993786"/>
        <n v="133.66210626789692"/>
        <n v="768.56720055710298"/>
        <n v="248.28571428571428"/>
        <n v="1059.9169654651821"/>
        <n v="144.92941464952534"/>
        <n v="529.01998097050432"/>
        <n v="144.92762626576382"/>
        <n v="9660"/>
        <n v="144.92629724618533"/>
        <n v="576.51223888248114"/>
        <n v="144.92732028740772"/>
        <n v="144.92619300585483"/>
        <n v="144.92729957203022"/>
        <n v="181.88945511564091"/>
        <n v="144.9203288338577"/>
        <n v="273.10834150212389"/>
        <n v="332.49542961608773"/>
        <n v="92.808407994486558"/>
        <n v="3102.8806584362142"/>
        <n v="755.53602811950793"/>
        <n v="311.26023580578305"/>
        <n v="1395.0598802395209"/>
        <n v="784.9859580903003"/>
        <n v="270.40328477417177"/>
        <n v="144.92778595820673"/>
        <n v="2315.3541076487254"/>
        <n v="16.619573593629593"/>
        <n v="170.50270513976557"/>
        <n v="144.9655172413793"/>
        <n v="144.92749233274014"/>
        <n v="169.79627877641121"/>
        <n v="144.92814234658962"/>
        <n v="253.86588493953832"/>
        <n v="1070.1405066443965"/>
        <n v="144.9285202368828"/>
        <n v="330.96234309623429"/>
        <n v="144.92694180979237"/>
        <n v="70.225080385852095"/>
        <n v="30.650840224059749"/>
        <n v="14.294620264769517"/>
        <n v="180.01495886312642"/>
        <n v="861.04260089686113"/>
        <n v="144.92712057115349"/>
        <n v="144.95689655172416"/>
        <n v="578.66079199303738"/>
        <n v="144.93013256897166"/>
        <n v="258.32918983836544"/>
        <n v="330.3917293506305"/>
        <n v="532.7380952380953"/>
        <n v="144.92740753896018"/>
        <n v="144.92758729646357"/>
        <n v="258.5790756504847"/>
        <n v="792.87784379075492"/>
        <n v="1003.2673012606125"/>
        <n v="1703.1166863404919"/>
        <n v="7.9927102317104923"/>
        <n v="481.69836189041615"/>
        <n v="4818.9931350114412"/>
        <n v="216.40482624269467"/>
        <n v="144.92768579163581"/>
        <n v="293.11214998625019"/>
        <n v="15200.550357732523"/>
        <n v="283.2332587014044"/>
        <n v="1227.9681274900399"/>
        <n v="536.00264725347449"/>
        <n v="595.98930481283435"/>
        <n v="1516.7729591836735"/>
        <n v="100.45471769609702"/>
        <n v="198.43089880815799"/>
        <n v="144.92844589505398"/>
        <n v="574.09030076776787"/>
        <n v="2225.2567751515903"/>
        <n v="195.86823605462334"/>
        <n v="8017.4285714285716"/>
        <n v="5554.8802288165898"/>
        <n v="694.23875719982277"/>
        <n v="144.74279786882926"/>
        <n v="203.31433676043642"/>
        <n v="24682.182182182183"/>
        <n v="515.1311098787927"/>
        <n v="144.92969748615255"/>
        <n v="144.92582204048529"/>
        <n v="457.53853901463219"/>
        <n v="144.93184634448573"/>
        <n v="144.95114006514657"/>
        <n v="148.70805503073527"/>
        <n v="156.85140893035336"/>
        <n v="107.19875743273872"/>
        <n v="394.89600612479262"/>
        <n v="70.414093715946251"/>
        <n v="1206.2992125984251"/>
        <n v="6561.7549302016396"/>
        <n v="375.6280299691494"/>
        <n v="0.10000161618773638"/>
        <n v="43.694581280788178"/>
        <n v="160.56193202345551"/>
        <n v="144.93168282144109"/>
        <n v="2956.5185935465202"/>
        <n v="52.729036612114058"/>
        <n v="144.92724420328446"/>
        <n v="144.92761268831626"/>
        <n v="348.15891472868213"/>
        <n v="161.50714872967174"/>
        <n v="62.368951612903224"/>
        <n v="35.933250018378295"/>
        <n v="59.374744918782127"/>
        <n v="1378.30936307602"/>
        <n v="4587.5420875420868"/>
        <n v="144.92862704386192"/>
        <n v="155.0320512820513"/>
        <n v="144.927963872888"/>
        <n v="8796.8626036783262"/>
        <n v="37.642150044997138"/>
        <n v="144.92664883912727"/>
        <n v="179.64898177920688"/>
        <n v="144.92634832907896"/>
        <n v="529.64187327823686"/>
        <n v="2632.0284697508891"/>
        <n v="4502.696629213483"/>
        <n v="144.92843643860601"/>
        <n v="250.07590132827323"/>
        <n v="144.92738054314196"/>
        <n v="173.43851363624566"/>
        <n v="220.8299319727891"/>
        <n v="31.957406078009093"/>
        <n v="144.92747938139274"/>
        <n v="152.73109243697479"/>
        <n v="576.99579831932772"/>
        <n v="419.78355193546327"/>
        <n v="112.99328536930469"/>
        <n v="153.58208225341093"/>
        <n v="501.63223667431777"/>
        <n v="40.127515441322977"/>
        <n v="1138.6426592797782"/>
        <n v="42.329716696805306"/>
        <n v="6.3241520495044892"/>
        <n v="285.57281254805474"/>
        <n v="153.70452693191081"/>
        <n v="144.92546780843639"/>
        <n v="144.92764006304625"/>
        <n v="153.83422996261513"/>
        <n v="224.03936151374867"/>
        <n v="144.93375274044419"/>
        <n v="199.67466449776333"/>
        <n v="1794.4147843942503"/>
        <n v="736.75262113913288"/>
        <n v="45.230386966872501"/>
        <n v="162.09769801440106"/>
        <n v="708.19397993311043"/>
        <n v="302.01966160636664"/>
        <n v="1.7114391871896888"/>
        <n v="2971.875"/>
        <n v="10.023804473355488"/>
        <n v="429.86172403648129"/>
        <n v="22.129937969311133"/>
        <n v="144.92630385487527"/>
        <n v="34.145660002483545"/>
        <n v="245.5721067277787"/>
        <n v="16.219247600485417"/>
        <n v="22653.91304347826"/>
        <n v="16.885794305274622"/>
        <n v="5875.9493670886077"/>
        <n v="1288.3355916892504"/>
        <n v="335.34956794972504"/>
        <n v="203.60052235557492"/>
        <n v="144.92710824281886"/>
        <n v="429.40640932265114"/>
        <n v="144.93349455864569"/>
        <n v="10529.72972972973"/>
        <n v="413.23478823414644"/>
        <n v="1765.3222869628551"/>
        <n v="357.43966257908306"/>
        <n v="537.79527559055123"/>
        <n v="1142.7523248869552"/>
        <n v="2340.5405405405409"/>
        <n v="851.00826446280985"/>
        <n v="226.93569844789357"/>
        <n v="295.26607900750895"/>
        <n v="144.92747227090305"/>
        <n v="149.85907279619011"/>
        <n v="523.02000548095361"/>
        <n v="144.92708292606636"/>
        <n v="144.92714256395396"/>
        <n v="276.73445723964664"/>
        <n v="14.667980594299577"/>
        <n v="183.06338028169017"/>
        <n v="144.93076401665536"/>
        <n v="28.323753013165216"/>
        <n v="181.16470368293139"/>
        <n v="7273.4463276836168"/>
        <n v="7931.9513406156902"/>
        <n v="225.48322594978893"/>
        <n v="486.99551569506718"/>
        <n v="175.89072079042913"/>
        <n v="621.91312835529538"/>
        <n v="4826.1631089217299"/>
        <n v="1877.922077922078"/>
        <n v="155.47421506425897"/>
        <n v="1173.9463601532566"/>
        <n v="309.1620111731844"/>
        <n v="144.92780869303655"/>
        <n v="144.93147644676247"/>
        <n v="144.90348797832709"/>
        <n v="144.92774302995713"/>
        <n v="164.62364388770831"/>
        <n v="144.91305956344803"/>
        <n v="151.65202801313703"/>
        <n v="501.65511071348686"/>
        <n v="697.60006197023085"/>
        <n v="15.127054341157859"/>
        <n v="4408.4745762711873"/>
        <n v="144.91939062268895"/>
        <n v="144.92550744925506"/>
        <n v="46.889936804285753"/>
        <n v="166.51715893361137"/>
        <n v="807.13399503722098"/>
        <n v="1773.7507906388362"/>
        <n v="354.43949262941373"/>
        <n v="1251.0648423557407"/>
        <n v="144.89910313901348"/>
        <n v="67.585556312562233"/>
        <n v="144.92930277913212"/>
        <n v="144.92741024080675"/>
        <n v="144.92783423098351"/>
        <n v="148.57499220455256"/>
        <n v="144.92722384199121"/>
        <n v="369.79166666666663"/>
        <n v="144.92676228257551"/>
        <n v="432.5068870523416"/>
        <n v="144.92780383322869"/>
        <n v="228.82911109121835"/>
        <n v="144.93036098590977"/>
        <n v="144.92815327301756"/>
        <n v="436.09072715143435"/>
        <n v="224.30426716141002"/>
        <n v="1373.3963588571771"/>
        <n v="49.872988992379334"/>
        <n v="352.20500595947556"/>
        <n v="12448.692152917507"/>
        <n v="144.92385786802032"/>
        <n v="164.84611138854575"/>
        <n v="314.37837837837839"/>
        <n v="0.55123310737251607"/>
        <n v="144.9225473321859"/>
        <n v="150.08408500229325"/>
        <n v="184.33694113895035"/>
        <n v="144.92684562573902"/>
        <n v="144.92966136644824"/>
        <n v="246.99865590116588"/>
        <n v="987.9946236046635"/>
        <n v="98.960151688436767"/>
        <n v="228.92147587511826"/>
        <n v="12.372613193938172"/>
        <n v="144.92769833585581"/>
        <n v="144.92764926980732"/>
        <n v="685.02415458937196"/>
        <n v="1908.1404772624942"/>
        <n v="108.25252009276529"/>
        <n v="397.73195876288662"/>
        <n v="145.12534818941504"/>
        <n v="144.97153700189753"/>
        <n v="144.92710959013326"/>
        <n v="144.92802519118308"/>
        <n v="144.94645247657297"/>
        <n v="538.93100833965116"/>
        <n v="144.92774020548299"/>
        <n v="891.8961696739475"/>
        <n v="144.9314737668297"/>
        <n v="451.63127912998442"/>
        <n v="12166.666666666666"/>
        <n v="144.92785104732351"/>
        <n v="391.86333898715776"/>
        <n v="144.92598740307875"/>
        <n v="1706.3033175355447"/>
        <n v="22.287271885687833"/>
        <n v="483.51331893448514"/>
        <n v="2141.8616610953973"/>
        <n v="144.92806005421562"/>
        <n v="167.94848979988032"/>
        <n v="13909.694915254235"/>
        <n v="790.76328011827775"/>
        <n v="37.685446009389665"/>
        <n v="4069.9999999999995"/>
        <n v="144.92734651132346"/>
        <n v="314.07560611283458"/>
        <n v="144.92758451249676"/>
        <n v="7.4775244004619683"/>
        <n v="576.68011264175357"/>
        <n v="144.90706319702602"/>
        <n v="144.92749670890345"/>
        <n v="447.06587671039637"/>
        <n v="144.93124831490968"/>
        <n v="511.57818005102655"/>
        <n v="527.512767986104"/>
        <n v="327.01576372531258"/>
        <n v="1023.8095238095239"/>
        <n v="493.35474581902747"/>
        <n v="516.54182646212848"/>
        <n v="144.92717145965605"/>
        <n v="144.93030882754852"/>
        <n v="144.94057179569546"/>
        <n v="144.92764952500073"/>
        <n v="159.99327647829011"/>
        <n v="559.71112476951441"/>
        <n v="146.62408759124085"/>
        <n v="144.91259524876736"/>
        <n v="144.92799422147985"/>
        <n v="152.62338817252115"/>
        <n v="34.356549112906734"/>
        <n v="194.59653146051315"/>
        <n v="279.89056087551302"/>
        <n v="144.92760385075974"/>
        <n v="168.45003933910306"/>
        <n v="211.20537292329448"/>
        <n v="144.92508027113806"/>
        <n v="144.9265109039778"/>
        <n v="144.92076966610071"/>
        <n v="144.93424513413993"/>
        <n v="144.92798719772401"/>
        <n v="144.91754122938531"/>
        <n v="953.73340707964621"/>
        <n v="3058.8304093567244"/>
        <n v="191.01293544880176"/>
        <n v="1751.3472292831721"/>
        <n v="144.92793037802556"/>
        <n v="395.29780564263325"/>
        <n v="655.28301886792451"/>
        <n v="144.92388758782201"/>
        <n v="148.47731510254818"/>
        <n v="165.79100992410974"/>
        <n v="144.90740740740739"/>
        <n v="733.90163934426232"/>
        <n v="777.11306256860598"/>
        <n v="810.25538707102953"/>
        <n v="475.38071065989851"/>
        <n v="144.93783303730018"/>
        <n v="144.92816507569185"/>
        <n v="144.92810771820152"/>
        <n v="492.42130750605327"/>
        <n v="337.45011552194916"/>
        <n v="756.76101364522412"/>
        <n v="18881.046511627905"/>
        <n v="471.45812924365782"/>
        <n v="164.51348254422427"/>
        <n v="4165.82406471183"/>
        <n v="144.9268659926866"/>
        <n v="144.93589743589743"/>
        <n v="144.93003641939814"/>
        <n v="144.9273615046115"/>
        <n v="245.83388881482469"/>
        <n v="167.69479803459745"/>
        <n v="1216.2103746397695"/>
        <n v="252.47568523430593"/>
        <n v="223.62555466086448"/>
        <n v="291.92926604820053"/>
        <n v="420.75313807531387"/>
        <n v="144.92757708853694"/>
        <n v="3800.7177033492821"/>
        <n v="144.92716585739839"/>
        <n v="306.22064879705221"/>
        <n v="296.9217748381738"/>
        <n v="144.92418772563175"/>
        <n v="144.92961308269409"/>
        <n v="151.03004291845491"/>
        <n v="479.10031847133763"/>
        <n v="724.92276004119458"/>
        <n v="4144.4089456869006"/>
        <n v="1068.381431463451"/>
        <n v="870.92907092907103"/>
        <n v="254.57761065612948"/>
        <n v="3051.5151515151515"/>
        <n v="144.92660389496461"/>
        <n v="275.18498218690053"/>
        <n v="144.92463985344324"/>
        <n v="144.9531737773153"/>
        <n v="434.85507246376807"/>
        <n v="2072.4373576309799"/>
        <n v="657.60688506385338"/>
        <n v="974.92996924523504"/>
        <n v="118.74642392717816"/>
        <n v="735.20503625165668"/>
        <n v="5935.4896675651389"/>
        <n v="144.92707564837411"/>
        <n v="144.92725414821663"/>
        <n v="455.71428571428567"/>
        <n v="203.66776973708133"/>
        <n v="144.92749160996337"/>
        <n v="3158.2280486355894"/>
        <n v="626.2243285939968"/>
        <n v="200.94584302505095"/>
        <n v="204.82392448720276"/>
        <n v="250.57615755290175"/>
        <n v="209.95443392919731"/>
        <n v="716.00425833924771"/>
        <n v="187.07211120764552"/>
        <n v="29369.086460032628"/>
        <n v="49.68624873005438"/>
        <n v="328.12500000000006"/>
        <n v="522315.38461538457"/>
        <n v="567.60518823157224"/>
        <n v="180.93416782568383"/>
        <n v="97.249334516415274"/>
        <n v="446.7662583918414"/>
        <n v="144.92779994541129"/>
        <n v="171.79409077063661"/>
        <n v="499.16650513665434"/>
        <n v="153.5464504549112"/>
        <n v="144.92798149386442"/>
        <n v="144.92911668484186"/>
        <n v="5.3990708575733484"/>
        <n v="268.24614739490511"/>
        <n v="144.9252075442825"/>
        <n v="144.92833357463442"/>
        <n v="1121.0256410256409"/>
        <n v="144.92784930441545"/>
        <n v="16.413934082873947"/>
        <n v="144.92764862718249"/>
        <n v="148.91567802015564"/>
        <n v="160.97548836630583"/>
        <n v="144.9280256659209"/>
        <n v="144.92687732060315"/>
        <n v="368.25028968713787"/>
        <n v="144.92770235512512"/>
        <n v="177.08537782139356"/>
        <n v="1177.306332369013"/>
        <n v="44.094334356684342"/>
        <n v="14577.884615384615"/>
        <n v="521.19067443796837"/>
        <n v="75.660162349995076"/>
        <n v="15.174222555264146"/>
        <n v="32.175009203377918"/>
        <n v="144.92745409204261"/>
        <n v="292.13744903902148"/>
        <n v="144.9265138154027"/>
        <n v="144.9150393101699"/>
        <n v="1437.1419053964023"/>
        <n v="13311.627906976744"/>
        <n v="1245.3941407429782"/>
        <n v="526.94143167028199"/>
        <n v="76.517599047780976"/>
        <n v="470.79207920792084"/>
        <n v="144.92781442903186"/>
        <n v="298.81195801482698"/>
        <n v="144.92760189782061"/>
        <n v="17.563492063492063"/>
        <n v="195.25332021642893"/>
        <n v="144.9230098779779"/>
        <n v="144.91899852724595"/>
        <n v="144.92619926199265"/>
        <n v="182.98066595059078"/>
        <n v="224.85707717066438"/>
        <n v="144.92686554830181"/>
        <n v="146.42159143787811"/>
        <n v="148.66920152091254"/>
        <n v="149.56574737162885"/>
        <n v="1264.8293566898219"/>
        <n v="7106.4606741573043"/>
        <n v="144.93649158942671"/>
        <n v="2242.163954189271"/>
        <n v="3.6367655999557846"/>
        <n v="92.112811905000498"/>
        <n v="1195.834287022202"/>
        <n v="7.2509024236520929"/>
        <n v="25795.477386934675"/>
        <n v="159.60465225343526"/>
        <n v="144.96163682864449"/>
        <n v="564.86096537250785"/>
        <n v="1335.084315773765"/>
        <n v="189.62148310287759"/>
        <n v="144.92751126175514"/>
        <n v="144.92960970584866"/>
      </sharedItems>
    </cacheField>
  </cacheFields>
  <extLst>
    <ext xmlns:x14="http://schemas.microsoft.com/office/spreadsheetml/2009/9/main" uri="{725AE2AE-9491-48be-B2B4-4EB974FC3084}">
      <x14:pivotCacheDefinition pivotCacheId="1032352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4.5599999999999996"/>
    <n v="2.84"/>
    <n v="0.93"/>
    <n v="3"/>
    <x v="0"/>
    <x v="0"/>
    <x v="0"/>
    <x v="0"/>
    <x v="0"/>
    <s v="Wrap Bag"/>
    <x v="0"/>
    <n v="0.54"/>
    <s v="United States"/>
    <x v="0"/>
    <x v="0"/>
    <s v="Anacortes"/>
    <n v="98221"/>
    <d v="2015-01-07T00:00:00"/>
    <d v="2015-01-08T00:00:00"/>
    <n v="4"/>
    <n v="13.01"/>
    <n v="88522"/>
    <n v="1"/>
    <n v="35.049999999999997"/>
    <n v="0.13"/>
    <x v="0"/>
    <x v="0"/>
    <x v="0"/>
    <s v=""/>
    <n v="4.5599999999999996"/>
    <x v="0"/>
  </r>
  <r>
    <n v="20228"/>
    <s v="Not Specified"/>
    <n v="0.02"/>
    <n v="4390.37"/>
    <n v="500.98"/>
    <n v="26"/>
    <n v="5"/>
    <x v="1"/>
    <x v="1"/>
    <x v="1"/>
    <x v="1"/>
    <x v="1"/>
    <s v="Jumbo Drum"/>
    <x v="1"/>
    <n v="0.6"/>
    <s v="United States"/>
    <x v="0"/>
    <x v="1"/>
    <s v="San Gabriel"/>
    <n v="91776"/>
    <d v="2015-06-13T00:00:00"/>
    <d v="2015-06-15T00:00:00"/>
    <n v="12"/>
    <n v="6362.85"/>
    <n v="90193"/>
    <n v="2"/>
    <n v="69"/>
    <n v="129.85"/>
    <x v="1"/>
    <x v="0"/>
    <x v="0"/>
    <s v=""/>
    <n v="4390.37"/>
    <x v="1"/>
  </r>
  <r>
    <n v="21776"/>
    <s v="Critical"/>
    <n v="0.06"/>
    <n v="-53.81"/>
    <n v="9.48"/>
    <n v="7.29"/>
    <n v="11"/>
    <x v="2"/>
    <x v="2"/>
    <x v="1"/>
    <x v="1"/>
    <x v="2"/>
    <s v="Small Pack"/>
    <x v="2"/>
    <n v="0.45"/>
    <s v="United States"/>
    <x v="1"/>
    <x v="2"/>
    <s v="Roselle"/>
    <n v="7203"/>
    <d v="2015-02-15T00:00:00"/>
    <d v="2015-02-17T00:00:00"/>
    <n v="22"/>
    <n v="211.15"/>
    <n v="90192"/>
    <n v="2"/>
    <n v="-25.48"/>
    <n v="13.48"/>
    <x v="2"/>
    <x v="0"/>
    <x v="0"/>
    <n v="-53.81"/>
    <s v=""/>
    <x v="2"/>
  </r>
  <r>
    <n v="24844"/>
    <s v="Medium"/>
    <n v="0.09"/>
    <n v="803.47"/>
    <n v="78.69"/>
    <n v="19.989999999999998"/>
    <n v="14"/>
    <x v="3"/>
    <x v="2"/>
    <x v="2"/>
    <x v="1"/>
    <x v="2"/>
    <s v="Small Box"/>
    <x v="3"/>
    <n v="0.43"/>
    <s v="United States"/>
    <x v="2"/>
    <x v="3"/>
    <s v="Prior Lake"/>
    <n v="55372"/>
    <d v="2015-05-12T00:00:00"/>
    <d v="2015-05-14T00:00:00"/>
    <n v="16"/>
    <n v="1164.45"/>
    <n v="86838"/>
    <n v="2"/>
    <n v="69"/>
    <n v="115.17"/>
    <x v="3"/>
    <x v="0"/>
    <x v="0"/>
    <s v=""/>
    <n v="803.47"/>
    <x v="3"/>
  </r>
  <r>
    <n v="24846"/>
    <s v="Medium"/>
    <n v="0.08"/>
    <n v="-24.03"/>
    <n v="3.28"/>
    <n v="2.31"/>
    <n v="14"/>
    <x v="3"/>
    <x v="2"/>
    <x v="2"/>
    <x v="0"/>
    <x v="0"/>
    <s v="Wrap Bag"/>
    <x v="4"/>
    <n v="0.56000000000000005"/>
    <s v="United States"/>
    <x v="2"/>
    <x v="3"/>
    <s v="Prior Lake"/>
    <n v="55372"/>
    <d v="2015-05-12T00:00:00"/>
    <d v="2015-05-13T00:00:00"/>
    <n v="7"/>
    <n v="22.23"/>
    <n v="86838"/>
    <n v="1"/>
    <n v="-108.1"/>
    <n v="1.93"/>
    <x v="3"/>
    <x v="0"/>
    <x v="0"/>
    <n v="-24.03"/>
    <s v=""/>
    <x v="2"/>
  </r>
  <r>
    <n v="24847"/>
    <s v="Medium"/>
    <n v="0.05"/>
    <n v="-37.03"/>
    <n v="3.28"/>
    <n v="4.2"/>
    <n v="14"/>
    <x v="3"/>
    <x v="2"/>
    <x v="2"/>
    <x v="0"/>
    <x v="0"/>
    <s v="Wrap Bag"/>
    <x v="5"/>
    <n v="0.56000000000000005"/>
    <s v="United States"/>
    <x v="2"/>
    <x v="3"/>
    <s v="Prior Lake"/>
    <n v="55372"/>
    <d v="2015-05-12T00:00:00"/>
    <d v="2015-05-13T00:00:00"/>
    <n v="4"/>
    <n v="13.99"/>
    <n v="86838"/>
    <n v="1"/>
    <n v="-264.69"/>
    <n v="0.74"/>
    <x v="3"/>
    <x v="0"/>
    <x v="0"/>
    <n v="-37.03"/>
    <s v=""/>
    <x v="2"/>
  </r>
  <r>
    <n v="24848"/>
    <s v="Medium"/>
    <n v="0.05"/>
    <n v="-0.71"/>
    <n v="3.58"/>
    <n v="1.63"/>
    <n v="14"/>
    <x v="3"/>
    <x v="2"/>
    <x v="2"/>
    <x v="0"/>
    <x v="3"/>
    <s v="Wrap Bag"/>
    <x v="6"/>
    <n v="0.36"/>
    <s v="United States"/>
    <x v="2"/>
    <x v="3"/>
    <s v="Prior Lake"/>
    <n v="55372"/>
    <d v="2015-05-12T00:00:00"/>
    <d v="2015-05-13T00:00:00"/>
    <n v="4"/>
    <n v="14.26"/>
    <n v="86838"/>
    <n v="1"/>
    <n v="-4.9800000000000004"/>
    <n v="0.75"/>
    <x v="3"/>
    <x v="0"/>
    <x v="0"/>
    <n v="-0.71"/>
    <s v=""/>
    <x v="2"/>
  </r>
  <r>
    <n v="18181"/>
    <s v="Critical"/>
    <n v="0"/>
    <n v="-59.82"/>
    <n v="4.42"/>
    <n v="4.99"/>
    <n v="15"/>
    <x v="4"/>
    <x v="2"/>
    <x v="2"/>
    <x v="0"/>
    <x v="4"/>
    <s v="Small Box"/>
    <x v="7"/>
    <n v="0.38"/>
    <s v="United States"/>
    <x v="1"/>
    <x v="4"/>
    <s v="Smithtown"/>
    <n v="11787"/>
    <d v="2015-04-08T00:00:00"/>
    <d v="2015-04-09T00:00:00"/>
    <n v="7"/>
    <n v="33.47"/>
    <n v="86837"/>
    <n v="1"/>
    <n v="-178.73"/>
    <n v="0"/>
    <x v="4"/>
    <x v="1"/>
    <x v="1"/>
    <n v="-59.82"/>
    <s v=""/>
    <x v="2"/>
  </r>
  <r>
    <n v="20925"/>
    <s v="Medium"/>
    <n v="0.01"/>
    <n v="261.88"/>
    <n v="35.94"/>
    <n v="6.66"/>
    <n v="15"/>
    <x v="4"/>
    <x v="2"/>
    <x v="2"/>
    <x v="0"/>
    <x v="4"/>
    <s v="Small Box"/>
    <x v="8"/>
    <n v="0.4"/>
    <s v="United States"/>
    <x v="1"/>
    <x v="4"/>
    <s v="Smithtown"/>
    <n v="11787"/>
    <d v="2015-05-28T00:00:00"/>
    <d v="2015-05-28T00:00:00"/>
    <n v="10"/>
    <n v="379.53"/>
    <n v="86839"/>
    <n v="0"/>
    <n v="69"/>
    <n v="3.83"/>
    <x v="3"/>
    <x v="0"/>
    <x v="0"/>
    <s v=""/>
    <n v="261.88"/>
    <x v="4"/>
  </r>
  <r>
    <n v="26267"/>
    <s v="High"/>
    <n v="0.04"/>
    <n v="2.63"/>
    <n v="2.98"/>
    <n v="1.58"/>
    <n v="16"/>
    <x v="5"/>
    <x v="2"/>
    <x v="2"/>
    <x v="0"/>
    <x v="3"/>
    <s v="Wrap Bag"/>
    <x v="9"/>
    <n v="0.39"/>
    <s v="United States"/>
    <x v="1"/>
    <x v="4"/>
    <s v="Syracuse"/>
    <n v="13210"/>
    <d v="2015-02-12T00:00:00"/>
    <d v="2015-02-15T00:00:00"/>
    <n v="6"/>
    <n v="18.8"/>
    <n v="86836"/>
    <n v="3"/>
    <n v="13.99"/>
    <n v="0.78"/>
    <x v="2"/>
    <x v="0"/>
    <x v="0"/>
    <s v=""/>
    <n v="2.63"/>
    <x v="5"/>
  </r>
  <r>
    <n v="26268"/>
    <s v="High"/>
    <n v="0.05"/>
    <n v="652.73"/>
    <n v="115.99"/>
    <n v="2.5"/>
    <n v="16"/>
    <x v="5"/>
    <x v="2"/>
    <x v="2"/>
    <x v="2"/>
    <x v="5"/>
    <s v="Small Box"/>
    <x v="10"/>
    <n v="0.55000000000000004"/>
    <s v="United States"/>
    <x v="1"/>
    <x v="4"/>
    <s v="Syracuse"/>
    <n v="13210"/>
    <d v="2015-02-12T00:00:00"/>
    <d v="2015-02-14T00:00:00"/>
    <n v="10"/>
    <n v="945.99"/>
    <n v="86836"/>
    <n v="2"/>
    <n v="69"/>
    <n v="49.79"/>
    <x v="2"/>
    <x v="0"/>
    <x v="0"/>
    <s v=""/>
    <n v="652.73"/>
    <x v="6"/>
  </r>
  <r>
    <n v="23890"/>
    <s v="High"/>
    <n v="0.05"/>
    <n v="314.48"/>
    <n v="26.48"/>
    <n v="6.93"/>
    <n v="18"/>
    <x v="6"/>
    <x v="2"/>
    <x v="2"/>
    <x v="1"/>
    <x v="2"/>
    <s v="Small Box"/>
    <x v="11"/>
    <n v="0.49"/>
    <s v="United States"/>
    <x v="0"/>
    <x v="5"/>
    <s v="Helena"/>
    <n v="59601"/>
    <d v="2015-05-15T00:00:00"/>
    <d v="2015-05-16T00:00:00"/>
    <n v="17"/>
    <n v="455.77"/>
    <n v="90031"/>
    <n v="1"/>
    <n v="69"/>
    <n v="23.99"/>
    <x v="3"/>
    <x v="0"/>
    <x v="0"/>
    <s v=""/>
    <n v="314.48"/>
    <x v="7"/>
  </r>
  <r>
    <n v="24063"/>
    <s v="Not Specified"/>
    <n v="7.0000000000000007E-2"/>
    <n v="-114.64"/>
    <n v="12.99"/>
    <n v="9.44"/>
    <n v="19"/>
    <x v="7"/>
    <x v="2"/>
    <x v="2"/>
    <x v="2"/>
    <x v="6"/>
    <s v="Medium Box"/>
    <x v="12"/>
    <n v="0.39"/>
    <s v="United States"/>
    <x v="0"/>
    <x v="5"/>
    <s v="Missoula"/>
    <n v="59801"/>
    <d v="2015-05-21T00:00:00"/>
    <d v="2015-05-23T00:00:00"/>
    <n v="18"/>
    <n v="231.79"/>
    <n v="90032"/>
    <n v="2"/>
    <n v="-49.46"/>
    <n v="17.45"/>
    <x v="3"/>
    <x v="0"/>
    <x v="0"/>
    <n v="-114.64"/>
    <s v=""/>
    <x v="2"/>
  </r>
  <r>
    <n v="5890"/>
    <s v="High"/>
    <n v="0.05"/>
    <n v="384.38"/>
    <n v="26.48"/>
    <n v="6.93"/>
    <n v="21"/>
    <x v="8"/>
    <x v="2"/>
    <x v="2"/>
    <x v="1"/>
    <x v="2"/>
    <s v="Small Box"/>
    <x v="11"/>
    <n v="0.49"/>
    <s v="United States"/>
    <x v="1"/>
    <x v="4"/>
    <s v="New York City"/>
    <n v="10012"/>
    <d v="2015-05-15T00:00:00"/>
    <d v="2015-05-16T00:00:00"/>
    <n v="70"/>
    <n v="1876.69"/>
    <n v="41793"/>
    <n v="1"/>
    <n v="20.48"/>
    <n v="98.77"/>
    <x v="3"/>
    <x v="0"/>
    <x v="0"/>
    <s v=""/>
    <n v="384.38"/>
    <x v="8"/>
  </r>
  <r>
    <n v="6062"/>
    <s v="Not Specified"/>
    <n v="0.08"/>
    <n v="-17.489999999999998"/>
    <n v="5"/>
    <n v="3.39"/>
    <n v="21"/>
    <x v="8"/>
    <x v="2"/>
    <x v="2"/>
    <x v="0"/>
    <x v="3"/>
    <s v="Wrap Bag"/>
    <x v="13"/>
    <n v="0.37"/>
    <s v="United States"/>
    <x v="1"/>
    <x v="4"/>
    <s v="New York City"/>
    <n v="10012"/>
    <d v="2015-05-21T00:00:00"/>
    <d v="2015-05-22T00:00:00"/>
    <n v="58"/>
    <n v="293.06"/>
    <n v="42949"/>
    <n v="1"/>
    <n v="-5.97"/>
    <n v="25.48"/>
    <x v="3"/>
    <x v="0"/>
    <x v="0"/>
    <n v="-17.489999999999998"/>
    <s v=""/>
    <x v="2"/>
  </r>
  <r>
    <n v="6063"/>
    <s v="Not Specified"/>
    <n v="7.0000000000000007E-2"/>
    <n v="-114.64"/>
    <n v="12.99"/>
    <n v="9.44"/>
    <n v="21"/>
    <x v="8"/>
    <x v="2"/>
    <x v="2"/>
    <x v="2"/>
    <x v="6"/>
    <s v="Medium Box"/>
    <x v="12"/>
    <n v="0.39"/>
    <s v="United States"/>
    <x v="1"/>
    <x v="4"/>
    <s v="New York City"/>
    <n v="10012"/>
    <d v="2015-05-21T00:00:00"/>
    <d v="2015-05-23T00:00:00"/>
    <n v="71"/>
    <n v="914.29"/>
    <n v="42949"/>
    <n v="2"/>
    <n v="-12.54"/>
    <n v="68.819999999999993"/>
    <x v="3"/>
    <x v="0"/>
    <x v="0"/>
    <n v="-114.64"/>
    <s v=""/>
    <x v="2"/>
  </r>
  <r>
    <n v="20631"/>
    <s v="High"/>
    <n v="0.06"/>
    <n v="-28.3"/>
    <n v="55.48"/>
    <n v="14.3"/>
    <n v="24"/>
    <x v="9"/>
    <x v="2"/>
    <x v="0"/>
    <x v="0"/>
    <x v="7"/>
    <s v="Small Box"/>
    <x v="14"/>
    <n v="0.37"/>
    <s v="United States"/>
    <x v="0"/>
    <x v="1"/>
    <s v="Laguna Niguel"/>
    <n v="92677"/>
    <d v="2015-01-28T00:00:00"/>
    <d v="2015-01-29T00:00:00"/>
    <n v="1"/>
    <n v="67.489999999999995"/>
    <n v="87651"/>
    <n v="1"/>
    <n v="-41.93"/>
    <n v="4.3099999999999996"/>
    <x v="0"/>
    <x v="0"/>
    <x v="0"/>
    <n v="-28.3"/>
    <s v=""/>
    <x v="2"/>
  </r>
  <r>
    <n v="20632"/>
    <s v="High"/>
    <n v="0.02"/>
    <n v="-5.31"/>
    <n v="1.68"/>
    <n v="1.57"/>
    <n v="24"/>
    <x v="9"/>
    <x v="2"/>
    <x v="0"/>
    <x v="0"/>
    <x v="0"/>
    <s v="Wrap Bag"/>
    <x v="15"/>
    <n v="0.59"/>
    <s v="United States"/>
    <x v="0"/>
    <x v="1"/>
    <s v="Laguna Niguel"/>
    <n v="92677"/>
    <d v="2015-01-28T00:00:00"/>
    <d v="2015-01-30T00:00:00"/>
    <n v="1"/>
    <n v="2.25"/>
    <n v="87651"/>
    <n v="2"/>
    <n v="-235.88"/>
    <n v="0.05"/>
    <x v="0"/>
    <x v="0"/>
    <x v="0"/>
    <n v="-5.31"/>
    <s v=""/>
    <x v="2"/>
  </r>
  <r>
    <n v="23967"/>
    <s v="Not Specified"/>
    <n v="0.04"/>
    <n v="8.89"/>
    <n v="4.1399999999999997"/>
    <n v="6.6"/>
    <n v="27"/>
    <x v="10"/>
    <x v="2"/>
    <x v="0"/>
    <x v="1"/>
    <x v="2"/>
    <s v="Small Box"/>
    <x v="16"/>
    <n v="0.49"/>
    <s v="United States"/>
    <x v="0"/>
    <x v="1"/>
    <s v="Lakewood"/>
    <n v="90712"/>
    <d v="2015-05-02T00:00:00"/>
    <d v="2015-05-04T00:00:00"/>
    <n v="12"/>
    <n v="54.78"/>
    <n v="87652"/>
    <n v="2"/>
    <n v="16.239999999999998"/>
    <n v="2.2799999999999998"/>
    <x v="3"/>
    <x v="0"/>
    <x v="0"/>
    <s v=""/>
    <n v="8.89"/>
    <x v="9"/>
  </r>
  <r>
    <n v="23509"/>
    <s v="High"/>
    <n v="0.08"/>
    <n v="144.69"/>
    <n v="34.99"/>
    <n v="7.73"/>
    <n v="32"/>
    <x v="11"/>
    <x v="2"/>
    <x v="0"/>
    <x v="0"/>
    <x v="0"/>
    <s v="Small Box"/>
    <x v="17"/>
    <n v="0.59"/>
    <s v="United States"/>
    <x v="0"/>
    <x v="6"/>
    <s v="Grants Pass"/>
    <n v="97526"/>
    <d v="2015-02-22T00:00:00"/>
    <d v="2015-02-23T00:00:00"/>
    <n v="13"/>
    <n v="424.68"/>
    <n v="89199"/>
    <n v="1"/>
    <n v="34.07"/>
    <n v="36.93"/>
    <x v="2"/>
    <x v="0"/>
    <x v="0"/>
    <s v=""/>
    <n v="144.69"/>
    <x v="10"/>
  </r>
  <r>
    <n v="23612"/>
    <s v="High"/>
    <n v="0.01"/>
    <n v="-35.880000000000003"/>
    <n v="17.98"/>
    <n v="8.51"/>
    <n v="32"/>
    <x v="11"/>
    <x v="2"/>
    <x v="0"/>
    <x v="2"/>
    <x v="6"/>
    <s v="Medium Box"/>
    <x v="18"/>
    <n v="0.4"/>
    <s v="United States"/>
    <x v="0"/>
    <x v="6"/>
    <s v="Grants Pass"/>
    <n v="97526"/>
    <d v="2015-03-27T00:00:00"/>
    <d v="2015-03-28T00:00:00"/>
    <n v="2"/>
    <n v="40.17"/>
    <n v="89200"/>
    <n v="1"/>
    <n v="-89.32"/>
    <n v="0.41"/>
    <x v="5"/>
    <x v="0"/>
    <x v="0"/>
    <n v="-35.880000000000003"/>
    <s v=""/>
    <x v="2"/>
  </r>
  <r>
    <n v="23278"/>
    <s v="Medium"/>
    <n v="0.09"/>
    <n v="210"/>
    <n v="125.99"/>
    <n v="7.69"/>
    <n v="32"/>
    <x v="11"/>
    <x v="0"/>
    <x v="0"/>
    <x v="2"/>
    <x v="5"/>
    <s v="Small Box"/>
    <x v="19"/>
    <n v="0.59"/>
    <s v="United States"/>
    <x v="0"/>
    <x v="6"/>
    <s v="Grants Pass"/>
    <n v="97526"/>
    <d v="2015-01-20T00:00:00"/>
    <d v="2015-01-22T00:00:00"/>
    <n v="8"/>
    <n v="783.55"/>
    <n v="89202"/>
    <n v="2"/>
    <n v="26.8"/>
    <n v="77.489999999999995"/>
    <x v="0"/>
    <x v="0"/>
    <x v="0"/>
    <s v=""/>
    <n v="210"/>
    <x v="11"/>
  </r>
  <r>
    <n v="19355"/>
    <s v="Low"/>
    <n v="0.06"/>
    <n v="3568.1"/>
    <n v="205.99"/>
    <n v="8.99"/>
    <n v="32"/>
    <x v="11"/>
    <x v="2"/>
    <x v="0"/>
    <x v="2"/>
    <x v="5"/>
    <s v="Small Box"/>
    <x v="20"/>
    <n v="0.56000000000000005"/>
    <s v="United States"/>
    <x v="0"/>
    <x v="6"/>
    <s v="Grants Pass"/>
    <n v="97526"/>
    <d v="2015-03-12T00:00:00"/>
    <d v="2015-03-19T00:00:00"/>
    <n v="22"/>
    <n v="3838.14"/>
    <n v="89203"/>
    <n v="7"/>
    <n v="92.96"/>
    <n v="244.99"/>
    <x v="5"/>
    <x v="0"/>
    <x v="0"/>
    <s v=""/>
    <n v="3568.1"/>
    <x v="12"/>
  </r>
  <r>
    <n v="23654"/>
    <s v="Not Specified"/>
    <n v="0.03"/>
    <n v="-84.44"/>
    <n v="4.24"/>
    <n v="5.41"/>
    <n v="33"/>
    <x v="12"/>
    <x v="2"/>
    <x v="0"/>
    <x v="0"/>
    <x v="8"/>
    <s v="Small Box"/>
    <x v="21"/>
    <n v="0.35"/>
    <s v="United States"/>
    <x v="0"/>
    <x v="6"/>
    <s v="Gresham"/>
    <n v="97030"/>
    <d v="2015-06-15T00:00:00"/>
    <d v="2015-06-17T00:00:00"/>
    <n v="13"/>
    <n v="58.68"/>
    <n v="89201"/>
    <n v="2"/>
    <n v="-143.9"/>
    <n v="1.81"/>
    <x v="1"/>
    <x v="0"/>
    <x v="0"/>
    <n v="-84.44"/>
    <s v=""/>
    <x v="2"/>
  </r>
  <r>
    <n v="23655"/>
    <s v="Not Specified"/>
    <n v="0.04"/>
    <n v="24.31"/>
    <n v="2.94"/>
    <n v="0.7"/>
    <n v="33"/>
    <x v="12"/>
    <x v="2"/>
    <x v="0"/>
    <x v="0"/>
    <x v="0"/>
    <s v="Wrap Bag"/>
    <x v="22"/>
    <n v="0.57999999999999996"/>
    <s v="United States"/>
    <x v="0"/>
    <x v="6"/>
    <s v="Gresham"/>
    <n v="97030"/>
    <d v="2015-06-15T00:00:00"/>
    <d v="2015-06-16T00:00:00"/>
    <n v="18"/>
    <n v="53.1"/>
    <n v="89201"/>
    <n v="1"/>
    <n v="45.79"/>
    <n v="2.21"/>
    <x v="1"/>
    <x v="0"/>
    <x v="0"/>
    <s v=""/>
    <n v="24.31"/>
    <x v="13"/>
  </r>
  <r>
    <n v="25933"/>
    <s v="High"/>
    <n v="0"/>
    <n v="25.91"/>
    <n v="99.99"/>
    <n v="19.989999999999998"/>
    <n v="43"/>
    <x v="13"/>
    <x v="2"/>
    <x v="3"/>
    <x v="2"/>
    <x v="6"/>
    <s v="Small Box"/>
    <x v="23"/>
    <n v="0.52"/>
    <s v="United States"/>
    <x v="0"/>
    <x v="0"/>
    <s v="Redmond"/>
    <n v="98052"/>
    <d v="2015-05-10T00:00:00"/>
    <d v="2015-05-11T00:00:00"/>
    <n v="6"/>
    <n v="647.07000000000005"/>
    <n v="91454"/>
    <n v="1"/>
    <n v="4"/>
    <n v="0"/>
    <x v="3"/>
    <x v="1"/>
    <x v="1"/>
    <s v=""/>
    <n v="25.91"/>
    <x v="14"/>
  </r>
  <r>
    <n v="18551"/>
    <s v="Not Specified"/>
    <n v="0"/>
    <n v="162.66999999999999"/>
    <n v="115.99"/>
    <n v="2.5"/>
    <n v="52"/>
    <x v="14"/>
    <x v="2"/>
    <x v="0"/>
    <x v="2"/>
    <x v="5"/>
    <s v="Small Box"/>
    <x v="24"/>
    <n v="0.56999999999999995"/>
    <s v="United States"/>
    <x v="0"/>
    <x v="0"/>
    <s v="Puyallup"/>
    <n v="98373"/>
    <d v="2015-03-10T00:00:00"/>
    <d v="2015-03-10T00:00:00"/>
    <n v="6"/>
    <n v="627.04"/>
    <n v="88426"/>
    <n v="0"/>
    <n v="25.94"/>
    <n v="0"/>
    <x v="5"/>
    <x v="1"/>
    <x v="1"/>
    <s v=""/>
    <n v="162.66999999999999"/>
    <x v="15"/>
  </r>
  <r>
    <n v="22117"/>
    <s v="Critical"/>
    <n v="7.0000000000000007E-2"/>
    <n v="-6923.6"/>
    <n v="3502.14"/>
    <n v="8.73"/>
    <n v="53"/>
    <x v="15"/>
    <x v="1"/>
    <x v="0"/>
    <x v="2"/>
    <x v="6"/>
    <s v="Jumbo Box"/>
    <x v="25"/>
    <n v="0.56999999999999995"/>
    <s v="United States"/>
    <x v="0"/>
    <x v="0"/>
    <s v="Redmond"/>
    <n v="98052"/>
    <d v="2015-01-28T00:00:00"/>
    <d v="2015-01-30T00:00:00"/>
    <n v="1"/>
    <n v="3267.55"/>
    <n v="88425"/>
    <n v="2"/>
    <n v="-211.89"/>
    <n v="245.94"/>
    <x v="0"/>
    <x v="0"/>
    <x v="0"/>
    <n v="-6923.6"/>
    <s v=""/>
    <x v="2"/>
  </r>
  <r>
    <n v="18552"/>
    <s v="Not Specified"/>
    <n v="0.02"/>
    <n v="-67.489999999999995"/>
    <n v="5.98"/>
    <n v="5.79"/>
    <n v="53"/>
    <x v="15"/>
    <x v="2"/>
    <x v="0"/>
    <x v="0"/>
    <x v="7"/>
    <s v="Small Box"/>
    <x v="26"/>
    <n v="0.36"/>
    <s v="United States"/>
    <x v="0"/>
    <x v="0"/>
    <s v="Redmond"/>
    <n v="98052"/>
    <d v="2015-03-10T00:00:00"/>
    <d v="2015-03-11T00:00:00"/>
    <n v="17"/>
    <n v="110.19"/>
    <n v="88426"/>
    <n v="1"/>
    <n v="-61.25"/>
    <n v="2.25"/>
    <x v="5"/>
    <x v="0"/>
    <x v="0"/>
    <n v="-67.489999999999995"/>
    <s v=""/>
    <x v="2"/>
  </r>
  <r>
    <n v="20697"/>
    <s v="Medium"/>
    <n v="0.06"/>
    <n v="19.63"/>
    <n v="3.8"/>
    <n v="1.49"/>
    <n v="56"/>
    <x v="16"/>
    <x v="2"/>
    <x v="3"/>
    <x v="0"/>
    <x v="8"/>
    <s v="Small Box"/>
    <x v="27"/>
    <n v="0.38"/>
    <s v="United States"/>
    <x v="1"/>
    <x v="4"/>
    <s v="Tonawanda"/>
    <n v="14150"/>
    <d v="2015-04-20T00:00:00"/>
    <d v="2015-04-21T00:00:00"/>
    <n v="20"/>
    <n v="73.55"/>
    <n v="88075"/>
    <n v="1"/>
    <n v="26.69"/>
    <n v="4.6900000000000004"/>
    <x v="4"/>
    <x v="0"/>
    <x v="0"/>
    <s v=""/>
    <n v="19.63"/>
    <x v="16"/>
  </r>
  <r>
    <n v="20698"/>
    <s v="Medium"/>
    <n v="0.06"/>
    <n v="-1.65"/>
    <n v="1.76"/>
    <n v="0.7"/>
    <n v="56"/>
    <x v="16"/>
    <x v="2"/>
    <x v="3"/>
    <x v="0"/>
    <x v="0"/>
    <s v="Wrap Bag"/>
    <x v="28"/>
    <n v="0.56000000000000005"/>
    <s v="United States"/>
    <x v="1"/>
    <x v="4"/>
    <s v="Tonawanda"/>
    <n v="14150"/>
    <d v="2015-04-20T00:00:00"/>
    <d v="2015-04-21T00:00:00"/>
    <n v="17"/>
    <n v="29.57"/>
    <n v="88075"/>
    <n v="1"/>
    <n v="-5.59"/>
    <n v="1.89"/>
    <x v="4"/>
    <x v="0"/>
    <x v="0"/>
    <n v="-1.65"/>
    <s v=""/>
    <x v="2"/>
  </r>
  <r>
    <n v="22890"/>
    <s v="High"/>
    <n v="0.02"/>
    <n v="2.14"/>
    <n v="5.98"/>
    <n v="5.15"/>
    <n v="62"/>
    <x v="17"/>
    <x v="2"/>
    <x v="0"/>
    <x v="0"/>
    <x v="7"/>
    <s v="Small Box"/>
    <x v="29"/>
    <n v="0.36"/>
    <s v="United States"/>
    <x v="2"/>
    <x v="7"/>
    <s v="Round Rock"/>
    <n v="78664"/>
    <d v="2015-05-09T00:00:00"/>
    <d v="2015-05-11T00:00:00"/>
    <n v="3"/>
    <n v="22.85"/>
    <n v="87407"/>
    <n v="2"/>
    <n v="9.3699999999999992"/>
    <n v="0.47"/>
    <x v="3"/>
    <x v="0"/>
    <x v="0"/>
    <s v=""/>
    <n v="2.14"/>
    <x v="17"/>
  </r>
  <r>
    <n v="25354"/>
    <s v="High"/>
    <n v="0.04"/>
    <n v="349.41"/>
    <n v="29.14"/>
    <n v="4.8600000000000003"/>
    <n v="62"/>
    <x v="17"/>
    <x v="2"/>
    <x v="0"/>
    <x v="0"/>
    <x v="7"/>
    <s v="Wrap Bag"/>
    <x v="30"/>
    <n v="0.38"/>
    <s v="United States"/>
    <x v="2"/>
    <x v="7"/>
    <s v="Round Rock"/>
    <n v="78664"/>
    <d v="2015-06-12T00:00:00"/>
    <d v="2015-06-14T00:00:00"/>
    <n v="17"/>
    <n v="506.39"/>
    <n v="87408"/>
    <n v="2"/>
    <n v="69"/>
    <n v="21.1"/>
    <x v="1"/>
    <x v="0"/>
    <x v="0"/>
    <s v=""/>
    <n v="349.41"/>
    <x v="18"/>
  </r>
  <r>
    <n v="21017"/>
    <s v="Not Specified"/>
    <n v="0"/>
    <n v="-37.53"/>
    <n v="3.69"/>
    <n v="0.5"/>
    <n v="64"/>
    <x v="18"/>
    <x v="2"/>
    <x v="2"/>
    <x v="0"/>
    <x v="9"/>
    <s v="Small Box"/>
    <x v="31"/>
    <n v="0.38"/>
    <s v="United States"/>
    <x v="3"/>
    <x v="8"/>
    <s v="Salem"/>
    <n v="24153"/>
    <d v="2015-03-02T00:00:00"/>
    <d v="2015-03-04T00:00:00"/>
    <n v="1"/>
    <n v="4"/>
    <n v="87406"/>
    <n v="2"/>
    <n v="-938.23"/>
    <n v="0"/>
    <x v="5"/>
    <x v="1"/>
    <x v="1"/>
    <n v="-37.53"/>
    <s v=""/>
    <x v="2"/>
  </r>
  <r>
    <n v="21019"/>
    <s v="Not Specified"/>
    <n v="0.02"/>
    <n v="101.49"/>
    <n v="175.99"/>
    <n v="4.99"/>
    <n v="64"/>
    <x v="18"/>
    <x v="0"/>
    <x v="2"/>
    <x v="2"/>
    <x v="5"/>
    <s v="Small Box"/>
    <x v="32"/>
    <n v="0.59"/>
    <s v="United States"/>
    <x v="3"/>
    <x v="8"/>
    <s v="Salem"/>
    <n v="24153"/>
    <d v="2015-03-02T00:00:00"/>
    <d v="2015-03-02T00:00:00"/>
    <n v="4"/>
    <n v="589.79999999999995"/>
    <n v="87406"/>
    <n v="0"/>
    <n v="17.21"/>
    <n v="12.04"/>
    <x v="5"/>
    <x v="0"/>
    <x v="0"/>
    <s v=""/>
    <n v="101.49"/>
    <x v="19"/>
  </r>
  <r>
    <n v="23274"/>
    <s v="Low"/>
    <n v="0.05"/>
    <n v="845.66"/>
    <n v="155.06"/>
    <n v="7.07"/>
    <n v="67"/>
    <x v="19"/>
    <x v="2"/>
    <x v="0"/>
    <x v="0"/>
    <x v="10"/>
    <s v="Small Box"/>
    <x v="33"/>
    <n v="0.59"/>
    <s v="United States"/>
    <x v="0"/>
    <x v="1"/>
    <s v="Napa"/>
    <n v="94559"/>
    <d v="2015-01-02T00:00:00"/>
    <d v="2015-01-09T00:00:00"/>
    <n v="8"/>
    <n v="1225.5999999999999"/>
    <n v="87946"/>
    <n v="7"/>
    <n v="69"/>
    <n v="64.510000000000005"/>
    <x v="0"/>
    <x v="0"/>
    <x v="0"/>
    <s v=""/>
    <n v="845.66"/>
    <x v="20"/>
  </r>
  <r>
    <n v="5272"/>
    <s v="Low"/>
    <n v="0"/>
    <n v="-308.93"/>
    <n v="291.73"/>
    <n v="48.8"/>
    <n v="68"/>
    <x v="20"/>
    <x v="1"/>
    <x v="0"/>
    <x v="1"/>
    <x v="1"/>
    <s v="Jumbo Drum"/>
    <x v="34"/>
    <n v="0.56000000000000005"/>
    <s v="United States"/>
    <x v="1"/>
    <x v="4"/>
    <s v="New York City"/>
    <n v="10177"/>
    <d v="2015-01-02T00:00:00"/>
    <d v="2015-01-02T00:00:00"/>
    <n v="4"/>
    <n v="1239.06"/>
    <n v="37537"/>
    <n v="0"/>
    <n v="-24.93"/>
    <n v="0"/>
    <x v="0"/>
    <x v="1"/>
    <x v="1"/>
    <n v="-308.93"/>
    <s v=""/>
    <x v="2"/>
  </r>
  <r>
    <n v="5273"/>
    <s v="Low"/>
    <n v="7.0000000000000007E-2"/>
    <n v="-1679.76"/>
    <n v="100.98"/>
    <n v="45"/>
    <n v="68"/>
    <x v="20"/>
    <x v="1"/>
    <x v="0"/>
    <x v="1"/>
    <x v="1"/>
    <s v="Jumbo Drum"/>
    <x v="35"/>
    <n v="0.69"/>
    <s v="United States"/>
    <x v="1"/>
    <x v="4"/>
    <s v="New York City"/>
    <n v="10177"/>
    <d v="2015-01-02T00:00:00"/>
    <d v="2015-01-04T00:00:00"/>
    <n v="43"/>
    <n v="4083.19"/>
    <n v="37537"/>
    <n v="2"/>
    <n v="-41.14"/>
    <n v="307.33999999999997"/>
    <x v="0"/>
    <x v="0"/>
    <x v="0"/>
    <n v="-1679.76"/>
    <s v=""/>
    <x v="2"/>
  </r>
  <r>
    <n v="5274"/>
    <s v="Low"/>
    <n v="0.05"/>
    <n v="575.4"/>
    <n v="155.06"/>
    <n v="7.07"/>
    <n v="68"/>
    <x v="20"/>
    <x v="2"/>
    <x v="0"/>
    <x v="0"/>
    <x v="10"/>
    <s v="Small Box"/>
    <x v="33"/>
    <n v="0.59"/>
    <s v="United States"/>
    <x v="1"/>
    <x v="4"/>
    <s v="New York City"/>
    <n v="10177"/>
    <d v="2015-01-02T00:00:00"/>
    <d v="2015-01-09T00:00:00"/>
    <n v="32"/>
    <n v="4902.38"/>
    <n v="37537"/>
    <n v="7"/>
    <n v="11.74"/>
    <n v="258.02"/>
    <x v="0"/>
    <x v="0"/>
    <x v="0"/>
    <s v=""/>
    <n v="575.4"/>
    <x v="21"/>
  </r>
  <r>
    <n v="7786"/>
    <s v="High"/>
    <n v="0.09"/>
    <n v="-2426.5500000000002"/>
    <n v="122.99"/>
    <n v="70.2"/>
    <n v="68"/>
    <x v="20"/>
    <x v="1"/>
    <x v="0"/>
    <x v="1"/>
    <x v="1"/>
    <s v="Jumbo Drum"/>
    <x v="36"/>
    <n v="0.74"/>
    <s v="United States"/>
    <x v="1"/>
    <x v="4"/>
    <s v="New York City"/>
    <n v="10177"/>
    <d v="2015-02-02T00:00:00"/>
    <d v="2015-02-04T00:00:00"/>
    <n v="49"/>
    <n v="5718.85"/>
    <n v="55713"/>
    <n v="2"/>
    <n v="-42.43"/>
    <n v="565.6"/>
    <x v="2"/>
    <x v="0"/>
    <x v="0"/>
    <n v="-2426.5500000000002"/>
    <s v=""/>
    <x v="2"/>
  </r>
  <r>
    <n v="25786"/>
    <s v="High"/>
    <n v="0.09"/>
    <n v="-2426.5500000000002"/>
    <n v="122.99"/>
    <n v="70.2"/>
    <n v="70"/>
    <x v="21"/>
    <x v="1"/>
    <x v="0"/>
    <x v="1"/>
    <x v="1"/>
    <s v="Jumbo Drum"/>
    <x v="36"/>
    <n v="0.74"/>
    <s v="United States"/>
    <x v="1"/>
    <x v="9"/>
    <s v="Burlington"/>
    <n v="5401"/>
    <d v="2015-02-02T00:00:00"/>
    <d v="2015-02-04T00:00:00"/>
    <n v="12"/>
    <n v="1400.53"/>
    <n v="87947"/>
    <n v="2"/>
    <n v="-173.26"/>
    <n v="138.51"/>
    <x v="2"/>
    <x v="0"/>
    <x v="0"/>
    <n v="-2426.5500000000002"/>
    <s v=""/>
    <x v="2"/>
  </r>
  <r>
    <n v="18281"/>
    <s v="High"/>
    <n v="0.04"/>
    <n v="-715.78"/>
    <n v="296.18"/>
    <n v="54.12"/>
    <n v="83"/>
    <x v="22"/>
    <x v="1"/>
    <x v="0"/>
    <x v="1"/>
    <x v="11"/>
    <s v="Jumbo Box"/>
    <x v="37"/>
    <n v="0.76"/>
    <s v="United States"/>
    <x v="1"/>
    <x v="10"/>
    <s v="Canton"/>
    <n v="44708"/>
    <d v="2015-03-15T00:00:00"/>
    <d v="2015-03-15T00:00:00"/>
    <n v="6"/>
    <n v="1821.89"/>
    <n v="87365"/>
    <n v="0"/>
    <n v="-39.29"/>
    <n v="75.91"/>
    <x v="5"/>
    <x v="0"/>
    <x v="0"/>
    <n v="-715.78"/>
    <s v=""/>
    <x v="2"/>
  </r>
  <r>
    <n v="23639"/>
    <s v="Not Specified"/>
    <n v="0"/>
    <n v="-144.56"/>
    <n v="8.09"/>
    <n v="7.96"/>
    <n v="84"/>
    <x v="23"/>
    <x v="2"/>
    <x v="3"/>
    <x v="1"/>
    <x v="2"/>
    <s v="Small Box"/>
    <x v="38"/>
    <n v="0.49"/>
    <s v="United States"/>
    <x v="1"/>
    <x v="10"/>
    <s v="Cincinnati"/>
    <n v="45231"/>
    <d v="2015-02-02T00:00:00"/>
    <d v="2015-02-03T00:00:00"/>
    <n v="11"/>
    <n v="90.98"/>
    <n v="87364"/>
    <n v="1"/>
    <n v="-158.88999999999999"/>
    <n v="0"/>
    <x v="2"/>
    <x v="1"/>
    <x v="1"/>
    <n v="-144.56"/>
    <s v=""/>
    <x v="2"/>
  </r>
  <r>
    <n v="23880"/>
    <s v="High"/>
    <n v="0.08"/>
    <n v="7402.32"/>
    <n v="896.99"/>
    <n v="19.989999999999998"/>
    <n v="84"/>
    <x v="23"/>
    <x v="2"/>
    <x v="0"/>
    <x v="0"/>
    <x v="8"/>
    <s v="Small Box"/>
    <x v="39"/>
    <n v="0.38"/>
    <s v="United States"/>
    <x v="1"/>
    <x v="10"/>
    <s v="Cincinnati"/>
    <n v="45231"/>
    <d v="2015-03-30T00:00:00"/>
    <d v="2015-04-02T00:00:00"/>
    <n v="13"/>
    <n v="10728"/>
    <n v="87366"/>
    <n v="3"/>
    <n v="69"/>
    <n v="932.87"/>
    <x v="5"/>
    <x v="0"/>
    <x v="0"/>
    <s v=""/>
    <n v="7402.32"/>
    <x v="22"/>
  </r>
  <r>
    <n v="24663"/>
    <s v="Low"/>
    <n v="0.05"/>
    <n v="1892.42"/>
    <n v="161.55000000000001"/>
    <n v="19.989999999999998"/>
    <n v="87"/>
    <x v="24"/>
    <x v="2"/>
    <x v="0"/>
    <x v="0"/>
    <x v="10"/>
    <s v="Small Box"/>
    <x v="40"/>
    <n v="0.66"/>
    <s v="United States"/>
    <x v="0"/>
    <x v="1"/>
    <s v="Vacaville"/>
    <n v="95687"/>
    <d v="2015-06-03T00:00:00"/>
    <d v="2015-06-08T00:00:00"/>
    <n v="19"/>
    <n v="3127.69"/>
    <n v="90596"/>
    <n v="5"/>
    <n v="60.51"/>
    <n v="164.62"/>
    <x v="1"/>
    <x v="0"/>
    <x v="0"/>
    <s v=""/>
    <n v="1892.42"/>
    <x v="23"/>
  </r>
  <r>
    <n v="23841"/>
    <s v="High"/>
    <n v="0.09"/>
    <n v="28.86"/>
    <n v="4.91"/>
    <n v="0.5"/>
    <n v="87"/>
    <x v="24"/>
    <x v="2"/>
    <x v="0"/>
    <x v="0"/>
    <x v="9"/>
    <s v="Small Box"/>
    <x v="41"/>
    <n v="0.36"/>
    <s v="United States"/>
    <x v="0"/>
    <x v="1"/>
    <s v="Vacaville"/>
    <n v="95687"/>
    <d v="2015-03-22T00:00:00"/>
    <d v="2015-03-23T00:00:00"/>
    <n v="9"/>
    <n v="41.82"/>
    <n v="90597"/>
    <n v="1"/>
    <n v="69"/>
    <n v="4.1399999999999997"/>
    <x v="5"/>
    <x v="0"/>
    <x v="0"/>
    <s v=""/>
    <n v="28.86"/>
    <x v="24"/>
  </r>
  <r>
    <n v="23842"/>
    <s v="High"/>
    <n v="0.01"/>
    <n v="173.48"/>
    <n v="296.18"/>
    <n v="54.12"/>
    <n v="87"/>
    <x v="24"/>
    <x v="1"/>
    <x v="0"/>
    <x v="1"/>
    <x v="11"/>
    <s v="Jumbo Box"/>
    <x v="37"/>
    <n v="0.76"/>
    <s v="United States"/>
    <x v="0"/>
    <x v="1"/>
    <s v="Vacaville"/>
    <n v="95687"/>
    <d v="2015-03-22T00:00:00"/>
    <d v="2015-03-25T00:00:00"/>
    <n v="9"/>
    <n v="2875.72"/>
    <n v="90597"/>
    <n v="3"/>
    <n v="6.03"/>
    <n v="29.05"/>
    <x v="5"/>
    <x v="0"/>
    <x v="0"/>
    <s v=""/>
    <n v="173.48"/>
    <x v="25"/>
  </r>
  <r>
    <n v="23071"/>
    <s v="High"/>
    <n v="7.0000000000000007E-2"/>
    <n v="117.85"/>
    <n v="19.84"/>
    <n v="4.0999999999999996"/>
    <n v="91"/>
    <x v="25"/>
    <x v="2"/>
    <x v="1"/>
    <x v="0"/>
    <x v="0"/>
    <s v="Wrap Bag"/>
    <x v="42"/>
    <n v="0.44"/>
    <s v="United States"/>
    <x v="0"/>
    <x v="1"/>
    <s v="Vallejo"/>
    <n v="94591"/>
    <d v="2015-05-17T00:00:00"/>
    <d v="2015-05-18T00:00:00"/>
    <n v="9"/>
    <n v="170.8"/>
    <n v="87175"/>
    <n v="1"/>
    <n v="69"/>
    <n v="12.86"/>
    <x v="3"/>
    <x v="0"/>
    <x v="0"/>
    <s v=""/>
    <n v="117.85"/>
    <x v="26"/>
  </r>
  <r>
    <n v="19877"/>
    <s v="Medium"/>
    <n v="0.05"/>
    <n v="34.01"/>
    <n v="5.18"/>
    <n v="2.04"/>
    <n v="91"/>
    <x v="25"/>
    <x v="2"/>
    <x v="1"/>
    <x v="0"/>
    <x v="7"/>
    <s v="Wrap Bag"/>
    <x v="43"/>
    <n v="0.36"/>
    <s v="United States"/>
    <x v="0"/>
    <x v="1"/>
    <s v="Vallejo"/>
    <n v="94591"/>
    <d v="2015-02-18T00:00:00"/>
    <d v="2015-02-20T00:00:00"/>
    <n v="10"/>
    <n v="53.54"/>
    <n v="87176"/>
    <n v="2"/>
    <n v="63.52"/>
    <n v="2.82"/>
    <x v="2"/>
    <x v="0"/>
    <x v="0"/>
    <s v=""/>
    <n v="34.01"/>
    <x v="27"/>
  </r>
  <r>
    <n v="19611"/>
    <s v="Medium"/>
    <n v="0.06"/>
    <n v="2031.51"/>
    <n v="175.99"/>
    <n v="8.99"/>
    <n v="91"/>
    <x v="25"/>
    <x v="2"/>
    <x v="0"/>
    <x v="2"/>
    <x v="5"/>
    <s v="Small Box"/>
    <x v="44"/>
    <n v="0.56999999999999995"/>
    <s v="United States"/>
    <x v="0"/>
    <x v="1"/>
    <s v="Vallejo"/>
    <n v="94591"/>
    <d v="2015-03-04T00:00:00"/>
    <d v="2015-03-06T00:00:00"/>
    <n v="23"/>
    <n v="3363.53"/>
    <n v="87177"/>
    <n v="2"/>
    <n v="60.4"/>
    <n v="214.69"/>
    <x v="5"/>
    <x v="0"/>
    <x v="0"/>
    <s v=""/>
    <n v="2031.51"/>
    <x v="28"/>
  </r>
  <r>
    <n v="23069"/>
    <s v="High"/>
    <n v="7.0000000000000007E-2"/>
    <n v="-190.68"/>
    <n v="8.34"/>
    <n v="1.43"/>
    <n v="92"/>
    <x v="26"/>
    <x v="2"/>
    <x v="1"/>
    <x v="0"/>
    <x v="7"/>
    <s v="Wrap Bag"/>
    <x v="45"/>
    <n v="0.35"/>
    <s v="United States"/>
    <x v="3"/>
    <x v="11"/>
    <s v="Terrytown"/>
    <n v="70056"/>
    <d v="2015-05-17T00:00:00"/>
    <d v="2015-05-19T00:00:00"/>
    <n v="16"/>
    <n v="132.08000000000001"/>
    <n v="87175"/>
    <n v="2"/>
    <n v="-144.37"/>
    <n v="9.94"/>
    <x v="3"/>
    <x v="0"/>
    <x v="0"/>
    <n v="-190.68"/>
    <s v=""/>
    <x v="2"/>
  </r>
  <r>
    <n v="23070"/>
    <s v="High"/>
    <n v="0.09"/>
    <n v="325.39999999999998"/>
    <n v="4.9800000000000004"/>
    <n v="6.07"/>
    <n v="92"/>
    <x v="26"/>
    <x v="2"/>
    <x v="1"/>
    <x v="0"/>
    <x v="7"/>
    <s v="Small Box"/>
    <x v="46"/>
    <n v="0.36"/>
    <s v="United States"/>
    <x v="3"/>
    <x v="11"/>
    <s v="Terrytown"/>
    <n v="70056"/>
    <d v="2015-05-17T00:00:00"/>
    <d v="2015-05-18T00:00:00"/>
    <n v="9"/>
    <n v="45.34"/>
    <n v="87175"/>
    <n v="1"/>
    <n v="717.68"/>
    <n v="4.4800000000000004"/>
    <x v="3"/>
    <x v="0"/>
    <x v="0"/>
    <s v=""/>
    <n v="325.39999999999998"/>
    <x v="29"/>
  </r>
  <r>
    <n v="23203"/>
    <s v="Medium"/>
    <n v="0.04"/>
    <n v="22.82"/>
    <n v="12.98"/>
    <n v="3.14"/>
    <n v="92"/>
    <x v="26"/>
    <x v="0"/>
    <x v="0"/>
    <x v="0"/>
    <x v="12"/>
    <s v="Small Pack"/>
    <x v="47"/>
    <n v="0.6"/>
    <s v="United States"/>
    <x v="3"/>
    <x v="11"/>
    <s v="Terrytown"/>
    <n v="70056"/>
    <d v="2015-06-07T00:00:00"/>
    <d v="2015-06-09T00:00:00"/>
    <n v="16"/>
    <n v="216.04"/>
    <n v="87178"/>
    <n v="2"/>
    <n v="10.56"/>
    <n v="9"/>
    <x v="1"/>
    <x v="0"/>
    <x v="0"/>
    <s v=""/>
    <n v="22.82"/>
    <x v="30"/>
  </r>
  <r>
    <n v="6243"/>
    <s v="Not Specified"/>
    <n v="0.04"/>
    <n v="116.1"/>
    <n v="160.97999999999999"/>
    <n v="30"/>
    <n v="94"/>
    <x v="27"/>
    <x v="1"/>
    <x v="1"/>
    <x v="1"/>
    <x v="1"/>
    <s v="Jumbo Drum"/>
    <x v="48"/>
    <n v="0.62"/>
    <s v="United States"/>
    <x v="2"/>
    <x v="12"/>
    <s v="Chicago"/>
    <n v="60601"/>
    <d v="2015-05-03T00:00:00"/>
    <d v="2015-05-05T00:00:00"/>
    <n v="37"/>
    <n v="6276.34"/>
    <n v="44231"/>
    <n v="2"/>
    <n v="1.85"/>
    <n v="261.51"/>
    <x v="3"/>
    <x v="0"/>
    <x v="0"/>
    <s v=""/>
    <n v="116.1"/>
    <x v="31"/>
  </r>
  <r>
    <n v="6244"/>
    <s v="Not Specified"/>
    <n v="0.01"/>
    <n v="-87.96"/>
    <n v="17.98"/>
    <n v="4"/>
    <n v="94"/>
    <x v="27"/>
    <x v="2"/>
    <x v="1"/>
    <x v="2"/>
    <x v="13"/>
    <s v="Small Box"/>
    <x v="49"/>
    <n v="0.79"/>
    <s v="United States"/>
    <x v="2"/>
    <x v="12"/>
    <s v="Chicago"/>
    <n v="60601"/>
    <d v="2015-05-03T00:00:00"/>
    <d v="2015-05-05T00:00:00"/>
    <n v="146"/>
    <n v="2664.4"/>
    <n v="44231"/>
    <n v="2"/>
    <n v="-3.3"/>
    <n v="26.91"/>
    <x v="3"/>
    <x v="0"/>
    <x v="0"/>
    <n v="-87.96"/>
    <s v=""/>
    <x v="2"/>
  </r>
  <r>
    <n v="24243"/>
    <s v="Not Specified"/>
    <n v="0.04"/>
    <n v="255.42"/>
    <n v="160.97999999999999"/>
    <n v="30"/>
    <n v="97"/>
    <x v="28"/>
    <x v="1"/>
    <x v="1"/>
    <x v="1"/>
    <x v="1"/>
    <s v="Jumbo Drum"/>
    <x v="48"/>
    <n v="0.62"/>
    <s v="United States"/>
    <x v="2"/>
    <x v="13"/>
    <s v="Manhattan"/>
    <n v="66502"/>
    <d v="2015-05-03T00:00:00"/>
    <d v="2015-05-05T00:00:00"/>
    <n v="9"/>
    <n v="1526.68"/>
    <n v="87306"/>
    <n v="2"/>
    <n v="16.73"/>
    <n v="63.61"/>
    <x v="3"/>
    <x v="0"/>
    <x v="0"/>
    <s v=""/>
    <n v="255.42"/>
    <x v="32"/>
  </r>
  <r>
    <n v="24245"/>
    <s v="Not Specified"/>
    <n v="0.06"/>
    <n v="685.61"/>
    <n v="115.99"/>
    <n v="8.99"/>
    <n v="97"/>
    <x v="28"/>
    <x v="2"/>
    <x v="1"/>
    <x v="2"/>
    <x v="5"/>
    <s v="Small Box"/>
    <x v="50"/>
    <n v="0.57999999999999996"/>
    <s v="United States"/>
    <x v="2"/>
    <x v="13"/>
    <s v="Manhattan"/>
    <n v="66502"/>
    <d v="2015-05-03T00:00:00"/>
    <d v="2015-05-04T00:00:00"/>
    <n v="20"/>
    <n v="1952.56"/>
    <n v="87306"/>
    <n v="1"/>
    <n v="35.11"/>
    <n v="124.63"/>
    <x v="3"/>
    <x v="0"/>
    <x v="0"/>
    <s v=""/>
    <n v="685.61"/>
    <x v="33"/>
  </r>
  <r>
    <n v="18494"/>
    <s v="Medium"/>
    <n v="0.1"/>
    <n v="-16.2"/>
    <n v="19.98"/>
    <n v="4"/>
    <n v="101"/>
    <x v="29"/>
    <x v="2"/>
    <x v="3"/>
    <x v="2"/>
    <x v="13"/>
    <s v="Small Box"/>
    <x v="51"/>
    <n v="0.68"/>
    <s v="United States"/>
    <x v="1"/>
    <x v="14"/>
    <s v="Biddeford"/>
    <n v="4005"/>
    <d v="2015-06-22T00:00:00"/>
    <d v="2015-06-24T00:00:00"/>
    <n v="16"/>
    <n v="303.58999999999997"/>
    <n v="88205"/>
    <n v="2"/>
    <n v="-5.34"/>
    <n v="33.729999999999997"/>
    <x v="1"/>
    <x v="0"/>
    <x v="0"/>
    <n v="-16.2"/>
    <s v=""/>
    <x v="2"/>
  </r>
  <r>
    <n v="6014"/>
    <s v="Medium"/>
    <n v="0.04"/>
    <n v="2023.75"/>
    <n v="300.98"/>
    <n v="54.92"/>
    <n v="102"/>
    <x v="30"/>
    <x v="1"/>
    <x v="3"/>
    <x v="1"/>
    <x v="14"/>
    <s v="Jumbo Box"/>
    <x v="52"/>
    <n v="0.55000000000000004"/>
    <s v="United States"/>
    <x v="1"/>
    <x v="15"/>
    <s v="Boston"/>
    <n v="2129"/>
    <d v="2015-04-06T00:00:00"/>
    <d v="2015-04-07T00:00:00"/>
    <n v="31"/>
    <n v="9459.94"/>
    <n v="42599"/>
    <n v="1"/>
    <n v="21.39"/>
    <n v="394.16"/>
    <x v="4"/>
    <x v="0"/>
    <x v="0"/>
    <s v=""/>
    <n v="2023.75"/>
    <x v="34"/>
  </r>
  <r>
    <n v="494"/>
    <s v="Medium"/>
    <n v="0.1"/>
    <n v="-20.25"/>
    <n v="19.98"/>
    <n v="4"/>
    <n v="102"/>
    <x v="30"/>
    <x v="2"/>
    <x v="3"/>
    <x v="2"/>
    <x v="13"/>
    <s v="Small Box"/>
    <x v="51"/>
    <n v="0.68"/>
    <s v="United States"/>
    <x v="1"/>
    <x v="15"/>
    <s v="Boston"/>
    <n v="2129"/>
    <d v="2015-06-22T00:00:00"/>
    <d v="2015-06-24T00:00:00"/>
    <n v="65"/>
    <n v="1233.32"/>
    <n v="3397"/>
    <n v="2"/>
    <n v="-1.64"/>
    <n v="137.04"/>
    <x v="1"/>
    <x v="0"/>
    <x v="0"/>
    <n v="-20.25"/>
    <s v=""/>
    <x v="2"/>
  </r>
  <r>
    <n v="495"/>
    <s v="Medium"/>
    <n v="0.09"/>
    <n v="-3.38"/>
    <n v="2.88"/>
    <n v="1.49"/>
    <n v="102"/>
    <x v="30"/>
    <x v="2"/>
    <x v="3"/>
    <x v="0"/>
    <x v="8"/>
    <s v="Small Box"/>
    <x v="53"/>
    <n v="0.36"/>
    <s v="United States"/>
    <x v="1"/>
    <x v="15"/>
    <s v="Boston"/>
    <n v="2129"/>
    <d v="2015-06-22T00:00:00"/>
    <d v="2015-06-23T00:00:00"/>
    <n v="17"/>
    <n v="47.31"/>
    <n v="3397"/>
    <n v="1"/>
    <n v="-7.15"/>
    <n v="4.68"/>
    <x v="1"/>
    <x v="0"/>
    <x v="0"/>
    <n v="-3.38"/>
    <s v=""/>
    <x v="2"/>
  </r>
  <r>
    <n v="24014"/>
    <s v="Medium"/>
    <n v="0.04"/>
    <n v="1684.48"/>
    <n v="300.98"/>
    <n v="54.92"/>
    <n v="107"/>
    <x v="31"/>
    <x v="1"/>
    <x v="3"/>
    <x v="1"/>
    <x v="14"/>
    <s v="Jumbo Box"/>
    <x v="52"/>
    <n v="0.55000000000000004"/>
    <s v="United States"/>
    <x v="1"/>
    <x v="16"/>
    <s v="Dover"/>
    <n v="3820"/>
    <d v="2015-04-06T00:00:00"/>
    <d v="2015-04-07T00:00:00"/>
    <n v="8"/>
    <n v="2441.27"/>
    <n v="88204"/>
    <n v="1"/>
    <n v="69"/>
    <n v="101.72"/>
    <x v="4"/>
    <x v="0"/>
    <x v="0"/>
    <s v=""/>
    <n v="1684.48"/>
    <x v="35"/>
  </r>
  <r>
    <n v="18495"/>
    <s v="Medium"/>
    <n v="0.09"/>
    <n v="-2.7"/>
    <n v="2.88"/>
    <n v="1.49"/>
    <n v="109"/>
    <x v="32"/>
    <x v="2"/>
    <x v="3"/>
    <x v="0"/>
    <x v="8"/>
    <s v="Small Box"/>
    <x v="53"/>
    <n v="0.36"/>
    <s v="United States"/>
    <x v="1"/>
    <x v="2"/>
    <s v="Lodi"/>
    <n v="7644"/>
    <d v="2015-06-22T00:00:00"/>
    <d v="2015-06-23T00:00:00"/>
    <n v="4"/>
    <n v="11.13"/>
    <n v="88205"/>
    <n v="1"/>
    <n v="-24.3"/>
    <n v="1.1000000000000001"/>
    <x v="1"/>
    <x v="0"/>
    <x v="0"/>
    <n v="-2.7"/>
    <s v=""/>
    <x v="2"/>
  </r>
  <r>
    <n v="19074"/>
    <s v="High"/>
    <n v="0.03"/>
    <n v="18.66"/>
    <n v="4.26"/>
    <n v="1.2"/>
    <n v="114"/>
    <x v="33"/>
    <x v="2"/>
    <x v="1"/>
    <x v="0"/>
    <x v="0"/>
    <s v="Wrap Bag"/>
    <x v="54"/>
    <n v="0.44"/>
    <s v="United States"/>
    <x v="0"/>
    <x v="6"/>
    <s v="Lake Oswego"/>
    <n v="97035"/>
    <d v="2015-01-03T00:00:00"/>
    <d v="2015-01-04T00:00:00"/>
    <n v="7"/>
    <n v="29.5"/>
    <n v="89583"/>
    <n v="1"/>
    <n v="63.25"/>
    <n v="0.91"/>
    <x v="0"/>
    <x v="0"/>
    <x v="0"/>
    <s v=""/>
    <n v="18.66"/>
    <x v="36"/>
  </r>
  <r>
    <n v="19950"/>
    <s v="Medium"/>
    <n v="0.01"/>
    <n v="40.25"/>
    <n v="4.91"/>
    <n v="0.5"/>
    <n v="114"/>
    <x v="33"/>
    <x v="2"/>
    <x v="1"/>
    <x v="0"/>
    <x v="9"/>
    <s v="Small Box"/>
    <x v="41"/>
    <n v="0.36"/>
    <s v="United States"/>
    <x v="0"/>
    <x v="6"/>
    <s v="Lake Oswego"/>
    <n v="97035"/>
    <d v="2015-04-04T00:00:00"/>
    <d v="2015-04-06T00:00:00"/>
    <n v="12"/>
    <n v="58.33"/>
    <n v="89584"/>
    <n v="2"/>
    <n v="69"/>
    <n v="0.59"/>
    <x v="4"/>
    <x v="0"/>
    <x v="0"/>
    <s v=""/>
    <n v="40.25"/>
    <x v="37"/>
  </r>
  <r>
    <n v="19951"/>
    <s v="Medium"/>
    <n v="0.09"/>
    <n v="14.09"/>
    <n v="4"/>
    <n v="1.3"/>
    <n v="114"/>
    <x v="33"/>
    <x v="0"/>
    <x v="1"/>
    <x v="0"/>
    <x v="7"/>
    <s v="Wrap Bag"/>
    <x v="55"/>
    <n v="0.37"/>
    <s v="United States"/>
    <x v="0"/>
    <x v="6"/>
    <s v="Lake Oswego"/>
    <n v="97035"/>
    <d v="2015-04-04T00:00:00"/>
    <d v="2015-04-06T00:00:00"/>
    <n v="5"/>
    <n v="20.420000000000002"/>
    <n v="89584"/>
    <n v="2"/>
    <n v="69"/>
    <n v="2.02"/>
    <x v="4"/>
    <x v="0"/>
    <x v="0"/>
    <s v=""/>
    <n v="14.09"/>
    <x v="38"/>
  </r>
  <r>
    <n v="26241"/>
    <s v="Low"/>
    <n v="7.0000000000000007E-2"/>
    <n v="-55.84"/>
    <n v="2.12"/>
    <n v="1.99"/>
    <n v="115"/>
    <x v="34"/>
    <x v="2"/>
    <x v="1"/>
    <x v="2"/>
    <x v="13"/>
    <s v="Small Pack"/>
    <x v="56"/>
    <n v="0.55000000000000004"/>
    <s v="United States"/>
    <x v="0"/>
    <x v="6"/>
    <s v="Mcminnville"/>
    <n v="97128"/>
    <d v="2015-04-09T00:00:00"/>
    <d v="2015-04-11T00:00:00"/>
    <n v="12"/>
    <n v="26.07"/>
    <n v="89585"/>
    <n v="2"/>
    <n v="-214.19"/>
    <n v="1.96"/>
    <x v="4"/>
    <x v="0"/>
    <x v="0"/>
    <n v="-55.84"/>
    <s v=""/>
    <x v="2"/>
  </r>
  <r>
    <n v="1074"/>
    <s v="High"/>
    <n v="0.03"/>
    <n v="9.82"/>
    <n v="4.26"/>
    <n v="1.2"/>
    <n v="117"/>
    <x v="35"/>
    <x v="2"/>
    <x v="1"/>
    <x v="0"/>
    <x v="0"/>
    <s v="Wrap Bag"/>
    <x v="54"/>
    <n v="0.44"/>
    <s v="United States"/>
    <x v="0"/>
    <x v="0"/>
    <s v="Seattle"/>
    <n v="98103"/>
    <d v="2015-01-03T00:00:00"/>
    <d v="2015-01-04T00:00:00"/>
    <n v="29"/>
    <n v="122.23"/>
    <n v="7909"/>
    <n v="1"/>
    <n v="8.0299999999999994"/>
    <n v="3.78"/>
    <x v="0"/>
    <x v="0"/>
    <x v="0"/>
    <s v=""/>
    <n v="9.82"/>
    <x v="39"/>
  </r>
  <r>
    <n v="1950"/>
    <s v="Medium"/>
    <n v="0.01"/>
    <n v="112.06"/>
    <n v="4.91"/>
    <n v="0.5"/>
    <n v="117"/>
    <x v="35"/>
    <x v="2"/>
    <x v="1"/>
    <x v="0"/>
    <x v="9"/>
    <s v="Small Box"/>
    <x v="41"/>
    <n v="0.36"/>
    <s v="United States"/>
    <x v="0"/>
    <x v="0"/>
    <s v="Seattle"/>
    <n v="98103"/>
    <d v="2015-04-04T00:00:00"/>
    <d v="2015-04-06T00:00:00"/>
    <n v="47"/>
    <n v="228.46"/>
    <n v="13959"/>
    <n v="2"/>
    <n v="49.05"/>
    <n v="2.31"/>
    <x v="4"/>
    <x v="0"/>
    <x v="0"/>
    <s v=""/>
    <n v="112.06"/>
    <x v="40"/>
  </r>
  <r>
    <n v="1951"/>
    <s v="Medium"/>
    <n v="0.09"/>
    <n v="16.79"/>
    <n v="4"/>
    <n v="1.3"/>
    <n v="117"/>
    <x v="35"/>
    <x v="0"/>
    <x v="1"/>
    <x v="0"/>
    <x v="7"/>
    <s v="Wrap Bag"/>
    <x v="55"/>
    <n v="0.37"/>
    <s v="United States"/>
    <x v="0"/>
    <x v="0"/>
    <s v="Seattle"/>
    <n v="98103"/>
    <d v="2015-04-04T00:00:00"/>
    <d v="2015-04-06T00:00:00"/>
    <n v="19"/>
    <n v="77.61"/>
    <n v="13959"/>
    <n v="2"/>
    <n v="21.63"/>
    <n v="7.68"/>
    <x v="4"/>
    <x v="0"/>
    <x v="0"/>
    <s v=""/>
    <n v="16.79"/>
    <x v="41"/>
  </r>
  <r>
    <n v="8241"/>
    <s v="Low"/>
    <n v="7.0000000000000007E-2"/>
    <n v="-55.84"/>
    <n v="2.12"/>
    <n v="1.99"/>
    <n v="117"/>
    <x v="35"/>
    <x v="2"/>
    <x v="1"/>
    <x v="2"/>
    <x v="13"/>
    <s v="Small Pack"/>
    <x v="56"/>
    <n v="0.55000000000000004"/>
    <s v="United States"/>
    <x v="0"/>
    <x v="0"/>
    <s v="Seattle"/>
    <n v="98103"/>
    <d v="2015-04-09T00:00:00"/>
    <d v="2015-04-11T00:00:00"/>
    <n v="46"/>
    <n v="99.94"/>
    <n v="58914"/>
    <n v="2"/>
    <n v="-55.87"/>
    <n v="7.52"/>
    <x v="4"/>
    <x v="0"/>
    <x v="0"/>
    <n v="-55.84"/>
    <s v=""/>
    <x v="2"/>
  </r>
  <r>
    <n v="20688"/>
    <s v="High"/>
    <n v="0.05"/>
    <n v="41.3"/>
    <n v="6.3"/>
    <n v="0.5"/>
    <n v="120"/>
    <x v="36"/>
    <x v="2"/>
    <x v="0"/>
    <x v="0"/>
    <x v="9"/>
    <s v="Small Box"/>
    <x v="57"/>
    <n v="0.39"/>
    <s v="United States"/>
    <x v="0"/>
    <x v="17"/>
    <s v="Layton"/>
    <n v="84041"/>
    <d v="2015-01-12T00:00:00"/>
    <d v="2015-01-13T00:00:00"/>
    <n v="10"/>
    <n v="59.85"/>
    <n v="86520"/>
    <n v="1"/>
    <n v="69"/>
    <n v="3.15"/>
    <x v="0"/>
    <x v="0"/>
    <x v="0"/>
    <s v=""/>
    <n v="41.3"/>
    <x v="42"/>
  </r>
  <r>
    <n v="20689"/>
    <s v="High"/>
    <n v="0.09"/>
    <n v="1179.02"/>
    <n v="205.99"/>
    <n v="3"/>
    <n v="120"/>
    <x v="36"/>
    <x v="0"/>
    <x v="0"/>
    <x v="2"/>
    <x v="5"/>
    <s v="Small Box"/>
    <x v="58"/>
    <n v="0.57999999999999996"/>
    <s v="United States"/>
    <x v="0"/>
    <x v="17"/>
    <s v="Layton"/>
    <n v="84041"/>
    <d v="2015-01-12T00:00:00"/>
    <d v="2015-01-14T00:00:00"/>
    <n v="10"/>
    <n v="1708.73"/>
    <n v="86520"/>
    <n v="2"/>
    <n v="69"/>
    <n v="169"/>
    <x v="0"/>
    <x v="0"/>
    <x v="0"/>
    <s v=""/>
    <n v="1179.02"/>
    <x v="43"/>
  </r>
  <r>
    <n v="19942"/>
    <s v="Critical"/>
    <n v="0.06"/>
    <n v="105.68"/>
    <n v="8.57"/>
    <n v="6.14"/>
    <n v="123"/>
    <x v="37"/>
    <x v="2"/>
    <x v="1"/>
    <x v="0"/>
    <x v="12"/>
    <s v="Small Pack"/>
    <x v="59"/>
    <n v="0.59"/>
    <s v="United States"/>
    <x v="3"/>
    <x v="8"/>
    <s v="Tysons Corner"/>
    <n v="22102"/>
    <d v="2015-04-09T00:00:00"/>
    <d v="2015-04-10T00:00:00"/>
    <n v="11"/>
    <n v="94.97"/>
    <n v="90669"/>
    <n v="1"/>
    <n v="111.28"/>
    <n v="6.06"/>
    <x v="4"/>
    <x v="0"/>
    <x v="0"/>
    <s v=""/>
    <n v="105.68"/>
    <x v="44"/>
  </r>
  <r>
    <n v="24319"/>
    <s v="Not Specified"/>
    <n v="0.02"/>
    <n v="-37.39"/>
    <n v="1.74"/>
    <n v="4.08"/>
    <n v="129"/>
    <x v="38"/>
    <x v="2"/>
    <x v="2"/>
    <x v="1"/>
    <x v="2"/>
    <s v="Small Pack"/>
    <x v="60"/>
    <n v="0.53"/>
    <s v="United States"/>
    <x v="2"/>
    <x v="12"/>
    <s v="Alton"/>
    <n v="62002"/>
    <d v="2015-01-27T00:00:00"/>
    <d v="2015-01-28T00:00:00"/>
    <n v="5"/>
    <n v="10.23"/>
    <n v="86693"/>
    <n v="1"/>
    <n v="-365.49"/>
    <n v="0.21"/>
    <x v="0"/>
    <x v="0"/>
    <x v="0"/>
    <n v="-37.39"/>
    <s v=""/>
    <x v="2"/>
  </r>
  <r>
    <n v="18161"/>
    <s v="Not Specified"/>
    <n v="7.0000000000000007E-2"/>
    <n v="149.88999999999999"/>
    <n v="15.74"/>
    <n v="1.39"/>
    <n v="129"/>
    <x v="38"/>
    <x v="2"/>
    <x v="2"/>
    <x v="0"/>
    <x v="4"/>
    <s v="Small Box"/>
    <x v="61"/>
    <n v="0.4"/>
    <s v="United States"/>
    <x v="2"/>
    <x v="12"/>
    <s v="Alton"/>
    <n v="62002"/>
    <d v="2015-05-25T00:00:00"/>
    <d v="2015-05-26T00:00:00"/>
    <n v="14"/>
    <n v="217.23"/>
    <n v="86694"/>
    <n v="1"/>
    <n v="69"/>
    <n v="16.350000000000001"/>
    <x v="3"/>
    <x v="0"/>
    <x v="0"/>
    <s v=""/>
    <n v="149.88999999999999"/>
    <x v="45"/>
  </r>
  <r>
    <n v="25762"/>
    <s v="Critical"/>
    <n v="0.04"/>
    <n v="3.04"/>
    <n v="18.97"/>
    <n v="9.5399999999999991"/>
    <n v="136"/>
    <x v="39"/>
    <x v="2"/>
    <x v="2"/>
    <x v="0"/>
    <x v="7"/>
    <s v="Small Box"/>
    <x v="62"/>
    <n v="0.37"/>
    <s v="United States"/>
    <x v="0"/>
    <x v="1"/>
    <s v="Petaluma"/>
    <n v="94952"/>
    <d v="2015-05-16T00:00:00"/>
    <d v="2015-05-17T00:00:00"/>
    <n v="5"/>
    <n v="101.74"/>
    <n v="88534"/>
    <n v="1"/>
    <n v="2.99"/>
    <n v="4.24"/>
    <x v="3"/>
    <x v="0"/>
    <x v="0"/>
    <s v=""/>
    <n v="3.04"/>
    <x v="46"/>
  </r>
  <r>
    <n v="25764"/>
    <s v="Critical"/>
    <n v="0.09"/>
    <n v="2.71"/>
    <n v="10.98"/>
    <n v="3.37"/>
    <n v="136"/>
    <x v="39"/>
    <x v="2"/>
    <x v="2"/>
    <x v="0"/>
    <x v="12"/>
    <s v="Small Pack"/>
    <x v="63"/>
    <n v="0.56999999999999995"/>
    <s v="United States"/>
    <x v="0"/>
    <x v="1"/>
    <s v="Petaluma"/>
    <n v="94952"/>
    <d v="2015-05-16T00:00:00"/>
    <d v="2015-05-17T00:00:00"/>
    <n v="8"/>
    <n v="84.52"/>
    <n v="88534"/>
    <n v="1"/>
    <n v="3.2"/>
    <n v="8.36"/>
    <x v="3"/>
    <x v="0"/>
    <x v="0"/>
    <s v=""/>
    <n v="2.71"/>
    <x v="47"/>
  </r>
  <r>
    <n v="24803"/>
    <s v="Critical"/>
    <n v="0.03"/>
    <n v="91.96"/>
    <n v="22.84"/>
    <n v="11.54"/>
    <n v="142"/>
    <x v="40"/>
    <x v="2"/>
    <x v="2"/>
    <x v="0"/>
    <x v="7"/>
    <s v="Small Box"/>
    <x v="64"/>
    <n v="0.39"/>
    <s v="United States"/>
    <x v="1"/>
    <x v="18"/>
    <s v="Ansonia"/>
    <n v="6401"/>
    <d v="2015-06-02T00:00:00"/>
    <d v="2015-06-03T00:00:00"/>
    <n v="13"/>
    <n v="312.58999999999997"/>
    <n v="91087"/>
    <n v="1"/>
    <n v="29.42"/>
    <n v="9.67"/>
    <x v="1"/>
    <x v="0"/>
    <x v="0"/>
    <s v=""/>
    <n v="91.96"/>
    <x v="48"/>
  </r>
  <r>
    <n v="24805"/>
    <s v="Critical"/>
    <n v="0.05"/>
    <n v="-2.54"/>
    <n v="10.98"/>
    <n v="3.37"/>
    <n v="144"/>
    <x v="41"/>
    <x v="2"/>
    <x v="2"/>
    <x v="0"/>
    <x v="12"/>
    <s v="Small Pack"/>
    <x v="63"/>
    <n v="0.56999999999999995"/>
    <s v="United States"/>
    <x v="1"/>
    <x v="15"/>
    <s v="Yarmouth"/>
    <n v="2664"/>
    <d v="2015-06-02T00:00:00"/>
    <d v="2015-06-03T00:00:00"/>
    <n v="6"/>
    <n v="64.400000000000006"/>
    <n v="91087"/>
    <n v="1"/>
    <n v="-3.95"/>
    <n v="3.39"/>
    <x v="1"/>
    <x v="0"/>
    <x v="0"/>
    <n v="-2.54"/>
    <s v=""/>
    <x v="2"/>
  </r>
  <r>
    <n v="24849"/>
    <s v="Medium"/>
    <n v="0.06"/>
    <n v="2.4900000000000002"/>
    <n v="7.04"/>
    <n v="2.17"/>
    <n v="145"/>
    <x v="42"/>
    <x v="2"/>
    <x v="2"/>
    <x v="0"/>
    <x v="7"/>
    <s v="Wrap Bag"/>
    <x v="65"/>
    <n v="0.38"/>
    <s v="United States"/>
    <x v="1"/>
    <x v="19"/>
    <s v="West Mifflin"/>
    <n v="15122"/>
    <d v="2015-01-15T00:00:00"/>
    <d v="2015-01-17T00:00:00"/>
    <n v="2"/>
    <n v="14.65"/>
    <n v="91086"/>
    <n v="2"/>
    <n v="16.96"/>
    <n v="0.94"/>
    <x v="0"/>
    <x v="0"/>
    <x v="0"/>
    <s v=""/>
    <n v="2.4900000000000002"/>
    <x v="49"/>
  </r>
  <r>
    <n v="25582"/>
    <s v="Low"/>
    <n v="7.0000000000000007E-2"/>
    <n v="-634.73"/>
    <n v="154.13"/>
    <n v="69"/>
    <n v="145"/>
    <x v="42"/>
    <x v="0"/>
    <x v="1"/>
    <x v="1"/>
    <x v="11"/>
    <s v="Large Box"/>
    <x v="66"/>
    <n v="0.68"/>
    <s v="United States"/>
    <x v="1"/>
    <x v="19"/>
    <s v="West Mifflin"/>
    <n v="15122"/>
    <d v="2015-03-16T00:00:00"/>
    <d v="2015-03-16T00:00:00"/>
    <n v="3"/>
    <n v="453.62"/>
    <n v="91089"/>
    <n v="0"/>
    <n v="-139.93"/>
    <n v="34.14"/>
    <x v="5"/>
    <x v="0"/>
    <x v="0"/>
    <n v="-634.73"/>
    <s v=""/>
    <x v="2"/>
  </r>
  <r>
    <n v="23365"/>
    <s v="Not Specified"/>
    <n v="0.01"/>
    <n v="133.58000000000001"/>
    <n v="45.98"/>
    <n v="4.8"/>
    <n v="146"/>
    <x v="43"/>
    <x v="2"/>
    <x v="2"/>
    <x v="1"/>
    <x v="2"/>
    <s v="Wrap Bag"/>
    <x v="67"/>
    <n v="0.68"/>
    <s v="United States"/>
    <x v="2"/>
    <x v="7"/>
    <s v="Watauga"/>
    <n v="76148"/>
    <d v="2015-03-12T00:00:00"/>
    <d v="2015-03-13T00:00:00"/>
    <n v="4"/>
    <n v="193.59"/>
    <n v="91088"/>
    <n v="1"/>
    <n v="69"/>
    <n v="1.96"/>
    <x v="5"/>
    <x v="0"/>
    <x v="0"/>
    <s v=""/>
    <n v="133.58000000000001"/>
    <x v="50"/>
  </r>
  <r>
    <n v="22907"/>
    <s v="Medium"/>
    <n v="0.06"/>
    <n v="251.41"/>
    <n v="180.98"/>
    <n v="26.2"/>
    <n v="146"/>
    <x v="43"/>
    <x v="1"/>
    <x v="0"/>
    <x v="1"/>
    <x v="1"/>
    <s v="Jumbo Drum"/>
    <x v="68"/>
    <n v="0.59"/>
    <s v="United States"/>
    <x v="2"/>
    <x v="7"/>
    <s v="Watauga"/>
    <n v="76148"/>
    <d v="2015-04-23T00:00:00"/>
    <d v="2015-04-24T00:00:00"/>
    <n v="5"/>
    <n v="929.57"/>
    <n v="91090"/>
    <n v="1"/>
    <n v="27.05"/>
    <n v="59.33"/>
    <x v="4"/>
    <x v="0"/>
    <x v="0"/>
    <s v=""/>
    <n v="251.41"/>
    <x v="51"/>
  </r>
  <r>
    <n v="19058"/>
    <s v="Critical"/>
    <n v="0.09"/>
    <n v="-20.260000000000002"/>
    <n v="32.979999999999997"/>
    <n v="5.5"/>
    <n v="151"/>
    <x v="44"/>
    <x v="2"/>
    <x v="1"/>
    <x v="2"/>
    <x v="13"/>
    <s v="Small Box"/>
    <x v="69"/>
    <n v="0.75"/>
    <s v="United States"/>
    <x v="3"/>
    <x v="20"/>
    <s v="Kingsport"/>
    <n v="37664"/>
    <d v="2015-01-22T00:00:00"/>
    <d v="2015-01-23T00:00:00"/>
    <n v="2"/>
    <n v="62.46"/>
    <n v="89521"/>
    <n v="1"/>
    <n v="-32.43"/>
    <n v="6.18"/>
    <x v="0"/>
    <x v="0"/>
    <x v="0"/>
    <n v="-20.260000000000002"/>
    <s v=""/>
    <x v="2"/>
  </r>
  <r>
    <n v="20679"/>
    <s v="High"/>
    <n v="0.09"/>
    <n v="13.9"/>
    <n v="5.98"/>
    <n v="2.5"/>
    <n v="151"/>
    <x v="44"/>
    <x v="2"/>
    <x v="1"/>
    <x v="0"/>
    <x v="4"/>
    <s v="Small Box"/>
    <x v="70"/>
    <n v="0.36"/>
    <s v="United States"/>
    <x v="3"/>
    <x v="20"/>
    <s v="Kingsport"/>
    <n v="37664"/>
    <d v="2015-04-20T00:00:00"/>
    <d v="2015-04-22T00:00:00"/>
    <n v="5"/>
    <n v="28.11"/>
    <n v="89523"/>
    <n v="2"/>
    <n v="49.43"/>
    <n v="2.78"/>
    <x v="4"/>
    <x v="0"/>
    <x v="0"/>
    <s v=""/>
    <n v="13.9"/>
    <x v="52"/>
  </r>
  <r>
    <n v="21103"/>
    <s v="Critical"/>
    <n v="0.09"/>
    <n v="-172.72"/>
    <n v="2.88"/>
    <n v="0.7"/>
    <n v="152"/>
    <x v="45"/>
    <x v="2"/>
    <x v="3"/>
    <x v="0"/>
    <x v="0"/>
    <s v="Wrap Bag"/>
    <x v="71"/>
    <n v="0.56000000000000005"/>
    <s v="United States"/>
    <x v="3"/>
    <x v="20"/>
    <s v="Knoxville"/>
    <n v="37918"/>
    <d v="2015-01-15T00:00:00"/>
    <d v="2015-01-16T00:00:00"/>
    <n v="2"/>
    <n v="5.5"/>
    <n v="89520"/>
    <n v="1"/>
    <n v="-3140.33"/>
    <n v="0.54"/>
    <x v="0"/>
    <x v="0"/>
    <x v="0"/>
    <n v="-172.72"/>
    <s v=""/>
    <x v="2"/>
  </r>
  <r>
    <n v="22243"/>
    <s v="Low"/>
    <n v="0.01"/>
    <n v="-40.68"/>
    <n v="79.52"/>
    <n v="48.2"/>
    <n v="152"/>
    <x v="45"/>
    <x v="2"/>
    <x v="1"/>
    <x v="1"/>
    <x v="2"/>
    <s v="Medium Box"/>
    <x v="72"/>
    <n v="0.74"/>
    <s v="United States"/>
    <x v="3"/>
    <x v="20"/>
    <s v="Knoxville"/>
    <n v="37918"/>
    <d v="2015-04-19T00:00:00"/>
    <d v="2015-04-26T00:00:00"/>
    <n v="8"/>
    <n v="667.84"/>
    <n v="89522"/>
    <n v="7"/>
    <n v="-6.09"/>
    <n v="6.75"/>
    <x v="4"/>
    <x v="0"/>
    <x v="0"/>
    <n v="-40.68"/>
    <s v=""/>
    <x v="2"/>
  </r>
  <r>
    <n v="21767"/>
    <s v="High"/>
    <n v="0.01"/>
    <n v="97.86"/>
    <n v="65.989999999999995"/>
    <n v="8.99"/>
    <n v="152"/>
    <x v="45"/>
    <x v="2"/>
    <x v="3"/>
    <x v="2"/>
    <x v="5"/>
    <s v="Small Box"/>
    <x v="73"/>
    <n v="0.6"/>
    <s v="United States"/>
    <x v="3"/>
    <x v="20"/>
    <s v="Knoxville"/>
    <n v="37918"/>
    <d v="2015-03-29T00:00:00"/>
    <d v="2015-04-01T00:00:00"/>
    <n v="5"/>
    <n v="292.23"/>
    <n v="89524"/>
    <n v="3"/>
    <n v="33.49"/>
    <n v="2.95"/>
    <x v="5"/>
    <x v="0"/>
    <x v="0"/>
    <s v=""/>
    <n v="97.86"/>
    <x v="53"/>
  </r>
  <r>
    <n v="22470"/>
    <s v="Low"/>
    <n v="0.1"/>
    <n v="360.24"/>
    <n v="39.979999999999997"/>
    <n v="4"/>
    <n v="152"/>
    <x v="45"/>
    <x v="2"/>
    <x v="2"/>
    <x v="2"/>
    <x v="13"/>
    <s v="Small Box"/>
    <x v="74"/>
    <n v="0.7"/>
    <s v="United States"/>
    <x v="3"/>
    <x v="20"/>
    <s v="Knoxville"/>
    <n v="37918"/>
    <d v="2015-06-18T00:00:00"/>
    <d v="2015-06-22T00:00:00"/>
    <n v="21"/>
    <n v="772.56"/>
    <n v="89525"/>
    <n v="4"/>
    <n v="46.63"/>
    <n v="85.84"/>
    <x v="1"/>
    <x v="0"/>
    <x v="0"/>
    <s v=""/>
    <n v="360.24"/>
    <x v="54"/>
  </r>
  <r>
    <n v="22329"/>
    <s v="Critical"/>
    <n v="0.01"/>
    <n v="713.88"/>
    <n v="95.99"/>
    <n v="4.9000000000000004"/>
    <n v="156"/>
    <x v="46"/>
    <x v="2"/>
    <x v="0"/>
    <x v="2"/>
    <x v="5"/>
    <s v="Small Box"/>
    <x v="75"/>
    <n v="0.56000000000000005"/>
    <s v="United States"/>
    <x v="0"/>
    <x v="21"/>
    <s v="Fort Collins"/>
    <n v="80525"/>
    <d v="2015-05-14T00:00:00"/>
    <d v="2015-05-15T00:00:00"/>
    <n v="13"/>
    <n v="1050.08"/>
    <n v="87671"/>
    <n v="1"/>
    <n v="67.98"/>
    <n v="10.61"/>
    <x v="3"/>
    <x v="0"/>
    <x v="0"/>
    <s v=""/>
    <n v="713.88"/>
    <x v="55"/>
  </r>
  <r>
    <n v="20324"/>
    <s v="High"/>
    <n v="0.03"/>
    <n v="-18.64"/>
    <n v="10.89"/>
    <n v="4.5"/>
    <n v="156"/>
    <x v="46"/>
    <x v="2"/>
    <x v="0"/>
    <x v="0"/>
    <x v="15"/>
    <s v="Small Box"/>
    <x v="76"/>
    <n v="0.59"/>
    <s v="United States"/>
    <x v="0"/>
    <x v="21"/>
    <s v="Fort Collins"/>
    <n v="80525"/>
    <d v="2015-01-25T00:00:00"/>
    <d v="2015-01-26T00:00:00"/>
    <n v="3"/>
    <n v="33.82"/>
    <n v="87672"/>
    <n v="1"/>
    <n v="-55.12"/>
    <n v="1.05"/>
    <x v="0"/>
    <x v="0"/>
    <x v="0"/>
    <n v="-18.64"/>
    <s v=""/>
    <x v="2"/>
  </r>
  <r>
    <n v="26102"/>
    <s v="Medium"/>
    <n v="0.05"/>
    <n v="-111.4"/>
    <n v="100.98"/>
    <n v="35.840000000000003"/>
    <n v="164"/>
    <x v="47"/>
    <x v="1"/>
    <x v="1"/>
    <x v="1"/>
    <x v="14"/>
    <s v="Jumbo Box"/>
    <x v="77"/>
    <n v="0.62"/>
    <s v="United States"/>
    <x v="0"/>
    <x v="0"/>
    <s v="Richland"/>
    <n v="99352"/>
    <d v="2015-01-02T00:00:00"/>
    <d v="2015-01-04T00:00:00"/>
    <n v="7"/>
    <n v="715.55"/>
    <n v="89961"/>
    <n v="2"/>
    <n v="-15.57"/>
    <n v="37.659999999999997"/>
    <x v="0"/>
    <x v="0"/>
    <x v="0"/>
    <n v="-111.4"/>
    <s v=""/>
    <x v="2"/>
  </r>
  <r>
    <n v="26103"/>
    <s v="Medium"/>
    <n v="0.02"/>
    <n v="-77.03"/>
    <n v="4.9800000000000004"/>
    <n v="5.49"/>
    <n v="164"/>
    <x v="47"/>
    <x v="2"/>
    <x v="1"/>
    <x v="0"/>
    <x v="7"/>
    <s v="Small Box"/>
    <x v="78"/>
    <n v="0.38"/>
    <s v="United States"/>
    <x v="0"/>
    <x v="0"/>
    <s v="Richland"/>
    <n v="99352"/>
    <d v="2015-01-02T00:00:00"/>
    <d v="2015-01-03T00:00:00"/>
    <n v="9"/>
    <n v="45.63"/>
    <n v="89961"/>
    <n v="1"/>
    <n v="-168.81"/>
    <n v="0.93"/>
    <x v="0"/>
    <x v="0"/>
    <x v="0"/>
    <n v="-77.03"/>
    <s v=""/>
    <x v="2"/>
  </r>
  <r>
    <n v="21040"/>
    <s v="Low"/>
    <n v="0.08"/>
    <n v="28.51"/>
    <n v="399.98"/>
    <n v="12.06"/>
    <n v="166"/>
    <x v="48"/>
    <x v="1"/>
    <x v="3"/>
    <x v="2"/>
    <x v="6"/>
    <s v="Jumbo Box"/>
    <x v="79"/>
    <n v="0.56000000000000005"/>
    <s v="United States"/>
    <x v="3"/>
    <x v="20"/>
    <s v="Lebanon"/>
    <n v="37087"/>
    <d v="2015-01-11T00:00:00"/>
    <d v="2015-01-18T00:00:00"/>
    <n v="5"/>
    <n v="1839.91"/>
    <n v="89426"/>
    <n v="7"/>
    <n v="1.55"/>
    <n v="159.99"/>
    <x v="0"/>
    <x v="0"/>
    <x v="0"/>
    <s v=""/>
    <n v="28.51"/>
    <x v="56"/>
  </r>
  <r>
    <n v="19315"/>
    <s v="Low"/>
    <n v="0.08"/>
    <n v="280.27"/>
    <n v="43.22"/>
    <n v="16.71"/>
    <n v="169"/>
    <x v="49"/>
    <x v="2"/>
    <x v="0"/>
    <x v="2"/>
    <x v="13"/>
    <s v="Small Box"/>
    <x v="80"/>
    <n v="0.66"/>
    <s v="United States"/>
    <x v="3"/>
    <x v="11"/>
    <s v="Baton Rouge"/>
    <n v="70802"/>
    <d v="2015-01-03T00:00:00"/>
    <d v="2015-01-05T00:00:00"/>
    <n v="3"/>
    <n v="130.62"/>
    <n v="87463"/>
    <n v="2"/>
    <n v="214.57"/>
    <n v="11.36"/>
    <x v="0"/>
    <x v="0"/>
    <x v="0"/>
    <s v=""/>
    <n v="280.27"/>
    <x v="57"/>
  </r>
  <r>
    <n v="19316"/>
    <s v="Low"/>
    <n v="0.05"/>
    <n v="-112.43"/>
    <n v="574.74"/>
    <n v="24.49"/>
    <n v="169"/>
    <x v="49"/>
    <x v="2"/>
    <x v="0"/>
    <x v="2"/>
    <x v="6"/>
    <s v="Large Box"/>
    <x v="81"/>
    <n v="0.37"/>
    <s v="United States"/>
    <x v="3"/>
    <x v="11"/>
    <s v="Baton Rouge"/>
    <n v="70802"/>
    <d v="2015-01-03T00:00:00"/>
    <d v="2015-01-10T00:00:00"/>
    <n v="12"/>
    <n v="6945.16"/>
    <n v="87463"/>
    <n v="7"/>
    <n v="-1.62"/>
    <n v="365.53"/>
    <x v="0"/>
    <x v="0"/>
    <x v="0"/>
    <n v="-112.43"/>
    <s v=""/>
    <x v="2"/>
  </r>
  <r>
    <n v="19317"/>
    <s v="Low"/>
    <n v="0.04"/>
    <n v="24.92"/>
    <n v="10.14"/>
    <n v="2.27"/>
    <n v="169"/>
    <x v="49"/>
    <x v="2"/>
    <x v="0"/>
    <x v="0"/>
    <x v="7"/>
    <s v="Wrap Bag"/>
    <x v="82"/>
    <n v="0.36"/>
    <s v="United States"/>
    <x v="3"/>
    <x v="11"/>
    <s v="Baton Rouge"/>
    <n v="70802"/>
    <d v="2015-01-03T00:00:00"/>
    <d v="2015-01-07T00:00:00"/>
    <n v="3"/>
    <n v="30.94"/>
    <n v="87463"/>
    <n v="4"/>
    <n v="80.56"/>
    <n v="1.29"/>
    <x v="0"/>
    <x v="0"/>
    <x v="0"/>
    <s v=""/>
    <n v="24.92"/>
    <x v="58"/>
  </r>
  <r>
    <n v="19314"/>
    <s v="Critical"/>
    <n v="0.05"/>
    <n v="-2.91"/>
    <n v="1.88"/>
    <n v="1.49"/>
    <n v="171"/>
    <x v="50"/>
    <x v="2"/>
    <x v="0"/>
    <x v="0"/>
    <x v="8"/>
    <s v="Small Box"/>
    <x v="83"/>
    <n v="0.37"/>
    <s v="United States"/>
    <x v="1"/>
    <x v="2"/>
    <s v="Fort Lee"/>
    <n v="7024"/>
    <d v="2015-04-13T00:00:00"/>
    <d v="2015-04-15T00:00:00"/>
    <n v="1"/>
    <n v="3.42"/>
    <n v="87464"/>
    <n v="2"/>
    <n v="-85.07"/>
    <n v="0.18"/>
    <x v="4"/>
    <x v="0"/>
    <x v="0"/>
    <n v="-2.91"/>
    <s v=""/>
    <x v="2"/>
  </r>
  <r>
    <n v="5361"/>
    <s v="Critical"/>
    <n v="0.02"/>
    <n v="-76.89"/>
    <n v="49.99"/>
    <n v="19.989999999999998"/>
    <n v="181"/>
    <x v="51"/>
    <x v="2"/>
    <x v="2"/>
    <x v="2"/>
    <x v="13"/>
    <s v="Small Box"/>
    <x v="84"/>
    <n v="0.41"/>
    <s v="United States"/>
    <x v="0"/>
    <x v="1"/>
    <s v="San Francisco"/>
    <n v="94122"/>
    <d v="2015-02-21T00:00:00"/>
    <d v="2015-02-21T00:00:00"/>
    <n v="18"/>
    <n v="901.81"/>
    <n v="38087"/>
    <n v="0"/>
    <n v="-8.5299999999999994"/>
    <n v="18.399999999999999"/>
    <x v="2"/>
    <x v="0"/>
    <x v="0"/>
    <n v="-76.89"/>
    <s v=""/>
    <x v="2"/>
  </r>
  <r>
    <n v="522"/>
    <s v="High"/>
    <n v="7.0000000000000007E-2"/>
    <n v="-35.75"/>
    <n v="1.68"/>
    <n v="1.57"/>
    <n v="181"/>
    <x v="51"/>
    <x v="2"/>
    <x v="0"/>
    <x v="0"/>
    <x v="0"/>
    <s v="Wrap Bag"/>
    <x v="15"/>
    <n v="0.59"/>
    <s v="United States"/>
    <x v="0"/>
    <x v="1"/>
    <s v="San Francisco"/>
    <n v="94122"/>
    <d v="2015-05-22T00:00:00"/>
    <d v="2015-05-23T00:00:00"/>
    <n v="116"/>
    <n v="186.59"/>
    <n v="3585"/>
    <n v="1"/>
    <n v="-19.16"/>
    <n v="14.04"/>
    <x v="3"/>
    <x v="0"/>
    <x v="0"/>
    <n v="-35.75"/>
    <s v=""/>
    <x v="2"/>
  </r>
  <r>
    <n v="23361"/>
    <s v="Critical"/>
    <n v="0.02"/>
    <n v="-76.89"/>
    <n v="49.99"/>
    <n v="19.989999999999998"/>
    <n v="184"/>
    <x v="52"/>
    <x v="2"/>
    <x v="2"/>
    <x v="2"/>
    <x v="13"/>
    <s v="Small Box"/>
    <x v="84"/>
    <n v="0.41"/>
    <s v="United States"/>
    <x v="1"/>
    <x v="15"/>
    <s v="Arlington"/>
    <n v="2474"/>
    <d v="2015-02-21T00:00:00"/>
    <d v="2015-02-21T00:00:00"/>
    <n v="5"/>
    <n v="250.5"/>
    <n v="88360"/>
    <n v="0"/>
    <n v="-30.69"/>
    <n v="5.1100000000000003"/>
    <x v="2"/>
    <x v="0"/>
    <x v="0"/>
    <n v="-76.89"/>
    <s v=""/>
    <x v="2"/>
  </r>
  <r>
    <n v="18521"/>
    <s v="High"/>
    <n v="7.0000000000000007E-2"/>
    <n v="152.66"/>
    <n v="10.06"/>
    <n v="2.06"/>
    <n v="188"/>
    <x v="53"/>
    <x v="2"/>
    <x v="0"/>
    <x v="0"/>
    <x v="7"/>
    <s v="Wrap Bag"/>
    <x v="85"/>
    <n v="0.39"/>
    <s v="United States"/>
    <x v="2"/>
    <x v="7"/>
    <s v="Gainesville"/>
    <n v="76240"/>
    <d v="2015-05-22T00:00:00"/>
    <d v="2015-05-22T00:00:00"/>
    <n v="23"/>
    <n v="221.24"/>
    <n v="88361"/>
    <n v="0"/>
    <n v="69"/>
    <n v="16.649999999999999"/>
    <x v="3"/>
    <x v="0"/>
    <x v="0"/>
    <s v=""/>
    <n v="152.66"/>
    <x v="59"/>
  </r>
  <r>
    <n v="18522"/>
    <s v="High"/>
    <n v="7.0000000000000007E-2"/>
    <n v="7.15"/>
    <n v="1.68"/>
    <n v="1.57"/>
    <n v="188"/>
    <x v="53"/>
    <x v="2"/>
    <x v="0"/>
    <x v="0"/>
    <x v="0"/>
    <s v="Wrap Bag"/>
    <x v="15"/>
    <n v="0.59"/>
    <s v="United States"/>
    <x v="2"/>
    <x v="7"/>
    <s v="Gainesville"/>
    <n v="76240"/>
    <d v="2015-05-22T00:00:00"/>
    <d v="2015-05-23T00:00:00"/>
    <n v="29"/>
    <n v="46.65"/>
    <n v="88361"/>
    <n v="1"/>
    <n v="15.33"/>
    <n v="3.51"/>
    <x v="3"/>
    <x v="0"/>
    <x v="0"/>
    <s v=""/>
    <n v="7.15"/>
    <x v="60"/>
  </r>
  <r>
    <n v="18817"/>
    <s v="High"/>
    <n v="0.1"/>
    <n v="113.65"/>
    <n v="58.1"/>
    <n v="1.49"/>
    <n v="190"/>
    <x v="54"/>
    <x v="2"/>
    <x v="0"/>
    <x v="0"/>
    <x v="8"/>
    <s v="Small Box"/>
    <x v="86"/>
    <n v="0.38"/>
    <s v="United States"/>
    <x v="2"/>
    <x v="12"/>
    <s v="Arlington Heights"/>
    <n v="60004"/>
    <d v="2015-02-12T00:00:00"/>
    <d v="2015-02-13T00:00:00"/>
    <n v="3"/>
    <n v="164.71"/>
    <n v="89092"/>
    <n v="1"/>
    <n v="69"/>
    <n v="18.3"/>
    <x v="2"/>
    <x v="0"/>
    <x v="0"/>
    <s v=""/>
    <n v="113.65"/>
    <x v="61"/>
  </r>
  <r>
    <n v="18818"/>
    <s v="High"/>
    <n v="0.01"/>
    <n v="-35.47"/>
    <n v="80.48"/>
    <n v="4.5"/>
    <n v="191"/>
    <x v="55"/>
    <x v="2"/>
    <x v="0"/>
    <x v="0"/>
    <x v="15"/>
    <s v="Small Box"/>
    <x v="87"/>
    <n v="0.55000000000000004"/>
    <s v="United States"/>
    <x v="2"/>
    <x v="12"/>
    <s v="Aurora"/>
    <n v="60505"/>
    <d v="2015-02-12T00:00:00"/>
    <d v="2015-02-15T00:00:00"/>
    <n v="1"/>
    <n v="79.680000000000007"/>
    <n v="89092"/>
    <n v="3"/>
    <n v="-44.52"/>
    <n v="0.8"/>
    <x v="2"/>
    <x v="0"/>
    <x v="0"/>
    <n v="-35.47"/>
    <s v=""/>
    <x v="2"/>
  </r>
  <r>
    <n v="20520"/>
    <s v="Not Specified"/>
    <n v="0.05"/>
    <n v="14.47"/>
    <n v="3.8"/>
    <n v="1.49"/>
    <n v="191"/>
    <x v="55"/>
    <x v="2"/>
    <x v="0"/>
    <x v="0"/>
    <x v="8"/>
    <s v="Small Box"/>
    <x v="27"/>
    <n v="0.38"/>
    <s v="United States"/>
    <x v="2"/>
    <x v="12"/>
    <s v="Aurora"/>
    <n v="60505"/>
    <d v="2015-04-09T00:00:00"/>
    <d v="2015-04-11T00:00:00"/>
    <n v="14"/>
    <n v="53.26"/>
    <n v="89093"/>
    <n v="2"/>
    <n v="27.16"/>
    <n v="2.8"/>
    <x v="4"/>
    <x v="0"/>
    <x v="0"/>
    <s v=""/>
    <n v="14.47"/>
    <x v="62"/>
  </r>
  <r>
    <n v="20521"/>
    <s v="Not Specified"/>
    <n v="0.09"/>
    <n v="-99.99"/>
    <n v="30.73"/>
    <n v="4"/>
    <n v="191"/>
    <x v="55"/>
    <x v="2"/>
    <x v="0"/>
    <x v="2"/>
    <x v="13"/>
    <s v="Small Box"/>
    <x v="88"/>
    <n v="0.75"/>
    <s v="United States"/>
    <x v="2"/>
    <x v="12"/>
    <s v="Aurora"/>
    <n v="60505"/>
    <d v="2015-04-09T00:00:00"/>
    <d v="2015-04-09T00:00:00"/>
    <n v="7"/>
    <n v="203.49"/>
    <n v="89093"/>
    <n v="0"/>
    <n v="-49.14"/>
    <n v="20.13"/>
    <x v="4"/>
    <x v="0"/>
    <x v="0"/>
    <n v="-99.99"/>
    <s v=""/>
    <x v="2"/>
  </r>
  <r>
    <n v="20522"/>
    <s v="Not Specified"/>
    <n v="0"/>
    <n v="1348.6"/>
    <n v="125.99"/>
    <n v="8.08"/>
    <n v="191"/>
    <x v="55"/>
    <x v="2"/>
    <x v="0"/>
    <x v="2"/>
    <x v="5"/>
    <s v="Small Box"/>
    <x v="89"/>
    <n v="0.56999999999999995"/>
    <s v="United States"/>
    <x v="2"/>
    <x v="12"/>
    <s v="Aurora"/>
    <n v="60505"/>
    <d v="2015-04-09T00:00:00"/>
    <d v="2015-04-10T00:00:00"/>
    <n v="22"/>
    <n v="2356.0100000000002"/>
    <n v="89093"/>
    <n v="1"/>
    <n v="57.24"/>
    <n v="0"/>
    <x v="4"/>
    <x v="1"/>
    <x v="1"/>
    <s v=""/>
    <n v="1348.6"/>
    <x v="63"/>
  </r>
  <r>
    <n v="19663"/>
    <s v="Not Specified"/>
    <n v="0"/>
    <n v="-560.80999999999995"/>
    <n v="213.45"/>
    <n v="14.7"/>
    <n v="193"/>
    <x v="56"/>
    <x v="1"/>
    <x v="0"/>
    <x v="2"/>
    <x v="6"/>
    <s v="Jumbo Drum"/>
    <x v="90"/>
    <n v="0.59"/>
    <s v="United States"/>
    <x v="0"/>
    <x v="17"/>
    <s v="Layton"/>
    <n v="84041"/>
    <d v="2015-01-03T00:00:00"/>
    <d v="2015-01-05T00:00:00"/>
    <n v="1"/>
    <n v="224.12"/>
    <n v="90430"/>
    <n v="2"/>
    <n v="-250.23"/>
    <n v="0"/>
    <x v="0"/>
    <x v="1"/>
    <x v="1"/>
    <n v="-560.80999999999995"/>
    <s v=""/>
    <x v="2"/>
  </r>
  <r>
    <n v="20645"/>
    <s v="Medium"/>
    <n v="7.0000000000000007E-2"/>
    <n v="-66.040000000000006"/>
    <n v="6.54"/>
    <n v="5.27"/>
    <n v="193"/>
    <x v="56"/>
    <x v="2"/>
    <x v="0"/>
    <x v="0"/>
    <x v="8"/>
    <s v="Small Box"/>
    <x v="91"/>
    <n v="0.36"/>
    <s v="United States"/>
    <x v="0"/>
    <x v="17"/>
    <s v="Layton"/>
    <n v="84041"/>
    <d v="2015-03-30T00:00:00"/>
    <d v="2015-04-01T00:00:00"/>
    <n v="21"/>
    <n v="140.30000000000001"/>
    <n v="90432"/>
    <n v="2"/>
    <n v="-47.07"/>
    <n v="10.56"/>
    <x v="5"/>
    <x v="0"/>
    <x v="0"/>
    <n v="-66.040000000000006"/>
    <s v=""/>
    <x v="2"/>
  </r>
  <r>
    <n v="24273"/>
    <s v="Not Specified"/>
    <n v="0.02"/>
    <n v="-105.69"/>
    <n v="6.48"/>
    <n v="9.17"/>
    <n v="194"/>
    <x v="57"/>
    <x v="2"/>
    <x v="0"/>
    <x v="0"/>
    <x v="7"/>
    <s v="Small Box"/>
    <x v="92"/>
    <n v="0.37"/>
    <s v="United States"/>
    <x v="0"/>
    <x v="17"/>
    <s v="Lehi"/>
    <n v="84043"/>
    <d v="2015-01-10T00:00:00"/>
    <d v="2015-01-11T00:00:00"/>
    <n v="4"/>
    <n v="28.2"/>
    <n v="90431"/>
    <n v="1"/>
    <n v="-374.77"/>
    <n v="0.57999999999999996"/>
    <x v="0"/>
    <x v="0"/>
    <x v="0"/>
    <n v="-105.69"/>
    <s v=""/>
    <x v="2"/>
  </r>
  <r>
    <n v="20646"/>
    <s v="Medium"/>
    <n v="0.09"/>
    <n v="15.66"/>
    <n v="3.29"/>
    <n v="1.35"/>
    <n v="194"/>
    <x v="57"/>
    <x v="2"/>
    <x v="0"/>
    <x v="0"/>
    <x v="3"/>
    <s v="Wrap Bag"/>
    <x v="93"/>
    <n v="0.4"/>
    <s v="United States"/>
    <x v="0"/>
    <x v="17"/>
    <s v="Lehi"/>
    <n v="84043"/>
    <d v="2015-03-30T00:00:00"/>
    <d v="2015-04-01T00:00:00"/>
    <n v="23"/>
    <n v="71.55"/>
    <n v="90432"/>
    <n v="2"/>
    <n v="21.89"/>
    <n v="7.08"/>
    <x v="5"/>
    <x v="0"/>
    <x v="0"/>
    <s v=""/>
    <n v="15.66"/>
    <x v="64"/>
  </r>
  <r>
    <n v="25158"/>
    <s v="Critical"/>
    <n v="0"/>
    <n v="1167.1600000000001"/>
    <n v="161.55000000000001"/>
    <n v="19.989999999999998"/>
    <n v="197"/>
    <x v="58"/>
    <x v="2"/>
    <x v="2"/>
    <x v="0"/>
    <x v="10"/>
    <s v="Small Box"/>
    <x v="40"/>
    <n v="0.66"/>
    <s v="United States"/>
    <x v="2"/>
    <x v="13"/>
    <s v="Overland Park"/>
    <n v="66212"/>
    <d v="2015-04-02T00:00:00"/>
    <d v="2015-04-04T00:00:00"/>
    <n v="19"/>
    <n v="3108.98"/>
    <n v="88921"/>
    <n v="2"/>
    <n v="37.54"/>
    <n v="0"/>
    <x v="4"/>
    <x v="1"/>
    <x v="1"/>
    <s v=""/>
    <n v="1167.1600000000001"/>
    <x v="65"/>
  </r>
  <r>
    <n v="7158"/>
    <s v="Critical"/>
    <n v="0"/>
    <n v="1014.92"/>
    <n v="161.55000000000001"/>
    <n v="19.989999999999998"/>
    <n v="198"/>
    <x v="59"/>
    <x v="2"/>
    <x v="2"/>
    <x v="0"/>
    <x v="10"/>
    <s v="Small Box"/>
    <x v="40"/>
    <n v="0.66"/>
    <s v="United States"/>
    <x v="2"/>
    <x v="22"/>
    <s v="Detroit"/>
    <n v="48138"/>
    <d v="2015-04-02T00:00:00"/>
    <d v="2015-04-04T00:00:00"/>
    <n v="77"/>
    <n v="12599.55"/>
    <n v="51072"/>
    <n v="2"/>
    <n v="8.06"/>
    <n v="0"/>
    <x v="4"/>
    <x v="1"/>
    <x v="1"/>
    <s v=""/>
    <n v="1014.92"/>
    <x v="66"/>
  </r>
  <r>
    <n v="22136"/>
    <s v="Not Specified"/>
    <n v="0.09"/>
    <n v="1.73"/>
    <n v="12.28"/>
    <n v="4.8600000000000003"/>
    <n v="202"/>
    <x v="60"/>
    <x v="2"/>
    <x v="0"/>
    <x v="0"/>
    <x v="7"/>
    <s v="Small Box"/>
    <x v="94"/>
    <n v="0.38"/>
    <s v="United States"/>
    <x v="2"/>
    <x v="23"/>
    <s v="Bartlesville"/>
    <n v="74006"/>
    <d v="2015-04-27T00:00:00"/>
    <d v="2015-04-28T00:00:00"/>
    <n v="3"/>
    <n v="34.65"/>
    <n v="88971"/>
    <n v="1"/>
    <n v="4.99"/>
    <n v="3.43"/>
    <x v="4"/>
    <x v="0"/>
    <x v="0"/>
    <s v=""/>
    <n v="1.73"/>
    <x v="67"/>
  </r>
  <r>
    <n v="18783"/>
    <s v="High"/>
    <n v="0.03"/>
    <n v="-133.69999999999999"/>
    <n v="7.37"/>
    <n v="5.53"/>
    <n v="202"/>
    <x v="60"/>
    <x v="2"/>
    <x v="0"/>
    <x v="2"/>
    <x v="13"/>
    <s v="Small Pack"/>
    <x v="95"/>
    <n v="0.69"/>
    <s v="United States"/>
    <x v="2"/>
    <x v="23"/>
    <s v="Bartlesville"/>
    <n v="74006"/>
    <d v="2015-01-16T00:00:00"/>
    <d v="2015-01-18T00:00:00"/>
    <n v="11"/>
    <n v="85.79"/>
    <n v="88972"/>
    <n v="2"/>
    <n v="-155.85"/>
    <n v="2.65"/>
    <x v="0"/>
    <x v="0"/>
    <x v="0"/>
    <n v="-133.69999999999999"/>
    <s v=""/>
    <x v="2"/>
  </r>
  <r>
    <n v="21401"/>
    <s v="Low"/>
    <n v="0.05"/>
    <n v="-66.62"/>
    <n v="1.86"/>
    <n v="2.58"/>
    <n v="210"/>
    <x v="61"/>
    <x v="2"/>
    <x v="1"/>
    <x v="0"/>
    <x v="3"/>
    <s v="Wrap Bag"/>
    <x v="96"/>
    <n v="0.82"/>
    <s v="United States"/>
    <x v="1"/>
    <x v="4"/>
    <s v="Troy"/>
    <n v="12180"/>
    <d v="2015-01-17T00:00:00"/>
    <d v="2015-01-21T00:00:00"/>
    <n v="9"/>
    <n v="17.61"/>
    <n v="85965"/>
    <n v="4"/>
    <n v="-378.31"/>
    <n v="0.93"/>
    <x v="0"/>
    <x v="0"/>
    <x v="0"/>
    <n v="-66.62"/>
    <s v=""/>
    <x v="2"/>
  </r>
  <r>
    <n v="23097"/>
    <s v="Medium"/>
    <n v="0.09"/>
    <n v="-21.49"/>
    <n v="5.4"/>
    <n v="7.78"/>
    <n v="210"/>
    <x v="61"/>
    <x v="0"/>
    <x v="1"/>
    <x v="0"/>
    <x v="8"/>
    <s v="Small Box"/>
    <x v="97"/>
    <n v="0.37"/>
    <s v="United States"/>
    <x v="1"/>
    <x v="4"/>
    <s v="Troy"/>
    <n v="12180"/>
    <d v="2015-06-02T00:00:00"/>
    <d v="2015-06-02T00:00:00"/>
    <n v="4"/>
    <n v="27.3"/>
    <n v="85966"/>
    <n v="0"/>
    <n v="-78.709999999999994"/>
    <n v="2.7"/>
    <x v="1"/>
    <x v="0"/>
    <x v="0"/>
    <n v="-21.49"/>
    <s v=""/>
    <x v="2"/>
  </r>
  <r>
    <n v="23098"/>
    <s v="Medium"/>
    <n v="0.02"/>
    <n v="44.68"/>
    <n v="20.28"/>
    <n v="6.68"/>
    <n v="210"/>
    <x v="61"/>
    <x v="2"/>
    <x v="1"/>
    <x v="1"/>
    <x v="2"/>
    <s v="Small Box"/>
    <x v="98"/>
    <n v="0.53"/>
    <s v="United States"/>
    <x v="1"/>
    <x v="4"/>
    <s v="Troy"/>
    <n v="12180"/>
    <d v="2015-06-02T00:00:00"/>
    <d v="2015-06-02T00:00:00"/>
    <n v="3"/>
    <n v="64.75"/>
    <n v="85966"/>
    <n v="0"/>
    <n v="69"/>
    <n v="1.32"/>
    <x v="1"/>
    <x v="0"/>
    <x v="0"/>
    <s v=""/>
    <n v="44.68"/>
    <x v="68"/>
  </r>
  <r>
    <n v="23099"/>
    <s v="Medium"/>
    <n v="0"/>
    <n v="23.59"/>
    <n v="11.55"/>
    <n v="2.36"/>
    <n v="210"/>
    <x v="61"/>
    <x v="2"/>
    <x v="1"/>
    <x v="0"/>
    <x v="0"/>
    <s v="Wrap Bag"/>
    <x v="99"/>
    <n v="0.55000000000000004"/>
    <s v="United States"/>
    <x v="1"/>
    <x v="4"/>
    <s v="Troy"/>
    <n v="12180"/>
    <d v="2015-06-02T00:00:00"/>
    <d v="2015-06-03T00:00:00"/>
    <n v="5"/>
    <n v="62.98"/>
    <n v="85966"/>
    <n v="1"/>
    <n v="37.46"/>
    <n v="0"/>
    <x v="1"/>
    <x v="1"/>
    <x v="1"/>
    <s v=""/>
    <n v="23.59"/>
    <x v="69"/>
  </r>
  <r>
    <n v="23605"/>
    <s v="Medium"/>
    <n v="0.01"/>
    <n v="7.59"/>
    <n v="10.06"/>
    <n v="2.06"/>
    <n v="211"/>
    <x v="62"/>
    <x v="2"/>
    <x v="3"/>
    <x v="0"/>
    <x v="7"/>
    <s v="Wrap Bag"/>
    <x v="85"/>
    <n v="0.39"/>
    <s v="United States"/>
    <x v="1"/>
    <x v="4"/>
    <s v="Utica"/>
    <n v="13501"/>
    <d v="2015-01-06T00:00:00"/>
    <d v="2015-01-08T00:00:00"/>
    <n v="2"/>
    <n v="21.2"/>
    <n v="85964"/>
    <n v="2"/>
    <n v="35.799999999999997"/>
    <n v="0.21"/>
    <x v="0"/>
    <x v="0"/>
    <x v="0"/>
    <s v=""/>
    <n v="7.59"/>
    <x v="70"/>
  </r>
  <r>
    <n v="23606"/>
    <s v="Medium"/>
    <n v="0"/>
    <n v="-107.99"/>
    <n v="65.989999999999995"/>
    <n v="5.92"/>
    <n v="211"/>
    <x v="62"/>
    <x v="2"/>
    <x v="3"/>
    <x v="2"/>
    <x v="5"/>
    <s v="Small Box"/>
    <x v="100"/>
    <n v="0.55000000000000004"/>
    <s v="United States"/>
    <x v="1"/>
    <x v="4"/>
    <s v="Utica"/>
    <n v="13501"/>
    <d v="2015-01-06T00:00:00"/>
    <d v="2015-01-08T00:00:00"/>
    <n v="3"/>
    <n v="173.32"/>
    <n v="85964"/>
    <n v="2"/>
    <n v="-62.3"/>
    <n v="0"/>
    <x v="0"/>
    <x v="1"/>
    <x v="1"/>
    <n v="-107.99"/>
    <s v=""/>
    <x v="2"/>
  </r>
  <r>
    <n v="23100"/>
    <s v="Medium"/>
    <n v="0.05"/>
    <n v="-36.25"/>
    <n v="2.08"/>
    <n v="2.56"/>
    <n v="211"/>
    <x v="62"/>
    <x v="2"/>
    <x v="1"/>
    <x v="0"/>
    <x v="12"/>
    <s v="Small Pack"/>
    <x v="101"/>
    <n v="0.55000000000000004"/>
    <s v="United States"/>
    <x v="1"/>
    <x v="4"/>
    <s v="Utica"/>
    <n v="13501"/>
    <d v="2015-06-02T00:00:00"/>
    <d v="2015-06-03T00:00:00"/>
    <n v="20"/>
    <n v="42.29"/>
    <n v="85966"/>
    <n v="1"/>
    <n v="-85.72"/>
    <n v="2.23"/>
    <x v="1"/>
    <x v="0"/>
    <x v="0"/>
    <n v="-36.25"/>
    <s v=""/>
    <x v="2"/>
  </r>
  <r>
    <n v="26303"/>
    <s v="Medium"/>
    <n v="0.05"/>
    <n v="-102.51"/>
    <n v="119.99"/>
    <n v="56.14"/>
    <n v="218"/>
    <x v="63"/>
    <x v="1"/>
    <x v="3"/>
    <x v="2"/>
    <x v="6"/>
    <s v="Jumbo Box"/>
    <x v="102"/>
    <n v="0.39"/>
    <s v="United States"/>
    <x v="0"/>
    <x v="17"/>
    <s v="Murray"/>
    <n v="84107"/>
    <d v="2015-06-09T00:00:00"/>
    <d v="2015-06-11T00:00:00"/>
    <n v="6"/>
    <n v="730.37"/>
    <n v="88048"/>
    <n v="2"/>
    <n v="-14.04"/>
    <n v="38.44"/>
    <x v="1"/>
    <x v="0"/>
    <x v="0"/>
    <n v="-102.51"/>
    <s v=""/>
    <x v="2"/>
  </r>
  <r>
    <n v="21203"/>
    <s v="Medium"/>
    <n v="0.03"/>
    <n v="36.35"/>
    <n v="60.89"/>
    <n v="32.409999999999997"/>
    <n v="228"/>
    <x v="64"/>
    <x v="1"/>
    <x v="2"/>
    <x v="1"/>
    <x v="1"/>
    <s v="Jumbo Drum"/>
    <x v="103"/>
    <n v="0.56000000000000005"/>
    <s v="United States"/>
    <x v="3"/>
    <x v="24"/>
    <s v="Mint Hill"/>
    <n v="28227"/>
    <d v="2015-04-02T00:00:00"/>
    <d v="2015-04-03T00:00:00"/>
    <n v="7"/>
    <n v="450.49"/>
    <n v="88527"/>
    <n v="1"/>
    <n v="8.07"/>
    <n v="13.93"/>
    <x v="4"/>
    <x v="0"/>
    <x v="0"/>
    <s v=""/>
    <n v="36.35"/>
    <x v="71"/>
  </r>
  <r>
    <n v="25500"/>
    <s v="Medium"/>
    <n v="7.0000000000000007E-2"/>
    <n v="-243.24"/>
    <n v="5.81"/>
    <n v="8.49"/>
    <n v="233"/>
    <x v="65"/>
    <x v="2"/>
    <x v="2"/>
    <x v="0"/>
    <x v="8"/>
    <s v="Small Box"/>
    <x v="104"/>
    <n v="0.39"/>
    <s v="United States"/>
    <x v="2"/>
    <x v="12"/>
    <s v="Orland Park"/>
    <n v="60462"/>
    <d v="2015-02-20T00:00:00"/>
    <d v="2015-02-22T00:00:00"/>
    <n v="10"/>
    <n v="58.8"/>
    <n v="90237"/>
    <n v="2"/>
    <n v="-413.67"/>
    <n v="4.43"/>
    <x v="2"/>
    <x v="0"/>
    <x v="0"/>
    <n v="-243.24"/>
    <s v=""/>
    <x v="2"/>
  </r>
  <r>
    <n v="25501"/>
    <s v="Medium"/>
    <n v="0.04"/>
    <n v="-53.62"/>
    <n v="9.65"/>
    <n v="6.22"/>
    <n v="233"/>
    <x v="65"/>
    <x v="2"/>
    <x v="2"/>
    <x v="1"/>
    <x v="2"/>
    <s v="Small Box"/>
    <x v="105"/>
    <n v="0.55000000000000004"/>
    <s v="United States"/>
    <x v="2"/>
    <x v="12"/>
    <s v="Orland Park"/>
    <n v="60462"/>
    <d v="2015-02-20T00:00:00"/>
    <d v="2015-02-21T00:00:00"/>
    <n v="12"/>
    <n v="120.47"/>
    <n v="90237"/>
    <n v="1"/>
    <n v="-44.51"/>
    <n v="5.0199999999999996"/>
    <x v="2"/>
    <x v="0"/>
    <x v="0"/>
    <n v="-53.62"/>
    <s v=""/>
    <x v="2"/>
  </r>
  <r>
    <n v="23058"/>
    <s v="Critical"/>
    <n v="0.06"/>
    <n v="1103.97"/>
    <n v="279.81"/>
    <n v="23.19"/>
    <n v="234"/>
    <x v="66"/>
    <x v="1"/>
    <x v="2"/>
    <x v="0"/>
    <x v="15"/>
    <s v="Jumbo Drum"/>
    <x v="106"/>
    <n v="0.59"/>
    <s v="United States"/>
    <x v="2"/>
    <x v="25"/>
    <s v="Newton"/>
    <n v="50208"/>
    <d v="2015-02-05T00:00:00"/>
    <d v="2015-02-06T00:00:00"/>
    <n v="6"/>
    <n v="1599.96"/>
    <n v="90236"/>
    <n v="1"/>
    <n v="69"/>
    <n v="102.13"/>
    <x v="2"/>
    <x v="0"/>
    <x v="0"/>
    <s v=""/>
    <n v="1103.97"/>
    <x v="72"/>
  </r>
  <r>
    <n v="25121"/>
    <s v="High"/>
    <n v="0.03"/>
    <n v="136.34"/>
    <n v="28.53"/>
    <n v="1.49"/>
    <n v="234"/>
    <x v="66"/>
    <x v="2"/>
    <x v="2"/>
    <x v="0"/>
    <x v="8"/>
    <s v="Small Box"/>
    <x v="107"/>
    <n v="0.38"/>
    <s v="United States"/>
    <x v="2"/>
    <x v="25"/>
    <s v="Newton"/>
    <n v="50208"/>
    <d v="2015-03-27T00:00:00"/>
    <d v="2015-03-29T00:00:00"/>
    <n v="7"/>
    <n v="197.59"/>
    <n v="90238"/>
    <n v="2"/>
    <n v="69"/>
    <n v="6.11"/>
    <x v="5"/>
    <x v="0"/>
    <x v="0"/>
    <s v=""/>
    <n v="136.34"/>
    <x v="73"/>
  </r>
  <r>
    <n v="25122"/>
    <s v="High"/>
    <n v="0.01"/>
    <n v="-12.46"/>
    <n v="15.28"/>
    <n v="1.99"/>
    <n v="234"/>
    <x v="66"/>
    <x v="2"/>
    <x v="2"/>
    <x v="2"/>
    <x v="13"/>
    <s v="Small Pack"/>
    <x v="108"/>
    <n v="0.42"/>
    <s v="United States"/>
    <x v="2"/>
    <x v="25"/>
    <s v="Newton"/>
    <n v="50208"/>
    <d v="2015-03-27T00:00:00"/>
    <d v="2015-03-29T00:00:00"/>
    <n v="2"/>
    <n v="33.04"/>
    <n v="90238"/>
    <n v="2"/>
    <n v="-37.71"/>
    <n v="0.33"/>
    <x v="5"/>
    <x v="0"/>
    <x v="0"/>
    <n v="-12.46"/>
    <s v=""/>
    <x v="2"/>
  </r>
  <r>
    <n v="22044"/>
    <s v="Low"/>
    <n v="0.06"/>
    <n v="-175.86"/>
    <n v="3.34"/>
    <n v="7.49"/>
    <n v="234"/>
    <x v="66"/>
    <x v="0"/>
    <x v="2"/>
    <x v="0"/>
    <x v="0"/>
    <s v="Wrap Bag"/>
    <x v="109"/>
    <n v="0.54"/>
    <s v="United States"/>
    <x v="2"/>
    <x v="25"/>
    <s v="Newton"/>
    <n v="50208"/>
    <d v="2015-04-28T00:00:00"/>
    <d v="2015-04-30T00:00:00"/>
    <n v="8"/>
    <n v="27.45"/>
    <n v="90239"/>
    <n v="2"/>
    <n v="-640.66"/>
    <n v="1.75"/>
    <x v="4"/>
    <x v="0"/>
    <x v="0"/>
    <n v="-175.86"/>
    <s v=""/>
    <x v="2"/>
  </r>
  <r>
    <n v="18885"/>
    <s v="Not Specified"/>
    <n v="0"/>
    <n v="3294.83"/>
    <n v="442.14"/>
    <n v="14.7"/>
    <n v="236"/>
    <x v="67"/>
    <x v="1"/>
    <x v="0"/>
    <x v="2"/>
    <x v="6"/>
    <s v="Jumbo Drum"/>
    <x v="110"/>
    <n v="0.56000000000000005"/>
    <s v="United States"/>
    <x v="0"/>
    <x v="21"/>
    <s v="Louisville"/>
    <n v="80027"/>
    <d v="2015-02-22T00:00:00"/>
    <d v="2015-02-22T00:00:00"/>
    <n v="10"/>
    <n v="4775.1099999999997"/>
    <n v="86621"/>
    <n v="0"/>
    <n v="69"/>
    <n v="0"/>
    <x v="2"/>
    <x v="1"/>
    <x v="1"/>
    <s v=""/>
    <n v="3294.83"/>
    <x v="74"/>
  </r>
  <r>
    <n v="24327"/>
    <s v="Medium"/>
    <n v="0.1"/>
    <n v="35.090000000000003"/>
    <n v="19.98"/>
    <n v="5.77"/>
    <n v="240"/>
    <x v="68"/>
    <x v="0"/>
    <x v="2"/>
    <x v="0"/>
    <x v="7"/>
    <s v="Small Box"/>
    <x v="111"/>
    <n v="0.38"/>
    <s v="United States"/>
    <x v="0"/>
    <x v="21"/>
    <s v="Fountain"/>
    <n v="80817"/>
    <d v="2015-04-20T00:00:00"/>
    <d v="2015-04-20T00:00:00"/>
    <n v="3"/>
    <n v="57.41"/>
    <n v="90479"/>
    <n v="0"/>
    <n v="61.12"/>
    <n v="6.38"/>
    <x v="4"/>
    <x v="0"/>
    <x v="0"/>
    <s v=""/>
    <n v="35.090000000000003"/>
    <x v="75"/>
  </r>
  <r>
    <n v="24328"/>
    <s v="Medium"/>
    <n v="0.06"/>
    <n v="785.63"/>
    <n v="259.70999999999998"/>
    <n v="66.67"/>
    <n v="241"/>
    <x v="69"/>
    <x v="1"/>
    <x v="2"/>
    <x v="1"/>
    <x v="11"/>
    <s v="Jumbo Box"/>
    <x v="112"/>
    <n v="0.61"/>
    <s v="United States"/>
    <x v="0"/>
    <x v="21"/>
    <s v="Grand Junction"/>
    <n v="81503"/>
    <d v="2015-04-20T00:00:00"/>
    <d v="2015-04-21T00:00:00"/>
    <n v="11"/>
    <n v="2809.87"/>
    <n v="90479"/>
    <n v="1"/>
    <n v="27.96"/>
    <n v="179.35"/>
    <x v="4"/>
    <x v="0"/>
    <x v="0"/>
    <s v=""/>
    <n v="785.63"/>
    <x v="76"/>
  </r>
  <r>
    <n v="25264"/>
    <s v="Low"/>
    <n v="0.01"/>
    <n v="-256.52"/>
    <n v="5.94"/>
    <n v="9.92"/>
    <n v="241"/>
    <x v="69"/>
    <x v="2"/>
    <x v="2"/>
    <x v="0"/>
    <x v="8"/>
    <s v="Small Box"/>
    <x v="113"/>
    <n v="0.38"/>
    <s v="United States"/>
    <x v="0"/>
    <x v="21"/>
    <s v="Grand Junction"/>
    <n v="81503"/>
    <d v="2015-05-26T00:00:00"/>
    <d v="2015-06-02T00:00:00"/>
    <n v="13"/>
    <n v="79.930000000000007"/>
    <n v="90480"/>
    <n v="7"/>
    <n v="-320.93"/>
    <n v="0.81"/>
    <x v="3"/>
    <x v="0"/>
    <x v="0"/>
    <n v="-256.52"/>
    <s v=""/>
    <x v="2"/>
  </r>
  <r>
    <n v="25265"/>
    <s v="Low"/>
    <n v="0.02"/>
    <n v="398.36"/>
    <n v="125.99"/>
    <n v="3"/>
    <n v="241"/>
    <x v="69"/>
    <x v="2"/>
    <x v="2"/>
    <x v="2"/>
    <x v="5"/>
    <s v="Small Box"/>
    <x v="114"/>
    <n v="0.59"/>
    <s v="United States"/>
    <x v="0"/>
    <x v="21"/>
    <s v="Grand Junction"/>
    <n v="81503"/>
    <d v="2015-05-26T00:00:00"/>
    <d v="2015-05-26T00:00:00"/>
    <n v="8"/>
    <n v="873.18"/>
    <n v="90480"/>
    <n v="0"/>
    <n v="45.62"/>
    <n v="17.82"/>
    <x v="3"/>
    <x v="0"/>
    <x v="0"/>
    <s v=""/>
    <n v="398.36"/>
    <x v="77"/>
  </r>
  <r>
    <n v="18849"/>
    <s v="Medium"/>
    <n v="0.02"/>
    <n v="-101.19"/>
    <n v="146.05000000000001"/>
    <n v="80.2"/>
    <n v="247"/>
    <x v="70"/>
    <x v="1"/>
    <x v="0"/>
    <x v="1"/>
    <x v="11"/>
    <s v="Jumbo Box"/>
    <x v="115"/>
    <n v="0.71"/>
    <s v="United States"/>
    <x v="3"/>
    <x v="20"/>
    <s v="Maryville"/>
    <n v="37804"/>
    <d v="2015-02-23T00:00:00"/>
    <d v="2015-02-23T00:00:00"/>
    <n v="5"/>
    <n v="798.69"/>
    <n v="89139"/>
    <n v="0"/>
    <n v="-12.67"/>
    <n v="16.3"/>
    <x v="2"/>
    <x v="0"/>
    <x v="0"/>
    <n v="-101.19"/>
    <s v=""/>
    <x v="2"/>
  </r>
  <r>
    <n v="18850"/>
    <s v="Medium"/>
    <n v="0.06"/>
    <n v="-3.33"/>
    <n v="65.989999999999995"/>
    <n v="5.92"/>
    <n v="247"/>
    <x v="70"/>
    <x v="2"/>
    <x v="0"/>
    <x v="2"/>
    <x v="5"/>
    <s v="Small Box"/>
    <x v="100"/>
    <n v="0.55000000000000004"/>
    <s v="United States"/>
    <x v="3"/>
    <x v="20"/>
    <s v="Maryville"/>
    <n v="37804"/>
    <d v="2015-02-23T00:00:00"/>
    <d v="2015-02-24T00:00:00"/>
    <n v="14"/>
    <n v="792.11"/>
    <n v="89139"/>
    <n v="1"/>
    <n v="-0.42"/>
    <n v="50.56"/>
    <x v="2"/>
    <x v="0"/>
    <x v="0"/>
    <n v="-3.33"/>
    <s v=""/>
    <x v="2"/>
  </r>
  <r>
    <n v="18842"/>
    <s v="Medium"/>
    <n v="0.09"/>
    <n v="-145.08000000000001"/>
    <n v="2.88"/>
    <n v="0.99"/>
    <n v="247"/>
    <x v="70"/>
    <x v="2"/>
    <x v="0"/>
    <x v="0"/>
    <x v="9"/>
    <s v="Small Box"/>
    <x v="116"/>
    <n v="0.36"/>
    <s v="United States"/>
    <x v="3"/>
    <x v="20"/>
    <s v="Maryville"/>
    <n v="37804"/>
    <d v="2015-03-21T00:00:00"/>
    <d v="2015-03-23T00:00:00"/>
    <n v="10"/>
    <n v="28.73"/>
    <n v="89140"/>
    <n v="2"/>
    <n v="-504.98"/>
    <n v="2.84"/>
    <x v="5"/>
    <x v="0"/>
    <x v="0"/>
    <n v="-145.08000000000001"/>
    <s v=""/>
    <x v="2"/>
  </r>
  <r>
    <n v="18773"/>
    <s v="Critical"/>
    <n v="0.02"/>
    <n v="1.1100000000000001"/>
    <n v="2.58"/>
    <n v="1.3"/>
    <n v="250"/>
    <x v="71"/>
    <x v="0"/>
    <x v="0"/>
    <x v="0"/>
    <x v="0"/>
    <s v="Wrap Bag"/>
    <x v="117"/>
    <n v="0.59"/>
    <s v="United States"/>
    <x v="2"/>
    <x v="3"/>
    <s v="Richfield"/>
    <n v="55423"/>
    <d v="2015-05-28T00:00:00"/>
    <d v="2015-05-29T00:00:00"/>
    <n v="39"/>
    <n v="109.74"/>
    <n v="87214"/>
    <n v="1"/>
    <n v="1.01"/>
    <n v="2.2400000000000002"/>
    <x v="3"/>
    <x v="0"/>
    <x v="0"/>
    <s v=""/>
    <n v="1.1100000000000001"/>
    <x v="78"/>
  </r>
  <r>
    <n v="18774"/>
    <s v="Critical"/>
    <n v="0.02"/>
    <n v="1061.3800000000001"/>
    <n v="65.989999999999995"/>
    <n v="3.9"/>
    <n v="250"/>
    <x v="71"/>
    <x v="2"/>
    <x v="0"/>
    <x v="2"/>
    <x v="5"/>
    <s v="Small Box"/>
    <x v="118"/>
    <n v="0.55000000000000004"/>
    <s v="United States"/>
    <x v="2"/>
    <x v="3"/>
    <s v="Richfield"/>
    <n v="55423"/>
    <d v="2015-05-28T00:00:00"/>
    <d v="2015-05-29T00:00:00"/>
    <n v="27"/>
    <n v="1543.55"/>
    <n v="87214"/>
    <n v="1"/>
    <n v="68.760000000000005"/>
    <n v="31.5"/>
    <x v="3"/>
    <x v="0"/>
    <x v="0"/>
    <s v=""/>
    <n v="1061.3800000000001"/>
    <x v="79"/>
  </r>
  <r>
    <n v="18801"/>
    <s v="Medium"/>
    <n v="0.1"/>
    <n v="-53.74"/>
    <n v="280.98"/>
    <n v="35.67"/>
    <n v="254"/>
    <x v="72"/>
    <x v="1"/>
    <x v="1"/>
    <x v="1"/>
    <x v="11"/>
    <s v="Jumbo Box"/>
    <x v="119"/>
    <n v="0.66"/>
    <s v="United States"/>
    <x v="0"/>
    <x v="21"/>
    <s v="Highlands Ranch"/>
    <n v="80126"/>
    <d v="2015-06-10T00:00:00"/>
    <d v="2015-06-11T00:00:00"/>
    <n v="5"/>
    <n v="1332.82"/>
    <n v="86268"/>
    <n v="1"/>
    <n v="-4.03"/>
    <n v="148.09"/>
    <x v="1"/>
    <x v="0"/>
    <x v="0"/>
    <n v="-53.74"/>
    <s v=""/>
    <x v="2"/>
  </r>
  <r>
    <n v="20577"/>
    <s v="Critical"/>
    <n v="0.03"/>
    <n v="0.68"/>
    <n v="8.34"/>
    <n v="2.64"/>
    <n v="256"/>
    <x v="73"/>
    <x v="2"/>
    <x v="1"/>
    <x v="0"/>
    <x v="12"/>
    <s v="Small Pack"/>
    <x v="120"/>
    <n v="0.59"/>
    <s v="United States"/>
    <x v="1"/>
    <x v="19"/>
    <s v="Hanover"/>
    <n v="17331"/>
    <d v="2015-01-31T00:00:00"/>
    <d v="2015-02-02T00:00:00"/>
    <n v="4"/>
    <n v="34.64"/>
    <n v="86267"/>
    <n v="2"/>
    <n v="1.97"/>
    <n v="1.07"/>
    <x v="0"/>
    <x v="0"/>
    <x v="0"/>
    <s v=""/>
    <n v="0.68"/>
    <x v="80"/>
  </r>
  <r>
    <n v="24498"/>
    <s v="Medium"/>
    <n v="0.05"/>
    <n v="-127.01"/>
    <n v="17.48"/>
    <n v="1.99"/>
    <n v="258"/>
    <x v="74"/>
    <x v="2"/>
    <x v="3"/>
    <x v="2"/>
    <x v="13"/>
    <s v="Small Pack"/>
    <x v="121"/>
    <n v="0.45"/>
    <s v="United States"/>
    <x v="3"/>
    <x v="26"/>
    <s v="Seminole"/>
    <n v="33772"/>
    <d v="2015-01-02T00:00:00"/>
    <d v="2015-01-04T00:00:00"/>
    <n v="3"/>
    <n v="52.47"/>
    <n v="85858"/>
    <n v="2"/>
    <n v="-242.06"/>
    <n v="2.76"/>
    <x v="0"/>
    <x v="0"/>
    <x v="0"/>
    <n v="-127.01"/>
    <s v=""/>
    <x v="2"/>
  </r>
  <r>
    <n v="18011"/>
    <s v="Low"/>
    <n v="0.09"/>
    <n v="5.75"/>
    <n v="2.88"/>
    <n v="0.7"/>
    <n v="259"/>
    <x v="75"/>
    <x v="2"/>
    <x v="3"/>
    <x v="0"/>
    <x v="0"/>
    <s v="Wrap Bag"/>
    <x v="122"/>
    <n v="0.56000000000000005"/>
    <s v="United States"/>
    <x v="0"/>
    <x v="27"/>
    <s v="Santa Fe"/>
    <n v="87505"/>
    <d v="2015-01-19T00:00:00"/>
    <d v="2015-01-19T00:00:00"/>
    <n v="10"/>
    <n v="26.38"/>
    <n v="85857"/>
    <n v="0"/>
    <n v="21.81"/>
    <n v="2.61"/>
    <x v="0"/>
    <x v="0"/>
    <x v="0"/>
    <s v=""/>
    <n v="5.75"/>
    <x v="81"/>
  </r>
  <r>
    <n v="22370"/>
    <s v="High"/>
    <n v="0.05"/>
    <n v="-2177.9899999999998"/>
    <n v="31.76"/>
    <n v="45.51"/>
    <n v="263"/>
    <x v="76"/>
    <x v="1"/>
    <x v="2"/>
    <x v="1"/>
    <x v="11"/>
    <s v="Jumbo Box"/>
    <x v="123"/>
    <n v="0.65"/>
    <s v="United States"/>
    <x v="1"/>
    <x v="10"/>
    <s v="Cleveland Heights"/>
    <n v="44106"/>
    <d v="2015-01-21T00:00:00"/>
    <d v="2015-01-23T00:00:00"/>
    <n v="9"/>
    <n v="304.33999999999997"/>
    <n v="86297"/>
    <n v="2"/>
    <n v="-715.64"/>
    <n v="16.02"/>
    <x v="0"/>
    <x v="0"/>
    <x v="0"/>
    <n v="-2177.9899999999998"/>
    <s v=""/>
    <x v="2"/>
  </r>
  <r>
    <n v="20858"/>
    <s v="Not Specified"/>
    <n v="0"/>
    <n v="326.25"/>
    <n v="73.98"/>
    <n v="12.14"/>
    <n v="266"/>
    <x v="77"/>
    <x v="0"/>
    <x v="0"/>
    <x v="2"/>
    <x v="13"/>
    <s v="Small Box"/>
    <x v="124"/>
    <n v="0.67"/>
    <s v="United States"/>
    <x v="2"/>
    <x v="7"/>
    <s v="San Antonio"/>
    <n v="78207"/>
    <d v="2015-05-18T00:00:00"/>
    <d v="2015-05-20T00:00:00"/>
    <n v="17"/>
    <n v="1300.81"/>
    <n v="90593"/>
    <n v="2"/>
    <n v="25.08"/>
    <n v="0"/>
    <x v="3"/>
    <x v="1"/>
    <x v="1"/>
    <s v=""/>
    <n v="326.25"/>
    <x v="82"/>
  </r>
  <r>
    <n v="19823"/>
    <s v="Medium"/>
    <n v="0.08"/>
    <n v="8.93"/>
    <n v="6.48"/>
    <n v="7.03"/>
    <n v="266"/>
    <x v="77"/>
    <x v="2"/>
    <x v="0"/>
    <x v="0"/>
    <x v="7"/>
    <s v="Small Box"/>
    <x v="125"/>
    <n v="0.37"/>
    <s v="United States"/>
    <x v="2"/>
    <x v="7"/>
    <s v="San Antonio"/>
    <n v="78207"/>
    <d v="2015-05-15T00:00:00"/>
    <d v="2015-05-16T00:00:00"/>
    <n v="10"/>
    <n v="67.86"/>
    <n v="90594"/>
    <n v="1"/>
    <n v="13.16"/>
    <n v="5.9"/>
    <x v="3"/>
    <x v="0"/>
    <x v="0"/>
    <s v=""/>
    <n v="8.93"/>
    <x v="83"/>
  </r>
  <r>
    <n v="19824"/>
    <s v="Medium"/>
    <n v="0.01"/>
    <n v="229.64"/>
    <n v="20.34"/>
    <n v="35"/>
    <n v="266"/>
    <x v="77"/>
    <x v="2"/>
    <x v="0"/>
    <x v="0"/>
    <x v="10"/>
    <s v="Large Box"/>
    <x v="126"/>
    <n v="0.84"/>
    <s v="United States"/>
    <x v="2"/>
    <x v="7"/>
    <s v="San Antonio"/>
    <n v="78207"/>
    <d v="2015-05-15T00:00:00"/>
    <d v="2015-05-16T00:00:00"/>
    <n v="33"/>
    <n v="747.28"/>
    <n v="90594"/>
    <n v="1"/>
    <n v="30.73"/>
    <n v="7.55"/>
    <x v="3"/>
    <x v="0"/>
    <x v="0"/>
    <s v=""/>
    <n v="229.64"/>
    <x v="84"/>
  </r>
  <r>
    <n v="18770"/>
    <s v="Low"/>
    <n v="0.02"/>
    <n v="-22.48"/>
    <n v="5.58"/>
    <n v="5.3"/>
    <n v="268"/>
    <x v="78"/>
    <x v="2"/>
    <x v="1"/>
    <x v="0"/>
    <x v="4"/>
    <s v="Small Box"/>
    <x v="127"/>
    <n v="0.35"/>
    <s v="United States"/>
    <x v="0"/>
    <x v="28"/>
    <s v="Flagstaff"/>
    <n v="86001"/>
    <d v="2015-04-07T00:00:00"/>
    <d v="2015-04-12T00:00:00"/>
    <n v="3"/>
    <n v="18.670000000000002"/>
    <n v="88941"/>
    <n v="5"/>
    <n v="-120.41"/>
    <n v="0.38"/>
    <x v="4"/>
    <x v="0"/>
    <x v="0"/>
    <n v="-22.48"/>
    <s v=""/>
    <x v="2"/>
  </r>
  <r>
    <n v="18771"/>
    <s v="Low"/>
    <n v="0.03"/>
    <n v="78.98"/>
    <n v="40.89"/>
    <n v="18.98"/>
    <n v="268"/>
    <x v="78"/>
    <x v="2"/>
    <x v="1"/>
    <x v="1"/>
    <x v="2"/>
    <s v="Small Box"/>
    <x v="128"/>
    <n v="0.56999999999999995"/>
    <s v="United States"/>
    <x v="0"/>
    <x v="28"/>
    <s v="Flagstaff"/>
    <n v="86001"/>
    <d v="2015-04-07T00:00:00"/>
    <d v="2015-04-14T00:00:00"/>
    <n v="5"/>
    <n v="210.77"/>
    <n v="88941"/>
    <n v="7"/>
    <n v="37.47"/>
    <n v="6.52"/>
    <x v="4"/>
    <x v="0"/>
    <x v="0"/>
    <s v=""/>
    <n v="78.98"/>
    <x v="85"/>
  </r>
  <r>
    <n v="23059"/>
    <s v="Low"/>
    <n v="0.09"/>
    <n v="144.29"/>
    <n v="35.94"/>
    <n v="6.66"/>
    <n v="269"/>
    <x v="79"/>
    <x v="2"/>
    <x v="1"/>
    <x v="0"/>
    <x v="4"/>
    <s v="Small Box"/>
    <x v="8"/>
    <n v="0.4"/>
    <s v="United States"/>
    <x v="0"/>
    <x v="28"/>
    <s v="Gilbert"/>
    <n v="85234"/>
    <d v="2015-06-05T00:00:00"/>
    <d v="2015-06-10T00:00:00"/>
    <n v="6"/>
    <n v="209.12"/>
    <n v="88942"/>
    <n v="5"/>
    <n v="69"/>
    <n v="20.68"/>
    <x v="1"/>
    <x v="0"/>
    <x v="0"/>
    <s v=""/>
    <n v="144.29"/>
    <x v="86"/>
  </r>
  <r>
    <n v="23060"/>
    <s v="Low"/>
    <n v="0"/>
    <n v="888.15"/>
    <n v="170.98"/>
    <n v="13.99"/>
    <n v="269"/>
    <x v="79"/>
    <x v="2"/>
    <x v="1"/>
    <x v="1"/>
    <x v="2"/>
    <s v="Medium Box"/>
    <x v="129"/>
    <n v="0.75"/>
    <s v="United States"/>
    <x v="0"/>
    <x v="28"/>
    <s v="Gilbert"/>
    <n v="85234"/>
    <d v="2015-06-05T00:00:00"/>
    <d v="2015-06-12T00:00:00"/>
    <n v="7"/>
    <n v="1287.17"/>
    <n v="88942"/>
    <n v="7"/>
    <n v="69"/>
    <n v="0"/>
    <x v="1"/>
    <x v="1"/>
    <x v="1"/>
    <s v=""/>
    <n v="888.15"/>
    <x v="87"/>
  </r>
  <r>
    <n v="23061"/>
    <s v="Low"/>
    <n v="0.09"/>
    <n v="-46.01"/>
    <n v="4.9800000000000004"/>
    <n v="7.44"/>
    <n v="269"/>
    <x v="79"/>
    <x v="2"/>
    <x v="1"/>
    <x v="0"/>
    <x v="7"/>
    <s v="Small Box"/>
    <x v="130"/>
    <n v="0.36"/>
    <s v="United States"/>
    <x v="0"/>
    <x v="28"/>
    <s v="Gilbert"/>
    <n v="85234"/>
    <d v="2015-06-05T00:00:00"/>
    <d v="2015-06-07T00:00:00"/>
    <n v="9"/>
    <n v="46.17"/>
    <n v="88942"/>
    <n v="2"/>
    <n v="-99.64"/>
    <n v="4.57"/>
    <x v="1"/>
    <x v="0"/>
    <x v="0"/>
    <n v="-46.01"/>
    <s v=""/>
    <x v="2"/>
  </r>
  <r>
    <n v="19515"/>
    <s v="Medium"/>
    <n v="0.1"/>
    <n v="128.03"/>
    <n v="80.97"/>
    <n v="30.06"/>
    <n v="271"/>
    <x v="80"/>
    <x v="1"/>
    <x v="2"/>
    <x v="2"/>
    <x v="6"/>
    <s v="Jumbo Box"/>
    <x v="131"/>
    <n v="0.4"/>
    <s v="United States"/>
    <x v="3"/>
    <x v="29"/>
    <s v="Forest Park"/>
    <n v="30297"/>
    <d v="2015-03-30T00:00:00"/>
    <d v="2015-03-31T00:00:00"/>
    <n v="12"/>
    <n v="899.81"/>
    <n v="88940"/>
    <n v="1"/>
    <n v="14.23"/>
    <n v="99.98"/>
    <x v="5"/>
    <x v="0"/>
    <x v="0"/>
    <s v=""/>
    <n v="128.03"/>
    <x v="88"/>
  </r>
  <r>
    <n v="770"/>
    <s v="Low"/>
    <n v="0.02"/>
    <n v="-29.9"/>
    <n v="5.58"/>
    <n v="5.3"/>
    <n v="272"/>
    <x v="81"/>
    <x v="2"/>
    <x v="1"/>
    <x v="0"/>
    <x v="4"/>
    <s v="Small Box"/>
    <x v="127"/>
    <n v="0.35"/>
    <s v="United States"/>
    <x v="3"/>
    <x v="24"/>
    <s v="Charlotte"/>
    <n v="28204"/>
    <d v="2015-04-07T00:00:00"/>
    <d v="2015-04-12T00:00:00"/>
    <n v="11"/>
    <n v="68.459999999999994"/>
    <n v="5509"/>
    <n v="5"/>
    <n v="-43.67"/>
    <n v="1.4"/>
    <x v="4"/>
    <x v="0"/>
    <x v="0"/>
    <n v="-29.9"/>
    <s v=""/>
    <x v="2"/>
  </r>
  <r>
    <n v="771"/>
    <s v="Low"/>
    <n v="0.03"/>
    <n v="52.92"/>
    <n v="40.89"/>
    <n v="18.98"/>
    <n v="272"/>
    <x v="81"/>
    <x v="2"/>
    <x v="1"/>
    <x v="1"/>
    <x v="2"/>
    <s v="Small Box"/>
    <x v="128"/>
    <n v="0.56999999999999995"/>
    <s v="United States"/>
    <x v="3"/>
    <x v="24"/>
    <s v="Charlotte"/>
    <n v="28204"/>
    <d v="2015-04-07T00:00:00"/>
    <d v="2015-04-14T00:00:00"/>
    <n v="21"/>
    <n v="885.23"/>
    <n v="5509"/>
    <n v="7"/>
    <n v="5.98"/>
    <n v="27.38"/>
    <x v="4"/>
    <x v="0"/>
    <x v="0"/>
    <s v=""/>
    <n v="52.92"/>
    <x v="89"/>
  </r>
  <r>
    <n v="5059"/>
    <s v="Low"/>
    <n v="0.09"/>
    <n v="72.19"/>
    <n v="35.94"/>
    <n v="6.66"/>
    <n v="272"/>
    <x v="81"/>
    <x v="2"/>
    <x v="1"/>
    <x v="0"/>
    <x v="4"/>
    <s v="Small Box"/>
    <x v="8"/>
    <n v="0.4"/>
    <s v="United States"/>
    <x v="3"/>
    <x v="24"/>
    <s v="Charlotte"/>
    <n v="28204"/>
    <d v="2015-06-05T00:00:00"/>
    <d v="2015-06-10T00:00:00"/>
    <n v="24"/>
    <n v="836.47"/>
    <n v="36069"/>
    <n v="5"/>
    <n v="8.6300000000000008"/>
    <n v="82.73"/>
    <x v="1"/>
    <x v="0"/>
    <x v="0"/>
    <s v=""/>
    <n v="72.19"/>
    <x v="90"/>
  </r>
  <r>
    <n v="5061"/>
    <s v="Low"/>
    <n v="0.09"/>
    <n v="-122.37"/>
    <n v="4.9800000000000004"/>
    <n v="7.44"/>
    <n v="272"/>
    <x v="81"/>
    <x v="2"/>
    <x v="1"/>
    <x v="0"/>
    <x v="7"/>
    <s v="Small Box"/>
    <x v="130"/>
    <n v="0.36"/>
    <s v="United States"/>
    <x v="3"/>
    <x v="24"/>
    <s v="Charlotte"/>
    <n v="28204"/>
    <d v="2015-06-05T00:00:00"/>
    <d v="2015-06-07T00:00:00"/>
    <n v="37"/>
    <n v="189.83"/>
    <n v="36069"/>
    <n v="2"/>
    <n v="-64.459999999999994"/>
    <n v="18.77"/>
    <x v="1"/>
    <x v="0"/>
    <x v="0"/>
    <n v="-122.37"/>
    <s v=""/>
    <x v="2"/>
  </r>
  <r>
    <n v="22180"/>
    <s v="Not Specified"/>
    <n v="0.09"/>
    <n v="-51.75"/>
    <n v="15.28"/>
    <n v="10.91"/>
    <n v="275"/>
    <x v="82"/>
    <x v="2"/>
    <x v="0"/>
    <x v="0"/>
    <x v="8"/>
    <s v="Small Box"/>
    <x v="132"/>
    <n v="0.36"/>
    <s v="United States"/>
    <x v="1"/>
    <x v="18"/>
    <s v="Fairfield"/>
    <n v="6824"/>
    <d v="2015-01-24T00:00:00"/>
    <d v="2015-01-25T00:00:00"/>
    <n v="4"/>
    <n v="61.52"/>
    <n v="89292"/>
    <n v="1"/>
    <n v="-84.12"/>
    <n v="6.08"/>
    <x v="0"/>
    <x v="0"/>
    <x v="0"/>
    <n v="-51.75"/>
    <s v=""/>
    <x v="2"/>
  </r>
  <r>
    <n v="23504"/>
    <s v="Critical"/>
    <n v="0.04"/>
    <n v="-1"/>
    <n v="1.98"/>
    <n v="0.7"/>
    <n v="276"/>
    <x v="83"/>
    <x v="0"/>
    <x v="0"/>
    <x v="0"/>
    <x v="3"/>
    <s v="Wrap Bag"/>
    <x v="133"/>
    <n v="0.83"/>
    <s v="United States"/>
    <x v="1"/>
    <x v="18"/>
    <s v="Newington"/>
    <n v="6111"/>
    <d v="2015-05-21T00:00:00"/>
    <d v="2015-05-22T00:00:00"/>
    <n v="3"/>
    <n v="8.3000000000000007"/>
    <n v="89291"/>
    <n v="1"/>
    <n v="-12.05"/>
    <n v="0.35"/>
    <x v="3"/>
    <x v="0"/>
    <x v="0"/>
    <n v="-1"/>
    <s v=""/>
    <x v="2"/>
  </r>
  <r>
    <n v="23503"/>
    <s v="Critical"/>
    <n v="0.03"/>
    <n v="-221.25"/>
    <n v="55.99"/>
    <n v="5"/>
    <n v="282"/>
    <x v="84"/>
    <x v="2"/>
    <x v="0"/>
    <x v="2"/>
    <x v="5"/>
    <s v="Small Pack"/>
    <x v="134"/>
    <n v="0.83"/>
    <s v="United States"/>
    <x v="1"/>
    <x v="2"/>
    <s v="Belleville"/>
    <n v="7109"/>
    <d v="2015-05-21T00:00:00"/>
    <d v="2015-05-22T00:00:00"/>
    <n v="9"/>
    <n v="416.95"/>
    <n v="89291"/>
    <n v="1"/>
    <n v="-53.06"/>
    <n v="12.9"/>
    <x v="3"/>
    <x v="0"/>
    <x v="0"/>
    <n v="-221.25"/>
    <s v=""/>
    <x v="2"/>
  </r>
  <r>
    <n v="24512"/>
    <s v="High"/>
    <n v="0.1"/>
    <n v="-11.57"/>
    <n v="1.68"/>
    <n v="1.57"/>
    <n v="283"/>
    <x v="85"/>
    <x v="2"/>
    <x v="0"/>
    <x v="0"/>
    <x v="0"/>
    <s v="Wrap Bag"/>
    <x v="15"/>
    <n v="0.59"/>
    <s v="United States"/>
    <x v="1"/>
    <x v="2"/>
    <s v="Newark"/>
    <n v="7101"/>
    <d v="2015-06-17T00:00:00"/>
    <d v="2015-06-18T00:00:00"/>
    <n v="11"/>
    <n v="18.71"/>
    <n v="89293"/>
    <n v="1"/>
    <n v="-61.84"/>
    <n v="2.08"/>
    <x v="1"/>
    <x v="0"/>
    <x v="0"/>
    <n v="-11.57"/>
    <s v=""/>
    <x v="2"/>
  </r>
  <r>
    <n v="19168"/>
    <s v="Low"/>
    <n v="0"/>
    <n v="-61.87"/>
    <n v="4.13"/>
    <n v="5.34"/>
    <n v="286"/>
    <x v="86"/>
    <x v="2"/>
    <x v="2"/>
    <x v="0"/>
    <x v="8"/>
    <s v="Small Box"/>
    <x v="135"/>
    <n v="0.38"/>
    <s v="United States"/>
    <x v="2"/>
    <x v="13"/>
    <s v="Shawnee"/>
    <n v="66203"/>
    <d v="2015-06-17T00:00:00"/>
    <d v="2015-06-21T00:00:00"/>
    <n v="9"/>
    <n v="40.950000000000003"/>
    <n v="89761"/>
    <n v="4"/>
    <n v="-151.09"/>
    <n v="0"/>
    <x v="1"/>
    <x v="1"/>
    <x v="1"/>
    <n v="-61.87"/>
    <s v=""/>
    <x v="2"/>
  </r>
  <r>
    <n v="19169"/>
    <s v="Low"/>
    <n v="0.1"/>
    <n v="-530.24"/>
    <n v="130.97999999999999"/>
    <n v="54.74"/>
    <n v="286"/>
    <x v="86"/>
    <x v="1"/>
    <x v="2"/>
    <x v="1"/>
    <x v="14"/>
    <s v="Jumbo Box"/>
    <x v="136"/>
    <n v="0.69"/>
    <s v="United States"/>
    <x v="2"/>
    <x v="13"/>
    <s v="Shawnee"/>
    <n v="66203"/>
    <d v="2015-06-17T00:00:00"/>
    <d v="2015-06-21T00:00:00"/>
    <n v="9"/>
    <n v="1155.73"/>
    <n v="89761"/>
    <n v="4"/>
    <n v="-45.88"/>
    <n v="128.41"/>
    <x v="1"/>
    <x v="0"/>
    <x v="0"/>
    <n v="-530.24"/>
    <s v=""/>
    <x v="2"/>
  </r>
  <r>
    <n v="25624"/>
    <s v="Critical"/>
    <n v="0.09"/>
    <n v="132.69"/>
    <n v="28.48"/>
    <n v="1.99"/>
    <n v="288"/>
    <x v="87"/>
    <x v="2"/>
    <x v="2"/>
    <x v="2"/>
    <x v="13"/>
    <s v="Small Pack"/>
    <x v="137"/>
    <n v="0.4"/>
    <s v="United States"/>
    <x v="2"/>
    <x v="13"/>
    <s v="Wichita"/>
    <n v="67212"/>
    <d v="2015-01-16T00:00:00"/>
    <d v="2015-01-19T00:00:00"/>
    <n v="7"/>
    <n v="192.3"/>
    <n v="89762"/>
    <n v="3"/>
    <n v="69"/>
    <n v="19.02"/>
    <x v="0"/>
    <x v="0"/>
    <x v="0"/>
    <s v=""/>
    <n v="132.69"/>
    <x v="91"/>
  </r>
  <r>
    <n v="25625"/>
    <s v="Critical"/>
    <n v="0.08"/>
    <n v="496.89"/>
    <n v="65.989999999999995"/>
    <n v="4.99"/>
    <n v="288"/>
    <x v="87"/>
    <x v="0"/>
    <x v="2"/>
    <x v="2"/>
    <x v="5"/>
    <s v="Small Box"/>
    <x v="138"/>
    <n v="0.57999999999999996"/>
    <s v="United States"/>
    <x v="2"/>
    <x v="13"/>
    <s v="Wichita"/>
    <n v="67212"/>
    <d v="2015-01-16T00:00:00"/>
    <d v="2015-01-18T00:00:00"/>
    <n v="14"/>
    <n v="748.1"/>
    <n v="89762"/>
    <n v="2"/>
    <n v="66.42"/>
    <n v="65.05"/>
    <x v="0"/>
    <x v="0"/>
    <x v="0"/>
    <s v=""/>
    <n v="496.89"/>
    <x v="92"/>
  </r>
  <r>
    <n v="21223"/>
    <s v="Not Specified"/>
    <n v="0.04"/>
    <n v="-135.16"/>
    <n v="4.9800000000000004"/>
    <n v="4.62"/>
    <n v="290"/>
    <x v="88"/>
    <x v="2"/>
    <x v="2"/>
    <x v="2"/>
    <x v="13"/>
    <s v="Small Pack"/>
    <x v="139"/>
    <n v="0.64"/>
    <s v="United States"/>
    <x v="0"/>
    <x v="21"/>
    <s v="Loveland"/>
    <n v="80538"/>
    <d v="2015-03-25T00:00:00"/>
    <d v="2015-03-26T00:00:00"/>
    <n v="20"/>
    <n v="102.54"/>
    <n v="90837"/>
    <n v="1"/>
    <n v="-131.81"/>
    <n v="4.2699999999999996"/>
    <x v="5"/>
    <x v="0"/>
    <x v="0"/>
    <n v="-135.16"/>
    <s v=""/>
    <x v="2"/>
  </r>
  <r>
    <n v="23302"/>
    <s v="High"/>
    <n v="0.01"/>
    <n v="15.9"/>
    <n v="8.33"/>
    <n v="1.99"/>
    <n v="306"/>
    <x v="89"/>
    <x v="2"/>
    <x v="2"/>
    <x v="2"/>
    <x v="13"/>
    <s v="Small Pack"/>
    <x v="140"/>
    <n v="0.52"/>
    <s v="United States"/>
    <x v="1"/>
    <x v="30"/>
    <s v="Pikesville"/>
    <n v="21208"/>
    <d v="2015-02-14T00:00:00"/>
    <d v="2015-02-15T00:00:00"/>
    <n v="8"/>
    <n v="70.16"/>
    <n v="87057"/>
    <n v="1"/>
    <n v="22.66"/>
    <n v="0.71"/>
    <x v="2"/>
    <x v="0"/>
    <x v="0"/>
    <s v=""/>
    <n v="15.9"/>
    <x v="93"/>
  </r>
  <r>
    <n v="23303"/>
    <s v="High"/>
    <n v="0.04"/>
    <n v="855.99"/>
    <n v="85.99"/>
    <n v="0.99"/>
    <n v="306"/>
    <x v="89"/>
    <x v="2"/>
    <x v="2"/>
    <x v="2"/>
    <x v="5"/>
    <s v="Wrap Bag"/>
    <x v="141"/>
    <n v="0.55000000000000004"/>
    <s v="United States"/>
    <x v="1"/>
    <x v="30"/>
    <s v="Pikesville"/>
    <n v="21208"/>
    <d v="2015-02-14T00:00:00"/>
    <d v="2015-02-16T00:00:00"/>
    <n v="17"/>
    <n v="1240.57"/>
    <n v="87057"/>
    <n v="2"/>
    <n v="69"/>
    <n v="51.69"/>
    <x v="2"/>
    <x v="0"/>
    <x v="0"/>
    <s v=""/>
    <n v="855.99"/>
    <x v="94"/>
  </r>
  <r>
    <n v="5302"/>
    <s v="High"/>
    <n v="0.01"/>
    <n v="10.74"/>
    <n v="8.33"/>
    <n v="1.99"/>
    <n v="308"/>
    <x v="90"/>
    <x v="2"/>
    <x v="2"/>
    <x v="2"/>
    <x v="13"/>
    <s v="Small Pack"/>
    <x v="140"/>
    <n v="0.52"/>
    <s v="United States"/>
    <x v="0"/>
    <x v="0"/>
    <s v="Seattle"/>
    <n v="98115"/>
    <d v="2015-02-14T00:00:00"/>
    <d v="2015-02-15T00:00:00"/>
    <n v="32"/>
    <n v="280.62"/>
    <n v="37760"/>
    <n v="1"/>
    <n v="3.83"/>
    <n v="2.83"/>
    <x v="2"/>
    <x v="0"/>
    <x v="0"/>
    <s v=""/>
    <n v="10.74"/>
    <x v="95"/>
  </r>
  <r>
    <n v="18853"/>
    <s v="Medium"/>
    <n v="0.04"/>
    <n v="-1759.58"/>
    <n v="1637.53"/>
    <n v="24.49"/>
    <n v="314"/>
    <x v="91"/>
    <x v="2"/>
    <x v="0"/>
    <x v="0"/>
    <x v="12"/>
    <s v="Medium Box"/>
    <x v="142"/>
    <n v="0.81"/>
    <s v="United States"/>
    <x v="2"/>
    <x v="12"/>
    <s v="Forest Park"/>
    <n v="60130"/>
    <d v="2015-03-20T00:00:00"/>
    <d v="2015-03-22T00:00:00"/>
    <n v="2"/>
    <n v="3206.94"/>
    <n v="89166"/>
    <n v="2"/>
    <n v="-54.87"/>
    <n v="133.62"/>
    <x v="5"/>
    <x v="0"/>
    <x v="0"/>
    <n v="-1759.58"/>
    <s v=""/>
    <x v="2"/>
  </r>
  <r>
    <n v="18852"/>
    <s v="Medium"/>
    <n v="0.01"/>
    <n v="-72.23"/>
    <n v="19.98"/>
    <n v="4"/>
    <n v="315"/>
    <x v="92"/>
    <x v="2"/>
    <x v="0"/>
    <x v="2"/>
    <x v="13"/>
    <s v="Small Box"/>
    <x v="51"/>
    <n v="0.68"/>
    <s v="United States"/>
    <x v="1"/>
    <x v="15"/>
    <s v="Belchertown"/>
    <n v="1007"/>
    <d v="2015-03-20T00:00:00"/>
    <d v="2015-03-20T00:00:00"/>
    <n v="2"/>
    <n v="43.08"/>
    <n v="89166"/>
    <n v="0"/>
    <n v="-167.66"/>
    <n v="0.44"/>
    <x v="5"/>
    <x v="0"/>
    <x v="0"/>
    <n v="-72.23"/>
    <s v=""/>
    <x v="2"/>
  </r>
  <r>
    <n v="18032"/>
    <s v="Not Specified"/>
    <n v="0.09"/>
    <n v="-27.16"/>
    <n v="7.38"/>
    <n v="5.21"/>
    <n v="317"/>
    <x v="93"/>
    <x v="2"/>
    <x v="0"/>
    <x v="1"/>
    <x v="2"/>
    <s v="Small Box"/>
    <x v="143"/>
    <n v="0.56000000000000005"/>
    <s v="United States"/>
    <x v="0"/>
    <x v="1"/>
    <s v="Lemon Grove"/>
    <n v="91945"/>
    <d v="2015-06-17T00:00:00"/>
    <d v="2015-06-18T00:00:00"/>
    <n v="9"/>
    <n v="66.55"/>
    <n v="86041"/>
    <n v="1"/>
    <n v="-40.81"/>
    <n v="6.58"/>
    <x v="1"/>
    <x v="0"/>
    <x v="0"/>
    <n v="-27.16"/>
    <s v=""/>
    <x v="2"/>
  </r>
  <r>
    <n v="18033"/>
    <s v="Not Specified"/>
    <n v="0.04"/>
    <n v="-52.34"/>
    <n v="5.98"/>
    <n v="5.15"/>
    <n v="317"/>
    <x v="93"/>
    <x v="2"/>
    <x v="0"/>
    <x v="0"/>
    <x v="7"/>
    <s v="Small Box"/>
    <x v="29"/>
    <n v="0.36"/>
    <s v="United States"/>
    <x v="0"/>
    <x v="1"/>
    <s v="Lemon Grove"/>
    <n v="91945"/>
    <d v="2015-06-17T00:00:00"/>
    <d v="2015-06-18T00:00:00"/>
    <n v="17"/>
    <n v="103.49"/>
    <n v="86041"/>
    <n v="1"/>
    <n v="-50.58"/>
    <n v="4.3099999999999996"/>
    <x v="1"/>
    <x v="0"/>
    <x v="0"/>
    <n v="-52.34"/>
    <s v=""/>
    <x v="2"/>
  </r>
  <r>
    <n v="18034"/>
    <s v="Not Specified"/>
    <n v="0.04"/>
    <n v="-119.94"/>
    <n v="15.42"/>
    <n v="10.68"/>
    <n v="317"/>
    <x v="93"/>
    <x v="2"/>
    <x v="0"/>
    <x v="0"/>
    <x v="10"/>
    <s v="Small Box"/>
    <x v="144"/>
    <n v="0.57999999999999996"/>
    <s v="United States"/>
    <x v="0"/>
    <x v="1"/>
    <s v="Lemon Grove"/>
    <n v="91945"/>
    <d v="2015-06-17T00:00:00"/>
    <d v="2015-06-18T00:00:00"/>
    <n v="12"/>
    <n v="192.18"/>
    <n v="86041"/>
    <n v="1"/>
    <n v="-62.41"/>
    <n v="8.01"/>
    <x v="1"/>
    <x v="0"/>
    <x v="0"/>
    <n v="-119.94"/>
    <s v=""/>
    <x v="2"/>
  </r>
  <r>
    <n v="20641"/>
    <s v="Low"/>
    <n v="0.04"/>
    <n v="9.93"/>
    <n v="8.33"/>
    <n v="1.99"/>
    <n v="321"/>
    <x v="94"/>
    <x v="2"/>
    <x v="3"/>
    <x v="2"/>
    <x v="13"/>
    <s v="Small Pack"/>
    <x v="140"/>
    <n v="0.52"/>
    <s v="United States"/>
    <x v="1"/>
    <x v="30"/>
    <s v="Potomac"/>
    <n v="20854"/>
    <d v="2015-04-04T00:00:00"/>
    <d v="2015-04-09T00:00:00"/>
    <n v="11"/>
    <n v="89.76"/>
    <n v="91057"/>
    <n v="5"/>
    <n v="11.06"/>
    <n v="3.74"/>
    <x v="4"/>
    <x v="0"/>
    <x v="0"/>
    <s v=""/>
    <n v="9.93"/>
    <x v="96"/>
  </r>
  <r>
    <n v="25111"/>
    <s v="Not Specified"/>
    <n v="0.06"/>
    <n v="-29.17"/>
    <n v="7.99"/>
    <n v="5.03"/>
    <n v="326"/>
    <x v="95"/>
    <x v="2"/>
    <x v="3"/>
    <x v="2"/>
    <x v="5"/>
    <s v="Medium Box"/>
    <x v="145"/>
    <n v="0.6"/>
    <s v="United States"/>
    <x v="2"/>
    <x v="12"/>
    <s v="Batavia"/>
    <n v="60510"/>
    <d v="2015-06-09T00:00:00"/>
    <d v="2015-06-10T00:00:00"/>
    <n v="4"/>
    <n v="28.46"/>
    <n v="90973"/>
    <n v="1"/>
    <n v="-102.5"/>
    <n v="1.82"/>
    <x v="1"/>
    <x v="0"/>
    <x v="0"/>
    <n v="-29.17"/>
    <s v=""/>
    <x v="2"/>
  </r>
  <r>
    <n v="19159"/>
    <s v="Medium"/>
    <n v="0.06"/>
    <n v="-715.78"/>
    <n v="296.18"/>
    <n v="54.12"/>
    <n v="329"/>
    <x v="96"/>
    <x v="1"/>
    <x v="1"/>
    <x v="1"/>
    <x v="11"/>
    <s v="Jumbo Box"/>
    <x v="37"/>
    <n v="0.76"/>
    <s v="United States"/>
    <x v="1"/>
    <x v="14"/>
    <s v="Sanford"/>
    <n v="4073"/>
    <d v="2015-04-14T00:00:00"/>
    <d v="2015-04-15T00:00:00"/>
    <n v="5"/>
    <n v="1170.21"/>
    <n v="89726"/>
    <n v="1"/>
    <n v="-61.17"/>
    <n v="74.69"/>
    <x v="4"/>
    <x v="0"/>
    <x v="0"/>
    <n v="-715.78"/>
    <s v=""/>
    <x v="2"/>
  </r>
  <r>
    <n v="19158"/>
    <s v="Medium"/>
    <n v="0.01"/>
    <n v="-22.82"/>
    <n v="29.1"/>
    <n v="4"/>
    <n v="331"/>
    <x v="97"/>
    <x v="0"/>
    <x v="1"/>
    <x v="2"/>
    <x v="13"/>
    <s v="Small Box"/>
    <x v="146"/>
    <n v="0.78"/>
    <s v="United States"/>
    <x v="1"/>
    <x v="16"/>
    <s v="Goffstown"/>
    <n v="3045"/>
    <d v="2015-04-14T00:00:00"/>
    <d v="2015-04-16T00:00:00"/>
    <n v="8"/>
    <n v="243.32"/>
    <n v="89726"/>
    <n v="2"/>
    <n v="-9.3800000000000008"/>
    <n v="2.46"/>
    <x v="4"/>
    <x v="0"/>
    <x v="0"/>
    <n v="-22.82"/>
    <s v=""/>
    <x v="2"/>
  </r>
  <r>
    <n v="18261"/>
    <s v="Critical"/>
    <n v="0.06"/>
    <n v="2639.47"/>
    <n v="276.2"/>
    <n v="24.49"/>
    <n v="335"/>
    <x v="98"/>
    <x v="2"/>
    <x v="0"/>
    <x v="1"/>
    <x v="1"/>
    <s v="Large Box"/>
    <x v="147"/>
    <n v="0.51883000000000001"/>
    <s v="United States"/>
    <x v="0"/>
    <x v="6"/>
    <s v="Medford"/>
    <n v="97504"/>
    <d v="2015-05-04T00:00:00"/>
    <d v="2015-05-05T00:00:00"/>
    <n v="14"/>
    <n v="3825.32"/>
    <n v="87277"/>
    <n v="1"/>
    <n v="69"/>
    <n v="244.17"/>
    <x v="3"/>
    <x v="0"/>
    <x v="0"/>
    <s v=""/>
    <n v="2639.47"/>
    <x v="97"/>
  </r>
  <r>
    <n v="18262"/>
    <s v="Critical"/>
    <n v="0.09"/>
    <n v="-5.2"/>
    <n v="6.28"/>
    <n v="5.29"/>
    <n v="335"/>
    <x v="98"/>
    <x v="2"/>
    <x v="0"/>
    <x v="1"/>
    <x v="2"/>
    <s v="Small Box"/>
    <x v="148"/>
    <n v="0.43"/>
    <s v="United States"/>
    <x v="0"/>
    <x v="6"/>
    <s v="Medford"/>
    <n v="97504"/>
    <d v="2015-05-04T00:00:00"/>
    <d v="2015-05-04T00:00:00"/>
    <n v="1"/>
    <n v="8.5299999999999994"/>
    <n v="87277"/>
    <n v="0"/>
    <n v="-60.96"/>
    <n v="0.84"/>
    <x v="3"/>
    <x v="0"/>
    <x v="0"/>
    <n v="-5.2"/>
    <s v=""/>
    <x v="2"/>
  </r>
  <r>
    <n v="23481"/>
    <s v="Medium"/>
    <n v="0.08"/>
    <n v="-83.65"/>
    <n v="7.77"/>
    <n v="9.23"/>
    <n v="339"/>
    <x v="99"/>
    <x v="2"/>
    <x v="0"/>
    <x v="0"/>
    <x v="15"/>
    <s v="Small Box"/>
    <x v="149"/>
    <n v="0.57999999999999996"/>
    <s v="United States"/>
    <x v="1"/>
    <x v="10"/>
    <s v="Columbus"/>
    <n v="43229"/>
    <d v="2015-03-17T00:00:00"/>
    <d v="2015-03-18T00:00:00"/>
    <n v="5"/>
    <n v="40.299999999999997"/>
    <n v="90583"/>
    <n v="1"/>
    <n v="-207.57"/>
    <n v="3.5"/>
    <x v="5"/>
    <x v="0"/>
    <x v="0"/>
    <n v="-83.65"/>
    <s v=""/>
    <x v="2"/>
  </r>
  <r>
    <n v="23482"/>
    <s v="Medium"/>
    <n v="7.0000000000000007E-2"/>
    <n v="24.39"/>
    <n v="7.59"/>
    <n v="4"/>
    <n v="339"/>
    <x v="99"/>
    <x v="2"/>
    <x v="0"/>
    <x v="1"/>
    <x v="2"/>
    <s v="Wrap Bag"/>
    <x v="150"/>
    <n v="0.42"/>
    <s v="United States"/>
    <x v="1"/>
    <x v="10"/>
    <s v="Columbus"/>
    <n v="43229"/>
    <d v="2015-03-17T00:00:00"/>
    <d v="2015-03-19T00:00:00"/>
    <n v="15"/>
    <n v="111.88"/>
    <n v="90583"/>
    <n v="2"/>
    <n v="21.8"/>
    <n v="8.42"/>
    <x v="5"/>
    <x v="0"/>
    <x v="0"/>
    <s v=""/>
    <n v="24.39"/>
    <x v="98"/>
  </r>
  <r>
    <n v="480"/>
    <s v="Critical"/>
    <n v="0.01"/>
    <n v="-4.67"/>
    <n v="3.26"/>
    <n v="1.86"/>
    <n v="342"/>
    <x v="100"/>
    <x v="2"/>
    <x v="0"/>
    <x v="0"/>
    <x v="0"/>
    <s v="Wrap Bag"/>
    <x v="151"/>
    <n v="0.41"/>
    <s v="United States"/>
    <x v="3"/>
    <x v="26"/>
    <s v="Miami"/>
    <n v="33181"/>
    <d v="2015-05-04T00:00:00"/>
    <d v="2015-05-06T00:00:00"/>
    <n v="20"/>
    <n v="73.97"/>
    <n v="3332"/>
    <n v="2"/>
    <n v="-6.31"/>
    <n v="0.75"/>
    <x v="3"/>
    <x v="0"/>
    <x v="0"/>
    <n v="-4.67"/>
    <s v=""/>
    <x v="2"/>
  </r>
  <r>
    <n v="22784"/>
    <s v="Critical"/>
    <n v="0.03"/>
    <n v="11.65"/>
    <n v="15.23"/>
    <n v="27.75"/>
    <n v="343"/>
    <x v="101"/>
    <x v="1"/>
    <x v="0"/>
    <x v="1"/>
    <x v="11"/>
    <s v="Jumbo Box"/>
    <x v="152"/>
    <n v="0.76"/>
    <s v="United States"/>
    <x v="1"/>
    <x v="14"/>
    <s v="Bangor"/>
    <n v="4401"/>
    <d v="2015-01-31T00:00:00"/>
    <d v="2015-02-01T00:00:00"/>
    <n v="7"/>
    <n v="111.86"/>
    <n v="88151"/>
    <n v="1"/>
    <n v="10.42"/>
    <n v="3.46"/>
    <x v="0"/>
    <x v="0"/>
    <x v="0"/>
    <s v=""/>
    <n v="11.65"/>
    <x v="99"/>
  </r>
  <r>
    <n v="18480"/>
    <s v="Critical"/>
    <n v="0.01"/>
    <n v="0.7"/>
    <n v="3.26"/>
    <n v="1.86"/>
    <n v="344"/>
    <x v="102"/>
    <x v="2"/>
    <x v="0"/>
    <x v="0"/>
    <x v="0"/>
    <s v="Wrap Bag"/>
    <x v="151"/>
    <n v="0.41"/>
    <s v="United States"/>
    <x v="1"/>
    <x v="14"/>
    <s v="Portland"/>
    <n v="4101"/>
    <d v="2015-05-04T00:00:00"/>
    <d v="2015-05-06T00:00:00"/>
    <n v="5"/>
    <n v="18.489999999999998"/>
    <n v="88152"/>
    <n v="2"/>
    <n v="3.8"/>
    <n v="0.19"/>
    <x v="3"/>
    <x v="0"/>
    <x v="0"/>
    <s v=""/>
    <n v="0.7"/>
    <x v="100"/>
  </r>
  <r>
    <n v="2408"/>
    <s v="Critical"/>
    <n v="0"/>
    <n v="5.86"/>
    <n v="8.34"/>
    <n v="2.64"/>
    <n v="349"/>
    <x v="103"/>
    <x v="0"/>
    <x v="1"/>
    <x v="0"/>
    <x v="12"/>
    <s v="Small Pack"/>
    <x v="120"/>
    <n v="0.59"/>
    <s v="United States"/>
    <x v="3"/>
    <x v="26"/>
    <s v="Miami"/>
    <n v="33132"/>
    <d v="2015-06-09T00:00:00"/>
    <d v="2015-06-11T00:00:00"/>
    <n v="23"/>
    <n v="212.89"/>
    <n v="17446"/>
    <n v="2"/>
    <n v="2.75"/>
    <n v="0"/>
    <x v="1"/>
    <x v="1"/>
    <x v="1"/>
    <s v=""/>
    <n v="5.86"/>
    <x v="101"/>
  </r>
  <r>
    <n v="1595"/>
    <s v="Medium"/>
    <n v="0.04"/>
    <n v="1916.68"/>
    <n v="99.23"/>
    <n v="8.99"/>
    <n v="349"/>
    <x v="103"/>
    <x v="2"/>
    <x v="1"/>
    <x v="1"/>
    <x v="2"/>
    <s v="Small Pack"/>
    <x v="153"/>
    <n v="0.35"/>
    <s v="United States"/>
    <x v="3"/>
    <x v="26"/>
    <s v="Miami"/>
    <n v="33132"/>
    <d v="2015-01-02T00:00:00"/>
    <d v="2015-01-04T00:00:00"/>
    <n v="54"/>
    <n v="5555.6"/>
    <n v="11527"/>
    <n v="2"/>
    <n v="34.5"/>
    <n v="231.48"/>
    <x v="0"/>
    <x v="0"/>
    <x v="0"/>
    <s v=""/>
    <n v="1916.68"/>
    <x v="102"/>
  </r>
  <r>
    <n v="20408"/>
    <s v="Critical"/>
    <n v="0"/>
    <n v="10.5"/>
    <n v="8.34"/>
    <n v="2.64"/>
    <n v="351"/>
    <x v="104"/>
    <x v="0"/>
    <x v="1"/>
    <x v="0"/>
    <x v="12"/>
    <s v="Small Pack"/>
    <x v="120"/>
    <n v="0.59"/>
    <s v="United States"/>
    <x v="1"/>
    <x v="4"/>
    <s v="Watertown"/>
    <n v="13601"/>
    <d v="2015-06-09T00:00:00"/>
    <d v="2015-06-11T00:00:00"/>
    <n v="6"/>
    <n v="55.54"/>
    <n v="88685"/>
    <n v="2"/>
    <n v="18.91"/>
    <n v="0"/>
    <x v="1"/>
    <x v="1"/>
    <x v="1"/>
    <s v=""/>
    <n v="10.5"/>
    <x v="103"/>
  </r>
  <r>
    <n v="19595"/>
    <s v="Medium"/>
    <n v="0.04"/>
    <n v="993.83"/>
    <n v="99.23"/>
    <n v="8.99"/>
    <n v="351"/>
    <x v="104"/>
    <x v="2"/>
    <x v="1"/>
    <x v="1"/>
    <x v="2"/>
    <s v="Small Pack"/>
    <x v="153"/>
    <n v="0.35"/>
    <s v="United States"/>
    <x v="1"/>
    <x v="4"/>
    <s v="Watertown"/>
    <n v="13601"/>
    <d v="2015-01-02T00:00:00"/>
    <d v="2015-01-04T00:00:00"/>
    <n v="14"/>
    <n v="1440.34"/>
    <n v="88686"/>
    <n v="2"/>
    <n v="69"/>
    <n v="60.01"/>
    <x v="0"/>
    <x v="0"/>
    <x v="0"/>
    <s v=""/>
    <n v="993.83"/>
    <x v="104"/>
  </r>
  <r>
    <n v="19107"/>
    <s v="Low"/>
    <n v="0.08"/>
    <n v="-165.45"/>
    <n v="4.8899999999999997"/>
    <n v="4.93"/>
    <n v="353"/>
    <x v="105"/>
    <x v="0"/>
    <x v="1"/>
    <x v="2"/>
    <x v="13"/>
    <s v="Small Pack"/>
    <x v="154"/>
    <n v="0.66"/>
    <s v="United States"/>
    <x v="0"/>
    <x v="28"/>
    <s v="Glendale"/>
    <n v="85301"/>
    <d v="2015-05-14T00:00:00"/>
    <d v="2015-05-14T00:00:00"/>
    <n v="17"/>
    <n v="84.76"/>
    <n v="89647"/>
    <n v="0"/>
    <n v="-195.2"/>
    <n v="7.37"/>
    <x v="3"/>
    <x v="0"/>
    <x v="0"/>
    <n v="-165.45"/>
    <s v=""/>
    <x v="2"/>
  </r>
  <r>
    <n v="19108"/>
    <s v="Low"/>
    <n v="7.0000000000000007E-2"/>
    <n v="-141.12"/>
    <n v="6.68"/>
    <n v="6.92"/>
    <n v="353"/>
    <x v="105"/>
    <x v="2"/>
    <x v="1"/>
    <x v="0"/>
    <x v="7"/>
    <s v="Small Box"/>
    <x v="155"/>
    <n v="0.37"/>
    <s v="United States"/>
    <x v="0"/>
    <x v="28"/>
    <s v="Glendale"/>
    <n v="85301"/>
    <d v="2015-05-14T00:00:00"/>
    <d v="2015-05-21T00:00:00"/>
    <n v="16"/>
    <n v="104.84"/>
    <n v="89647"/>
    <n v="7"/>
    <n v="-134.61000000000001"/>
    <n v="7.89"/>
    <x v="3"/>
    <x v="0"/>
    <x v="0"/>
    <n v="-141.12"/>
    <s v=""/>
    <x v="2"/>
  </r>
  <r>
    <n v="20760"/>
    <s v="Critical"/>
    <n v="7.0000000000000007E-2"/>
    <n v="1074.44"/>
    <n v="124.49"/>
    <n v="51.94"/>
    <n v="357"/>
    <x v="106"/>
    <x v="1"/>
    <x v="0"/>
    <x v="1"/>
    <x v="11"/>
    <s v="Jumbo Box"/>
    <x v="156"/>
    <n v="0.63"/>
    <s v="United States"/>
    <x v="0"/>
    <x v="28"/>
    <s v="Kingman"/>
    <n v="86401"/>
    <d v="2015-05-24T00:00:00"/>
    <d v="2015-05-25T00:00:00"/>
    <n v="14"/>
    <n v="1714.93"/>
    <n v="91131"/>
    <n v="1"/>
    <n v="62.65"/>
    <n v="129.08000000000001"/>
    <x v="3"/>
    <x v="0"/>
    <x v="0"/>
    <s v=""/>
    <n v="1074.44"/>
    <x v="105"/>
  </r>
  <r>
    <n v="24627"/>
    <s v="Low"/>
    <n v="0.04"/>
    <n v="-627.82000000000005"/>
    <n v="125.99"/>
    <n v="8.99"/>
    <n v="358"/>
    <x v="107"/>
    <x v="2"/>
    <x v="0"/>
    <x v="2"/>
    <x v="5"/>
    <s v="Small Box"/>
    <x v="157"/>
    <n v="0.59"/>
    <s v="United States"/>
    <x v="1"/>
    <x v="19"/>
    <s v="King of Prussia"/>
    <n v="19406"/>
    <d v="2015-01-09T00:00:00"/>
    <d v="2015-01-16T00:00:00"/>
    <n v="1"/>
    <n v="107.95"/>
    <n v="91130"/>
    <n v="7"/>
    <n v="-581.59"/>
    <n v="4.5"/>
    <x v="0"/>
    <x v="0"/>
    <x v="0"/>
    <n v="-627.82000000000005"/>
    <s v=""/>
    <x v="2"/>
  </r>
  <r>
    <n v="18278"/>
    <s v="Medium"/>
    <n v="0.05"/>
    <n v="411.52"/>
    <n v="328.14"/>
    <n v="91.05"/>
    <n v="366"/>
    <x v="108"/>
    <x v="1"/>
    <x v="2"/>
    <x v="0"/>
    <x v="15"/>
    <s v="Jumbo Drum"/>
    <x v="158"/>
    <n v="0.56999999999999995"/>
    <s v="United States"/>
    <x v="1"/>
    <x v="31"/>
    <s v="Cranston"/>
    <n v="2910"/>
    <d v="2015-01-17T00:00:00"/>
    <d v="2015-01-19T00:00:00"/>
    <n v="6"/>
    <n v="1967.98"/>
    <n v="87347"/>
    <n v="2"/>
    <n v="20.91"/>
    <n v="103.58"/>
    <x v="0"/>
    <x v="0"/>
    <x v="0"/>
    <s v=""/>
    <n v="411.52"/>
    <x v="106"/>
  </r>
  <r>
    <n v="24794"/>
    <s v="Low"/>
    <n v="0.09"/>
    <n v="211.23"/>
    <n v="19.23"/>
    <n v="6.15"/>
    <n v="369"/>
    <x v="109"/>
    <x v="0"/>
    <x v="0"/>
    <x v="1"/>
    <x v="2"/>
    <s v="Small Pack"/>
    <x v="159"/>
    <n v="0.44"/>
    <s v="United States"/>
    <x v="0"/>
    <x v="1"/>
    <s v="Oakland"/>
    <n v="94601"/>
    <d v="2015-04-11T00:00:00"/>
    <d v="2015-04-13T00:00:00"/>
    <n v="21"/>
    <n v="394.1"/>
    <n v="90292"/>
    <n v="2"/>
    <n v="53.6"/>
    <n v="38.979999999999997"/>
    <x v="4"/>
    <x v="0"/>
    <x v="0"/>
    <s v=""/>
    <n v="211.23"/>
    <x v="107"/>
  </r>
  <r>
    <n v="20401"/>
    <s v="Not Specified"/>
    <n v="0.02"/>
    <n v="49.79"/>
    <n v="20.99"/>
    <n v="4.8099999999999996"/>
    <n v="370"/>
    <x v="110"/>
    <x v="2"/>
    <x v="0"/>
    <x v="2"/>
    <x v="5"/>
    <s v="Medium Box"/>
    <x v="160"/>
    <n v="0.57999999999999996"/>
    <s v="United States"/>
    <x v="1"/>
    <x v="14"/>
    <s v="Lewiston"/>
    <n v="4240"/>
    <d v="2015-05-27T00:00:00"/>
    <d v="2015-05-29T00:00:00"/>
    <n v="15"/>
    <n v="266.39"/>
    <n v="90291"/>
    <n v="2"/>
    <n v="18.690000000000001"/>
    <n v="5.44"/>
    <x v="3"/>
    <x v="0"/>
    <x v="0"/>
    <s v=""/>
    <n v="49.79"/>
    <x v="108"/>
  </r>
  <r>
    <n v="20400"/>
    <s v="Not Specified"/>
    <n v="0.05"/>
    <n v="-132.63"/>
    <n v="5.4"/>
    <n v="7.78"/>
    <n v="371"/>
    <x v="111"/>
    <x v="0"/>
    <x v="0"/>
    <x v="0"/>
    <x v="8"/>
    <s v="Small Box"/>
    <x v="97"/>
    <n v="0.37"/>
    <s v="United States"/>
    <x v="1"/>
    <x v="15"/>
    <s v="Everett"/>
    <n v="2149"/>
    <d v="2015-05-27T00:00:00"/>
    <d v="2015-05-29T00:00:00"/>
    <n v="9"/>
    <n v="51.82"/>
    <n v="90291"/>
    <n v="2"/>
    <n v="-255.94"/>
    <n v="2.73"/>
    <x v="3"/>
    <x v="0"/>
    <x v="0"/>
    <n v="-132.63"/>
    <s v=""/>
    <x v="2"/>
  </r>
  <r>
    <n v="3392"/>
    <s v="Not Specified"/>
    <n v="0.02"/>
    <n v="-163.63"/>
    <n v="200.98"/>
    <n v="55.96"/>
    <n v="373"/>
    <x v="112"/>
    <x v="1"/>
    <x v="2"/>
    <x v="1"/>
    <x v="14"/>
    <s v="Jumbo Box"/>
    <x v="161"/>
    <n v="0.75"/>
    <s v="United States"/>
    <x v="2"/>
    <x v="22"/>
    <s v="Detroit"/>
    <n v="48234"/>
    <d v="2015-03-14T00:00:00"/>
    <d v="2015-03-16T00:00:00"/>
    <n v="45"/>
    <n v="9539.6"/>
    <n v="24193"/>
    <n v="2"/>
    <n v="-1.72"/>
    <n v="194.69"/>
    <x v="5"/>
    <x v="0"/>
    <x v="0"/>
    <n v="-163.63"/>
    <s v=""/>
    <x v="2"/>
  </r>
  <r>
    <n v="3393"/>
    <s v="Not Specified"/>
    <n v="0.02"/>
    <n v="-63.87"/>
    <n v="4.28"/>
    <n v="5.17"/>
    <n v="373"/>
    <x v="112"/>
    <x v="2"/>
    <x v="2"/>
    <x v="0"/>
    <x v="7"/>
    <s v="Small Box"/>
    <x v="162"/>
    <n v="0.4"/>
    <s v="United States"/>
    <x v="2"/>
    <x v="22"/>
    <s v="Detroit"/>
    <n v="48234"/>
    <d v="2015-03-14T00:00:00"/>
    <d v="2015-03-15T00:00:00"/>
    <n v="24"/>
    <n v="109.86"/>
    <n v="24193"/>
    <n v="1"/>
    <n v="-58.14"/>
    <n v="2.2400000000000002"/>
    <x v="5"/>
    <x v="0"/>
    <x v="0"/>
    <n v="-63.87"/>
    <s v=""/>
    <x v="2"/>
  </r>
  <r>
    <n v="3394"/>
    <s v="Not Specified"/>
    <n v="0.04"/>
    <n v="-175.18"/>
    <n v="85.99"/>
    <n v="0.99"/>
    <n v="373"/>
    <x v="112"/>
    <x v="2"/>
    <x v="2"/>
    <x v="2"/>
    <x v="5"/>
    <s v="Wrap Bag"/>
    <x v="163"/>
    <n v="0.85"/>
    <s v="United States"/>
    <x v="2"/>
    <x v="22"/>
    <s v="Detroit"/>
    <n v="48234"/>
    <d v="2015-03-14T00:00:00"/>
    <d v="2015-03-16T00:00:00"/>
    <n v="19"/>
    <n v="1426.51"/>
    <n v="24193"/>
    <n v="2"/>
    <n v="-12.28"/>
    <n v="59.44"/>
    <x v="5"/>
    <x v="0"/>
    <x v="0"/>
    <n v="-175.18"/>
    <s v=""/>
    <x v="2"/>
  </r>
  <r>
    <n v="21392"/>
    <s v="Not Specified"/>
    <n v="0.02"/>
    <n v="-224.95"/>
    <n v="200.98"/>
    <n v="55.96"/>
    <n v="375"/>
    <x v="113"/>
    <x v="1"/>
    <x v="2"/>
    <x v="1"/>
    <x v="14"/>
    <s v="Jumbo Box"/>
    <x v="161"/>
    <n v="0.75"/>
    <s v="United States"/>
    <x v="3"/>
    <x v="20"/>
    <s v="Morristown"/>
    <n v="37814"/>
    <d v="2015-03-14T00:00:00"/>
    <d v="2015-03-16T00:00:00"/>
    <n v="11"/>
    <n v="2331.9"/>
    <n v="90917"/>
    <n v="2"/>
    <n v="-9.65"/>
    <n v="47.59"/>
    <x v="5"/>
    <x v="0"/>
    <x v="0"/>
    <n v="-224.95"/>
    <s v=""/>
    <x v="2"/>
  </r>
  <r>
    <n v="21393"/>
    <s v="Not Specified"/>
    <n v="0.02"/>
    <n v="196.8"/>
    <n v="4.28"/>
    <n v="5.17"/>
    <n v="375"/>
    <x v="113"/>
    <x v="2"/>
    <x v="2"/>
    <x v="0"/>
    <x v="7"/>
    <s v="Small Box"/>
    <x v="162"/>
    <n v="0.4"/>
    <s v="United States"/>
    <x v="3"/>
    <x v="20"/>
    <s v="Morristown"/>
    <n v="37814"/>
    <d v="2015-03-14T00:00:00"/>
    <d v="2015-03-15T00:00:00"/>
    <n v="6"/>
    <n v="27.47"/>
    <n v="90917"/>
    <n v="1"/>
    <n v="716.42"/>
    <n v="0.56000000000000005"/>
    <x v="5"/>
    <x v="0"/>
    <x v="0"/>
    <s v=""/>
    <n v="196.8"/>
    <x v="109"/>
  </r>
  <r>
    <n v="19073"/>
    <s v="Medium"/>
    <n v="0.03"/>
    <n v="250.04"/>
    <n v="25.98"/>
    <n v="5.37"/>
    <n v="377"/>
    <x v="114"/>
    <x v="2"/>
    <x v="3"/>
    <x v="0"/>
    <x v="15"/>
    <s v="Medium Box"/>
    <x v="164"/>
    <n v="0.5"/>
    <s v="United States"/>
    <x v="2"/>
    <x v="12"/>
    <s v="Batavia"/>
    <n v="60510"/>
    <d v="2015-04-17T00:00:00"/>
    <d v="2015-04-17T00:00:00"/>
    <n v="17"/>
    <n v="460.87"/>
    <n v="89579"/>
    <n v="0"/>
    <n v="54.25"/>
    <n v="14.25"/>
    <x v="4"/>
    <x v="0"/>
    <x v="0"/>
    <s v=""/>
    <n v="250.04"/>
    <x v="110"/>
  </r>
  <r>
    <n v="22401"/>
    <s v="Not Specified"/>
    <n v="7.0000000000000007E-2"/>
    <n v="-539.59"/>
    <n v="415.88"/>
    <n v="11.37"/>
    <n v="381"/>
    <x v="115"/>
    <x v="2"/>
    <x v="0"/>
    <x v="0"/>
    <x v="10"/>
    <s v="Small Box"/>
    <x v="165"/>
    <n v="0.56999999999999995"/>
    <s v="United States"/>
    <x v="2"/>
    <x v="12"/>
    <s v="Bloomington"/>
    <n v="61701"/>
    <d v="2015-05-01T00:00:00"/>
    <d v="2015-05-01T00:00:00"/>
    <n v="1"/>
    <n v="394.51"/>
    <n v="88929"/>
    <n v="0"/>
    <n v="-136.77000000000001"/>
    <n v="29.69"/>
    <x v="3"/>
    <x v="0"/>
    <x v="0"/>
    <n v="-539.59"/>
    <s v=""/>
    <x v="2"/>
  </r>
  <r>
    <n v="21281"/>
    <s v="Critical"/>
    <n v="0.06"/>
    <n v="-82.82"/>
    <n v="5.34"/>
    <n v="5.63"/>
    <n v="383"/>
    <x v="116"/>
    <x v="2"/>
    <x v="0"/>
    <x v="0"/>
    <x v="8"/>
    <s v="Small Box"/>
    <x v="166"/>
    <n v="0.39"/>
    <s v="United States"/>
    <x v="1"/>
    <x v="19"/>
    <s v="Drexel Hill"/>
    <n v="19026"/>
    <d v="2015-03-19T00:00:00"/>
    <d v="2015-03-19T00:00:00"/>
    <n v="7"/>
    <n v="38.65"/>
    <n v="88928"/>
    <n v="0"/>
    <n v="-214.29"/>
    <n v="2.4700000000000002"/>
    <x v="5"/>
    <x v="0"/>
    <x v="0"/>
    <n v="-82.82"/>
    <s v=""/>
    <x v="2"/>
  </r>
  <r>
    <n v="21282"/>
    <s v="Critical"/>
    <n v="7.0000000000000007E-2"/>
    <n v="107.08"/>
    <n v="65.989999999999995"/>
    <n v="5.26"/>
    <n v="383"/>
    <x v="116"/>
    <x v="0"/>
    <x v="0"/>
    <x v="2"/>
    <x v="5"/>
    <s v="Small Box"/>
    <x v="167"/>
    <n v="0.56000000000000005"/>
    <s v="United States"/>
    <x v="1"/>
    <x v="19"/>
    <s v="Drexel Hill"/>
    <n v="19026"/>
    <d v="2015-03-19T00:00:00"/>
    <d v="2015-03-21T00:00:00"/>
    <n v="5"/>
    <n v="279.83"/>
    <n v="88928"/>
    <n v="2"/>
    <n v="38.270000000000003"/>
    <n v="21.06"/>
    <x v="5"/>
    <x v="0"/>
    <x v="0"/>
    <s v=""/>
    <n v="107.08"/>
    <x v="111"/>
  </r>
  <r>
    <n v="20919"/>
    <s v="High"/>
    <n v="0.1"/>
    <n v="-27.28"/>
    <n v="8.8800000000000008"/>
    <n v="6.28"/>
    <n v="387"/>
    <x v="117"/>
    <x v="0"/>
    <x v="0"/>
    <x v="0"/>
    <x v="8"/>
    <s v="Small Box"/>
    <x v="168"/>
    <n v="0.35"/>
    <s v="United States"/>
    <x v="2"/>
    <x v="32"/>
    <s v="Grand Island"/>
    <n v="68801"/>
    <d v="2015-06-12T00:00:00"/>
    <d v="2015-06-14T00:00:00"/>
    <n v="15"/>
    <n v="126.9"/>
    <n v="90339"/>
    <n v="2"/>
    <n v="-21.5"/>
    <n v="14.1"/>
    <x v="1"/>
    <x v="0"/>
    <x v="0"/>
    <n v="-27.28"/>
    <s v=""/>
    <x v="2"/>
  </r>
  <r>
    <n v="22223"/>
    <s v="Critical"/>
    <n v="0.03"/>
    <n v="-51.56"/>
    <n v="5.28"/>
    <n v="5.66"/>
    <n v="388"/>
    <x v="118"/>
    <x v="2"/>
    <x v="0"/>
    <x v="0"/>
    <x v="7"/>
    <s v="Small Box"/>
    <x v="169"/>
    <n v="0.4"/>
    <s v="United States"/>
    <x v="2"/>
    <x v="32"/>
    <s v="Kearney"/>
    <n v="68847"/>
    <d v="2015-01-03T00:00:00"/>
    <d v="2015-01-05T00:00:00"/>
    <n v="4"/>
    <n v="22.82"/>
    <n v="90337"/>
    <n v="2"/>
    <n v="-225.94"/>
    <n v="0.71"/>
    <x v="0"/>
    <x v="0"/>
    <x v="0"/>
    <n v="-51.56"/>
    <s v=""/>
    <x v="2"/>
  </r>
  <r>
    <n v="22224"/>
    <s v="Critical"/>
    <n v="0.01"/>
    <n v="-263.57"/>
    <n v="110.99"/>
    <n v="2.5"/>
    <n v="388"/>
    <x v="118"/>
    <x v="2"/>
    <x v="0"/>
    <x v="2"/>
    <x v="5"/>
    <s v="Small Box"/>
    <x v="170"/>
    <n v="0.56999999999999995"/>
    <s v="United States"/>
    <x v="2"/>
    <x v="32"/>
    <s v="Kearney"/>
    <n v="68847"/>
    <d v="2015-01-03T00:00:00"/>
    <d v="2015-01-06T00:00:00"/>
    <n v="2"/>
    <n v="188.66"/>
    <n v="90337"/>
    <n v="3"/>
    <n v="-139.69999999999999"/>
    <n v="1.91"/>
    <x v="0"/>
    <x v="0"/>
    <x v="0"/>
    <n v="-263.57"/>
    <s v=""/>
    <x v="2"/>
  </r>
  <r>
    <n v="23853"/>
    <s v="Low"/>
    <n v="0.03"/>
    <n v="1273.21"/>
    <n v="160.97999999999999"/>
    <n v="30"/>
    <n v="389"/>
    <x v="119"/>
    <x v="1"/>
    <x v="0"/>
    <x v="1"/>
    <x v="1"/>
    <s v="Jumbo Drum"/>
    <x v="48"/>
    <n v="0.62"/>
    <s v="United States"/>
    <x v="2"/>
    <x v="32"/>
    <s v="Lincoln"/>
    <n v="68502"/>
    <d v="2015-02-06T00:00:00"/>
    <d v="2015-02-10T00:00:00"/>
    <n v="11"/>
    <n v="1845.23"/>
    <n v="90338"/>
    <n v="4"/>
    <n v="69"/>
    <n v="57.07"/>
    <x v="2"/>
    <x v="0"/>
    <x v="0"/>
    <s v=""/>
    <n v="1273.21"/>
    <x v="112"/>
  </r>
  <r>
    <n v="25449"/>
    <s v="Medium"/>
    <n v="0.02"/>
    <n v="-159.68"/>
    <n v="34.979999999999997"/>
    <n v="7.53"/>
    <n v="392"/>
    <x v="120"/>
    <x v="2"/>
    <x v="0"/>
    <x v="2"/>
    <x v="13"/>
    <s v="Small Box"/>
    <x v="171"/>
    <n v="0.76"/>
    <s v="United States"/>
    <x v="2"/>
    <x v="33"/>
    <s v="Clayton"/>
    <n v="63105"/>
    <d v="2015-03-05T00:00:00"/>
    <d v="2015-03-07T00:00:00"/>
    <n v="1"/>
    <n v="37.159999999999997"/>
    <n v="86383"/>
    <n v="2"/>
    <n v="-429.71"/>
    <n v="0.76"/>
    <x v="5"/>
    <x v="0"/>
    <x v="0"/>
    <n v="-159.68"/>
    <s v=""/>
    <x v="2"/>
  </r>
  <r>
    <n v="25450"/>
    <s v="Medium"/>
    <n v="0.01"/>
    <n v="27.91"/>
    <n v="19.989999999999998"/>
    <n v="11.17"/>
    <n v="392"/>
    <x v="120"/>
    <x v="2"/>
    <x v="0"/>
    <x v="1"/>
    <x v="2"/>
    <s v="Large Box"/>
    <x v="172"/>
    <n v="0.6"/>
    <s v="United States"/>
    <x v="2"/>
    <x v="33"/>
    <s v="Clayton"/>
    <n v="63105"/>
    <d v="2015-03-05T00:00:00"/>
    <d v="2015-03-08T00:00:00"/>
    <n v="2"/>
    <n v="43.65"/>
    <n v="86383"/>
    <n v="3"/>
    <n v="63.94"/>
    <n v="0.44"/>
    <x v="5"/>
    <x v="0"/>
    <x v="0"/>
    <s v=""/>
    <n v="27.91"/>
    <x v="113"/>
  </r>
  <r>
    <n v="22598"/>
    <s v="Low"/>
    <n v="7.0000000000000007E-2"/>
    <n v="-81.77"/>
    <n v="9.7100000000000009"/>
    <n v="9.4499999999999993"/>
    <n v="393"/>
    <x v="121"/>
    <x v="2"/>
    <x v="0"/>
    <x v="0"/>
    <x v="10"/>
    <s v="Small Box"/>
    <x v="173"/>
    <n v="0.6"/>
    <s v="United States"/>
    <x v="1"/>
    <x v="4"/>
    <s v="Auburn"/>
    <n v="13021"/>
    <d v="2015-02-15T00:00:00"/>
    <d v="2015-02-22T00:00:00"/>
    <n v="3"/>
    <n v="31.44"/>
    <n v="86382"/>
    <n v="7"/>
    <n v="-260.08"/>
    <n v="2.37"/>
    <x v="2"/>
    <x v="0"/>
    <x v="0"/>
    <n v="-81.77"/>
    <s v=""/>
    <x v="2"/>
  </r>
  <r>
    <n v="24638"/>
    <s v="Critical"/>
    <n v="0.04"/>
    <n v="-19.21"/>
    <n v="15.98"/>
    <n v="4"/>
    <n v="395"/>
    <x v="122"/>
    <x v="2"/>
    <x v="0"/>
    <x v="2"/>
    <x v="13"/>
    <s v="Small Box"/>
    <x v="174"/>
    <n v="0.37"/>
    <s v="United States"/>
    <x v="3"/>
    <x v="24"/>
    <s v="Albemarle"/>
    <n v="28001"/>
    <d v="2015-06-18T00:00:00"/>
    <d v="2015-06-19T00:00:00"/>
    <n v="4"/>
    <n v="64.59"/>
    <n v="86384"/>
    <n v="1"/>
    <n v="-29.74"/>
    <n v="2.69"/>
    <x v="1"/>
    <x v="0"/>
    <x v="0"/>
    <n v="-19.21"/>
    <s v=""/>
    <x v="2"/>
  </r>
  <r>
    <n v="24639"/>
    <s v="Critical"/>
    <n v="0.06"/>
    <n v="7.44"/>
    <n v="22.84"/>
    <n v="5.47"/>
    <n v="395"/>
    <x v="122"/>
    <x v="2"/>
    <x v="0"/>
    <x v="0"/>
    <x v="7"/>
    <s v="Small Box"/>
    <x v="175"/>
    <n v="0.39"/>
    <s v="United States"/>
    <x v="3"/>
    <x v="24"/>
    <s v="Albemarle"/>
    <n v="28001"/>
    <d v="2015-06-18T00:00:00"/>
    <d v="2015-06-20T00:00:00"/>
    <n v="20"/>
    <n v="461.94"/>
    <n v="86384"/>
    <n v="2"/>
    <n v="1.61"/>
    <n v="29.49"/>
    <x v="1"/>
    <x v="0"/>
    <x v="0"/>
    <s v=""/>
    <n v="7.44"/>
    <x v="114"/>
  </r>
  <r>
    <n v="20693"/>
    <s v="Critical"/>
    <n v="0.1"/>
    <n v="-372.49"/>
    <n v="154.13"/>
    <n v="69"/>
    <n v="397"/>
    <x v="123"/>
    <x v="2"/>
    <x v="0"/>
    <x v="1"/>
    <x v="11"/>
    <s v="Large Box"/>
    <x v="66"/>
    <n v="0.68"/>
    <s v="United States"/>
    <x v="1"/>
    <x v="10"/>
    <s v="Cuyahoga Falls"/>
    <n v="44221"/>
    <d v="2015-02-02T00:00:00"/>
    <d v="2015-02-03T00:00:00"/>
    <n v="8"/>
    <n v="1216.32"/>
    <n v="89319"/>
    <n v="1"/>
    <n v="-30.62"/>
    <n v="135.15"/>
    <x v="2"/>
    <x v="0"/>
    <x v="0"/>
    <n v="-372.49"/>
    <s v=""/>
    <x v="2"/>
  </r>
  <r>
    <n v="24471"/>
    <s v="Medium"/>
    <n v="0.05"/>
    <n v="1372.63"/>
    <n v="63.94"/>
    <n v="14.48"/>
    <n v="398"/>
    <x v="124"/>
    <x v="2"/>
    <x v="0"/>
    <x v="1"/>
    <x v="2"/>
    <s v="Small Box"/>
    <x v="176"/>
    <n v="0.46"/>
    <s v="United States"/>
    <x v="1"/>
    <x v="10"/>
    <s v="Dayton"/>
    <n v="45406"/>
    <d v="2015-05-23T00:00:00"/>
    <d v="2015-05-25T00:00:00"/>
    <n v="31"/>
    <n v="1989.32"/>
    <n v="89320"/>
    <n v="2"/>
    <n v="69"/>
    <n v="104.7"/>
    <x v="3"/>
    <x v="0"/>
    <x v="0"/>
    <s v=""/>
    <n v="1372.63"/>
    <x v="115"/>
  </r>
  <r>
    <n v="21570"/>
    <s v="High"/>
    <n v="0.03"/>
    <n v="50.2"/>
    <n v="4.9800000000000004"/>
    <n v="0.8"/>
    <n v="406"/>
    <x v="125"/>
    <x v="2"/>
    <x v="2"/>
    <x v="0"/>
    <x v="7"/>
    <s v="Wrap Bag"/>
    <x v="177"/>
    <n v="0.36"/>
    <s v="United States"/>
    <x v="1"/>
    <x v="2"/>
    <s v="South Vineland"/>
    <n v="8360"/>
    <d v="2015-05-21T00:00:00"/>
    <d v="2015-05-22T00:00:00"/>
    <n v="15"/>
    <n v="72.760000000000005"/>
    <n v="87804"/>
    <n v="1"/>
    <n v="69"/>
    <n v="2.25"/>
    <x v="3"/>
    <x v="0"/>
    <x v="0"/>
    <s v=""/>
    <n v="50.2"/>
    <x v="116"/>
  </r>
  <r>
    <n v="19104"/>
    <s v="Low"/>
    <n v="7.0000000000000007E-2"/>
    <n v="236.24"/>
    <n v="29.17"/>
    <n v="6.27"/>
    <n v="408"/>
    <x v="126"/>
    <x v="2"/>
    <x v="0"/>
    <x v="0"/>
    <x v="8"/>
    <s v="Small Box"/>
    <x v="178"/>
    <n v="0.37"/>
    <s v="United States"/>
    <x v="2"/>
    <x v="7"/>
    <s v="San Juan"/>
    <n v="78589"/>
    <d v="2015-05-02T00:00:00"/>
    <d v="2015-05-06T00:00:00"/>
    <n v="14"/>
    <n v="400.47"/>
    <n v="89639"/>
    <n v="4"/>
    <n v="58.99"/>
    <n v="30.14"/>
    <x v="3"/>
    <x v="0"/>
    <x v="0"/>
    <s v=""/>
    <n v="236.24"/>
    <x v="117"/>
  </r>
  <r>
    <n v="18428"/>
    <s v="High"/>
    <n v="0.05"/>
    <n v="943"/>
    <n v="178.47"/>
    <n v="19.989999999999998"/>
    <n v="411"/>
    <x v="127"/>
    <x v="0"/>
    <x v="3"/>
    <x v="0"/>
    <x v="10"/>
    <s v="Small Box"/>
    <x v="179"/>
    <n v="0.55000000000000004"/>
    <s v="United States"/>
    <x v="0"/>
    <x v="1"/>
    <s v="Oakland"/>
    <n v="94601"/>
    <d v="2015-05-04T00:00:00"/>
    <d v="2015-05-07T00:00:00"/>
    <n v="9"/>
    <n v="1531.31"/>
    <n v="87905"/>
    <n v="3"/>
    <n v="61.58"/>
    <n v="80.599999999999994"/>
    <x v="3"/>
    <x v="0"/>
    <x v="0"/>
    <s v=""/>
    <n v="943"/>
    <x v="118"/>
  </r>
  <r>
    <n v="21739"/>
    <s v="Critical"/>
    <n v="0.09"/>
    <n v="-2531.48"/>
    <n v="999.99"/>
    <n v="13.99"/>
    <n v="421"/>
    <x v="128"/>
    <x v="2"/>
    <x v="2"/>
    <x v="2"/>
    <x v="6"/>
    <s v="Medium Box"/>
    <x v="180"/>
    <n v="0.36"/>
    <s v="United States"/>
    <x v="1"/>
    <x v="2"/>
    <s v="Elizabeth"/>
    <n v="7201"/>
    <d v="2015-02-06T00:00:00"/>
    <d v="2015-02-08T00:00:00"/>
    <n v="1"/>
    <n v="919.09"/>
    <n v="87700"/>
    <n v="2"/>
    <n v="-275.43"/>
    <n v="90.9"/>
    <x v="2"/>
    <x v="0"/>
    <x v="0"/>
    <n v="-2531.48"/>
    <s v=""/>
    <x v="2"/>
  </r>
  <r>
    <n v="22355"/>
    <s v="High"/>
    <n v="0.02"/>
    <n v="163.16"/>
    <n v="15.28"/>
    <n v="1.99"/>
    <n v="428"/>
    <x v="129"/>
    <x v="2"/>
    <x v="0"/>
    <x v="2"/>
    <x v="13"/>
    <s v="Small Pack"/>
    <x v="108"/>
    <n v="0.42"/>
    <s v="United States"/>
    <x v="0"/>
    <x v="34"/>
    <s v="Carson City"/>
    <n v="89701"/>
    <d v="2015-01-15T00:00:00"/>
    <d v="2015-01-16T00:00:00"/>
    <n v="15"/>
    <n v="236.46"/>
    <n v="88479"/>
    <n v="1"/>
    <n v="69"/>
    <n v="4.83"/>
    <x v="0"/>
    <x v="0"/>
    <x v="0"/>
    <s v=""/>
    <n v="163.16"/>
    <x v="119"/>
  </r>
  <r>
    <n v="22356"/>
    <s v="High"/>
    <n v="0"/>
    <n v="-302.23"/>
    <n v="85.99"/>
    <n v="3.3"/>
    <n v="428"/>
    <x v="129"/>
    <x v="2"/>
    <x v="0"/>
    <x v="2"/>
    <x v="5"/>
    <s v="Small Pack"/>
    <x v="181"/>
    <n v="0.37"/>
    <s v="United States"/>
    <x v="0"/>
    <x v="34"/>
    <s v="Carson City"/>
    <n v="89701"/>
    <d v="2015-01-15T00:00:00"/>
    <d v="2015-01-16T00:00:00"/>
    <n v="1"/>
    <n v="73.819999999999993"/>
    <n v="88479"/>
    <n v="1"/>
    <n v="-409.41"/>
    <n v="0"/>
    <x v="0"/>
    <x v="1"/>
    <x v="1"/>
    <n v="-302.23"/>
    <s v=""/>
    <x v="2"/>
  </r>
  <r>
    <n v="25351"/>
    <s v="Not Specified"/>
    <n v="0.05"/>
    <n v="90.62"/>
    <n v="10.98"/>
    <n v="4.8"/>
    <n v="428"/>
    <x v="129"/>
    <x v="2"/>
    <x v="0"/>
    <x v="0"/>
    <x v="4"/>
    <s v="Small Box"/>
    <x v="182"/>
    <n v="0.36"/>
    <s v="United States"/>
    <x v="0"/>
    <x v="34"/>
    <s v="Carson City"/>
    <n v="89701"/>
    <d v="2015-03-03T00:00:00"/>
    <d v="2015-03-05T00:00:00"/>
    <n v="22"/>
    <n v="243.11"/>
    <n v="88480"/>
    <n v="2"/>
    <n v="37.28"/>
    <n v="12.8"/>
    <x v="5"/>
    <x v="0"/>
    <x v="0"/>
    <s v=""/>
    <n v="90.62"/>
    <x v="120"/>
  </r>
  <r>
    <n v="19988"/>
    <s v="Low"/>
    <n v="0.05"/>
    <n v="427.12"/>
    <n v="125.99"/>
    <n v="8.08"/>
    <n v="437"/>
    <x v="130"/>
    <x v="2"/>
    <x v="2"/>
    <x v="2"/>
    <x v="5"/>
    <s v="Small Box"/>
    <x v="89"/>
    <n v="0.56999999999999995"/>
    <s v="United States"/>
    <x v="1"/>
    <x v="15"/>
    <s v="Lunenburg"/>
    <n v="1462"/>
    <d v="2015-06-22T00:00:00"/>
    <d v="2015-06-27T00:00:00"/>
    <n v="9"/>
    <n v="952.26"/>
    <n v="90695"/>
    <n v="5"/>
    <n v="44.85"/>
    <n v="50.12"/>
    <x v="1"/>
    <x v="0"/>
    <x v="0"/>
    <s v=""/>
    <n v="427.12"/>
    <x v="121"/>
  </r>
  <r>
    <n v="25813"/>
    <s v="Critical"/>
    <n v="0"/>
    <n v="86.44"/>
    <n v="7.59"/>
    <n v="4"/>
    <n v="444"/>
    <x v="131"/>
    <x v="2"/>
    <x v="2"/>
    <x v="1"/>
    <x v="2"/>
    <s v="Wrap Bag"/>
    <x v="150"/>
    <n v="0.42"/>
    <s v="United States"/>
    <x v="2"/>
    <x v="12"/>
    <s v="Urbana"/>
    <n v="61801"/>
    <d v="2015-05-25T00:00:00"/>
    <d v="2015-05-28T00:00:00"/>
    <n v="43"/>
    <n v="355.92"/>
    <n v="88085"/>
    <n v="3"/>
    <n v="24.29"/>
    <n v="0"/>
    <x v="3"/>
    <x v="1"/>
    <x v="1"/>
    <s v=""/>
    <n v="86.44"/>
    <x v="122"/>
  </r>
  <r>
    <n v="23153"/>
    <s v="Not Specified"/>
    <n v="0.03"/>
    <n v="-4.46"/>
    <n v="48.04"/>
    <n v="19.989999999999998"/>
    <n v="445"/>
    <x v="132"/>
    <x v="2"/>
    <x v="2"/>
    <x v="0"/>
    <x v="7"/>
    <s v="Small Box"/>
    <x v="183"/>
    <n v="0.37"/>
    <s v="United States"/>
    <x v="2"/>
    <x v="32"/>
    <s v="Norfolk"/>
    <n v="68701"/>
    <d v="2015-04-11T00:00:00"/>
    <d v="2015-04-13T00:00:00"/>
    <n v="2"/>
    <n v="101.71"/>
    <n v="88083"/>
    <n v="2"/>
    <n v="-4.3899999999999997"/>
    <n v="3.15"/>
    <x v="4"/>
    <x v="0"/>
    <x v="0"/>
    <n v="-4.46"/>
    <s v=""/>
    <x v="2"/>
  </r>
  <r>
    <n v="23862"/>
    <s v="High"/>
    <n v="0.09"/>
    <n v="-512.87"/>
    <n v="200.98"/>
    <n v="55.96"/>
    <n v="445"/>
    <x v="132"/>
    <x v="1"/>
    <x v="2"/>
    <x v="1"/>
    <x v="14"/>
    <s v="Jumbo Box"/>
    <x v="161"/>
    <n v="0.75"/>
    <s v="United States"/>
    <x v="2"/>
    <x v="32"/>
    <s v="Norfolk"/>
    <n v="68701"/>
    <d v="2015-06-23T00:00:00"/>
    <d v="2015-06-24T00:00:00"/>
    <n v="9"/>
    <n v="1766.68"/>
    <n v="88084"/>
    <n v="1"/>
    <n v="-29.03"/>
    <n v="174.73"/>
    <x v="1"/>
    <x v="0"/>
    <x v="0"/>
    <n v="-512.87"/>
    <s v=""/>
    <x v="2"/>
  </r>
  <r>
    <n v="23863"/>
    <s v="High"/>
    <n v="0.09"/>
    <n v="-3.78"/>
    <n v="2.78"/>
    <n v="0.97"/>
    <n v="445"/>
    <x v="132"/>
    <x v="2"/>
    <x v="2"/>
    <x v="0"/>
    <x v="0"/>
    <s v="Wrap Bag"/>
    <x v="184"/>
    <n v="0.59"/>
    <s v="United States"/>
    <x v="2"/>
    <x v="32"/>
    <s v="Norfolk"/>
    <n v="68701"/>
    <d v="2015-06-23T00:00:00"/>
    <d v="2015-06-24T00:00:00"/>
    <n v="11"/>
    <n v="29.02"/>
    <n v="88084"/>
    <n v="1"/>
    <n v="-13.04"/>
    <n v="2.87"/>
    <x v="1"/>
    <x v="0"/>
    <x v="0"/>
    <n v="-3.78"/>
    <s v=""/>
    <x v="2"/>
  </r>
  <r>
    <n v="19694"/>
    <s v="Not Specified"/>
    <n v="0.04"/>
    <n v="-82.9"/>
    <n v="130.97999999999999"/>
    <n v="30"/>
    <n v="447"/>
    <x v="133"/>
    <x v="1"/>
    <x v="0"/>
    <x v="1"/>
    <x v="1"/>
    <s v="Jumbo Drum"/>
    <x v="185"/>
    <n v="0.78"/>
    <s v="United States"/>
    <x v="2"/>
    <x v="3"/>
    <s v="Roseville"/>
    <n v="55113"/>
    <d v="2015-06-25T00:00:00"/>
    <d v="2015-06-28T00:00:00"/>
    <n v="1"/>
    <n v="159.51"/>
    <n v="90449"/>
    <n v="3"/>
    <n v="-51.97"/>
    <n v="6.65"/>
    <x v="1"/>
    <x v="0"/>
    <x v="0"/>
    <n v="-82.9"/>
    <s v=""/>
    <x v="2"/>
  </r>
  <r>
    <n v="19695"/>
    <s v="Not Specified"/>
    <n v="0.05"/>
    <n v="1268.81"/>
    <n v="200.99"/>
    <n v="4.2"/>
    <n v="447"/>
    <x v="133"/>
    <x v="2"/>
    <x v="0"/>
    <x v="2"/>
    <x v="5"/>
    <s v="Small Box"/>
    <x v="186"/>
    <n v="0.59"/>
    <s v="United States"/>
    <x v="2"/>
    <x v="3"/>
    <s v="Roseville"/>
    <n v="55113"/>
    <d v="2015-06-25T00:00:00"/>
    <d v="2015-06-25T00:00:00"/>
    <n v="11"/>
    <n v="1838.85"/>
    <n v="90449"/>
    <n v="0"/>
    <n v="69"/>
    <n v="96.78"/>
    <x v="1"/>
    <x v="0"/>
    <x v="0"/>
    <s v=""/>
    <n v="1268.81"/>
    <x v="123"/>
  </r>
  <r>
    <n v="20851"/>
    <s v="High"/>
    <n v="0.03"/>
    <n v="-53.3"/>
    <n v="15.99"/>
    <n v="11.28"/>
    <n v="451"/>
    <x v="134"/>
    <x v="2"/>
    <x v="1"/>
    <x v="2"/>
    <x v="6"/>
    <s v="Medium Box"/>
    <x v="187"/>
    <n v="0.38"/>
    <s v="United States"/>
    <x v="0"/>
    <x v="1"/>
    <s v="Los Altos"/>
    <n v="94024"/>
    <d v="2015-04-10T00:00:00"/>
    <d v="2015-04-11T00:00:00"/>
    <n v="2"/>
    <n v="35.479999999999997"/>
    <n v="86010"/>
    <n v="1"/>
    <n v="-150.21"/>
    <n v="1.1000000000000001"/>
    <x v="4"/>
    <x v="0"/>
    <x v="0"/>
    <n v="-53.3"/>
    <s v=""/>
    <x v="2"/>
  </r>
  <r>
    <n v="21117"/>
    <s v="Critical"/>
    <n v="0.04"/>
    <n v="299.67"/>
    <n v="37.700000000000003"/>
    <n v="2.99"/>
    <n v="451"/>
    <x v="134"/>
    <x v="2"/>
    <x v="1"/>
    <x v="0"/>
    <x v="8"/>
    <s v="Small Box"/>
    <x v="188"/>
    <n v="0.35"/>
    <s v="United States"/>
    <x v="0"/>
    <x v="1"/>
    <s v="Los Altos"/>
    <n v="94024"/>
    <d v="2015-05-27T00:00:00"/>
    <d v="2015-05-28T00:00:00"/>
    <n v="12"/>
    <n v="434.31"/>
    <n v="86012"/>
    <n v="1"/>
    <n v="69"/>
    <n v="18.100000000000001"/>
    <x v="3"/>
    <x v="0"/>
    <x v="0"/>
    <s v=""/>
    <n v="299.67"/>
    <x v="124"/>
  </r>
  <r>
    <n v="18536"/>
    <s v="Low"/>
    <n v="0.01"/>
    <n v="-15.46"/>
    <n v="8.8800000000000008"/>
    <n v="6.28"/>
    <n v="451"/>
    <x v="134"/>
    <x v="2"/>
    <x v="1"/>
    <x v="0"/>
    <x v="8"/>
    <s v="Small Box"/>
    <x v="168"/>
    <n v="0.35"/>
    <s v="United States"/>
    <x v="0"/>
    <x v="1"/>
    <s v="Los Altos"/>
    <n v="94024"/>
    <d v="2015-01-05T00:00:00"/>
    <d v="2015-01-10T00:00:00"/>
    <n v="2"/>
    <n v="19.86"/>
    <n v="86013"/>
    <n v="5"/>
    <n v="-77.819999999999993"/>
    <n v="0.2"/>
    <x v="0"/>
    <x v="0"/>
    <x v="0"/>
    <n v="-15.46"/>
    <s v=""/>
    <x v="2"/>
  </r>
  <r>
    <n v="18537"/>
    <s v="Low"/>
    <n v="0.06"/>
    <n v="16.05"/>
    <n v="2.88"/>
    <n v="0.99"/>
    <n v="451"/>
    <x v="134"/>
    <x v="2"/>
    <x v="1"/>
    <x v="0"/>
    <x v="9"/>
    <s v="Small Box"/>
    <x v="116"/>
    <n v="0.36"/>
    <s v="United States"/>
    <x v="0"/>
    <x v="1"/>
    <s v="Los Altos"/>
    <n v="94024"/>
    <d v="2015-01-05T00:00:00"/>
    <d v="2015-01-14T00:00:00"/>
    <n v="8"/>
    <n v="23.26"/>
    <n v="86013"/>
    <n v="9"/>
    <n v="69"/>
    <n v="1.48"/>
    <x v="0"/>
    <x v="0"/>
    <x v="0"/>
    <s v=""/>
    <n v="16.05"/>
    <x v="125"/>
  </r>
  <r>
    <n v="21118"/>
    <s v="Critical"/>
    <n v="0.01"/>
    <n v="-235.9"/>
    <n v="55.99"/>
    <n v="5"/>
    <n v="452"/>
    <x v="135"/>
    <x v="2"/>
    <x v="1"/>
    <x v="2"/>
    <x v="5"/>
    <s v="Small Pack"/>
    <x v="134"/>
    <n v="0.83"/>
    <s v="United States"/>
    <x v="0"/>
    <x v="1"/>
    <s v="Los Banos"/>
    <n v="93635"/>
    <d v="2015-05-27T00:00:00"/>
    <d v="2015-05-28T00:00:00"/>
    <n v="1"/>
    <n v="51.83"/>
    <n v="86012"/>
    <n v="1"/>
    <n v="-455.13"/>
    <n v="0.52"/>
    <x v="3"/>
    <x v="0"/>
    <x v="0"/>
    <n v="-235.9"/>
    <s v=""/>
    <x v="2"/>
  </r>
  <r>
    <n v="22318"/>
    <s v="Not Specified"/>
    <n v="0.03"/>
    <n v="-41.32"/>
    <n v="29.34"/>
    <n v="7.87"/>
    <n v="453"/>
    <x v="136"/>
    <x v="2"/>
    <x v="0"/>
    <x v="1"/>
    <x v="2"/>
    <s v="Small Box"/>
    <x v="189"/>
    <n v="0.54"/>
    <s v="United States"/>
    <x v="0"/>
    <x v="1"/>
    <s v="Los Gatos"/>
    <n v="95032"/>
    <d v="2015-05-08T00:00:00"/>
    <d v="2015-05-10T00:00:00"/>
    <n v="1"/>
    <n v="32.4"/>
    <n v="86011"/>
    <n v="2"/>
    <n v="-127.53"/>
    <n v="1"/>
    <x v="3"/>
    <x v="0"/>
    <x v="0"/>
    <n v="-41.32"/>
    <s v=""/>
    <x v="2"/>
  </r>
  <r>
    <n v="22874"/>
    <s v="Low"/>
    <n v="7.0000000000000007E-2"/>
    <n v="7.9"/>
    <n v="16.91"/>
    <n v="6.25"/>
    <n v="460"/>
    <x v="137"/>
    <x v="2"/>
    <x v="1"/>
    <x v="0"/>
    <x v="10"/>
    <s v="Small Box"/>
    <x v="190"/>
    <n v="0.57999999999999996"/>
    <s v="United States"/>
    <x v="1"/>
    <x v="2"/>
    <s v="Millville"/>
    <n v="8332"/>
    <d v="2015-05-23T00:00:00"/>
    <d v="2015-05-30T00:00:00"/>
    <n v="31"/>
    <n v="492.9"/>
    <n v="86014"/>
    <n v="7"/>
    <n v="1.6"/>
    <n v="37.1"/>
    <x v="3"/>
    <x v="0"/>
    <x v="0"/>
    <s v=""/>
    <n v="7.9"/>
    <x v="126"/>
  </r>
  <r>
    <n v="18467"/>
    <s v="Low"/>
    <n v="7.0000000000000007E-2"/>
    <n v="521.69000000000005"/>
    <n v="165.2"/>
    <n v="19.989999999999998"/>
    <n v="463"/>
    <x v="138"/>
    <x v="2"/>
    <x v="2"/>
    <x v="0"/>
    <x v="10"/>
    <s v="Small Box"/>
    <x v="191"/>
    <n v="0.59"/>
    <s v="United States"/>
    <x v="0"/>
    <x v="1"/>
    <s v="West Hollywood"/>
    <n v="90069"/>
    <d v="2015-01-14T00:00:00"/>
    <d v="2015-01-16T00:00:00"/>
    <n v="7"/>
    <n v="1081.54"/>
    <n v="88061"/>
    <n v="2"/>
    <n v="48.24"/>
    <n v="81.41"/>
    <x v="0"/>
    <x v="0"/>
    <x v="0"/>
    <s v=""/>
    <n v="521.69000000000005"/>
    <x v="127"/>
  </r>
  <r>
    <n v="22754"/>
    <s v="Not Specified"/>
    <n v="0.08"/>
    <n v="496.8"/>
    <n v="297.64"/>
    <n v="14.7"/>
    <n v="466"/>
    <x v="139"/>
    <x v="1"/>
    <x v="2"/>
    <x v="2"/>
    <x v="6"/>
    <s v="Jumbo Drum"/>
    <x v="192"/>
    <n v="0.56999999999999995"/>
    <s v="United States"/>
    <x v="1"/>
    <x v="15"/>
    <s v="Bellingham"/>
    <n v="2019"/>
    <d v="2015-01-11T00:00:00"/>
    <d v="2015-01-11T00:00:00"/>
    <n v="5"/>
    <n v="1132.8399999999999"/>
    <n v="88060"/>
    <n v="0"/>
    <n v="43.85"/>
    <n v="98.51"/>
    <x v="0"/>
    <x v="0"/>
    <x v="0"/>
    <s v=""/>
    <n v="496.8"/>
    <x v="128"/>
  </r>
  <r>
    <n v="22755"/>
    <s v="Not Specified"/>
    <n v="0.02"/>
    <n v="-556.80999999999995"/>
    <n v="12.99"/>
    <n v="14.37"/>
    <n v="467"/>
    <x v="140"/>
    <x v="2"/>
    <x v="2"/>
    <x v="1"/>
    <x v="2"/>
    <s v="Large Box"/>
    <x v="193"/>
    <n v="0.73"/>
    <s v="United States"/>
    <x v="1"/>
    <x v="15"/>
    <s v="Beverly"/>
    <n v="1915"/>
    <d v="2015-01-11T00:00:00"/>
    <d v="2015-01-12T00:00:00"/>
    <n v="11"/>
    <n v="143.63"/>
    <n v="88060"/>
    <n v="1"/>
    <n v="-387.67"/>
    <n v="2.93"/>
    <x v="0"/>
    <x v="0"/>
    <x v="0"/>
    <n v="-556.80999999999995"/>
    <s v=""/>
    <x v="2"/>
  </r>
  <r>
    <n v="22756"/>
    <s v="Not Specified"/>
    <n v="0.06"/>
    <n v="-27.74"/>
    <n v="14.42"/>
    <n v="6.75"/>
    <n v="468"/>
    <x v="141"/>
    <x v="2"/>
    <x v="2"/>
    <x v="0"/>
    <x v="15"/>
    <s v="Medium Box"/>
    <x v="194"/>
    <n v="0.52"/>
    <s v="United States"/>
    <x v="1"/>
    <x v="15"/>
    <s v="Hanson"/>
    <n v="2341"/>
    <d v="2015-01-11T00:00:00"/>
    <d v="2015-01-12T00:00:00"/>
    <n v="5"/>
    <n v="73.040000000000006"/>
    <n v="88060"/>
    <n v="1"/>
    <n v="-37.979999999999997"/>
    <n v="4.66"/>
    <x v="0"/>
    <x v="0"/>
    <x v="0"/>
    <n v="-27.74"/>
    <s v=""/>
    <x v="2"/>
  </r>
  <r>
    <n v="22757"/>
    <s v="Not Specified"/>
    <n v="0.05"/>
    <n v="-128.69"/>
    <n v="4.1399999999999997"/>
    <n v="6.6"/>
    <n v="469"/>
    <x v="142"/>
    <x v="0"/>
    <x v="2"/>
    <x v="1"/>
    <x v="2"/>
    <s v="Small Box"/>
    <x v="16"/>
    <n v="0.49"/>
    <s v="United States"/>
    <x v="1"/>
    <x v="2"/>
    <s v="Hawthorne"/>
    <n v="7506"/>
    <d v="2015-01-11T00:00:00"/>
    <d v="2015-01-13T00:00:00"/>
    <n v="7"/>
    <n v="33.35"/>
    <n v="88060"/>
    <n v="2"/>
    <n v="-385.87"/>
    <n v="1.76"/>
    <x v="0"/>
    <x v="0"/>
    <x v="0"/>
    <n v="-128.69"/>
    <s v=""/>
    <x v="2"/>
  </r>
  <r>
    <n v="22758"/>
    <s v="Not Specified"/>
    <n v="0.03"/>
    <n v="23.2"/>
    <n v="11.34"/>
    <n v="5.01"/>
    <n v="470"/>
    <x v="143"/>
    <x v="2"/>
    <x v="2"/>
    <x v="0"/>
    <x v="7"/>
    <s v="Small Box"/>
    <x v="195"/>
    <n v="0.36"/>
    <s v="United States"/>
    <x v="1"/>
    <x v="2"/>
    <s v="Trenton"/>
    <n v="8601"/>
    <d v="2015-01-11T00:00:00"/>
    <d v="2015-01-11T00:00:00"/>
    <n v="5"/>
    <n v="60.24"/>
    <n v="88060"/>
    <n v="0"/>
    <n v="38.520000000000003"/>
    <n v="1.86"/>
    <x v="0"/>
    <x v="0"/>
    <x v="0"/>
    <s v=""/>
    <n v="23.2"/>
    <x v="129"/>
  </r>
  <r>
    <n v="462"/>
    <s v="Not Specified"/>
    <n v="7.0000000000000007E-2"/>
    <n v="-568.54"/>
    <n v="179.99"/>
    <n v="19.989999999999998"/>
    <n v="471"/>
    <x v="144"/>
    <x v="0"/>
    <x v="3"/>
    <x v="2"/>
    <x v="13"/>
    <s v="Small Box"/>
    <x v="196"/>
    <n v="0.48"/>
    <s v="United States"/>
    <x v="3"/>
    <x v="29"/>
    <s v="Atlanta"/>
    <n v="30318"/>
    <d v="2015-02-08T00:00:00"/>
    <d v="2015-02-08T00:00:00"/>
    <n v="4"/>
    <n v="718.03"/>
    <n v="3138"/>
    <n v="0"/>
    <n v="-79.180000000000007"/>
    <n v="54.05"/>
    <x v="2"/>
    <x v="0"/>
    <x v="0"/>
    <n v="-568.54"/>
    <s v=""/>
    <x v="2"/>
  </r>
  <r>
    <n v="18462"/>
    <s v="Not Specified"/>
    <n v="7.0000000000000007E-2"/>
    <n v="-427.47"/>
    <n v="179.99"/>
    <n v="19.989999999999998"/>
    <n v="472"/>
    <x v="145"/>
    <x v="0"/>
    <x v="3"/>
    <x v="2"/>
    <x v="13"/>
    <s v="Small Box"/>
    <x v="196"/>
    <n v="0.48"/>
    <s v="United States"/>
    <x v="1"/>
    <x v="30"/>
    <s v="Randallstown"/>
    <n v="21133"/>
    <d v="2015-02-08T00:00:00"/>
    <d v="2015-02-08T00:00:00"/>
    <n v="1"/>
    <n v="179.51"/>
    <n v="88023"/>
    <n v="0"/>
    <n v="-238.13"/>
    <n v="13.51"/>
    <x v="2"/>
    <x v="0"/>
    <x v="0"/>
    <n v="-427.47"/>
    <s v=""/>
    <x v="2"/>
  </r>
  <r>
    <n v="20637"/>
    <s v="Critical"/>
    <n v="0.03"/>
    <n v="-18.190000000000001"/>
    <n v="11.97"/>
    <n v="4.9800000000000004"/>
    <n v="483"/>
    <x v="146"/>
    <x v="2"/>
    <x v="0"/>
    <x v="0"/>
    <x v="15"/>
    <s v="Small Box"/>
    <x v="197"/>
    <n v="0.57999999999999996"/>
    <s v="United States"/>
    <x v="2"/>
    <x v="12"/>
    <s v="Oswego"/>
    <n v="60543"/>
    <d v="2015-01-27T00:00:00"/>
    <d v="2015-01-28T00:00:00"/>
    <n v="6"/>
    <n v="73.180000000000007"/>
    <n v="90353"/>
    <n v="1"/>
    <n v="-24.86"/>
    <n v="2.2599999999999998"/>
    <x v="0"/>
    <x v="0"/>
    <x v="0"/>
    <n v="-18.190000000000001"/>
    <s v=""/>
    <x v="2"/>
  </r>
  <r>
    <n v="22864"/>
    <s v="Not Specified"/>
    <n v="0.06"/>
    <n v="-24.06"/>
    <n v="3.36"/>
    <n v="6.27"/>
    <n v="483"/>
    <x v="146"/>
    <x v="2"/>
    <x v="0"/>
    <x v="0"/>
    <x v="8"/>
    <s v="Small Box"/>
    <x v="198"/>
    <n v="0.4"/>
    <s v="United States"/>
    <x v="2"/>
    <x v="12"/>
    <s v="Oswego"/>
    <n v="60543"/>
    <d v="2015-04-23T00:00:00"/>
    <d v="2015-04-24T00:00:00"/>
    <n v="2"/>
    <n v="8.82"/>
    <n v="90354"/>
    <n v="1"/>
    <n v="-272.76"/>
    <n v="0.56000000000000005"/>
    <x v="4"/>
    <x v="0"/>
    <x v="0"/>
    <n v="-24.06"/>
    <s v=""/>
    <x v="2"/>
  </r>
  <r>
    <n v="22865"/>
    <s v="Not Specified"/>
    <n v="7.0000000000000007E-2"/>
    <n v="2583.56"/>
    <n v="699.99"/>
    <n v="24.49"/>
    <n v="483"/>
    <x v="146"/>
    <x v="2"/>
    <x v="0"/>
    <x v="2"/>
    <x v="16"/>
    <s v="Large Box"/>
    <x v="199"/>
    <n v="0.41"/>
    <s v="United States"/>
    <x v="2"/>
    <x v="12"/>
    <s v="Oswego"/>
    <n v="60543"/>
    <d v="2015-04-23T00:00:00"/>
    <d v="2015-04-25T00:00:00"/>
    <n v="9"/>
    <n v="5976.09"/>
    <n v="90354"/>
    <n v="2"/>
    <n v="43.23"/>
    <n v="449.81"/>
    <x v="4"/>
    <x v="0"/>
    <x v="0"/>
    <s v=""/>
    <n v="2583.56"/>
    <x v="130"/>
  </r>
  <r>
    <n v="20668"/>
    <s v="Not Specified"/>
    <n v="0.05"/>
    <n v="6.05"/>
    <n v="2.88"/>
    <n v="0.5"/>
    <n v="485"/>
    <x v="147"/>
    <x v="2"/>
    <x v="0"/>
    <x v="0"/>
    <x v="9"/>
    <s v="Small Box"/>
    <x v="200"/>
    <n v="0.36"/>
    <s v="United States"/>
    <x v="0"/>
    <x v="1"/>
    <s v="Fresno"/>
    <n v="93727"/>
    <d v="2015-03-18T00:00:00"/>
    <d v="2015-03-20T00:00:00"/>
    <n v="3"/>
    <n v="8.77"/>
    <n v="91062"/>
    <n v="2"/>
    <n v="69"/>
    <n v="0.46"/>
    <x v="5"/>
    <x v="0"/>
    <x v="0"/>
    <s v=""/>
    <n v="6.05"/>
    <x v="131"/>
  </r>
  <r>
    <n v="23394"/>
    <s v="Medium"/>
    <n v="0.1"/>
    <n v="-67.06"/>
    <n v="3.36"/>
    <n v="6.27"/>
    <n v="487"/>
    <x v="148"/>
    <x v="0"/>
    <x v="0"/>
    <x v="0"/>
    <x v="8"/>
    <s v="Small Box"/>
    <x v="198"/>
    <n v="0.4"/>
    <s v="United States"/>
    <x v="1"/>
    <x v="14"/>
    <s v="Sanford"/>
    <n v="4073"/>
    <d v="2015-05-18T00:00:00"/>
    <d v="2015-05-19T00:00:00"/>
    <n v="5"/>
    <n v="20.87"/>
    <n v="91063"/>
    <n v="1"/>
    <n v="-321.31"/>
    <n v="2.3199999999999998"/>
    <x v="3"/>
    <x v="0"/>
    <x v="0"/>
    <n v="-67.06"/>
    <s v=""/>
    <x v="2"/>
  </r>
  <r>
    <n v="23395"/>
    <s v="Medium"/>
    <n v="7.0000000000000007E-2"/>
    <n v="-7.94"/>
    <n v="12.28"/>
    <n v="4.8600000000000003"/>
    <n v="488"/>
    <x v="149"/>
    <x v="2"/>
    <x v="0"/>
    <x v="0"/>
    <x v="7"/>
    <s v="Small Box"/>
    <x v="94"/>
    <n v="0.38"/>
    <s v="United States"/>
    <x v="1"/>
    <x v="14"/>
    <s v="South Portland"/>
    <n v="4106"/>
    <d v="2015-05-18T00:00:00"/>
    <d v="2015-05-20T00:00:00"/>
    <n v="2"/>
    <n v="25.7"/>
    <n v="91063"/>
    <n v="2"/>
    <n v="-30.89"/>
    <n v="1.93"/>
    <x v="3"/>
    <x v="0"/>
    <x v="0"/>
    <n v="-7.94"/>
    <s v=""/>
    <x v="2"/>
  </r>
  <r>
    <n v="23393"/>
    <s v="Medium"/>
    <n v="0.09"/>
    <n v="122.29"/>
    <n v="20.99"/>
    <n v="0.99"/>
    <n v="489"/>
    <x v="150"/>
    <x v="2"/>
    <x v="0"/>
    <x v="2"/>
    <x v="5"/>
    <s v="Wrap Bag"/>
    <x v="201"/>
    <n v="0.56999999999999995"/>
    <s v="United States"/>
    <x v="1"/>
    <x v="15"/>
    <s v="Norwood"/>
    <n v="2062"/>
    <d v="2015-05-18T00:00:00"/>
    <d v="2015-05-18T00:00:00"/>
    <n v="14"/>
    <n v="229.57"/>
    <n v="91063"/>
    <n v="0"/>
    <n v="53.27"/>
    <n v="22.7"/>
    <x v="3"/>
    <x v="0"/>
    <x v="0"/>
    <s v=""/>
    <n v="122.29"/>
    <x v="132"/>
  </r>
  <r>
    <n v="1147"/>
    <s v="Medium"/>
    <n v="0.08"/>
    <n v="-2.12"/>
    <n v="2.94"/>
    <n v="0.96"/>
    <n v="491"/>
    <x v="151"/>
    <x v="2"/>
    <x v="3"/>
    <x v="0"/>
    <x v="0"/>
    <s v="Wrap Bag"/>
    <x v="202"/>
    <n v="0.57999999999999996"/>
    <s v="United States"/>
    <x v="1"/>
    <x v="4"/>
    <s v="New York City"/>
    <n v="10154"/>
    <d v="2015-05-15T00:00:00"/>
    <d v="2015-05-17T00:00:00"/>
    <n v="23"/>
    <n v="66.7"/>
    <n v="8353"/>
    <n v="2"/>
    <n v="-3.18"/>
    <n v="5.8"/>
    <x v="3"/>
    <x v="0"/>
    <x v="0"/>
    <n v="-2.12"/>
    <s v=""/>
    <x v="2"/>
  </r>
  <r>
    <n v="1450"/>
    <s v="Critical"/>
    <n v="0.01"/>
    <n v="-69.069999999999993"/>
    <n v="4.9800000000000004"/>
    <n v="6.07"/>
    <n v="491"/>
    <x v="151"/>
    <x v="2"/>
    <x v="3"/>
    <x v="0"/>
    <x v="7"/>
    <s v="Small Box"/>
    <x v="46"/>
    <n v="0.36"/>
    <s v="United States"/>
    <x v="1"/>
    <x v="4"/>
    <s v="New York City"/>
    <n v="10154"/>
    <d v="2015-02-10T00:00:00"/>
    <d v="2015-02-11T00:00:00"/>
    <n v="41"/>
    <n v="217"/>
    <n v="10464"/>
    <n v="1"/>
    <n v="-31.83"/>
    <n v="2.19"/>
    <x v="2"/>
    <x v="0"/>
    <x v="0"/>
    <n v="-69.069999999999993"/>
    <s v=""/>
    <x v="2"/>
  </r>
  <r>
    <n v="914"/>
    <s v="Critical"/>
    <n v="0.02"/>
    <n v="2028.12"/>
    <n v="1360.14"/>
    <n v="14.7"/>
    <n v="491"/>
    <x v="151"/>
    <x v="1"/>
    <x v="3"/>
    <x v="2"/>
    <x v="6"/>
    <s v="Jumbo Drum"/>
    <x v="203"/>
    <n v="0.59"/>
    <s v="United States"/>
    <x v="1"/>
    <x v="4"/>
    <s v="New York City"/>
    <n v="10154"/>
    <d v="2015-06-20T00:00:00"/>
    <d v="2015-06-22T00:00:00"/>
    <n v="22"/>
    <n v="31670.6"/>
    <n v="6562"/>
    <n v="2"/>
    <n v="6.4"/>
    <n v="646.34"/>
    <x v="1"/>
    <x v="0"/>
    <x v="0"/>
    <s v=""/>
    <n v="2028.12"/>
    <x v="133"/>
  </r>
  <r>
    <n v="6046"/>
    <s v="Not Specified"/>
    <n v="0.02"/>
    <n v="-63.51"/>
    <n v="9.06"/>
    <n v="9.86"/>
    <n v="491"/>
    <x v="151"/>
    <x v="2"/>
    <x v="3"/>
    <x v="0"/>
    <x v="7"/>
    <s v="Small Box"/>
    <x v="204"/>
    <n v="0.4"/>
    <s v="United States"/>
    <x v="1"/>
    <x v="4"/>
    <s v="New York City"/>
    <n v="10154"/>
    <d v="2015-06-20T00:00:00"/>
    <d v="2015-06-22T00:00:00"/>
    <n v="24"/>
    <n v="239.82"/>
    <n v="42852"/>
    <n v="2"/>
    <n v="-26.48"/>
    <n v="4.8899999999999997"/>
    <x v="1"/>
    <x v="0"/>
    <x v="0"/>
    <n v="-63.51"/>
    <s v=""/>
    <x v="2"/>
  </r>
  <r>
    <n v="18757"/>
    <s v="Not Specified"/>
    <n v="0.02"/>
    <n v="-92.05"/>
    <n v="6.48"/>
    <n v="6.6"/>
    <n v="493"/>
    <x v="152"/>
    <x v="2"/>
    <x v="3"/>
    <x v="0"/>
    <x v="7"/>
    <s v="Small Box"/>
    <x v="205"/>
    <n v="0.37"/>
    <s v="United States"/>
    <x v="0"/>
    <x v="0"/>
    <s v="Seatac"/>
    <n v="98158"/>
    <d v="2015-01-20T00:00:00"/>
    <d v="2015-01-22T00:00:00"/>
    <n v="10"/>
    <n v="66.709999999999994"/>
    <n v="88906"/>
    <n v="2"/>
    <n v="-137.99"/>
    <n v="1.36"/>
    <x v="0"/>
    <x v="0"/>
    <x v="0"/>
    <n v="-92.05"/>
    <s v=""/>
    <x v="2"/>
  </r>
  <r>
    <n v="18758"/>
    <s v="Not Specified"/>
    <n v="0.04"/>
    <n v="6.11"/>
    <n v="17.149999999999999"/>
    <n v="4.96"/>
    <n v="493"/>
    <x v="152"/>
    <x v="2"/>
    <x v="3"/>
    <x v="0"/>
    <x v="10"/>
    <s v="Small Box"/>
    <x v="206"/>
    <n v="0.57999999999999996"/>
    <s v="United States"/>
    <x v="0"/>
    <x v="0"/>
    <s v="Seatac"/>
    <n v="98158"/>
    <d v="2015-01-20T00:00:00"/>
    <d v="2015-01-21T00:00:00"/>
    <n v="5"/>
    <n v="87.16"/>
    <n v="88906"/>
    <n v="1"/>
    <n v="7.01"/>
    <n v="3.63"/>
    <x v="0"/>
    <x v="0"/>
    <x v="0"/>
    <s v=""/>
    <n v="6.11"/>
    <x v="134"/>
  </r>
  <r>
    <n v="19146"/>
    <s v="Medium"/>
    <n v="0.06"/>
    <n v="-36.630000000000003"/>
    <n v="8.32"/>
    <n v="2.38"/>
    <n v="494"/>
    <x v="153"/>
    <x v="2"/>
    <x v="3"/>
    <x v="2"/>
    <x v="13"/>
    <s v="Small Pack"/>
    <x v="207"/>
    <n v="0.74"/>
    <s v="United States"/>
    <x v="0"/>
    <x v="0"/>
    <s v="Seattle"/>
    <n v="98115"/>
    <d v="2015-05-15T00:00:00"/>
    <d v="2015-05-17T00:00:00"/>
    <n v="12"/>
    <n v="101.26"/>
    <n v="88905"/>
    <n v="2"/>
    <n v="-36.17"/>
    <n v="6.46"/>
    <x v="3"/>
    <x v="0"/>
    <x v="0"/>
    <n v="-36.630000000000003"/>
    <s v=""/>
    <x v="2"/>
  </r>
  <r>
    <n v="19147"/>
    <s v="Medium"/>
    <n v="0.08"/>
    <n v="-2.12"/>
    <n v="2.94"/>
    <n v="0.96"/>
    <n v="494"/>
    <x v="153"/>
    <x v="2"/>
    <x v="3"/>
    <x v="0"/>
    <x v="0"/>
    <s v="Wrap Bag"/>
    <x v="202"/>
    <n v="0.57999999999999996"/>
    <s v="United States"/>
    <x v="0"/>
    <x v="0"/>
    <s v="Seattle"/>
    <n v="98115"/>
    <d v="2015-05-15T00:00:00"/>
    <d v="2015-05-17T00:00:00"/>
    <n v="6"/>
    <n v="17.399999999999999"/>
    <n v="88905"/>
    <n v="2"/>
    <n v="-12.18"/>
    <n v="1.51"/>
    <x v="3"/>
    <x v="0"/>
    <x v="0"/>
    <n v="-2.12"/>
    <s v=""/>
    <x v="2"/>
  </r>
  <r>
    <n v="19450"/>
    <s v="Critical"/>
    <n v="0.01"/>
    <n v="-35.92"/>
    <n v="4.9800000000000004"/>
    <n v="6.07"/>
    <n v="494"/>
    <x v="153"/>
    <x v="2"/>
    <x v="3"/>
    <x v="0"/>
    <x v="7"/>
    <s v="Small Box"/>
    <x v="46"/>
    <n v="0.36"/>
    <s v="United States"/>
    <x v="0"/>
    <x v="0"/>
    <s v="Seattle"/>
    <n v="98115"/>
    <d v="2015-02-10T00:00:00"/>
    <d v="2015-02-11T00:00:00"/>
    <n v="10"/>
    <n v="52.93"/>
    <n v="88907"/>
    <n v="1"/>
    <n v="-67.86"/>
    <n v="0.53"/>
    <x v="2"/>
    <x v="0"/>
    <x v="0"/>
    <n v="-35.92"/>
    <s v=""/>
    <x v="2"/>
  </r>
  <r>
    <n v="18914"/>
    <s v="Critical"/>
    <n v="0.02"/>
    <n v="3042.18"/>
    <n v="1360.14"/>
    <n v="14.7"/>
    <n v="494"/>
    <x v="153"/>
    <x v="1"/>
    <x v="3"/>
    <x v="2"/>
    <x v="6"/>
    <s v="Jumbo Drum"/>
    <x v="203"/>
    <n v="0.59"/>
    <s v="United States"/>
    <x v="0"/>
    <x v="0"/>
    <s v="Seattle"/>
    <n v="98115"/>
    <d v="2015-06-20T00:00:00"/>
    <d v="2015-06-22T00:00:00"/>
    <n v="6"/>
    <n v="8637.44"/>
    <n v="88908"/>
    <n v="2"/>
    <n v="35.22"/>
    <n v="176.27"/>
    <x v="1"/>
    <x v="0"/>
    <x v="0"/>
    <s v=""/>
    <n v="3042.18"/>
    <x v="135"/>
  </r>
  <r>
    <n v="24046"/>
    <s v="Not Specified"/>
    <n v="0.02"/>
    <n v="-31.75"/>
    <n v="9.06"/>
    <n v="9.86"/>
    <n v="494"/>
    <x v="153"/>
    <x v="2"/>
    <x v="3"/>
    <x v="0"/>
    <x v="7"/>
    <s v="Small Box"/>
    <x v="204"/>
    <n v="0.4"/>
    <s v="United States"/>
    <x v="0"/>
    <x v="0"/>
    <s v="Seattle"/>
    <n v="98115"/>
    <d v="2015-06-20T00:00:00"/>
    <d v="2015-06-22T00:00:00"/>
    <n v="6"/>
    <n v="59.95"/>
    <n v="88908"/>
    <n v="2"/>
    <n v="-52.97"/>
    <n v="1.22"/>
    <x v="1"/>
    <x v="0"/>
    <x v="0"/>
    <n v="-31.75"/>
    <s v=""/>
    <x v="2"/>
  </r>
  <r>
    <n v="26315"/>
    <s v="Critical"/>
    <n v="7.0000000000000007E-2"/>
    <n v="171.84"/>
    <n v="152.47999999999999"/>
    <n v="6.5"/>
    <n v="497"/>
    <x v="154"/>
    <x v="2"/>
    <x v="2"/>
    <x v="2"/>
    <x v="13"/>
    <s v="Small Box"/>
    <x v="208"/>
    <n v="0.74"/>
    <s v="United States"/>
    <x v="3"/>
    <x v="20"/>
    <s v="Murfreesboro"/>
    <n v="37130"/>
    <d v="2015-05-14T00:00:00"/>
    <d v="2015-05-16T00:00:00"/>
    <n v="35"/>
    <n v="5062.49"/>
    <n v="90706"/>
    <n v="2"/>
    <n v="3.39"/>
    <n v="381.05"/>
    <x v="3"/>
    <x v="0"/>
    <x v="0"/>
    <s v=""/>
    <n v="171.84"/>
    <x v="136"/>
  </r>
  <r>
    <n v="18303"/>
    <s v="Critical"/>
    <n v="0.01"/>
    <n v="32.94"/>
    <n v="55.98"/>
    <n v="4.8600000000000003"/>
    <n v="507"/>
    <x v="155"/>
    <x v="0"/>
    <x v="0"/>
    <x v="0"/>
    <x v="7"/>
    <s v="Small Box"/>
    <x v="209"/>
    <n v="0.36"/>
    <s v="United States"/>
    <x v="3"/>
    <x v="35"/>
    <s v="Bowling Green"/>
    <n v="42104"/>
    <d v="2015-04-18T00:00:00"/>
    <d v="2015-04-20T00:00:00"/>
    <n v="11"/>
    <n v="646.97"/>
    <n v="87357"/>
    <n v="2"/>
    <n v="5.09"/>
    <n v="6.54"/>
    <x v="4"/>
    <x v="0"/>
    <x v="0"/>
    <s v=""/>
    <n v="32.94"/>
    <x v="137"/>
  </r>
  <r>
    <n v="18304"/>
    <s v="Critical"/>
    <n v="0.04"/>
    <n v="131.33000000000001"/>
    <n v="65.989999999999995"/>
    <n v="8.99"/>
    <n v="507"/>
    <x v="155"/>
    <x v="2"/>
    <x v="0"/>
    <x v="2"/>
    <x v="5"/>
    <s v="Small Box"/>
    <x v="210"/>
    <n v="0.56000000000000005"/>
    <s v="United States"/>
    <x v="3"/>
    <x v="35"/>
    <s v="Bowling Green"/>
    <n v="42104"/>
    <d v="2015-04-18T00:00:00"/>
    <d v="2015-04-19T00:00:00"/>
    <n v="17"/>
    <n v="946.29"/>
    <n v="87357"/>
    <n v="1"/>
    <n v="13.88"/>
    <n v="39.43"/>
    <x v="4"/>
    <x v="0"/>
    <x v="0"/>
    <s v=""/>
    <n v="131.33000000000001"/>
    <x v="138"/>
  </r>
  <r>
    <n v="21958"/>
    <s v="High"/>
    <n v="0.01"/>
    <n v="-282.08"/>
    <n v="20.98"/>
    <n v="53.03"/>
    <n v="508"/>
    <x v="156"/>
    <x v="1"/>
    <x v="0"/>
    <x v="0"/>
    <x v="10"/>
    <s v="Jumbo Drum"/>
    <x v="211"/>
    <n v="0.78"/>
    <s v="United States"/>
    <x v="3"/>
    <x v="35"/>
    <s v="Covington"/>
    <n v="41011"/>
    <d v="2015-02-23T00:00:00"/>
    <d v="2015-02-23T00:00:00"/>
    <n v="5"/>
    <n v="123"/>
    <n v="87356"/>
    <n v="0"/>
    <n v="-229.33"/>
    <n v="1.24"/>
    <x v="2"/>
    <x v="0"/>
    <x v="0"/>
    <n v="-282.08"/>
    <s v=""/>
    <x v="2"/>
  </r>
  <r>
    <n v="18305"/>
    <s v="Critical"/>
    <n v="0.01"/>
    <n v="140.13999999999999"/>
    <n v="128.24"/>
    <n v="12.65"/>
    <n v="508"/>
    <x v="156"/>
    <x v="2"/>
    <x v="0"/>
    <x v="1"/>
    <x v="1"/>
    <s v="Medium Box"/>
    <x v="212"/>
    <n v="0.51883000000000001"/>
    <s v="United States"/>
    <x v="3"/>
    <x v="35"/>
    <s v="Covington"/>
    <n v="41011"/>
    <d v="2015-04-18T00:00:00"/>
    <d v="2015-04-21T00:00:00"/>
    <n v="4"/>
    <n v="554.08000000000004"/>
    <n v="87357"/>
    <n v="3"/>
    <n v="25.29"/>
    <n v="5.6"/>
    <x v="4"/>
    <x v="0"/>
    <x v="0"/>
    <s v=""/>
    <n v="140.13999999999999"/>
    <x v="139"/>
  </r>
  <r>
    <n v="19895"/>
    <s v="Low"/>
    <n v="0.02"/>
    <n v="105.25"/>
    <n v="48.04"/>
    <n v="5.09"/>
    <n v="510"/>
    <x v="157"/>
    <x v="2"/>
    <x v="0"/>
    <x v="0"/>
    <x v="7"/>
    <s v="Small Box"/>
    <x v="213"/>
    <n v="0.37"/>
    <s v="United States"/>
    <x v="0"/>
    <x v="1"/>
    <s v="Manteca"/>
    <n v="95336"/>
    <d v="2015-01-13T00:00:00"/>
    <d v="2015-01-13T00:00:00"/>
    <n v="3"/>
    <n v="152.54"/>
    <n v="90058"/>
    <n v="0"/>
    <n v="69"/>
    <n v="3.11"/>
    <x v="0"/>
    <x v="0"/>
    <x v="0"/>
    <s v=""/>
    <n v="105.25"/>
    <x v="140"/>
  </r>
  <r>
    <n v="20007"/>
    <s v="Critical"/>
    <n v="0.03"/>
    <n v="-29.09"/>
    <n v="6.37"/>
    <n v="5.19"/>
    <n v="510"/>
    <x v="157"/>
    <x v="2"/>
    <x v="0"/>
    <x v="0"/>
    <x v="8"/>
    <s v="Small Box"/>
    <x v="214"/>
    <n v="0.38"/>
    <s v="United States"/>
    <x v="0"/>
    <x v="1"/>
    <s v="Manteca"/>
    <n v="95336"/>
    <d v="2015-02-01T00:00:00"/>
    <d v="2015-02-02T00:00:00"/>
    <n v="14"/>
    <n v="89.79"/>
    <n v="90059"/>
    <n v="1"/>
    <n v="-32.4"/>
    <n v="2.78"/>
    <x v="2"/>
    <x v="0"/>
    <x v="0"/>
    <n v="-29.09"/>
    <s v=""/>
    <x v="2"/>
  </r>
  <r>
    <n v="20216"/>
    <s v="Low"/>
    <n v="7.0000000000000007E-2"/>
    <n v="113.41"/>
    <n v="12.64"/>
    <n v="4.9800000000000004"/>
    <n v="518"/>
    <x v="158"/>
    <x v="2"/>
    <x v="1"/>
    <x v="1"/>
    <x v="2"/>
    <s v="Small Pack"/>
    <x v="215"/>
    <n v="0.48"/>
    <s v="United States"/>
    <x v="2"/>
    <x v="33"/>
    <s v="Clayton"/>
    <n v="63105"/>
    <d v="2015-06-05T00:00:00"/>
    <d v="2015-06-12T00:00:00"/>
    <n v="16"/>
    <n v="199.76"/>
    <n v="90867"/>
    <n v="7"/>
    <n v="56.78"/>
    <n v="15.04"/>
    <x v="1"/>
    <x v="0"/>
    <x v="0"/>
    <s v=""/>
    <n v="113.41"/>
    <x v="141"/>
  </r>
  <r>
    <n v="23200"/>
    <s v="Medium"/>
    <n v="0.02"/>
    <n v="26.1"/>
    <n v="150.97999999999999"/>
    <n v="13.99"/>
    <n v="522"/>
    <x v="159"/>
    <x v="0"/>
    <x v="2"/>
    <x v="2"/>
    <x v="6"/>
    <s v="Medium Box"/>
    <x v="216"/>
    <n v="0.38"/>
    <s v="United States"/>
    <x v="0"/>
    <x v="6"/>
    <s v="Redmond"/>
    <n v="97756"/>
    <d v="2015-06-22T00:00:00"/>
    <d v="2015-06-24T00:00:00"/>
    <n v="3"/>
    <n v="480.37"/>
    <n v="89327"/>
    <n v="2"/>
    <n v="5.43"/>
    <n v="9.8000000000000007"/>
    <x v="1"/>
    <x v="0"/>
    <x v="0"/>
    <s v=""/>
    <n v="26.1"/>
    <x v="142"/>
  </r>
  <r>
    <n v="23201"/>
    <s v="Medium"/>
    <n v="0.1"/>
    <n v="-2.58"/>
    <n v="5.43"/>
    <n v="0.95"/>
    <n v="522"/>
    <x v="159"/>
    <x v="2"/>
    <x v="2"/>
    <x v="0"/>
    <x v="7"/>
    <s v="Wrap Bag"/>
    <x v="217"/>
    <n v="0.36"/>
    <s v="United States"/>
    <x v="0"/>
    <x v="6"/>
    <s v="Redmond"/>
    <n v="97756"/>
    <d v="2015-06-22T00:00:00"/>
    <d v="2015-06-24T00:00:00"/>
    <n v="1"/>
    <n v="5.76"/>
    <n v="89327"/>
    <n v="2"/>
    <n v="-44.79"/>
    <n v="0.64"/>
    <x v="1"/>
    <x v="0"/>
    <x v="0"/>
    <n v="-2.58"/>
    <s v=""/>
    <x v="2"/>
  </r>
  <r>
    <n v="23202"/>
    <s v="Medium"/>
    <n v="0.01"/>
    <n v="2800.12"/>
    <n v="179.29"/>
    <n v="29.21"/>
    <n v="522"/>
    <x v="159"/>
    <x v="1"/>
    <x v="2"/>
    <x v="1"/>
    <x v="11"/>
    <s v="Jumbo Box"/>
    <x v="218"/>
    <n v="0.74"/>
    <s v="United States"/>
    <x v="0"/>
    <x v="6"/>
    <s v="Redmond"/>
    <n v="97756"/>
    <d v="2015-06-22T00:00:00"/>
    <d v="2015-06-23T00:00:00"/>
    <n v="21"/>
    <n v="3112.13"/>
    <n v="89327"/>
    <n v="1"/>
    <n v="89.97"/>
    <n v="31.44"/>
    <x v="1"/>
    <x v="0"/>
    <x v="0"/>
    <s v=""/>
    <n v="2800.12"/>
    <x v="143"/>
  </r>
  <r>
    <n v="21517"/>
    <s v="Not Specified"/>
    <n v="0.03"/>
    <n v="363.55"/>
    <n v="1270.99"/>
    <n v="19.989999999999998"/>
    <n v="524"/>
    <x v="160"/>
    <x v="2"/>
    <x v="3"/>
    <x v="0"/>
    <x v="8"/>
    <s v="Small Box"/>
    <x v="219"/>
    <n v="0.35"/>
    <s v="United States"/>
    <x v="3"/>
    <x v="20"/>
    <s v="Farragut"/>
    <n v="37922"/>
    <d v="2015-01-20T00:00:00"/>
    <d v="2015-01-22T00:00:00"/>
    <n v="2"/>
    <n v="2589.0100000000002"/>
    <n v="91127"/>
    <n v="2"/>
    <n v="14.04"/>
    <n v="80.069999999999993"/>
    <x v="0"/>
    <x v="0"/>
    <x v="0"/>
    <s v=""/>
    <n v="363.55"/>
    <x v="144"/>
  </r>
  <r>
    <n v="21518"/>
    <s v="Not Specified"/>
    <n v="7.0000000000000007E-2"/>
    <n v="-11.54"/>
    <n v="2036.48"/>
    <n v="14.7"/>
    <n v="524"/>
    <x v="160"/>
    <x v="1"/>
    <x v="3"/>
    <x v="2"/>
    <x v="6"/>
    <s v="Jumbo Drum"/>
    <x v="220"/>
    <n v="0.55000000000000004"/>
    <s v="United States"/>
    <x v="3"/>
    <x v="20"/>
    <s v="Farragut"/>
    <n v="37922"/>
    <d v="2015-01-20T00:00:00"/>
    <d v="2015-01-22T00:00:00"/>
    <n v="1"/>
    <n v="1893.93"/>
    <n v="91127"/>
    <n v="2"/>
    <n v="-0.61"/>
    <n v="142.55000000000001"/>
    <x v="0"/>
    <x v="0"/>
    <x v="0"/>
    <n v="-11.54"/>
    <s v=""/>
    <x v="2"/>
  </r>
  <r>
    <n v="22176"/>
    <s v="High"/>
    <n v="0.09"/>
    <n v="-6.61"/>
    <n v="17.98"/>
    <n v="8.51"/>
    <n v="526"/>
    <x v="161"/>
    <x v="2"/>
    <x v="1"/>
    <x v="2"/>
    <x v="6"/>
    <s v="Medium Box"/>
    <x v="18"/>
    <n v="0.4"/>
    <s v="United States"/>
    <x v="0"/>
    <x v="28"/>
    <s v="Mesa"/>
    <n v="85204"/>
    <d v="2015-05-25T00:00:00"/>
    <d v="2015-05-27T00:00:00"/>
    <n v="12"/>
    <n v="211.13"/>
    <n v="90026"/>
    <n v="2"/>
    <n v="-3.13"/>
    <n v="20.88"/>
    <x v="3"/>
    <x v="0"/>
    <x v="0"/>
    <n v="-6.61"/>
    <s v=""/>
    <x v="2"/>
  </r>
  <r>
    <n v="20494"/>
    <s v="Not Specified"/>
    <n v="0"/>
    <n v="-15.56"/>
    <n v="1.88"/>
    <n v="1.49"/>
    <n v="526"/>
    <x v="161"/>
    <x v="2"/>
    <x v="1"/>
    <x v="0"/>
    <x v="8"/>
    <s v="Small Box"/>
    <x v="83"/>
    <n v="0.37"/>
    <s v="United States"/>
    <x v="0"/>
    <x v="28"/>
    <s v="Mesa"/>
    <n v="85204"/>
    <d v="2015-01-17T00:00:00"/>
    <d v="2015-01-18T00:00:00"/>
    <n v="13"/>
    <n v="25.39"/>
    <n v="90027"/>
    <n v="1"/>
    <n v="-61.28"/>
    <n v="0"/>
    <x v="0"/>
    <x v="1"/>
    <x v="1"/>
    <n v="-15.56"/>
    <s v=""/>
    <x v="2"/>
  </r>
  <r>
    <n v="20495"/>
    <s v="Not Specified"/>
    <n v="0.06"/>
    <n v="-108.19"/>
    <n v="5.78"/>
    <n v="5.67"/>
    <n v="526"/>
    <x v="161"/>
    <x v="2"/>
    <x v="1"/>
    <x v="0"/>
    <x v="7"/>
    <s v="Small Box"/>
    <x v="221"/>
    <n v="0.36"/>
    <s v="United States"/>
    <x v="0"/>
    <x v="28"/>
    <s v="Mesa"/>
    <n v="85204"/>
    <d v="2015-01-17T00:00:00"/>
    <d v="2015-01-18T00:00:00"/>
    <n v="15"/>
    <n v="87.27"/>
    <n v="90027"/>
    <n v="1"/>
    <n v="-123.97"/>
    <n v="5.57"/>
    <x v="0"/>
    <x v="0"/>
    <x v="0"/>
    <n v="-108.19"/>
    <s v=""/>
    <x v="2"/>
  </r>
  <r>
    <n v="26210"/>
    <s v="Low"/>
    <n v="0"/>
    <n v="46.49"/>
    <n v="15.99"/>
    <n v="13.18"/>
    <n v="535"/>
    <x v="162"/>
    <x v="2"/>
    <x v="0"/>
    <x v="0"/>
    <x v="8"/>
    <s v="Small Box"/>
    <x v="222"/>
    <n v="0.37"/>
    <s v="United States"/>
    <x v="3"/>
    <x v="8"/>
    <s v="Montclair"/>
    <n v="22025"/>
    <d v="2015-04-21T00:00:00"/>
    <d v="2015-04-25T00:00:00"/>
    <n v="23"/>
    <n v="403.25"/>
    <n v="88511"/>
    <n v="4"/>
    <n v="11.53"/>
    <n v="0"/>
    <x v="4"/>
    <x v="1"/>
    <x v="1"/>
    <s v=""/>
    <n v="46.49"/>
    <x v="145"/>
  </r>
  <r>
    <n v="20811"/>
    <s v="Medium"/>
    <n v="0.05"/>
    <n v="159.53"/>
    <n v="59.78"/>
    <n v="10.29"/>
    <n v="539"/>
    <x v="163"/>
    <x v="2"/>
    <x v="2"/>
    <x v="0"/>
    <x v="8"/>
    <s v="Small Box"/>
    <x v="223"/>
    <n v="0.39"/>
    <s v="United States"/>
    <x v="2"/>
    <x v="12"/>
    <s v="Urbana"/>
    <n v="61801"/>
    <d v="2015-05-14T00:00:00"/>
    <d v="2015-05-15T00:00:00"/>
    <n v="7"/>
    <n v="414.49"/>
    <n v="91174"/>
    <n v="1"/>
    <n v="38.49"/>
    <n v="21.82"/>
    <x v="3"/>
    <x v="0"/>
    <x v="0"/>
    <s v=""/>
    <n v="159.53"/>
    <x v="146"/>
  </r>
  <r>
    <n v="20812"/>
    <s v="Medium"/>
    <n v="0.08"/>
    <n v="15.37"/>
    <n v="20.99"/>
    <n v="1.25"/>
    <n v="540"/>
    <x v="164"/>
    <x v="2"/>
    <x v="2"/>
    <x v="2"/>
    <x v="5"/>
    <s v="Small Pack"/>
    <x v="224"/>
    <n v="0.83"/>
    <s v="United States"/>
    <x v="2"/>
    <x v="12"/>
    <s v="Vernon Hills"/>
    <n v="60061"/>
    <d v="2015-05-14T00:00:00"/>
    <d v="2015-05-16T00:00:00"/>
    <n v="28"/>
    <n v="469.69"/>
    <n v="91174"/>
    <n v="2"/>
    <n v="3.27"/>
    <n v="40.840000000000003"/>
    <x v="3"/>
    <x v="0"/>
    <x v="0"/>
    <s v=""/>
    <n v="15.37"/>
    <x v="147"/>
  </r>
  <r>
    <n v="24783"/>
    <s v="Medium"/>
    <n v="0.05"/>
    <n v="5924.11"/>
    <n v="204.1"/>
    <n v="13.99"/>
    <n v="540"/>
    <x v="164"/>
    <x v="2"/>
    <x v="2"/>
    <x v="2"/>
    <x v="6"/>
    <s v="Medium Box"/>
    <x v="225"/>
    <n v="0.37"/>
    <s v="United States"/>
    <x v="2"/>
    <x v="12"/>
    <s v="Vernon Hills"/>
    <n v="60061"/>
    <d v="2015-05-23T00:00:00"/>
    <d v="2015-05-25T00:00:00"/>
    <n v="41"/>
    <n v="8585.67"/>
    <n v="91175"/>
    <n v="2"/>
    <n v="69"/>
    <n v="451.88"/>
    <x v="3"/>
    <x v="0"/>
    <x v="0"/>
    <s v=""/>
    <n v="5924.11"/>
    <x v="148"/>
  </r>
  <r>
    <n v="23401"/>
    <s v="Not Specified"/>
    <n v="0.03"/>
    <n v="39.590000000000003"/>
    <n v="13.73"/>
    <n v="6.85"/>
    <n v="547"/>
    <x v="165"/>
    <x v="0"/>
    <x v="0"/>
    <x v="1"/>
    <x v="2"/>
    <s v="Wrap Bag"/>
    <x v="226"/>
    <n v="0.54"/>
    <s v="United States"/>
    <x v="1"/>
    <x v="36"/>
    <s v="Morgantown"/>
    <n v="26501"/>
    <d v="2015-06-14T00:00:00"/>
    <d v="2015-06-15T00:00:00"/>
    <n v="4"/>
    <n v="57.37"/>
    <n v="86250"/>
    <n v="1"/>
    <n v="69"/>
    <n v="1.77"/>
    <x v="1"/>
    <x v="0"/>
    <x v="0"/>
    <s v=""/>
    <n v="39.590000000000003"/>
    <x v="149"/>
  </r>
  <r>
    <n v="25806"/>
    <s v="Not Specified"/>
    <n v="0.02"/>
    <n v="-66.38"/>
    <n v="7.1"/>
    <n v="6.05"/>
    <n v="549"/>
    <x v="166"/>
    <x v="2"/>
    <x v="0"/>
    <x v="0"/>
    <x v="8"/>
    <s v="Small Box"/>
    <x v="227"/>
    <n v="0.39"/>
    <s v="United States"/>
    <x v="0"/>
    <x v="27"/>
    <s v="Roswell"/>
    <n v="88201"/>
    <d v="2015-01-20T00:00:00"/>
    <d v="2015-01-20T00:00:00"/>
    <n v="9"/>
    <n v="66.319999999999993"/>
    <n v="90908"/>
    <n v="0"/>
    <n v="-100.09"/>
    <n v="1.35"/>
    <x v="0"/>
    <x v="0"/>
    <x v="0"/>
    <n v="-66.38"/>
    <s v=""/>
    <x v="2"/>
  </r>
  <r>
    <n v="24132"/>
    <s v="High"/>
    <n v="0.05"/>
    <n v="-33.340000000000003"/>
    <n v="1.68"/>
    <n v="1.57"/>
    <n v="550"/>
    <x v="167"/>
    <x v="2"/>
    <x v="0"/>
    <x v="0"/>
    <x v="0"/>
    <s v="Wrap Bag"/>
    <x v="15"/>
    <n v="0.59"/>
    <s v="United States"/>
    <x v="2"/>
    <x v="7"/>
    <s v="Seguin"/>
    <n v="78155"/>
    <d v="2015-01-30T00:00:00"/>
    <d v="2015-01-31T00:00:00"/>
    <n v="11"/>
    <n v="18.75"/>
    <n v="90909"/>
    <n v="1"/>
    <n v="-177.81"/>
    <n v="0.99"/>
    <x v="0"/>
    <x v="0"/>
    <x v="0"/>
    <n v="-33.340000000000003"/>
    <s v=""/>
    <x v="2"/>
  </r>
  <r>
    <n v="24133"/>
    <s v="High"/>
    <n v="0.1"/>
    <n v="-201.28"/>
    <n v="218.75"/>
    <n v="69.64"/>
    <n v="550"/>
    <x v="167"/>
    <x v="1"/>
    <x v="0"/>
    <x v="1"/>
    <x v="11"/>
    <s v="Jumbo Box"/>
    <x v="228"/>
    <n v="0.77"/>
    <s v="United States"/>
    <x v="2"/>
    <x v="7"/>
    <s v="Seguin"/>
    <n v="78155"/>
    <d v="2015-01-30T00:00:00"/>
    <d v="2015-02-01T00:00:00"/>
    <n v="1"/>
    <n v="188.51"/>
    <n v="90909"/>
    <n v="2"/>
    <n v="-106.77"/>
    <n v="20.95"/>
    <x v="0"/>
    <x v="0"/>
    <x v="0"/>
    <n v="-201.28"/>
    <s v=""/>
    <x v="2"/>
  </r>
  <r>
    <n v="23209"/>
    <s v="Medium"/>
    <n v="0.06"/>
    <n v="4637.41"/>
    <n v="549.99"/>
    <n v="49"/>
    <n v="550"/>
    <x v="167"/>
    <x v="1"/>
    <x v="0"/>
    <x v="2"/>
    <x v="16"/>
    <s v="Jumbo Drum"/>
    <x v="229"/>
    <n v="0.35"/>
    <s v="United States"/>
    <x v="2"/>
    <x v="7"/>
    <s v="Seguin"/>
    <n v="78155"/>
    <d v="2015-06-12T00:00:00"/>
    <d v="2015-06-13T00:00:00"/>
    <n v="13"/>
    <n v="6720.88"/>
    <n v="90910"/>
    <n v="1"/>
    <n v="69"/>
    <n v="428.99"/>
    <x v="1"/>
    <x v="0"/>
    <x v="0"/>
    <s v=""/>
    <n v="4637.41"/>
    <x v="150"/>
  </r>
  <r>
    <n v="23210"/>
    <s v="Medium"/>
    <n v="0.08"/>
    <n v="-239.54"/>
    <n v="115.99"/>
    <n v="5.99"/>
    <n v="550"/>
    <x v="167"/>
    <x v="0"/>
    <x v="0"/>
    <x v="2"/>
    <x v="5"/>
    <s v="Small Box"/>
    <x v="230"/>
    <n v="0.56999999999999995"/>
    <s v="United States"/>
    <x v="2"/>
    <x v="7"/>
    <s v="Seguin"/>
    <n v="78155"/>
    <d v="2015-06-12T00:00:00"/>
    <d v="2015-06-13T00:00:00"/>
    <n v="1"/>
    <n v="102.21"/>
    <n v="90910"/>
    <n v="1"/>
    <n v="-234.36"/>
    <n v="8.89"/>
    <x v="1"/>
    <x v="0"/>
    <x v="0"/>
    <n v="-239.54"/>
    <s v=""/>
    <x v="2"/>
  </r>
  <r>
    <n v="24134"/>
    <s v="High"/>
    <n v="0"/>
    <n v="21.51"/>
    <n v="15.04"/>
    <n v="1.97"/>
    <n v="551"/>
    <x v="168"/>
    <x v="2"/>
    <x v="0"/>
    <x v="0"/>
    <x v="7"/>
    <s v="Wrap Bag"/>
    <x v="231"/>
    <n v="0.39"/>
    <s v="United States"/>
    <x v="2"/>
    <x v="7"/>
    <s v="Sherman"/>
    <n v="75090"/>
    <d v="2015-01-30T00:00:00"/>
    <d v="2015-02-01T00:00:00"/>
    <n v="2"/>
    <n v="31.18"/>
    <n v="90909"/>
    <n v="2"/>
    <n v="69"/>
    <n v="0"/>
    <x v="0"/>
    <x v="1"/>
    <x v="1"/>
    <s v=""/>
    <n v="21.51"/>
    <x v="151"/>
  </r>
  <r>
    <n v="2368"/>
    <s v="Medium"/>
    <n v="0"/>
    <n v="34.07"/>
    <n v="6.88"/>
    <n v="2"/>
    <n v="553"/>
    <x v="169"/>
    <x v="0"/>
    <x v="1"/>
    <x v="0"/>
    <x v="7"/>
    <s v="Wrap Bag"/>
    <x v="232"/>
    <n v="0.39"/>
    <s v="United States"/>
    <x v="0"/>
    <x v="1"/>
    <s v="Los Angeles"/>
    <n v="90008"/>
    <d v="2015-01-28T00:00:00"/>
    <d v="2015-01-29T00:00:00"/>
    <n v="36"/>
    <n v="267.52999999999997"/>
    <n v="17155"/>
    <n v="1"/>
    <n v="12.73"/>
    <n v="0"/>
    <x v="0"/>
    <x v="1"/>
    <x v="1"/>
    <s v=""/>
    <n v="34.07"/>
    <x v="152"/>
  </r>
  <r>
    <n v="349"/>
    <s v="Not Specified"/>
    <n v="7.0000000000000007E-2"/>
    <n v="4073.25"/>
    <n v="2036.48"/>
    <n v="14.7"/>
    <n v="553"/>
    <x v="169"/>
    <x v="1"/>
    <x v="0"/>
    <x v="2"/>
    <x v="6"/>
    <s v="Jumbo Drum"/>
    <x v="220"/>
    <n v="0.55000000000000004"/>
    <s v="United States"/>
    <x v="0"/>
    <x v="1"/>
    <s v="Los Angeles"/>
    <n v="90008"/>
    <d v="2015-02-21T00:00:00"/>
    <d v="2015-02-21T00:00:00"/>
    <n v="25"/>
    <n v="43046.2"/>
    <n v="2433"/>
    <n v="0"/>
    <n v="9.4600000000000009"/>
    <n v="3240.04"/>
    <x v="2"/>
    <x v="0"/>
    <x v="0"/>
    <s v=""/>
    <n v="4073.25"/>
    <x v="153"/>
  </r>
  <r>
    <n v="1115"/>
    <s v="Low"/>
    <n v="0.01"/>
    <n v="-179.59"/>
    <n v="4.9800000000000004"/>
    <n v="7.44"/>
    <n v="553"/>
    <x v="169"/>
    <x v="2"/>
    <x v="0"/>
    <x v="0"/>
    <x v="7"/>
    <s v="Small Box"/>
    <x v="130"/>
    <n v="0.36"/>
    <s v="United States"/>
    <x v="0"/>
    <x v="1"/>
    <s v="Los Angeles"/>
    <n v="90008"/>
    <d v="2015-04-15T00:00:00"/>
    <d v="2015-04-24T00:00:00"/>
    <n v="63"/>
    <n v="330.21"/>
    <n v="8165"/>
    <n v="9"/>
    <n v="-54.39"/>
    <n v="3.34"/>
    <x v="4"/>
    <x v="0"/>
    <x v="0"/>
    <n v="-179.59"/>
    <s v=""/>
    <x v="2"/>
  </r>
  <r>
    <n v="64"/>
    <s v="Medium"/>
    <n v="0.08"/>
    <n v="-500.38"/>
    <n v="124.49"/>
    <n v="51.94"/>
    <n v="553"/>
    <x v="169"/>
    <x v="1"/>
    <x v="0"/>
    <x v="1"/>
    <x v="11"/>
    <s v="Jumbo Box"/>
    <x v="156"/>
    <n v="0.63"/>
    <s v="United States"/>
    <x v="0"/>
    <x v="1"/>
    <s v="Los Angeles"/>
    <n v="90008"/>
    <d v="2015-06-18T00:00:00"/>
    <d v="2015-06-19T00:00:00"/>
    <n v="56"/>
    <n v="6831.37"/>
    <n v="359"/>
    <n v="1"/>
    <n v="-7.32"/>
    <n v="594.03"/>
    <x v="1"/>
    <x v="0"/>
    <x v="0"/>
    <n v="-500.38"/>
    <s v=""/>
    <x v="2"/>
  </r>
  <r>
    <n v="18349"/>
    <s v="Not Specified"/>
    <n v="7.0000000000000007E-2"/>
    <n v="6028.41"/>
    <n v="2036.48"/>
    <n v="14.7"/>
    <n v="555"/>
    <x v="170"/>
    <x v="1"/>
    <x v="0"/>
    <x v="2"/>
    <x v="6"/>
    <s v="Jumbo Drum"/>
    <x v="220"/>
    <n v="0.55000000000000004"/>
    <s v="United States"/>
    <x v="0"/>
    <x v="17"/>
    <s v="Pleasant Grove"/>
    <n v="84062"/>
    <d v="2015-02-21T00:00:00"/>
    <d v="2015-02-21T00:00:00"/>
    <n v="6"/>
    <n v="10331.09"/>
    <n v="86190"/>
    <n v="0"/>
    <n v="58.35"/>
    <n v="777.61"/>
    <x v="2"/>
    <x v="0"/>
    <x v="0"/>
    <s v=""/>
    <n v="6028.41"/>
    <x v="154"/>
  </r>
  <r>
    <n v="19115"/>
    <s v="Low"/>
    <n v="0.01"/>
    <n v="-161.63"/>
    <n v="4.9800000000000004"/>
    <n v="7.44"/>
    <n v="555"/>
    <x v="170"/>
    <x v="2"/>
    <x v="0"/>
    <x v="0"/>
    <x v="7"/>
    <s v="Small Box"/>
    <x v="130"/>
    <n v="0.36"/>
    <s v="United States"/>
    <x v="0"/>
    <x v="17"/>
    <s v="Pleasant Grove"/>
    <n v="84062"/>
    <d v="2015-04-15T00:00:00"/>
    <d v="2015-04-24T00:00:00"/>
    <n v="16"/>
    <n v="83.86"/>
    <n v="86191"/>
    <n v="9"/>
    <n v="-192.74"/>
    <n v="0.85"/>
    <x v="4"/>
    <x v="0"/>
    <x v="0"/>
    <n v="-161.63"/>
    <s v=""/>
    <x v="2"/>
  </r>
  <r>
    <n v="18064"/>
    <s v="Medium"/>
    <n v="0.08"/>
    <n v="-250.19"/>
    <n v="124.49"/>
    <n v="51.94"/>
    <n v="555"/>
    <x v="170"/>
    <x v="1"/>
    <x v="0"/>
    <x v="1"/>
    <x v="11"/>
    <s v="Jumbo Box"/>
    <x v="156"/>
    <n v="0.63"/>
    <s v="United States"/>
    <x v="0"/>
    <x v="17"/>
    <s v="Pleasant Grove"/>
    <n v="84062"/>
    <d v="2015-06-18T00:00:00"/>
    <d v="2015-06-19T00:00:00"/>
    <n v="14"/>
    <n v="1707.84"/>
    <n v="86192"/>
    <n v="1"/>
    <n v="-14.65"/>
    <n v="148.51"/>
    <x v="1"/>
    <x v="0"/>
    <x v="0"/>
    <n v="-250.19"/>
    <s v=""/>
    <x v="2"/>
  </r>
  <r>
    <n v="20368"/>
    <s v="Medium"/>
    <n v="0"/>
    <n v="46.15"/>
    <n v="6.88"/>
    <n v="2"/>
    <n v="556"/>
    <x v="171"/>
    <x v="0"/>
    <x v="1"/>
    <x v="0"/>
    <x v="7"/>
    <s v="Wrap Bag"/>
    <x v="232"/>
    <n v="0.39"/>
    <s v="United States"/>
    <x v="0"/>
    <x v="17"/>
    <s v="Provo"/>
    <n v="84604"/>
    <d v="2015-01-28T00:00:00"/>
    <d v="2015-01-29T00:00:00"/>
    <n v="9"/>
    <n v="66.88"/>
    <n v="86189"/>
    <n v="1"/>
    <n v="69"/>
    <n v="0"/>
    <x v="0"/>
    <x v="1"/>
    <x v="1"/>
    <s v=""/>
    <n v="46.15"/>
    <x v="155"/>
  </r>
  <r>
    <n v="20369"/>
    <s v="Medium"/>
    <n v="0.03"/>
    <n v="-1116.33"/>
    <n v="32.479999999999997"/>
    <n v="35"/>
    <n v="556"/>
    <x v="171"/>
    <x v="0"/>
    <x v="1"/>
    <x v="0"/>
    <x v="10"/>
    <s v="Large Box"/>
    <x v="233"/>
    <n v="0.81"/>
    <s v="United States"/>
    <x v="0"/>
    <x v="17"/>
    <s v="Provo"/>
    <n v="84604"/>
    <d v="2015-01-28T00:00:00"/>
    <d v="2015-01-28T00:00:00"/>
    <n v="8"/>
    <n v="274.91000000000003"/>
    <n v="86189"/>
    <n v="0"/>
    <n v="-406.07"/>
    <n v="8.5"/>
    <x v="0"/>
    <x v="0"/>
    <x v="0"/>
    <n v="-1116.33"/>
    <s v=""/>
    <x v="2"/>
  </r>
  <r>
    <n v="21966"/>
    <s v="Critical"/>
    <n v="0.02"/>
    <n v="1141.79"/>
    <n v="280.98"/>
    <n v="57"/>
    <n v="568"/>
    <x v="172"/>
    <x v="1"/>
    <x v="3"/>
    <x v="1"/>
    <x v="1"/>
    <s v="Jumbo Drum"/>
    <x v="234"/>
    <n v="0.78"/>
    <s v="United States"/>
    <x v="3"/>
    <x v="37"/>
    <s v="Columbus"/>
    <n v="39701"/>
    <d v="2015-03-04T00:00:00"/>
    <d v="2015-03-05T00:00:00"/>
    <n v="4"/>
    <n v="1128.74"/>
    <n v="88879"/>
    <n v="1"/>
    <n v="101.16"/>
    <n v="23.04"/>
    <x v="5"/>
    <x v="0"/>
    <x v="0"/>
    <s v=""/>
    <n v="1141.79"/>
    <x v="156"/>
  </r>
  <r>
    <n v="22667"/>
    <s v="Not Specified"/>
    <n v="0.09"/>
    <n v="-99.57"/>
    <n v="70.97"/>
    <n v="3.5"/>
    <n v="568"/>
    <x v="172"/>
    <x v="2"/>
    <x v="3"/>
    <x v="0"/>
    <x v="15"/>
    <s v="Small Box"/>
    <x v="235"/>
    <n v="0.59"/>
    <s v="United States"/>
    <x v="3"/>
    <x v="37"/>
    <s v="Columbus"/>
    <n v="39701"/>
    <d v="2015-04-15T00:00:00"/>
    <d v="2015-04-15T00:00:00"/>
    <n v="12"/>
    <n v="805.99"/>
    <n v="88880"/>
    <n v="0"/>
    <n v="-12.35"/>
    <n v="79.709999999999994"/>
    <x v="4"/>
    <x v="0"/>
    <x v="0"/>
    <n v="-99.57"/>
    <s v=""/>
    <x v="2"/>
  </r>
  <r>
    <n v="22736"/>
    <s v="Medium"/>
    <n v="0.08"/>
    <n v="224.85"/>
    <n v="67.28"/>
    <n v="19.989999999999998"/>
    <n v="568"/>
    <x v="172"/>
    <x v="0"/>
    <x v="3"/>
    <x v="0"/>
    <x v="8"/>
    <s v="Small Box"/>
    <x v="236"/>
    <n v="0.4"/>
    <s v="United States"/>
    <x v="3"/>
    <x v="37"/>
    <s v="Columbus"/>
    <n v="39701"/>
    <d v="2015-04-01T00:00:00"/>
    <d v="2015-04-03T00:00:00"/>
    <n v="16"/>
    <n v="1066.54"/>
    <n v="88882"/>
    <n v="2"/>
    <n v="21.08"/>
    <n v="92.74"/>
    <x v="4"/>
    <x v="0"/>
    <x v="0"/>
    <s v=""/>
    <n v="224.85"/>
    <x v="157"/>
  </r>
  <r>
    <n v="26038"/>
    <s v="Low"/>
    <n v="0.06"/>
    <n v="-122.13"/>
    <n v="7.99"/>
    <n v="5.03"/>
    <n v="570"/>
    <x v="173"/>
    <x v="2"/>
    <x v="3"/>
    <x v="2"/>
    <x v="5"/>
    <s v="Medium Box"/>
    <x v="145"/>
    <n v="0.6"/>
    <s v="United States"/>
    <x v="0"/>
    <x v="34"/>
    <s v="Henderson"/>
    <n v="89015"/>
    <d v="2015-01-13T00:00:00"/>
    <d v="2015-01-13T00:00:00"/>
    <n v="10"/>
    <n v="65.739999999999995"/>
    <n v="88881"/>
    <n v="0"/>
    <n v="-185.78"/>
    <n v="4.2"/>
    <x v="0"/>
    <x v="0"/>
    <x v="0"/>
    <n v="-122.13"/>
    <s v=""/>
    <x v="2"/>
  </r>
  <r>
    <n v="23719"/>
    <s v="Critical"/>
    <n v="0.05"/>
    <n v="-12.16"/>
    <n v="4.13"/>
    <n v="5.04"/>
    <n v="573"/>
    <x v="174"/>
    <x v="2"/>
    <x v="1"/>
    <x v="0"/>
    <x v="8"/>
    <s v="Small Box"/>
    <x v="237"/>
    <n v="0.38"/>
    <s v="United States"/>
    <x v="2"/>
    <x v="12"/>
    <s v="Pekin"/>
    <n v="61554"/>
    <d v="2015-03-13T00:00:00"/>
    <d v="2015-03-14T00:00:00"/>
    <n v="1"/>
    <n v="5.84"/>
    <n v="86555"/>
    <n v="1"/>
    <n v="-208.14"/>
    <n v="0.31"/>
    <x v="5"/>
    <x v="0"/>
    <x v="0"/>
    <n v="-12.16"/>
    <s v=""/>
    <x v="2"/>
  </r>
  <r>
    <n v="21992"/>
    <s v="High"/>
    <n v="0.08"/>
    <n v="-269.08"/>
    <n v="415.88"/>
    <n v="11.37"/>
    <n v="573"/>
    <x v="174"/>
    <x v="2"/>
    <x v="0"/>
    <x v="0"/>
    <x v="10"/>
    <s v="Small Box"/>
    <x v="165"/>
    <n v="0.56999999999999995"/>
    <s v="United States"/>
    <x v="2"/>
    <x v="12"/>
    <s v="Pekin"/>
    <n v="61554"/>
    <d v="2015-02-26T00:00:00"/>
    <d v="2015-02-27T00:00:00"/>
    <n v="1"/>
    <n v="405.57"/>
    <n v="86556"/>
    <n v="1"/>
    <n v="-66.349999999999994"/>
    <n v="35.270000000000003"/>
    <x v="2"/>
    <x v="0"/>
    <x v="0"/>
    <n v="-269.08"/>
    <s v=""/>
    <x v="2"/>
  </r>
  <r>
    <n v="21325"/>
    <s v="Low"/>
    <n v="0.06"/>
    <n v="-566"/>
    <n v="4.4800000000000004"/>
    <n v="49"/>
    <n v="576"/>
    <x v="175"/>
    <x v="2"/>
    <x v="0"/>
    <x v="0"/>
    <x v="15"/>
    <s v="Large Box"/>
    <x v="238"/>
    <n v="0.6"/>
    <s v="United States"/>
    <x v="0"/>
    <x v="1"/>
    <s v="Pomona"/>
    <n v="91767"/>
    <d v="2015-01-13T00:00:00"/>
    <d v="2015-01-17T00:00:00"/>
    <n v="4"/>
    <n v="32.6"/>
    <n v="88645"/>
    <n v="4"/>
    <n v="-1736.2"/>
    <n v="2.08"/>
    <x v="0"/>
    <x v="0"/>
    <x v="0"/>
    <n v="-566"/>
    <s v=""/>
    <x v="2"/>
  </r>
  <r>
    <n v="18664"/>
    <s v="Medium"/>
    <n v="0.03"/>
    <n v="293.14"/>
    <n v="162.93"/>
    <n v="19.989999999999998"/>
    <n v="578"/>
    <x v="176"/>
    <x v="2"/>
    <x v="0"/>
    <x v="0"/>
    <x v="4"/>
    <s v="Small Box"/>
    <x v="239"/>
    <n v="0.39"/>
    <s v="United States"/>
    <x v="1"/>
    <x v="18"/>
    <s v="Naugatuck"/>
    <n v="6770"/>
    <d v="2015-05-13T00:00:00"/>
    <d v="2015-05-14T00:00:00"/>
    <n v="3"/>
    <n v="515.88"/>
    <n v="88644"/>
    <n v="1"/>
    <n v="56.82"/>
    <n v="15.96"/>
    <x v="3"/>
    <x v="0"/>
    <x v="0"/>
    <s v=""/>
    <n v="293.14"/>
    <x v="158"/>
  </r>
  <r>
    <n v="18665"/>
    <s v="Medium"/>
    <n v="0.01"/>
    <n v="-6.61"/>
    <n v="11.58"/>
    <n v="5.72"/>
    <n v="579"/>
    <x v="177"/>
    <x v="2"/>
    <x v="0"/>
    <x v="0"/>
    <x v="4"/>
    <s v="Small Box"/>
    <x v="240"/>
    <n v="0.35"/>
    <s v="United States"/>
    <x v="1"/>
    <x v="18"/>
    <s v="Seymour"/>
    <n v="6478"/>
    <d v="2015-05-13T00:00:00"/>
    <d v="2015-05-15T00:00:00"/>
    <n v="2"/>
    <n v="25.06"/>
    <n v="88644"/>
    <n v="2"/>
    <n v="-26.38"/>
    <n v="0.25"/>
    <x v="3"/>
    <x v="0"/>
    <x v="0"/>
    <n v="-6.61"/>
    <s v=""/>
    <x v="2"/>
  </r>
  <r>
    <n v="18662"/>
    <s v="Medium"/>
    <n v="0.01"/>
    <n v="-57.54"/>
    <n v="55.99"/>
    <n v="5"/>
    <n v="580"/>
    <x v="178"/>
    <x v="2"/>
    <x v="0"/>
    <x v="2"/>
    <x v="5"/>
    <s v="Small Pack"/>
    <x v="241"/>
    <n v="0.8"/>
    <s v="United States"/>
    <x v="1"/>
    <x v="14"/>
    <s v="Auburn"/>
    <n v="4210"/>
    <d v="2015-05-13T00:00:00"/>
    <d v="2015-05-14T00:00:00"/>
    <n v="12"/>
    <n v="578.24"/>
    <n v="88644"/>
    <n v="1"/>
    <n v="-9.9499999999999993"/>
    <n v="5.84"/>
    <x v="3"/>
    <x v="0"/>
    <x v="0"/>
    <n v="-57.54"/>
    <s v=""/>
    <x v="2"/>
  </r>
  <r>
    <n v="24180"/>
    <s v="Not Specified"/>
    <n v="0.04"/>
    <n v="-266.22000000000003"/>
    <n v="15.51"/>
    <n v="17.78"/>
    <n v="584"/>
    <x v="179"/>
    <x v="2"/>
    <x v="0"/>
    <x v="0"/>
    <x v="10"/>
    <s v="Small Box"/>
    <x v="242"/>
    <n v="0.59"/>
    <s v="United States"/>
    <x v="1"/>
    <x v="15"/>
    <s v="Woburn"/>
    <n v="1801"/>
    <d v="2015-01-21T00:00:00"/>
    <d v="2015-01-23T00:00:00"/>
    <n v="7"/>
    <n v="116.93"/>
    <n v="88646"/>
    <n v="2"/>
    <n v="-227.67"/>
    <n v="4.87"/>
    <x v="0"/>
    <x v="0"/>
    <x v="0"/>
    <n v="-266.22000000000003"/>
    <s v=""/>
    <x v="2"/>
  </r>
  <r>
    <n v="18663"/>
    <s v="Medium"/>
    <n v="0.06"/>
    <n v="-67.59"/>
    <n v="13.9"/>
    <n v="7.59"/>
    <n v="585"/>
    <x v="180"/>
    <x v="2"/>
    <x v="0"/>
    <x v="0"/>
    <x v="12"/>
    <s v="Small Pack"/>
    <x v="243"/>
    <n v="0.56000000000000005"/>
    <s v="United States"/>
    <x v="1"/>
    <x v="16"/>
    <s v="Concord"/>
    <n v="3301"/>
    <d v="2015-05-13T00:00:00"/>
    <d v="2015-05-14T00:00:00"/>
    <n v="12"/>
    <n v="170.45"/>
    <n v="88644"/>
    <n v="1"/>
    <n v="-39.65"/>
    <n v="10.88"/>
    <x v="3"/>
    <x v="0"/>
    <x v="0"/>
    <n v="-67.59"/>
    <s v=""/>
    <x v="2"/>
  </r>
  <r>
    <n v="19781"/>
    <s v="Critical"/>
    <n v="0.08"/>
    <n v="-239.87"/>
    <n v="30.53"/>
    <n v="19.989999999999998"/>
    <n v="592"/>
    <x v="181"/>
    <x v="2"/>
    <x v="2"/>
    <x v="0"/>
    <x v="9"/>
    <s v="Small Box"/>
    <x v="244"/>
    <n v="0.39"/>
    <s v="United States"/>
    <x v="2"/>
    <x v="12"/>
    <s v="Wilmette"/>
    <n v="60091"/>
    <d v="2015-01-17T00:00:00"/>
    <d v="2015-01-17T00:00:00"/>
    <n v="10"/>
    <n v="285.87"/>
    <n v="86307"/>
    <n v="0"/>
    <n v="-83.91"/>
    <n v="24.86"/>
    <x v="0"/>
    <x v="0"/>
    <x v="0"/>
    <n v="-239.87"/>
    <s v=""/>
    <x v="2"/>
  </r>
  <r>
    <n v="19782"/>
    <s v="Critical"/>
    <n v="0.01"/>
    <n v="-53.44"/>
    <n v="1.68"/>
    <n v="1.57"/>
    <n v="593"/>
    <x v="182"/>
    <x v="2"/>
    <x v="2"/>
    <x v="0"/>
    <x v="0"/>
    <s v="Wrap Bag"/>
    <x v="15"/>
    <n v="0.59"/>
    <s v="United States"/>
    <x v="2"/>
    <x v="12"/>
    <s v="Woodridge"/>
    <n v="60517"/>
    <d v="2015-01-17T00:00:00"/>
    <d v="2015-01-19T00:00:00"/>
    <n v="12"/>
    <n v="20.37"/>
    <n v="86307"/>
    <n v="2"/>
    <n v="-262.37"/>
    <n v="0.21"/>
    <x v="0"/>
    <x v="0"/>
    <x v="0"/>
    <n v="-53.44"/>
    <s v=""/>
    <x v="2"/>
  </r>
  <r>
    <n v="22996"/>
    <s v="Critical"/>
    <n v="0.09"/>
    <n v="-22.12"/>
    <n v="13.79"/>
    <n v="8.7799999999999994"/>
    <n v="594"/>
    <x v="183"/>
    <x v="2"/>
    <x v="3"/>
    <x v="1"/>
    <x v="2"/>
    <s v="Small Box"/>
    <x v="245"/>
    <n v="0.43"/>
    <s v="United States"/>
    <x v="2"/>
    <x v="38"/>
    <s v="Anderson"/>
    <n v="46016"/>
    <d v="2015-03-15T00:00:00"/>
    <d v="2015-03-17T00:00:00"/>
    <n v="1"/>
    <n v="17.440000000000001"/>
    <n v="86309"/>
    <n v="2"/>
    <n v="-126.83"/>
    <n v="1.72"/>
    <x v="5"/>
    <x v="0"/>
    <x v="0"/>
    <n v="-22.12"/>
    <s v=""/>
    <x v="2"/>
  </r>
  <r>
    <n v="21662"/>
    <s v="Critical"/>
    <n v="0.04"/>
    <n v="484.85"/>
    <n v="39.479999999999997"/>
    <n v="1.99"/>
    <n v="594"/>
    <x v="183"/>
    <x v="2"/>
    <x v="3"/>
    <x v="2"/>
    <x v="13"/>
    <s v="Small Pack"/>
    <x v="246"/>
    <n v="0.54"/>
    <s v="United States"/>
    <x v="2"/>
    <x v="38"/>
    <s v="Anderson"/>
    <n v="46016"/>
    <d v="2015-06-19T00:00:00"/>
    <d v="2015-06-22T00:00:00"/>
    <n v="18"/>
    <n v="702.68"/>
    <n v="86311"/>
    <n v="3"/>
    <n v="69"/>
    <n v="29.28"/>
    <x v="1"/>
    <x v="0"/>
    <x v="0"/>
    <s v=""/>
    <n v="484.85"/>
    <x v="159"/>
  </r>
  <r>
    <n v="21663"/>
    <s v="Critical"/>
    <n v="0.04"/>
    <n v="18"/>
    <n v="3.7"/>
    <n v="1.61"/>
    <n v="594"/>
    <x v="183"/>
    <x v="2"/>
    <x v="3"/>
    <x v="1"/>
    <x v="2"/>
    <s v="Wrap Bag"/>
    <x v="247"/>
    <n v="0.44"/>
    <s v="United States"/>
    <x v="2"/>
    <x v="38"/>
    <s v="Anderson"/>
    <n v="46016"/>
    <d v="2015-06-19T00:00:00"/>
    <d v="2015-06-20T00:00:00"/>
    <n v="18"/>
    <n v="67.239999999999995"/>
    <n v="86311"/>
    <n v="1"/>
    <n v="26.77"/>
    <n v="2.8"/>
    <x v="1"/>
    <x v="0"/>
    <x v="0"/>
    <s v=""/>
    <n v="18"/>
    <x v="160"/>
  </r>
  <r>
    <n v="24480"/>
    <s v="Critical"/>
    <n v="0.03"/>
    <n v="15.27"/>
    <n v="3.8"/>
    <n v="1.49"/>
    <n v="596"/>
    <x v="184"/>
    <x v="2"/>
    <x v="3"/>
    <x v="0"/>
    <x v="8"/>
    <s v="Small Box"/>
    <x v="27"/>
    <n v="0.38"/>
    <s v="United States"/>
    <x v="2"/>
    <x v="38"/>
    <s v="Carmel"/>
    <n v="46032"/>
    <d v="2015-02-15T00:00:00"/>
    <d v="2015-02-17T00:00:00"/>
    <n v="6"/>
    <n v="24.27"/>
    <n v="86308"/>
    <n v="2"/>
    <n v="62.94"/>
    <n v="0.75"/>
    <x v="2"/>
    <x v="0"/>
    <x v="0"/>
    <s v=""/>
    <n v="15.27"/>
    <x v="161"/>
  </r>
  <r>
    <n v="24481"/>
    <s v="Critical"/>
    <n v="7.0000000000000007E-2"/>
    <n v="26.59"/>
    <n v="7.98"/>
    <n v="1.25"/>
    <n v="596"/>
    <x v="184"/>
    <x v="2"/>
    <x v="3"/>
    <x v="0"/>
    <x v="7"/>
    <s v="Wrap Bag"/>
    <x v="248"/>
    <n v="0.35"/>
    <s v="United States"/>
    <x v="2"/>
    <x v="38"/>
    <s v="Carmel"/>
    <n v="46032"/>
    <d v="2015-02-15T00:00:00"/>
    <d v="2015-02-17T00:00:00"/>
    <n v="5"/>
    <n v="38.53"/>
    <n v="86308"/>
    <n v="2"/>
    <n v="69"/>
    <n v="2.9"/>
    <x v="2"/>
    <x v="0"/>
    <x v="0"/>
    <s v=""/>
    <n v="26.59"/>
    <x v="162"/>
  </r>
  <r>
    <n v="24482"/>
    <s v="Critical"/>
    <n v="7.0000000000000007E-2"/>
    <n v="-575.35"/>
    <n v="417.4"/>
    <n v="75.23"/>
    <n v="596"/>
    <x v="184"/>
    <x v="1"/>
    <x v="3"/>
    <x v="1"/>
    <x v="11"/>
    <s v="Jumbo Box"/>
    <x v="249"/>
    <n v="0.79"/>
    <s v="United States"/>
    <x v="2"/>
    <x v="38"/>
    <s v="Carmel"/>
    <n v="46032"/>
    <d v="2015-02-15T00:00:00"/>
    <d v="2015-02-16T00:00:00"/>
    <n v="12"/>
    <n v="4910.72"/>
    <n v="86308"/>
    <n v="1"/>
    <n v="-11.72"/>
    <n v="369.62"/>
    <x v="2"/>
    <x v="0"/>
    <x v="0"/>
    <n v="-575.35"/>
    <s v=""/>
    <x v="2"/>
  </r>
  <r>
    <n v="25949"/>
    <s v="Not Specified"/>
    <n v="0.1"/>
    <n v="-51.63"/>
    <n v="6.48"/>
    <n v="5.9"/>
    <n v="597"/>
    <x v="185"/>
    <x v="2"/>
    <x v="2"/>
    <x v="0"/>
    <x v="7"/>
    <s v="Small Box"/>
    <x v="250"/>
    <n v="0.37"/>
    <s v="United States"/>
    <x v="2"/>
    <x v="38"/>
    <s v="Columbus"/>
    <n v="47201"/>
    <d v="2015-06-10T00:00:00"/>
    <d v="2015-06-10T00:00:00"/>
    <n v="19"/>
    <n v="116.8"/>
    <n v="86310"/>
    <n v="0"/>
    <n v="-44.21"/>
    <n v="12.98"/>
    <x v="1"/>
    <x v="0"/>
    <x v="0"/>
    <n v="-51.63"/>
    <s v=""/>
    <x v="2"/>
  </r>
  <r>
    <n v="21274"/>
    <s v="Medium"/>
    <n v="0.06"/>
    <n v="-75.44"/>
    <n v="6.48"/>
    <n v="7.37"/>
    <n v="600"/>
    <x v="186"/>
    <x v="2"/>
    <x v="0"/>
    <x v="0"/>
    <x v="7"/>
    <s v="Small Box"/>
    <x v="251"/>
    <n v="0.37"/>
    <s v="United States"/>
    <x v="1"/>
    <x v="30"/>
    <s v="Reisterstown"/>
    <n v="21136"/>
    <d v="2015-03-13T00:00:00"/>
    <d v="2015-03-14T00:00:00"/>
    <n v="5"/>
    <n v="32.39"/>
    <n v="87579"/>
    <n v="1"/>
    <n v="-232.91"/>
    <n v="2.0699999999999998"/>
    <x v="5"/>
    <x v="0"/>
    <x v="0"/>
    <n v="-75.44"/>
    <s v=""/>
    <x v="2"/>
  </r>
  <r>
    <n v="20929"/>
    <s v="Not Specified"/>
    <n v="0.02"/>
    <n v="-120.93"/>
    <n v="35.99"/>
    <n v="5"/>
    <n v="603"/>
    <x v="187"/>
    <x v="2"/>
    <x v="1"/>
    <x v="2"/>
    <x v="5"/>
    <s v="Small Box"/>
    <x v="252"/>
    <n v="0.85"/>
    <s v="United States"/>
    <x v="0"/>
    <x v="21"/>
    <s v="Pueblo"/>
    <n v="81001"/>
    <d v="2015-02-03T00:00:00"/>
    <d v="2015-02-05T00:00:00"/>
    <n v="7"/>
    <n v="227.79"/>
    <n v="87020"/>
    <n v="2"/>
    <n v="-53.09"/>
    <n v="4.6500000000000004"/>
    <x v="2"/>
    <x v="0"/>
    <x v="0"/>
    <n v="-120.93"/>
    <s v=""/>
    <x v="2"/>
  </r>
  <r>
    <n v="4015"/>
    <s v="Critical"/>
    <n v="0.09"/>
    <n v="-1763.75"/>
    <n v="154.13"/>
    <n v="69"/>
    <n v="604"/>
    <x v="188"/>
    <x v="0"/>
    <x v="0"/>
    <x v="1"/>
    <x v="11"/>
    <s v="Large Box"/>
    <x v="66"/>
    <n v="0.68"/>
    <s v="United States"/>
    <x v="0"/>
    <x v="1"/>
    <s v="Los Angeles"/>
    <n v="90045"/>
    <d v="2015-03-14T00:00:00"/>
    <d v="2015-03-15T00:00:00"/>
    <n v="38"/>
    <n v="5679.59"/>
    <n v="28647"/>
    <n v="1"/>
    <n v="-31.05"/>
    <n v="561.72"/>
    <x v="5"/>
    <x v="0"/>
    <x v="0"/>
    <n v="-1763.75"/>
    <s v=""/>
    <x v="2"/>
  </r>
  <r>
    <n v="4903"/>
    <s v="Critical"/>
    <n v="0.03"/>
    <n v="-15.1"/>
    <n v="1.88"/>
    <n v="1.49"/>
    <n v="604"/>
    <x v="188"/>
    <x v="2"/>
    <x v="1"/>
    <x v="0"/>
    <x v="8"/>
    <s v="Small Box"/>
    <x v="83"/>
    <n v="0.37"/>
    <s v="United States"/>
    <x v="0"/>
    <x v="1"/>
    <s v="Los Angeles"/>
    <n v="90045"/>
    <d v="2015-01-24T00:00:00"/>
    <d v="2015-01-25T00:00:00"/>
    <n v="52"/>
    <n v="102.32"/>
    <n v="34882"/>
    <n v="1"/>
    <n v="-14.76"/>
    <n v="3.16"/>
    <x v="0"/>
    <x v="0"/>
    <x v="0"/>
    <n v="-15.1"/>
    <s v=""/>
    <x v="2"/>
  </r>
  <r>
    <n v="22015"/>
    <s v="Critical"/>
    <n v="0.09"/>
    <n v="-1763.75"/>
    <n v="154.13"/>
    <n v="69"/>
    <n v="605"/>
    <x v="189"/>
    <x v="0"/>
    <x v="0"/>
    <x v="1"/>
    <x v="11"/>
    <s v="Large Box"/>
    <x v="66"/>
    <n v="0.68"/>
    <s v="United States"/>
    <x v="1"/>
    <x v="4"/>
    <s v="West Islip"/>
    <n v="11795"/>
    <d v="2015-03-14T00:00:00"/>
    <d v="2015-03-15T00:00:00"/>
    <n v="10"/>
    <n v="1494.63"/>
    <n v="91144"/>
    <n v="1"/>
    <n v="-118.01"/>
    <n v="147.82"/>
    <x v="5"/>
    <x v="0"/>
    <x v="0"/>
    <n v="-1763.75"/>
    <s v=""/>
    <x v="2"/>
  </r>
  <r>
    <n v="18492"/>
    <s v="Not Specified"/>
    <n v="0.02"/>
    <n v="23.54"/>
    <n v="15.57"/>
    <n v="1.39"/>
    <n v="617"/>
    <x v="190"/>
    <x v="2"/>
    <x v="3"/>
    <x v="0"/>
    <x v="4"/>
    <s v="Small Box"/>
    <x v="253"/>
    <n v="0.38"/>
    <s v="United States"/>
    <x v="0"/>
    <x v="21"/>
    <s v="Pueblo"/>
    <n v="81001"/>
    <d v="2015-04-29T00:00:00"/>
    <d v="2015-04-30T00:00:00"/>
    <n v="3"/>
    <n v="46.23"/>
    <n v="88198"/>
    <n v="1"/>
    <n v="50.93"/>
    <n v="0.94"/>
    <x v="4"/>
    <x v="0"/>
    <x v="0"/>
    <s v=""/>
    <n v="23.54"/>
    <x v="163"/>
  </r>
  <r>
    <n v="18493"/>
    <s v="Not Specified"/>
    <n v="0.02"/>
    <n v="-276.11"/>
    <n v="20.89"/>
    <n v="11.52"/>
    <n v="617"/>
    <x v="190"/>
    <x v="2"/>
    <x v="3"/>
    <x v="0"/>
    <x v="10"/>
    <s v="Small Box"/>
    <x v="254"/>
    <n v="0.83"/>
    <s v="United States"/>
    <x v="0"/>
    <x v="21"/>
    <s v="Pueblo"/>
    <n v="81001"/>
    <d v="2015-04-29T00:00:00"/>
    <d v="2015-04-30T00:00:00"/>
    <n v="13"/>
    <n v="279.27999999999997"/>
    <n v="88198"/>
    <n v="1"/>
    <n v="-98.87"/>
    <n v="5.7"/>
    <x v="4"/>
    <x v="0"/>
    <x v="0"/>
    <n v="-276.11"/>
    <s v=""/>
    <x v="2"/>
  </r>
  <r>
    <n v="22196"/>
    <s v="Critical"/>
    <n v="0.06"/>
    <n v="-78.13"/>
    <n v="17.98"/>
    <n v="4"/>
    <n v="618"/>
    <x v="191"/>
    <x v="2"/>
    <x v="3"/>
    <x v="2"/>
    <x v="13"/>
    <s v="Small Box"/>
    <x v="49"/>
    <n v="0.79"/>
    <s v="United States"/>
    <x v="0"/>
    <x v="21"/>
    <s v="Pueblo West"/>
    <n v="81007"/>
    <d v="2015-03-24T00:00:00"/>
    <d v="2015-03-25T00:00:00"/>
    <n v="4"/>
    <n v="70.06"/>
    <n v="88197"/>
    <n v="1"/>
    <n v="-111.52"/>
    <n v="4.47"/>
    <x v="5"/>
    <x v="0"/>
    <x v="0"/>
    <n v="-78.13"/>
    <s v=""/>
    <x v="2"/>
  </r>
  <r>
    <n v="18490"/>
    <s v="Not Specified"/>
    <n v="0.06"/>
    <n v="-64.67"/>
    <n v="5.38"/>
    <n v="5.24"/>
    <n v="618"/>
    <x v="191"/>
    <x v="0"/>
    <x v="3"/>
    <x v="0"/>
    <x v="8"/>
    <s v="Small Box"/>
    <x v="255"/>
    <n v="0.36"/>
    <s v="United States"/>
    <x v="0"/>
    <x v="21"/>
    <s v="Pueblo West"/>
    <n v="81007"/>
    <d v="2015-04-29T00:00:00"/>
    <d v="2015-04-30T00:00:00"/>
    <n v="14"/>
    <n v="81.819999999999993"/>
    <n v="88198"/>
    <n v="1"/>
    <n v="-79.040000000000006"/>
    <n v="5.22"/>
    <x v="4"/>
    <x v="0"/>
    <x v="0"/>
    <n v="-64.67"/>
    <s v=""/>
    <x v="2"/>
  </r>
  <r>
    <n v="18491"/>
    <s v="Not Specified"/>
    <n v="0.03"/>
    <n v="-11.11"/>
    <n v="7.35"/>
    <n v="5.96"/>
    <n v="618"/>
    <x v="191"/>
    <x v="2"/>
    <x v="3"/>
    <x v="0"/>
    <x v="7"/>
    <s v="Small Box"/>
    <x v="256"/>
    <n v="0.38"/>
    <s v="United States"/>
    <x v="0"/>
    <x v="21"/>
    <s v="Pueblo West"/>
    <n v="81007"/>
    <d v="2015-04-29T00:00:00"/>
    <d v="2015-04-30T00:00:00"/>
    <n v="1"/>
    <n v="13.16"/>
    <n v="88198"/>
    <n v="1"/>
    <n v="-84.45"/>
    <n v="0.41"/>
    <x v="4"/>
    <x v="0"/>
    <x v="0"/>
    <n v="-11.11"/>
    <s v=""/>
    <x v="2"/>
  </r>
  <r>
    <n v="25539"/>
    <s v="Critical"/>
    <n v="0.03"/>
    <n v="107.02"/>
    <n v="14.2"/>
    <n v="5.3"/>
    <n v="619"/>
    <x v="192"/>
    <x v="2"/>
    <x v="3"/>
    <x v="1"/>
    <x v="2"/>
    <s v="Wrap Bag"/>
    <x v="257"/>
    <n v="0.46"/>
    <s v="United States"/>
    <x v="2"/>
    <x v="22"/>
    <s v="Southgate"/>
    <n v="48195"/>
    <d v="2015-01-07T00:00:00"/>
    <d v="2015-01-08T00:00:00"/>
    <n v="14"/>
    <n v="205.98"/>
    <n v="88196"/>
    <n v="1"/>
    <n v="51.96"/>
    <n v="6.37"/>
    <x v="0"/>
    <x v="0"/>
    <x v="0"/>
    <s v=""/>
    <n v="107.02"/>
    <x v="164"/>
  </r>
  <r>
    <n v="22248"/>
    <s v="Medium"/>
    <n v="0.1"/>
    <n v="18.420000000000002"/>
    <n v="6.88"/>
    <n v="2"/>
    <n v="621"/>
    <x v="193"/>
    <x v="2"/>
    <x v="1"/>
    <x v="0"/>
    <x v="7"/>
    <s v="Wrap Bag"/>
    <x v="232"/>
    <n v="0.39"/>
    <s v="United States"/>
    <x v="1"/>
    <x v="18"/>
    <s v="Newington"/>
    <n v="6111"/>
    <d v="2015-02-26T00:00:00"/>
    <d v="2015-02-27T00:00:00"/>
    <n v="5"/>
    <n v="31.46"/>
    <n v="91432"/>
    <n v="1"/>
    <n v="58.55"/>
    <n v="3.5"/>
    <x v="2"/>
    <x v="0"/>
    <x v="0"/>
    <s v=""/>
    <n v="18.420000000000002"/>
    <x v="165"/>
  </r>
  <r>
    <n v="22247"/>
    <s v="Medium"/>
    <n v="0.06"/>
    <n v="349.47"/>
    <n v="195.99"/>
    <n v="8.99"/>
    <n v="622"/>
    <x v="194"/>
    <x v="2"/>
    <x v="1"/>
    <x v="2"/>
    <x v="5"/>
    <s v="Small Box"/>
    <x v="258"/>
    <n v="0.6"/>
    <s v="United States"/>
    <x v="1"/>
    <x v="14"/>
    <s v="Auburn"/>
    <n v="4210"/>
    <d v="2015-02-26T00:00:00"/>
    <d v="2015-02-28T00:00:00"/>
    <n v="6"/>
    <n v="948.97"/>
    <n v="91432"/>
    <n v="2"/>
    <n v="36.83"/>
    <n v="60.57"/>
    <x v="2"/>
    <x v="0"/>
    <x v="0"/>
    <s v=""/>
    <n v="349.47"/>
    <x v="166"/>
  </r>
  <r>
    <n v="24880"/>
    <s v="High"/>
    <n v="0.05"/>
    <n v="-226.35"/>
    <n v="6.48"/>
    <n v="8.4"/>
    <n v="623"/>
    <x v="195"/>
    <x v="2"/>
    <x v="1"/>
    <x v="0"/>
    <x v="7"/>
    <s v="Small Box"/>
    <x v="259"/>
    <n v="0.37"/>
    <s v="United States"/>
    <x v="1"/>
    <x v="16"/>
    <s v="Manchester"/>
    <n v="3101"/>
    <d v="2015-04-01T00:00:00"/>
    <d v="2015-04-03T00:00:00"/>
    <n v="21"/>
    <n v="136.99"/>
    <n v="91433"/>
    <n v="2"/>
    <n v="-165.23"/>
    <n v="7.21"/>
    <x v="4"/>
    <x v="0"/>
    <x v="0"/>
    <n v="-226.35"/>
    <s v=""/>
    <x v="2"/>
  </r>
  <r>
    <n v="24881"/>
    <s v="High"/>
    <n v="0.05"/>
    <n v="-281.18"/>
    <n v="55.99"/>
    <n v="5"/>
    <n v="624"/>
    <x v="196"/>
    <x v="2"/>
    <x v="1"/>
    <x v="2"/>
    <x v="5"/>
    <s v="Small Pack"/>
    <x v="241"/>
    <n v="0.8"/>
    <s v="United States"/>
    <x v="1"/>
    <x v="9"/>
    <s v="Rutland"/>
    <n v="5701"/>
    <d v="2015-04-01T00:00:00"/>
    <d v="2015-04-01T00:00:00"/>
    <n v="2"/>
    <n v="99.36"/>
    <n v="91433"/>
    <n v="0"/>
    <n v="-282.99"/>
    <n v="5.23"/>
    <x v="4"/>
    <x v="0"/>
    <x v="0"/>
    <n v="-281.18"/>
    <s v=""/>
    <x v="2"/>
  </r>
  <r>
    <n v="21718"/>
    <s v="Medium"/>
    <n v="0.02"/>
    <n v="6610.2"/>
    <n v="419.19"/>
    <n v="19.989999999999998"/>
    <n v="627"/>
    <x v="197"/>
    <x v="2"/>
    <x v="0"/>
    <x v="0"/>
    <x v="10"/>
    <s v="Small Box"/>
    <x v="260"/>
    <n v="0.57999999999999996"/>
    <s v="United States"/>
    <x v="1"/>
    <x v="10"/>
    <s v="Steubenville"/>
    <n v="43952"/>
    <d v="2015-04-21T00:00:00"/>
    <d v="2015-04-22T00:00:00"/>
    <n v="22"/>
    <n v="9580"/>
    <n v="90469"/>
    <n v="1"/>
    <n v="69"/>
    <n v="195.51"/>
    <x v="4"/>
    <x v="0"/>
    <x v="0"/>
    <s v=""/>
    <n v="6610.2"/>
    <x v="22"/>
  </r>
  <r>
    <n v="19364"/>
    <s v="High"/>
    <n v="0.01"/>
    <n v="-103.71"/>
    <n v="2.08"/>
    <n v="5.33"/>
    <n v="635"/>
    <x v="198"/>
    <x v="2"/>
    <x v="0"/>
    <x v="1"/>
    <x v="2"/>
    <s v="Small Box"/>
    <x v="261"/>
    <n v="0.43"/>
    <s v="United States"/>
    <x v="2"/>
    <x v="3"/>
    <s v="Saint Paul"/>
    <n v="55106"/>
    <d v="2015-04-05T00:00:00"/>
    <d v="2015-04-05T00:00:00"/>
    <n v="12"/>
    <n v="28.32"/>
    <n v="89284"/>
    <n v="0"/>
    <n v="-366.22"/>
    <n v="0.28999999999999998"/>
    <x v="4"/>
    <x v="0"/>
    <x v="0"/>
    <n v="-103.71"/>
    <s v=""/>
    <x v="2"/>
  </r>
  <r>
    <n v="19365"/>
    <s v="High"/>
    <n v="0.03"/>
    <n v="-124.29"/>
    <n v="370.98"/>
    <n v="99"/>
    <n v="635"/>
    <x v="198"/>
    <x v="1"/>
    <x v="0"/>
    <x v="0"/>
    <x v="10"/>
    <s v="Jumbo Drum"/>
    <x v="262"/>
    <n v="0.65"/>
    <s v="United States"/>
    <x v="2"/>
    <x v="3"/>
    <s v="Saint Paul"/>
    <n v="55106"/>
    <d v="2015-04-05T00:00:00"/>
    <d v="2015-04-06T00:00:00"/>
    <n v="6"/>
    <n v="2309.4899999999998"/>
    <n v="89284"/>
    <n v="1"/>
    <n v="-5.38"/>
    <n v="71.430000000000007"/>
    <x v="4"/>
    <x v="0"/>
    <x v="0"/>
    <n v="-124.29"/>
    <s v=""/>
    <x v="2"/>
  </r>
  <r>
    <n v="19539"/>
    <s v="Low"/>
    <n v="0.06"/>
    <n v="-229.68"/>
    <n v="160.97999999999999"/>
    <n v="35.020000000000003"/>
    <n v="637"/>
    <x v="199"/>
    <x v="1"/>
    <x v="3"/>
    <x v="1"/>
    <x v="14"/>
    <s v="Jumbo Box"/>
    <x v="263"/>
    <n v="0.72"/>
    <s v="United States"/>
    <x v="0"/>
    <x v="1"/>
    <s v="Santa Clara"/>
    <n v="95051"/>
    <d v="2015-03-20T00:00:00"/>
    <d v="2015-03-24T00:00:00"/>
    <n v="8"/>
    <n v="1232.01"/>
    <n v="87953"/>
    <n v="4"/>
    <n v="-18.64"/>
    <n v="78.64"/>
    <x v="5"/>
    <x v="0"/>
    <x v="0"/>
    <n v="-229.68"/>
    <s v=""/>
    <x v="2"/>
  </r>
  <r>
    <n v="24387"/>
    <s v="Critical"/>
    <n v="0.06"/>
    <n v="288.08999999999997"/>
    <n v="65.989999999999995"/>
    <n v="8.8000000000000007"/>
    <n v="638"/>
    <x v="200"/>
    <x v="0"/>
    <x v="3"/>
    <x v="2"/>
    <x v="5"/>
    <s v="Small Box"/>
    <x v="264"/>
    <n v="0.57999999999999996"/>
    <s v="United States"/>
    <x v="0"/>
    <x v="1"/>
    <s v="Santa Cruz"/>
    <n v="95062"/>
    <d v="2015-04-30T00:00:00"/>
    <d v="2015-05-01T00:00:00"/>
    <n v="9"/>
    <n v="506.38"/>
    <n v="87954"/>
    <n v="1"/>
    <n v="56.89"/>
    <n v="32.32"/>
    <x v="4"/>
    <x v="0"/>
    <x v="0"/>
    <s v=""/>
    <n v="288.08999999999997"/>
    <x v="167"/>
  </r>
  <r>
    <n v="24388"/>
    <s v="Critical"/>
    <n v="0"/>
    <n v="719.48"/>
    <n v="195.99"/>
    <n v="4.2"/>
    <n v="638"/>
    <x v="200"/>
    <x v="0"/>
    <x v="3"/>
    <x v="2"/>
    <x v="5"/>
    <s v="Small Box"/>
    <x v="265"/>
    <n v="0.56999999999999995"/>
    <s v="United States"/>
    <x v="0"/>
    <x v="1"/>
    <s v="Santa Cruz"/>
    <n v="95062"/>
    <d v="2015-04-30T00:00:00"/>
    <d v="2015-05-02T00:00:00"/>
    <n v="6"/>
    <n v="1042.72"/>
    <n v="87954"/>
    <n v="2"/>
    <n v="69"/>
    <n v="0"/>
    <x v="4"/>
    <x v="1"/>
    <x v="1"/>
    <s v=""/>
    <n v="719.48"/>
    <x v="168"/>
  </r>
  <r>
    <n v="25893"/>
    <s v="Not Specified"/>
    <n v="0"/>
    <n v="1192.04"/>
    <n v="236.97"/>
    <n v="59.24"/>
    <n v="639"/>
    <x v="201"/>
    <x v="1"/>
    <x v="3"/>
    <x v="1"/>
    <x v="11"/>
    <s v="Jumbo Box"/>
    <x v="266"/>
    <n v="0.61"/>
    <s v="United States"/>
    <x v="0"/>
    <x v="1"/>
    <s v="Santa Maria"/>
    <n v="93454"/>
    <d v="2015-02-14T00:00:00"/>
    <d v="2015-02-15T00:00:00"/>
    <n v="9"/>
    <n v="1769.91"/>
    <n v="87952"/>
    <n v="1"/>
    <n v="67.349999999999994"/>
    <n v="0"/>
    <x v="2"/>
    <x v="1"/>
    <x v="1"/>
    <s v=""/>
    <n v="1192.04"/>
    <x v="169"/>
  </r>
  <r>
    <n v="7893"/>
    <s v="Not Specified"/>
    <n v="0"/>
    <n v="1192.04"/>
    <n v="236.97"/>
    <n v="59.24"/>
    <n v="640"/>
    <x v="202"/>
    <x v="1"/>
    <x v="3"/>
    <x v="1"/>
    <x v="11"/>
    <s v="Jumbo Box"/>
    <x v="266"/>
    <n v="0.61"/>
    <s v="United States"/>
    <x v="0"/>
    <x v="0"/>
    <s v="Seattle"/>
    <n v="98119"/>
    <d v="2015-02-14T00:00:00"/>
    <d v="2015-02-15T00:00:00"/>
    <n v="34"/>
    <n v="6686.34"/>
    <n v="56452"/>
    <n v="1"/>
    <n v="17.829999999999998"/>
    <n v="0"/>
    <x v="2"/>
    <x v="1"/>
    <x v="1"/>
    <s v=""/>
    <n v="1192.04"/>
    <x v="170"/>
  </r>
  <r>
    <n v="1539"/>
    <s v="Low"/>
    <n v="0.06"/>
    <n v="-229.68"/>
    <n v="160.97999999999999"/>
    <n v="35.020000000000003"/>
    <n v="640"/>
    <x v="202"/>
    <x v="1"/>
    <x v="3"/>
    <x v="1"/>
    <x v="14"/>
    <s v="Jumbo Box"/>
    <x v="263"/>
    <n v="0.72"/>
    <s v="United States"/>
    <x v="0"/>
    <x v="0"/>
    <s v="Seattle"/>
    <n v="98119"/>
    <d v="2015-03-20T00:00:00"/>
    <d v="2015-03-24T00:00:00"/>
    <n v="30"/>
    <n v="4620.05"/>
    <n v="11077"/>
    <n v="4"/>
    <n v="-4.97"/>
    <n v="294.89999999999998"/>
    <x v="5"/>
    <x v="0"/>
    <x v="0"/>
    <n v="-229.68"/>
    <s v=""/>
    <x v="2"/>
  </r>
  <r>
    <n v="6387"/>
    <s v="Critical"/>
    <n v="0.06"/>
    <n v="288.08999999999997"/>
    <n v="65.989999999999995"/>
    <n v="8.8000000000000007"/>
    <n v="640"/>
    <x v="202"/>
    <x v="0"/>
    <x v="3"/>
    <x v="2"/>
    <x v="5"/>
    <s v="Small Box"/>
    <x v="264"/>
    <n v="0.57999999999999996"/>
    <s v="United States"/>
    <x v="0"/>
    <x v="0"/>
    <s v="Seattle"/>
    <n v="98119"/>
    <d v="2015-04-30T00:00:00"/>
    <d v="2015-05-01T00:00:00"/>
    <n v="34"/>
    <n v="1912.98"/>
    <n v="45380"/>
    <n v="1"/>
    <n v="15.06"/>
    <n v="122.11"/>
    <x v="4"/>
    <x v="0"/>
    <x v="0"/>
    <s v=""/>
    <n v="288.08999999999997"/>
    <x v="171"/>
  </r>
  <r>
    <n v="6388"/>
    <s v="Critical"/>
    <n v="0"/>
    <n v="1030.51"/>
    <n v="195.99"/>
    <n v="4.2"/>
    <n v="640"/>
    <x v="202"/>
    <x v="0"/>
    <x v="3"/>
    <x v="2"/>
    <x v="5"/>
    <s v="Small Box"/>
    <x v="265"/>
    <n v="0.56999999999999995"/>
    <s v="United States"/>
    <x v="0"/>
    <x v="0"/>
    <s v="Seattle"/>
    <n v="98119"/>
    <d v="2015-04-30T00:00:00"/>
    <d v="2015-05-02T00:00:00"/>
    <n v="24"/>
    <n v="4170.87"/>
    <n v="45380"/>
    <n v="2"/>
    <n v="24.71"/>
    <n v="0"/>
    <x v="4"/>
    <x v="1"/>
    <x v="1"/>
    <s v=""/>
    <n v="1030.51"/>
    <x v="172"/>
  </r>
  <r>
    <n v="24869"/>
    <s v="Low"/>
    <n v="0.03"/>
    <n v="261.44"/>
    <n v="51.75"/>
    <n v="19.989999999999998"/>
    <n v="646"/>
    <x v="203"/>
    <x v="2"/>
    <x v="0"/>
    <x v="1"/>
    <x v="2"/>
    <s v="Small Box"/>
    <x v="267"/>
    <n v="0.55000000000000004"/>
    <s v="United States"/>
    <x v="2"/>
    <x v="3"/>
    <s v="Shakopee"/>
    <n v="55379"/>
    <d v="2015-06-17T00:00:00"/>
    <d v="2015-06-22T00:00:00"/>
    <n v="16"/>
    <n v="818.81"/>
    <n v="90735"/>
    <n v="5"/>
    <n v="31.93"/>
    <n v="25.32"/>
    <x v="1"/>
    <x v="0"/>
    <x v="0"/>
    <s v=""/>
    <n v="261.44"/>
    <x v="173"/>
  </r>
  <r>
    <n v="21760"/>
    <s v="Not Specified"/>
    <n v="0.02"/>
    <n v="-10.36"/>
    <n v="25.38"/>
    <n v="8.99"/>
    <n v="648"/>
    <x v="204"/>
    <x v="2"/>
    <x v="1"/>
    <x v="1"/>
    <x v="2"/>
    <s v="Small Pack"/>
    <x v="268"/>
    <n v="0.5"/>
    <s v="United States"/>
    <x v="2"/>
    <x v="12"/>
    <s v="Bolingbrook"/>
    <n v="60440"/>
    <d v="2015-06-21T00:00:00"/>
    <d v="2015-06-22T00:00:00"/>
    <n v="1"/>
    <n v="34.11"/>
    <n v="91365"/>
    <n v="1"/>
    <n v="-30.37"/>
    <n v="0.7"/>
    <x v="1"/>
    <x v="0"/>
    <x v="0"/>
    <n v="-10.36"/>
    <s v=""/>
    <x v="2"/>
  </r>
  <r>
    <n v="23154"/>
    <s v="Medium"/>
    <n v="0.02"/>
    <n v="106.75"/>
    <n v="3.78"/>
    <n v="0.71"/>
    <n v="649"/>
    <x v="205"/>
    <x v="2"/>
    <x v="1"/>
    <x v="0"/>
    <x v="3"/>
    <s v="Wrap Bag"/>
    <x v="269"/>
    <n v="0.39"/>
    <s v="United States"/>
    <x v="2"/>
    <x v="12"/>
    <s v="Buffalo Grove"/>
    <n v="60089"/>
    <d v="2015-05-29T00:00:00"/>
    <d v="2015-05-30T00:00:00"/>
    <n v="40"/>
    <n v="154.71"/>
    <n v="91366"/>
    <n v="1"/>
    <n v="69"/>
    <n v="3.16"/>
    <x v="3"/>
    <x v="0"/>
    <x v="0"/>
    <s v=""/>
    <n v="106.75"/>
    <x v="174"/>
  </r>
  <r>
    <n v="24199"/>
    <s v="High"/>
    <n v="0.08"/>
    <n v="-246.93"/>
    <n v="15.99"/>
    <n v="13.18"/>
    <n v="651"/>
    <x v="206"/>
    <x v="2"/>
    <x v="3"/>
    <x v="0"/>
    <x v="8"/>
    <s v="Small Box"/>
    <x v="222"/>
    <n v="0.37"/>
    <s v="United States"/>
    <x v="0"/>
    <x v="34"/>
    <s v="Las Vegas"/>
    <n v="89115"/>
    <d v="2015-01-07T00:00:00"/>
    <d v="2015-01-08T00:00:00"/>
    <n v="12"/>
    <n v="192.33"/>
    <n v="91575"/>
    <n v="1"/>
    <n v="-128.38999999999999"/>
    <n v="16.72"/>
    <x v="0"/>
    <x v="0"/>
    <x v="0"/>
    <n v="-246.93"/>
    <s v=""/>
    <x v="2"/>
  </r>
  <r>
    <n v="23433"/>
    <s v="Low"/>
    <n v="0.04"/>
    <n v="4233.26"/>
    <n v="880.98"/>
    <n v="44.55"/>
    <n v="651"/>
    <x v="206"/>
    <x v="1"/>
    <x v="3"/>
    <x v="1"/>
    <x v="14"/>
    <s v="Jumbo Box"/>
    <x v="270"/>
    <n v="0.62"/>
    <s v="United States"/>
    <x v="0"/>
    <x v="34"/>
    <s v="Las Vegas"/>
    <n v="89115"/>
    <d v="2015-02-15T00:00:00"/>
    <d v="2015-02-19T00:00:00"/>
    <n v="8"/>
    <n v="6901.25"/>
    <n v="91576"/>
    <n v="4"/>
    <n v="61.34"/>
    <n v="287.55"/>
    <x v="2"/>
    <x v="0"/>
    <x v="0"/>
    <s v=""/>
    <n v="4233.26"/>
    <x v="175"/>
  </r>
  <r>
    <n v="23434"/>
    <s v="Low"/>
    <n v="7.0000000000000007E-2"/>
    <n v="102.77"/>
    <n v="13.4"/>
    <n v="4.95"/>
    <n v="651"/>
    <x v="206"/>
    <x v="2"/>
    <x v="3"/>
    <x v="1"/>
    <x v="2"/>
    <s v="Small Pack"/>
    <x v="271"/>
    <n v="0.37"/>
    <s v="United States"/>
    <x v="0"/>
    <x v="34"/>
    <s v="Las Vegas"/>
    <n v="89115"/>
    <d v="2015-02-15T00:00:00"/>
    <d v="2015-02-20T00:00:00"/>
    <n v="11"/>
    <n v="148.94"/>
    <n v="91576"/>
    <n v="5"/>
    <n v="69"/>
    <n v="11.21"/>
    <x v="2"/>
    <x v="0"/>
    <x v="0"/>
    <s v=""/>
    <n v="102.77"/>
    <x v="176"/>
  </r>
  <r>
    <n v="23435"/>
    <s v="Low"/>
    <n v="0.01"/>
    <n v="-36.67"/>
    <n v="15.99"/>
    <n v="11.28"/>
    <n v="651"/>
    <x v="206"/>
    <x v="2"/>
    <x v="3"/>
    <x v="2"/>
    <x v="6"/>
    <s v="Medium Box"/>
    <x v="187"/>
    <n v="0.38"/>
    <s v="United States"/>
    <x v="0"/>
    <x v="34"/>
    <s v="Las Vegas"/>
    <n v="89115"/>
    <d v="2015-02-15T00:00:00"/>
    <d v="2015-02-22T00:00:00"/>
    <n v="12"/>
    <n v="200.68"/>
    <n v="91576"/>
    <n v="7"/>
    <n v="-18.27"/>
    <n v="2.0299999999999998"/>
    <x v="2"/>
    <x v="0"/>
    <x v="0"/>
    <n v="-36.67"/>
    <s v=""/>
    <x v="2"/>
  </r>
  <r>
    <n v="25055"/>
    <s v="Not Specified"/>
    <n v="0"/>
    <n v="20.64"/>
    <n v="2.78"/>
    <n v="1.49"/>
    <n v="653"/>
    <x v="207"/>
    <x v="0"/>
    <x v="3"/>
    <x v="0"/>
    <x v="8"/>
    <s v="Small Box"/>
    <x v="272"/>
    <n v="0.36"/>
    <s v="United States"/>
    <x v="0"/>
    <x v="1"/>
    <s v="Rancho Cucamonga"/>
    <n v="91730"/>
    <d v="2015-04-16T00:00:00"/>
    <d v="2015-04-17T00:00:00"/>
    <n v="9"/>
    <n v="29.92"/>
    <n v="91213"/>
    <n v="1"/>
    <n v="69"/>
    <n v="0"/>
    <x v="4"/>
    <x v="1"/>
    <x v="1"/>
    <s v=""/>
    <n v="20.64"/>
    <x v="177"/>
  </r>
  <r>
    <n v="20874"/>
    <s v="Critical"/>
    <n v="0.1"/>
    <n v="-24.2"/>
    <n v="18.97"/>
    <n v="9.0299999999999994"/>
    <n v="657"/>
    <x v="208"/>
    <x v="2"/>
    <x v="3"/>
    <x v="0"/>
    <x v="7"/>
    <s v="Small Box"/>
    <x v="273"/>
    <n v="0.37"/>
    <s v="United States"/>
    <x v="1"/>
    <x v="15"/>
    <s v="Oxford"/>
    <n v="1540"/>
    <d v="2015-01-19T00:00:00"/>
    <d v="2015-01-21T00:00:00"/>
    <n v="1"/>
    <n v="19.73"/>
    <n v="91212"/>
    <n v="2"/>
    <n v="-122.68"/>
    <n v="2.19"/>
    <x v="0"/>
    <x v="0"/>
    <x v="0"/>
    <n v="-24.2"/>
    <s v=""/>
    <x v="2"/>
  </r>
  <r>
    <n v="20875"/>
    <s v="Critical"/>
    <n v="0"/>
    <n v="-126.06"/>
    <n v="119.99"/>
    <n v="56.14"/>
    <n v="659"/>
    <x v="209"/>
    <x v="1"/>
    <x v="3"/>
    <x v="2"/>
    <x v="6"/>
    <s v="Jumbo Box"/>
    <x v="102"/>
    <n v="0.39"/>
    <s v="United States"/>
    <x v="1"/>
    <x v="9"/>
    <s v="South Burlington"/>
    <n v="5403"/>
    <d v="2015-01-19T00:00:00"/>
    <d v="2015-01-20T00:00:00"/>
    <n v="5"/>
    <n v="615.54"/>
    <n v="91212"/>
    <n v="1"/>
    <n v="-20.48"/>
    <n v="0"/>
    <x v="0"/>
    <x v="1"/>
    <x v="1"/>
    <n v="-126.06"/>
    <s v=""/>
    <x v="2"/>
  </r>
  <r>
    <n v="23487"/>
    <s v="Critical"/>
    <n v="0.02"/>
    <n v="10.8"/>
    <n v="14.58"/>
    <n v="7.4"/>
    <n v="663"/>
    <x v="210"/>
    <x v="2"/>
    <x v="1"/>
    <x v="1"/>
    <x v="2"/>
    <s v="Small Box"/>
    <x v="274"/>
    <n v="0.48"/>
    <s v="United States"/>
    <x v="1"/>
    <x v="10"/>
    <s v="Steubenville"/>
    <n v="43952"/>
    <d v="2015-05-29T00:00:00"/>
    <d v="2015-06-01T00:00:00"/>
    <n v="17"/>
    <n v="261.33999999999997"/>
    <n v="90922"/>
    <n v="3"/>
    <n v="4.13"/>
    <n v="5.33"/>
    <x v="3"/>
    <x v="0"/>
    <x v="0"/>
    <s v=""/>
    <n v="10.8"/>
    <x v="178"/>
  </r>
  <r>
    <n v="21086"/>
    <s v="Low"/>
    <n v="0.04"/>
    <n v="-678.5"/>
    <n v="22.72"/>
    <n v="8.99"/>
    <n v="665"/>
    <x v="211"/>
    <x v="2"/>
    <x v="0"/>
    <x v="1"/>
    <x v="2"/>
    <s v="Small Pack"/>
    <x v="275"/>
    <n v="0.44"/>
    <s v="United States"/>
    <x v="3"/>
    <x v="20"/>
    <s v="Murfreesboro"/>
    <n v="37130"/>
    <d v="2015-01-16T00:00:00"/>
    <d v="2015-01-20T00:00:00"/>
    <n v="9"/>
    <n v="202.41"/>
    <n v="88677"/>
    <n v="4"/>
    <n v="-335.21"/>
    <n v="8.43"/>
    <x v="0"/>
    <x v="0"/>
    <x v="0"/>
    <n v="-678.5"/>
    <s v=""/>
    <x v="2"/>
  </r>
  <r>
    <n v="18667"/>
    <s v="Critical"/>
    <n v="0.02"/>
    <n v="90.76"/>
    <n v="130.97999999999999"/>
    <n v="30"/>
    <n v="665"/>
    <x v="211"/>
    <x v="1"/>
    <x v="0"/>
    <x v="1"/>
    <x v="1"/>
    <s v="Jumbo Drum"/>
    <x v="185"/>
    <n v="0.78"/>
    <s v="United States"/>
    <x v="3"/>
    <x v="20"/>
    <s v="Murfreesboro"/>
    <n v="37130"/>
    <d v="2015-04-18T00:00:00"/>
    <d v="2015-04-19T00:00:00"/>
    <n v="6"/>
    <n v="793.39"/>
    <n v="88678"/>
    <n v="1"/>
    <n v="11.44"/>
    <n v="16.190000000000001"/>
    <x v="4"/>
    <x v="0"/>
    <x v="0"/>
    <s v=""/>
    <n v="90.76"/>
    <x v="179"/>
  </r>
  <r>
    <n v="24776"/>
    <s v="Low"/>
    <n v="0.02"/>
    <n v="-352.81"/>
    <n v="4.57"/>
    <n v="5.42"/>
    <n v="666"/>
    <x v="212"/>
    <x v="2"/>
    <x v="0"/>
    <x v="0"/>
    <x v="8"/>
    <s v="Small Box"/>
    <x v="276"/>
    <n v="0.37"/>
    <s v="United States"/>
    <x v="3"/>
    <x v="20"/>
    <s v="Nashville"/>
    <n v="37211"/>
    <d v="2015-04-22T00:00:00"/>
    <d v="2015-04-26T00:00:00"/>
    <n v="11"/>
    <n v="54.04"/>
    <n v="88679"/>
    <n v="4"/>
    <n v="-652.88"/>
    <n v="1.1000000000000001"/>
    <x v="4"/>
    <x v="0"/>
    <x v="0"/>
    <n v="-352.81"/>
    <s v=""/>
    <x v="2"/>
  </r>
  <r>
    <n v="3086"/>
    <s v="Low"/>
    <n v="0.04"/>
    <n v="70.03"/>
    <n v="22.72"/>
    <n v="8.99"/>
    <n v="667"/>
    <x v="213"/>
    <x v="2"/>
    <x v="0"/>
    <x v="1"/>
    <x v="2"/>
    <s v="Small Pack"/>
    <x v="275"/>
    <n v="0.44"/>
    <s v="United States"/>
    <x v="2"/>
    <x v="7"/>
    <s v="Dallas"/>
    <n v="75203"/>
    <d v="2015-01-16T00:00:00"/>
    <d v="2015-01-20T00:00:00"/>
    <n v="37"/>
    <n v="832.14"/>
    <n v="22147"/>
    <n v="4"/>
    <n v="8.42"/>
    <n v="34.67"/>
    <x v="0"/>
    <x v="0"/>
    <x v="0"/>
    <s v=""/>
    <n v="70.03"/>
    <x v="180"/>
  </r>
  <r>
    <n v="6776"/>
    <s v="Low"/>
    <n v="0.02"/>
    <n v="-124.28"/>
    <n v="4.57"/>
    <n v="5.42"/>
    <n v="667"/>
    <x v="213"/>
    <x v="2"/>
    <x v="0"/>
    <x v="0"/>
    <x v="8"/>
    <s v="Small Box"/>
    <x v="276"/>
    <n v="0.37"/>
    <s v="United States"/>
    <x v="2"/>
    <x v="7"/>
    <s v="Dallas"/>
    <n v="75203"/>
    <d v="2015-04-22T00:00:00"/>
    <d v="2015-04-26T00:00:00"/>
    <n v="45"/>
    <n v="221.06"/>
    <n v="48257"/>
    <n v="4"/>
    <n v="-56.22"/>
    <n v="4.51"/>
    <x v="4"/>
    <x v="0"/>
    <x v="0"/>
    <n v="-124.28"/>
    <s v=""/>
    <x v="2"/>
  </r>
  <r>
    <n v="24882"/>
    <s v="Medium"/>
    <n v="0.09"/>
    <n v="40.479999999999997"/>
    <n v="2.89"/>
    <n v="0.5"/>
    <n v="669"/>
    <x v="214"/>
    <x v="2"/>
    <x v="1"/>
    <x v="0"/>
    <x v="9"/>
    <s v="Small Box"/>
    <x v="277"/>
    <n v="0.38"/>
    <s v="United States"/>
    <x v="2"/>
    <x v="25"/>
    <s v="Ottumwa"/>
    <n v="52501"/>
    <d v="2015-03-20T00:00:00"/>
    <d v="2015-03-22T00:00:00"/>
    <n v="22"/>
    <n v="58.67"/>
    <n v="88475"/>
    <n v="2"/>
    <n v="69"/>
    <n v="5.8"/>
    <x v="5"/>
    <x v="0"/>
    <x v="0"/>
    <s v=""/>
    <n v="40.479999999999997"/>
    <x v="181"/>
  </r>
  <r>
    <n v="24883"/>
    <s v="Medium"/>
    <n v="0.02"/>
    <n v="32.86"/>
    <n v="48.91"/>
    <n v="5.81"/>
    <n v="669"/>
    <x v="214"/>
    <x v="2"/>
    <x v="1"/>
    <x v="0"/>
    <x v="7"/>
    <s v="Small Box"/>
    <x v="278"/>
    <n v="0.38"/>
    <s v="United States"/>
    <x v="2"/>
    <x v="25"/>
    <s v="Ottumwa"/>
    <n v="52501"/>
    <d v="2015-03-20T00:00:00"/>
    <d v="2015-03-21T00:00:00"/>
    <n v="2"/>
    <n v="101.06"/>
    <n v="88475"/>
    <n v="1"/>
    <n v="32.520000000000003"/>
    <n v="2.06"/>
    <x v="5"/>
    <x v="0"/>
    <x v="0"/>
    <s v=""/>
    <n v="32.86"/>
    <x v="182"/>
  </r>
  <r>
    <n v="18808"/>
    <s v="Low"/>
    <n v="0.08"/>
    <n v="-187.22"/>
    <n v="296.18"/>
    <n v="54.12"/>
    <n v="670"/>
    <x v="215"/>
    <x v="1"/>
    <x v="1"/>
    <x v="1"/>
    <x v="11"/>
    <s v="Jumbo Box"/>
    <x v="37"/>
    <n v="0.76"/>
    <s v="United States"/>
    <x v="3"/>
    <x v="8"/>
    <s v="Montclair"/>
    <n v="22025"/>
    <d v="2015-03-05T00:00:00"/>
    <d v="2015-03-12T00:00:00"/>
    <n v="5"/>
    <n v="1429.81"/>
    <n v="88474"/>
    <n v="7"/>
    <n v="-13.09"/>
    <n v="124.33"/>
    <x v="5"/>
    <x v="0"/>
    <x v="0"/>
    <n v="-187.22"/>
    <s v=""/>
    <x v="2"/>
  </r>
  <r>
    <n v="19423"/>
    <s v="Low"/>
    <n v="7.0000000000000007E-2"/>
    <n v="9.59"/>
    <n v="2.88"/>
    <n v="1.01"/>
    <n v="672"/>
    <x v="216"/>
    <x v="2"/>
    <x v="2"/>
    <x v="0"/>
    <x v="0"/>
    <s v="Wrap Bag"/>
    <x v="279"/>
    <n v="0.55000000000000004"/>
    <s v="United States"/>
    <x v="2"/>
    <x v="25"/>
    <s v="Newton"/>
    <n v="50208"/>
    <d v="2015-02-05T00:00:00"/>
    <d v="2015-02-09T00:00:00"/>
    <n v="12"/>
    <n v="34.97"/>
    <n v="88173"/>
    <n v="4"/>
    <n v="27.42"/>
    <n v="2.63"/>
    <x v="2"/>
    <x v="0"/>
    <x v="0"/>
    <s v=""/>
    <n v="9.59"/>
    <x v="183"/>
  </r>
  <r>
    <n v="19424"/>
    <s v="Low"/>
    <n v="0.1"/>
    <n v="-655.42"/>
    <n v="195.99"/>
    <n v="3.99"/>
    <n v="672"/>
    <x v="216"/>
    <x v="2"/>
    <x v="2"/>
    <x v="2"/>
    <x v="5"/>
    <s v="Small Box"/>
    <x v="280"/>
    <n v="0.57999999999999996"/>
    <s v="United States"/>
    <x v="2"/>
    <x v="25"/>
    <s v="Newton"/>
    <n v="50208"/>
    <d v="2015-02-05T00:00:00"/>
    <d v="2015-02-12T00:00:00"/>
    <n v="2"/>
    <n v="308.86"/>
    <n v="88173"/>
    <n v="7"/>
    <n v="-212.21"/>
    <n v="34.32"/>
    <x v="2"/>
    <x v="0"/>
    <x v="0"/>
    <n v="-655.42"/>
    <s v=""/>
    <x v="2"/>
  </r>
  <r>
    <n v="25059"/>
    <s v="Critical"/>
    <n v="0.06"/>
    <n v="-7.58"/>
    <n v="161.55000000000001"/>
    <n v="19.989999999999998"/>
    <n v="674"/>
    <x v="217"/>
    <x v="2"/>
    <x v="2"/>
    <x v="0"/>
    <x v="10"/>
    <s v="Small Box"/>
    <x v="40"/>
    <n v="0.66"/>
    <s v="United States"/>
    <x v="2"/>
    <x v="33"/>
    <s v="Raytown"/>
    <n v="64133"/>
    <d v="2015-01-02T00:00:00"/>
    <d v="2015-01-03T00:00:00"/>
    <n v="3"/>
    <n v="485.01"/>
    <n v="88174"/>
    <n v="1"/>
    <n v="-1.56"/>
    <n v="30.96"/>
    <x v="0"/>
    <x v="0"/>
    <x v="0"/>
    <n v="-7.58"/>
    <s v=""/>
    <x v="2"/>
  </r>
  <r>
    <n v="19326"/>
    <s v="Medium"/>
    <n v="0.04"/>
    <n v="-109.7"/>
    <n v="15.42"/>
    <n v="10.68"/>
    <n v="678"/>
    <x v="218"/>
    <x v="0"/>
    <x v="0"/>
    <x v="0"/>
    <x v="10"/>
    <s v="Small Box"/>
    <x v="144"/>
    <n v="0.57999999999999996"/>
    <s v="United States"/>
    <x v="3"/>
    <x v="8"/>
    <s v="Rose Hill"/>
    <n v="24281"/>
    <d v="2015-04-22T00:00:00"/>
    <d v="2015-04-23T00:00:00"/>
    <n v="5"/>
    <n v="81.14"/>
    <n v="88889"/>
    <n v="1"/>
    <n v="-135.19999999999999"/>
    <n v="3.38"/>
    <x v="4"/>
    <x v="0"/>
    <x v="0"/>
    <n v="-109.7"/>
    <s v=""/>
    <x v="2"/>
  </r>
  <r>
    <n v="21609"/>
    <s v="Medium"/>
    <n v="0.01"/>
    <n v="-19.93"/>
    <n v="3.95"/>
    <n v="5.13"/>
    <n v="679"/>
    <x v="219"/>
    <x v="2"/>
    <x v="0"/>
    <x v="0"/>
    <x v="15"/>
    <s v="Small Box"/>
    <x v="281"/>
    <n v="0.59"/>
    <s v="United States"/>
    <x v="0"/>
    <x v="0"/>
    <s v="Spanaway"/>
    <n v="98387"/>
    <d v="2015-03-04T00:00:00"/>
    <d v="2015-03-05T00:00:00"/>
    <n v="2"/>
    <n v="10.11"/>
    <n v="88890"/>
    <n v="1"/>
    <n v="-197.13"/>
    <n v="0.1"/>
    <x v="5"/>
    <x v="0"/>
    <x v="0"/>
    <n v="-19.93"/>
    <s v=""/>
    <x v="2"/>
  </r>
  <r>
    <n v="21610"/>
    <s v="Medium"/>
    <n v="0.02"/>
    <n v="4568.6099999999997"/>
    <n v="367.99"/>
    <n v="19.989999999999998"/>
    <n v="679"/>
    <x v="219"/>
    <x v="2"/>
    <x v="0"/>
    <x v="0"/>
    <x v="8"/>
    <s v="Small Box"/>
    <x v="282"/>
    <n v="0.4"/>
    <s v="United States"/>
    <x v="0"/>
    <x v="0"/>
    <s v="Spanaway"/>
    <n v="98387"/>
    <d v="2015-03-04T00:00:00"/>
    <d v="2015-03-05T00:00:00"/>
    <n v="17"/>
    <n v="6621.17"/>
    <n v="88890"/>
    <n v="1"/>
    <n v="69"/>
    <n v="135.13"/>
    <x v="5"/>
    <x v="0"/>
    <x v="0"/>
    <s v=""/>
    <n v="4568.6099999999997"/>
    <x v="184"/>
  </r>
  <r>
    <n v="21612"/>
    <s v="Medium"/>
    <n v="0.04"/>
    <n v="-258.23"/>
    <n v="95.99"/>
    <n v="4.9000000000000004"/>
    <n v="680"/>
    <x v="220"/>
    <x v="2"/>
    <x v="0"/>
    <x v="2"/>
    <x v="5"/>
    <s v="Small Box"/>
    <x v="75"/>
    <n v="0.56000000000000005"/>
    <s v="United States"/>
    <x v="0"/>
    <x v="0"/>
    <s v="Spokane"/>
    <n v="99207"/>
    <d v="2015-03-04T00:00:00"/>
    <d v="2015-03-06T00:00:00"/>
    <n v="3"/>
    <n v="253.78"/>
    <n v="88890"/>
    <n v="2"/>
    <n v="-101.75"/>
    <n v="10.57"/>
    <x v="5"/>
    <x v="0"/>
    <x v="0"/>
    <n v="-258.23"/>
    <s v=""/>
    <x v="2"/>
  </r>
  <r>
    <n v="18555"/>
    <s v="Medium"/>
    <n v="0.06"/>
    <n v="38.06"/>
    <n v="17.670000000000002"/>
    <n v="8.99"/>
    <n v="683"/>
    <x v="221"/>
    <x v="0"/>
    <x v="2"/>
    <x v="1"/>
    <x v="2"/>
    <s v="Small Pack"/>
    <x v="283"/>
    <n v="0.47"/>
    <s v="United States"/>
    <x v="2"/>
    <x v="32"/>
    <s v="Papillion"/>
    <n v="68046"/>
    <d v="2015-04-07T00:00:00"/>
    <d v="2015-04-08T00:00:00"/>
    <n v="4"/>
    <n v="69.959999999999994"/>
    <n v="87765"/>
    <n v="1"/>
    <n v="54.4"/>
    <n v="4.47"/>
    <x v="4"/>
    <x v="0"/>
    <x v="0"/>
    <s v=""/>
    <n v="38.06"/>
    <x v="185"/>
  </r>
  <r>
    <n v="21411"/>
    <s v="Critical"/>
    <n v="7.0000000000000007E-2"/>
    <n v="-207.28"/>
    <n v="279.48"/>
    <n v="35"/>
    <n v="688"/>
    <x v="222"/>
    <x v="2"/>
    <x v="2"/>
    <x v="0"/>
    <x v="10"/>
    <s v="Large Box"/>
    <x v="284"/>
    <n v="0.8"/>
    <s v="United States"/>
    <x v="2"/>
    <x v="33"/>
    <s v="Saint Louis"/>
    <n v="63116"/>
    <d v="2015-05-16T00:00:00"/>
    <d v="2015-05-16T00:00:00"/>
    <n v="10"/>
    <n v="2716.09"/>
    <n v="88503"/>
    <n v="0"/>
    <n v="-7.63"/>
    <n v="204.44"/>
    <x v="3"/>
    <x v="0"/>
    <x v="0"/>
    <n v="-207.28"/>
    <s v=""/>
    <x v="2"/>
  </r>
  <r>
    <n v="19325"/>
    <s v="Low"/>
    <n v="0.06"/>
    <n v="-12.72"/>
    <n v="4.18"/>
    <n v="2.99"/>
    <n v="688"/>
    <x v="222"/>
    <x v="2"/>
    <x v="2"/>
    <x v="0"/>
    <x v="8"/>
    <s v="Small Box"/>
    <x v="285"/>
    <n v="0.37"/>
    <s v="United States"/>
    <x v="2"/>
    <x v="33"/>
    <s v="Saint Louis"/>
    <n v="63116"/>
    <d v="2015-03-06T00:00:00"/>
    <d v="2015-03-08T00:00:00"/>
    <n v="5"/>
    <n v="21.34"/>
    <n v="88504"/>
    <n v="2"/>
    <n v="-59.6"/>
    <n v="1.36"/>
    <x v="5"/>
    <x v="0"/>
    <x v="0"/>
    <n v="-12.72"/>
    <s v=""/>
    <x v="2"/>
  </r>
  <r>
    <n v="26321"/>
    <s v="Medium"/>
    <n v="7.0000000000000007E-2"/>
    <n v="-51.42"/>
    <n v="1.7"/>
    <n v="1.99"/>
    <n v="689"/>
    <x v="223"/>
    <x v="2"/>
    <x v="2"/>
    <x v="2"/>
    <x v="13"/>
    <s v="Small Pack"/>
    <x v="286"/>
    <n v="0.51"/>
    <s v="United States"/>
    <x v="2"/>
    <x v="33"/>
    <s v="Saint Peters"/>
    <n v="63376"/>
    <d v="2015-02-04T00:00:00"/>
    <d v="2015-02-05T00:00:00"/>
    <n v="10"/>
    <n v="17.420000000000002"/>
    <n v="88502"/>
    <n v="1"/>
    <n v="-295.18"/>
    <n v="1.31"/>
    <x v="2"/>
    <x v="0"/>
    <x v="0"/>
    <n v="-51.42"/>
    <s v=""/>
    <x v="2"/>
  </r>
  <r>
    <n v="19933"/>
    <s v="High"/>
    <n v="0.09"/>
    <n v="-88.6"/>
    <n v="6.48"/>
    <n v="6.35"/>
    <n v="691"/>
    <x v="224"/>
    <x v="2"/>
    <x v="1"/>
    <x v="0"/>
    <x v="7"/>
    <s v="Small Box"/>
    <x v="287"/>
    <n v="0.37"/>
    <s v="United States"/>
    <x v="0"/>
    <x v="0"/>
    <s v="Tacoma"/>
    <n v="98408"/>
    <d v="2015-03-21T00:00:00"/>
    <d v="2015-03-22T00:00:00"/>
    <n v="8"/>
    <n v="49.81"/>
    <n v="89915"/>
    <n v="1"/>
    <n v="-177.88"/>
    <n v="4.93"/>
    <x v="5"/>
    <x v="0"/>
    <x v="0"/>
    <n v="-88.6"/>
    <s v=""/>
    <x v="2"/>
  </r>
  <r>
    <n v="19400"/>
    <s v="Low"/>
    <n v="0.02"/>
    <n v="2568.46"/>
    <n v="500.98"/>
    <n v="41.44"/>
    <n v="693"/>
    <x v="225"/>
    <x v="1"/>
    <x v="2"/>
    <x v="1"/>
    <x v="14"/>
    <s v="Jumbo Box"/>
    <x v="288"/>
    <n v="0.66"/>
    <s v="United States"/>
    <x v="0"/>
    <x v="21"/>
    <s v="Thornton"/>
    <n v="80229"/>
    <d v="2015-03-25T00:00:00"/>
    <d v="2015-03-25T00:00:00"/>
    <n v="7"/>
    <n v="3722.41"/>
    <n v="87811"/>
    <n v="0"/>
    <n v="69"/>
    <n v="75.97"/>
    <x v="5"/>
    <x v="0"/>
    <x v="0"/>
    <s v=""/>
    <n v="2568.46"/>
    <x v="186"/>
  </r>
  <r>
    <n v="18736"/>
    <s v="Low"/>
    <n v="0.09"/>
    <n v="9.49"/>
    <n v="5.34"/>
    <n v="2.99"/>
    <n v="693"/>
    <x v="225"/>
    <x v="0"/>
    <x v="2"/>
    <x v="0"/>
    <x v="8"/>
    <s v="Small Box"/>
    <x v="289"/>
    <n v="0.38"/>
    <s v="United States"/>
    <x v="0"/>
    <x v="21"/>
    <s v="Thornton"/>
    <n v="80229"/>
    <d v="2015-03-08T00:00:00"/>
    <d v="2015-03-15T00:00:00"/>
    <n v="17"/>
    <n v="95.1"/>
    <n v="87812"/>
    <n v="7"/>
    <n v="9.9700000000000006"/>
    <n v="9.41"/>
    <x v="5"/>
    <x v="0"/>
    <x v="0"/>
    <s v=""/>
    <n v="9.49"/>
    <x v="187"/>
  </r>
  <r>
    <n v="18737"/>
    <s v="Low"/>
    <n v="7.0000000000000007E-2"/>
    <n v="-263.64999999999998"/>
    <n v="140.97999999999999"/>
    <n v="53.48"/>
    <n v="693"/>
    <x v="225"/>
    <x v="1"/>
    <x v="2"/>
    <x v="1"/>
    <x v="14"/>
    <s v="Jumbo Box"/>
    <x v="290"/>
    <n v="0.65"/>
    <s v="United States"/>
    <x v="0"/>
    <x v="21"/>
    <s v="Thornton"/>
    <n v="80229"/>
    <d v="2015-03-08T00:00:00"/>
    <d v="2015-03-15T00:00:00"/>
    <n v="5"/>
    <n v="734.74"/>
    <n v="87812"/>
    <n v="7"/>
    <n v="-35.880000000000003"/>
    <n v="55.3"/>
    <x v="5"/>
    <x v="0"/>
    <x v="0"/>
    <n v="-263.64999999999998"/>
    <s v=""/>
    <x v="2"/>
  </r>
  <r>
    <n v="18738"/>
    <s v="Low"/>
    <n v="0.06"/>
    <n v="890.18"/>
    <n v="205.99"/>
    <n v="5.26"/>
    <n v="693"/>
    <x v="225"/>
    <x v="2"/>
    <x v="2"/>
    <x v="2"/>
    <x v="5"/>
    <s v="Small Box"/>
    <x v="291"/>
    <n v="0.56000000000000005"/>
    <s v="United States"/>
    <x v="0"/>
    <x v="21"/>
    <s v="Thornton"/>
    <n v="80229"/>
    <d v="2015-03-08T00:00:00"/>
    <d v="2015-03-15T00:00:00"/>
    <n v="11"/>
    <n v="1882.87"/>
    <n v="87812"/>
    <n v="7"/>
    <n v="47.28"/>
    <n v="120.18"/>
    <x v="5"/>
    <x v="0"/>
    <x v="0"/>
    <s v=""/>
    <n v="890.18"/>
    <x v="188"/>
  </r>
  <r>
    <n v="18810"/>
    <s v="High"/>
    <n v="0"/>
    <n v="6095.86"/>
    <n v="230.98"/>
    <n v="23.78"/>
    <n v="693"/>
    <x v="225"/>
    <x v="1"/>
    <x v="2"/>
    <x v="1"/>
    <x v="11"/>
    <s v="Jumbo Box"/>
    <x v="292"/>
    <n v="0.6"/>
    <s v="United States"/>
    <x v="0"/>
    <x v="21"/>
    <s v="Thornton"/>
    <n v="80229"/>
    <d v="2015-05-05T00:00:00"/>
    <d v="2015-05-07T00:00:00"/>
    <n v="36"/>
    <n v="8834.58"/>
    <n v="87813"/>
    <n v="2"/>
    <n v="69"/>
    <n v="0"/>
    <x v="3"/>
    <x v="1"/>
    <x v="1"/>
    <s v=""/>
    <n v="6095.86"/>
    <x v="189"/>
  </r>
  <r>
    <n v="22613"/>
    <s v="Medium"/>
    <n v="0.06"/>
    <n v="-82.83"/>
    <n v="8.1199999999999992"/>
    <n v="2.83"/>
    <n v="696"/>
    <x v="226"/>
    <x v="2"/>
    <x v="0"/>
    <x v="2"/>
    <x v="13"/>
    <s v="Small Pack"/>
    <x v="293"/>
    <n v="0.77"/>
    <s v="United States"/>
    <x v="2"/>
    <x v="38"/>
    <s v="Crown Point"/>
    <n v="46307"/>
    <d v="2015-03-27T00:00:00"/>
    <d v="2015-03-28T00:00:00"/>
    <n v="10"/>
    <n v="78.540000000000006"/>
    <n v="89847"/>
    <n v="1"/>
    <n v="-105.46"/>
    <n v="5.01"/>
    <x v="5"/>
    <x v="0"/>
    <x v="0"/>
    <n v="-82.83"/>
    <s v=""/>
    <x v="2"/>
  </r>
  <r>
    <n v="22614"/>
    <s v="Medium"/>
    <n v="0.05"/>
    <n v="25.04"/>
    <n v="51.65"/>
    <n v="18.45"/>
    <n v="696"/>
    <x v="226"/>
    <x v="2"/>
    <x v="0"/>
    <x v="1"/>
    <x v="2"/>
    <s v="Medium Box"/>
    <x v="294"/>
    <n v="0.65"/>
    <s v="United States"/>
    <x v="2"/>
    <x v="38"/>
    <s v="Crown Point"/>
    <n v="46307"/>
    <d v="2015-03-27T00:00:00"/>
    <d v="2015-03-28T00:00:00"/>
    <n v="12"/>
    <n v="605.1"/>
    <n v="89847"/>
    <n v="1"/>
    <n v="4.1399999999999997"/>
    <n v="31.85"/>
    <x v="5"/>
    <x v="0"/>
    <x v="0"/>
    <s v=""/>
    <n v="25.04"/>
    <x v="190"/>
  </r>
  <r>
    <n v="19225"/>
    <s v="Low"/>
    <n v="0.1"/>
    <n v="-580.32000000000005"/>
    <n v="40.479999999999997"/>
    <n v="19.989999999999998"/>
    <n v="696"/>
    <x v="226"/>
    <x v="2"/>
    <x v="0"/>
    <x v="2"/>
    <x v="13"/>
    <s v="Small Box"/>
    <x v="295"/>
    <n v="0.77"/>
    <s v="United States"/>
    <x v="2"/>
    <x v="38"/>
    <s v="Crown Point"/>
    <n v="46307"/>
    <d v="2015-04-07T00:00:00"/>
    <d v="2015-04-09T00:00:00"/>
    <n v="9"/>
    <n v="355.84"/>
    <n v="89848"/>
    <n v="2"/>
    <n v="-163.08000000000001"/>
    <n v="39.54"/>
    <x v="4"/>
    <x v="0"/>
    <x v="0"/>
    <n v="-580.32000000000005"/>
    <s v=""/>
    <x v="2"/>
  </r>
  <r>
    <n v="22616"/>
    <s v="Medium"/>
    <n v="0.1"/>
    <n v="928.96"/>
    <n v="175.99"/>
    <n v="8.99"/>
    <n v="697"/>
    <x v="227"/>
    <x v="2"/>
    <x v="0"/>
    <x v="2"/>
    <x v="5"/>
    <s v="Small Box"/>
    <x v="44"/>
    <n v="0.56999999999999995"/>
    <s v="United States"/>
    <x v="2"/>
    <x v="38"/>
    <s v="East Chicago"/>
    <n v="46312"/>
    <d v="2015-03-27T00:00:00"/>
    <d v="2015-03-28T00:00:00"/>
    <n v="10"/>
    <n v="1346.32"/>
    <n v="89847"/>
    <n v="1"/>
    <n v="69"/>
    <n v="149.59"/>
    <x v="5"/>
    <x v="0"/>
    <x v="0"/>
    <s v=""/>
    <n v="928.96"/>
    <x v="191"/>
  </r>
  <r>
    <n v="25480"/>
    <s v="Critical"/>
    <n v="0.08"/>
    <n v="-131.62"/>
    <n v="14.81"/>
    <n v="13.32"/>
    <n v="697"/>
    <x v="227"/>
    <x v="2"/>
    <x v="0"/>
    <x v="0"/>
    <x v="15"/>
    <s v="Small Box"/>
    <x v="296"/>
    <n v="0.43"/>
    <s v="United States"/>
    <x v="2"/>
    <x v="38"/>
    <s v="East Chicago"/>
    <n v="46312"/>
    <d v="2015-02-07T00:00:00"/>
    <d v="2015-02-09T00:00:00"/>
    <n v="20"/>
    <n v="292.18"/>
    <n v="89849"/>
    <n v="2"/>
    <n v="-45.05"/>
    <n v="25.41"/>
    <x v="2"/>
    <x v="0"/>
    <x v="0"/>
    <n v="-131.62"/>
    <s v=""/>
    <x v="2"/>
  </r>
  <r>
    <n v="4613"/>
    <s v="Medium"/>
    <n v="0.06"/>
    <n v="-82.83"/>
    <n v="8.1199999999999992"/>
    <n v="2.83"/>
    <n v="698"/>
    <x v="228"/>
    <x v="2"/>
    <x v="0"/>
    <x v="2"/>
    <x v="13"/>
    <s v="Small Pack"/>
    <x v="293"/>
    <n v="0.77"/>
    <s v="United States"/>
    <x v="0"/>
    <x v="0"/>
    <s v="Seattle"/>
    <n v="98105"/>
    <d v="2015-03-27T00:00:00"/>
    <d v="2015-03-28T00:00:00"/>
    <n v="41"/>
    <n v="322.02999999999997"/>
    <n v="32869"/>
    <n v="1"/>
    <n v="-25.72"/>
    <n v="20.56"/>
    <x v="5"/>
    <x v="0"/>
    <x v="0"/>
    <n v="-82.83"/>
    <s v=""/>
    <x v="2"/>
  </r>
  <r>
    <n v="4614"/>
    <s v="Medium"/>
    <n v="0.05"/>
    <n v="25.04"/>
    <n v="51.65"/>
    <n v="18.45"/>
    <n v="698"/>
    <x v="228"/>
    <x v="2"/>
    <x v="0"/>
    <x v="1"/>
    <x v="2"/>
    <s v="Medium Box"/>
    <x v="294"/>
    <n v="0.65"/>
    <s v="United States"/>
    <x v="0"/>
    <x v="0"/>
    <s v="Seattle"/>
    <n v="98105"/>
    <d v="2015-03-27T00:00:00"/>
    <d v="2015-03-28T00:00:00"/>
    <n v="49"/>
    <n v="2470.84"/>
    <n v="32869"/>
    <n v="1"/>
    <n v="1.01"/>
    <n v="130.04"/>
    <x v="5"/>
    <x v="0"/>
    <x v="0"/>
    <s v=""/>
    <n v="25.04"/>
    <x v="192"/>
  </r>
  <r>
    <n v="4616"/>
    <s v="Medium"/>
    <n v="0.1"/>
    <n v="930.99"/>
    <n v="175.99"/>
    <n v="8.99"/>
    <n v="698"/>
    <x v="228"/>
    <x v="2"/>
    <x v="0"/>
    <x v="2"/>
    <x v="5"/>
    <s v="Small Box"/>
    <x v="44"/>
    <n v="0.56999999999999995"/>
    <s v="United States"/>
    <x v="0"/>
    <x v="0"/>
    <s v="Seattle"/>
    <n v="98105"/>
    <d v="2015-03-27T00:00:00"/>
    <d v="2015-03-28T00:00:00"/>
    <n v="39"/>
    <n v="5250.66"/>
    <n v="32869"/>
    <n v="1"/>
    <n v="17.73"/>
    <n v="583.41"/>
    <x v="5"/>
    <x v="0"/>
    <x v="0"/>
    <s v=""/>
    <n v="930.99"/>
    <x v="193"/>
  </r>
  <r>
    <n v="1225"/>
    <s v="Low"/>
    <n v="0.1"/>
    <n v="-580.32000000000005"/>
    <n v="40.479999999999997"/>
    <n v="19.989999999999998"/>
    <n v="698"/>
    <x v="228"/>
    <x v="2"/>
    <x v="0"/>
    <x v="2"/>
    <x v="13"/>
    <s v="Small Box"/>
    <x v="295"/>
    <n v="0.77"/>
    <s v="United States"/>
    <x v="0"/>
    <x v="0"/>
    <s v="Seattle"/>
    <n v="98105"/>
    <d v="2015-04-07T00:00:00"/>
    <d v="2015-04-09T00:00:00"/>
    <n v="36"/>
    <n v="1423.35"/>
    <n v="8994"/>
    <n v="2"/>
    <n v="-40.770000000000003"/>
    <n v="158.15"/>
    <x v="4"/>
    <x v="0"/>
    <x v="0"/>
    <n v="-580.32000000000005"/>
    <s v=""/>
    <x v="2"/>
  </r>
  <r>
    <n v="7480"/>
    <s v="Critical"/>
    <n v="0.08"/>
    <n v="-253.11"/>
    <n v="14.81"/>
    <n v="13.32"/>
    <n v="698"/>
    <x v="228"/>
    <x v="2"/>
    <x v="0"/>
    <x v="0"/>
    <x v="15"/>
    <s v="Small Box"/>
    <x v="296"/>
    <n v="0.43"/>
    <s v="United States"/>
    <x v="0"/>
    <x v="0"/>
    <s v="Seattle"/>
    <n v="98105"/>
    <d v="2015-02-07T00:00:00"/>
    <d v="2015-02-09T00:00:00"/>
    <n v="79"/>
    <n v="1154.1199999999999"/>
    <n v="53410"/>
    <n v="2"/>
    <n v="-21.93"/>
    <n v="100.36"/>
    <x v="2"/>
    <x v="0"/>
    <x v="0"/>
    <n v="-253.11"/>
    <s v=""/>
    <x v="2"/>
  </r>
  <r>
    <n v="6289"/>
    <s v="Medium"/>
    <n v="0.03"/>
    <n v="-16.670000000000002"/>
    <n v="5.28"/>
    <n v="5.61"/>
    <n v="699"/>
    <x v="229"/>
    <x v="2"/>
    <x v="3"/>
    <x v="0"/>
    <x v="7"/>
    <s v="Small Box"/>
    <x v="297"/>
    <n v="0.4"/>
    <s v="United States"/>
    <x v="0"/>
    <x v="1"/>
    <s v="Los Angeles"/>
    <n v="90041"/>
    <d v="2015-04-23T00:00:00"/>
    <d v="2015-04-24T00:00:00"/>
    <n v="5"/>
    <n v="32.5"/>
    <n v="44517"/>
    <n v="1"/>
    <n v="-51.29"/>
    <n v="1.01"/>
    <x v="4"/>
    <x v="0"/>
    <x v="0"/>
    <n v="-16.670000000000002"/>
    <s v=""/>
    <x v="2"/>
  </r>
  <r>
    <n v="7733"/>
    <s v="Critical"/>
    <n v="0.02"/>
    <n v="40.200000000000003"/>
    <n v="6.47"/>
    <n v="1.22"/>
    <n v="699"/>
    <x v="229"/>
    <x v="2"/>
    <x v="3"/>
    <x v="0"/>
    <x v="0"/>
    <s v="Wrap Bag"/>
    <x v="298"/>
    <n v="0.4"/>
    <s v="United States"/>
    <x v="0"/>
    <x v="1"/>
    <s v="Los Angeles"/>
    <n v="90041"/>
    <d v="2015-06-06T00:00:00"/>
    <d v="2015-06-07T00:00:00"/>
    <n v="30"/>
    <n v="193.95"/>
    <n v="55392"/>
    <n v="1"/>
    <n v="20.73"/>
    <n v="3.96"/>
    <x v="1"/>
    <x v="0"/>
    <x v="0"/>
    <s v=""/>
    <n v="40.200000000000003"/>
    <x v="194"/>
  </r>
  <r>
    <n v="7734"/>
    <s v="Critical"/>
    <n v="7.0000000000000007E-2"/>
    <n v="3.21"/>
    <n v="2.84"/>
    <n v="0.93"/>
    <n v="699"/>
    <x v="229"/>
    <x v="2"/>
    <x v="3"/>
    <x v="0"/>
    <x v="0"/>
    <s v="Wrap Bag"/>
    <x v="0"/>
    <n v="0.54"/>
    <s v="United States"/>
    <x v="0"/>
    <x v="1"/>
    <s v="Los Angeles"/>
    <n v="90041"/>
    <d v="2015-06-06T00:00:00"/>
    <d v="2015-06-08T00:00:00"/>
    <n v="59"/>
    <n v="158.80000000000001"/>
    <n v="55392"/>
    <n v="2"/>
    <n v="2.02"/>
    <n v="11.95"/>
    <x v="1"/>
    <x v="0"/>
    <x v="0"/>
    <s v=""/>
    <n v="3.21"/>
    <x v="195"/>
  </r>
  <r>
    <n v="5140"/>
    <s v="High"/>
    <n v="0.01"/>
    <n v="38.700000000000003"/>
    <n v="7.89"/>
    <n v="2.82"/>
    <n v="699"/>
    <x v="229"/>
    <x v="2"/>
    <x v="3"/>
    <x v="0"/>
    <x v="3"/>
    <s v="Wrap Bag"/>
    <x v="299"/>
    <n v="0.4"/>
    <s v="United States"/>
    <x v="0"/>
    <x v="1"/>
    <s v="Los Angeles"/>
    <n v="90041"/>
    <d v="2015-06-30T00:00:00"/>
    <d v="2015-07-01T00:00:00"/>
    <n v="32"/>
    <n v="274.26"/>
    <n v="36647"/>
    <n v="1"/>
    <n v="14.11"/>
    <n v="2.77"/>
    <x v="1"/>
    <x v="0"/>
    <x v="0"/>
    <s v=""/>
    <n v="38.700000000000003"/>
    <x v="196"/>
  </r>
  <r>
    <n v="5141"/>
    <s v="High"/>
    <n v="0.09"/>
    <n v="-21.91"/>
    <n v="3.68"/>
    <n v="1.32"/>
    <n v="699"/>
    <x v="229"/>
    <x v="2"/>
    <x v="3"/>
    <x v="0"/>
    <x v="12"/>
    <s v="Wrap Bag"/>
    <x v="300"/>
    <n v="0.83"/>
    <s v="United States"/>
    <x v="0"/>
    <x v="1"/>
    <s v="Los Angeles"/>
    <n v="90041"/>
    <d v="2015-06-30T00:00:00"/>
    <d v="2015-07-01T00:00:00"/>
    <n v="24"/>
    <n v="83.16"/>
    <n v="36647"/>
    <n v="1"/>
    <n v="-26.35"/>
    <n v="8.2200000000000006"/>
    <x v="1"/>
    <x v="0"/>
    <x v="0"/>
    <n v="-21.91"/>
    <s v=""/>
    <x v="2"/>
  </r>
  <r>
    <n v="5142"/>
    <s v="High"/>
    <n v="0.1"/>
    <n v="-119.77"/>
    <n v="9.7100000000000009"/>
    <n v="9.4499999999999993"/>
    <n v="699"/>
    <x v="229"/>
    <x v="2"/>
    <x v="3"/>
    <x v="0"/>
    <x v="10"/>
    <s v="Small Box"/>
    <x v="173"/>
    <n v="0.6"/>
    <s v="United States"/>
    <x v="0"/>
    <x v="1"/>
    <s v="Los Angeles"/>
    <n v="90041"/>
    <d v="2015-06-30T00:00:00"/>
    <d v="2015-07-03T00:00:00"/>
    <n v="27"/>
    <n v="261.93"/>
    <n v="36647"/>
    <n v="3"/>
    <n v="-45.73"/>
    <n v="29.1"/>
    <x v="1"/>
    <x v="0"/>
    <x v="0"/>
    <n v="-119.77"/>
    <s v=""/>
    <x v="2"/>
  </r>
  <r>
    <n v="4556"/>
    <s v="Medium"/>
    <n v="7.0000000000000007E-2"/>
    <n v="-168.72"/>
    <n v="5.0199999999999996"/>
    <n v="5.14"/>
    <n v="699"/>
    <x v="229"/>
    <x v="2"/>
    <x v="3"/>
    <x v="2"/>
    <x v="13"/>
    <s v="Small Pack"/>
    <x v="301"/>
    <n v="0.79"/>
    <s v="United States"/>
    <x v="0"/>
    <x v="1"/>
    <s v="Los Angeles"/>
    <n v="90041"/>
    <d v="2015-01-29T00:00:00"/>
    <d v="2015-01-31T00:00:00"/>
    <n v="42"/>
    <n v="210.1"/>
    <n v="32420"/>
    <n v="2"/>
    <n v="-80.3"/>
    <n v="15.81"/>
    <x v="0"/>
    <x v="0"/>
    <x v="0"/>
    <n v="-168.72"/>
    <s v=""/>
    <x v="2"/>
  </r>
  <r>
    <n v="4557"/>
    <s v="Medium"/>
    <n v="7.0000000000000007E-2"/>
    <n v="-439.62"/>
    <n v="280.98"/>
    <n v="57"/>
    <n v="699"/>
    <x v="229"/>
    <x v="1"/>
    <x v="3"/>
    <x v="1"/>
    <x v="1"/>
    <s v="Jumbo Drum"/>
    <x v="234"/>
    <n v="0.78"/>
    <s v="United States"/>
    <x v="0"/>
    <x v="1"/>
    <s v="Los Angeles"/>
    <n v="90041"/>
    <d v="2015-01-29T00:00:00"/>
    <d v="2015-01-31T00:00:00"/>
    <n v="23"/>
    <n v="6499.87"/>
    <n v="32420"/>
    <n v="2"/>
    <n v="-6.76"/>
    <n v="489.24"/>
    <x v="0"/>
    <x v="0"/>
    <x v="0"/>
    <n v="-439.62"/>
    <s v=""/>
    <x v="2"/>
  </r>
  <r>
    <n v="448"/>
    <s v="Medium"/>
    <n v="0.1"/>
    <n v="15.42"/>
    <n v="4.26"/>
    <n v="1.2"/>
    <n v="699"/>
    <x v="229"/>
    <x v="2"/>
    <x v="3"/>
    <x v="0"/>
    <x v="0"/>
    <s v="Wrap Bag"/>
    <x v="54"/>
    <n v="0.44"/>
    <s v="United States"/>
    <x v="0"/>
    <x v="1"/>
    <s v="Los Angeles"/>
    <n v="90041"/>
    <d v="2015-05-20T00:00:00"/>
    <d v="2015-05-21T00:00:00"/>
    <n v="88"/>
    <n v="351.56"/>
    <n v="3042"/>
    <n v="1"/>
    <n v="4.3899999999999997"/>
    <n v="39.06"/>
    <x v="3"/>
    <x v="0"/>
    <x v="0"/>
    <s v=""/>
    <n v="15.42"/>
    <x v="197"/>
  </r>
  <r>
    <n v="18448"/>
    <s v="Medium"/>
    <n v="0.1"/>
    <n v="33.92"/>
    <n v="4.26"/>
    <n v="1.2"/>
    <n v="700"/>
    <x v="230"/>
    <x v="2"/>
    <x v="3"/>
    <x v="0"/>
    <x v="0"/>
    <s v="Wrap Bag"/>
    <x v="54"/>
    <n v="0.44"/>
    <s v="United States"/>
    <x v="0"/>
    <x v="1"/>
    <s v="Santa Maria"/>
    <n v="93454"/>
    <d v="2015-05-20T00:00:00"/>
    <d v="2015-05-21T00:00:00"/>
    <n v="22"/>
    <n v="87.89"/>
    <n v="87980"/>
    <n v="1"/>
    <n v="38.6"/>
    <n v="9.77"/>
    <x v="3"/>
    <x v="0"/>
    <x v="0"/>
    <s v=""/>
    <n v="33.92"/>
    <x v="198"/>
  </r>
  <r>
    <n v="24289"/>
    <s v="Medium"/>
    <n v="0.03"/>
    <n v="-16.670000000000002"/>
    <n v="5.28"/>
    <n v="5.61"/>
    <n v="702"/>
    <x v="231"/>
    <x v="2"/>
    <x v="3"/>
    <x v="0"/>
    <x v="7"/>
    <s v="Small Box"/>
    <x v="297"/>
    <n v="0.4"/>
    <s v="United States"/>
    <x v="0"/>
    <x v="1"/>
    <s v="Santa Rosa"/>
    <n v="95404"/>
    <d v="2015-04-23T00:00:00"/>
    <d v="2015-04-24T00:00:00"/>
    <n v="1"/>
    <n v="6.5"/>
    <n v="87977"/>
    <n v="1"/>
    <n v="-256.45999999999998"/>
    <n v="0.2"/>
    <x v="4"/>
    <x v="0"/>
    <x v="0"/>
    <n v="-16.670000000000002"/>
    <s v=""/>
    <x v="2"/>
  </r>
  <r>
    <n v="23140"/>
    <s v="High"/>
    <n v="0.01"/>
    <n v="46.44"/>
    <n v="7.89"/>
    <n v="2.82"/>
    <n v="702"/>
    <x v="231"/>
    <x v="2"/>
    <x v="3"/>
    <x v="0"/>
    <x v="3"/>
    <s v="Wrap Bag"/>
    <x v="299"/>
    <n v="0.4"/>
    <s v="United States"/>
    <x v="0"/>
    <x v="1"/>
    <s v="Santa Rosa"/>
    <n v="95404"/>
    <d v="2015-06-30T00:00:00"/>
    <d v="2015-07-01T00:00:00"/>
    <n v="8"/>
    <n v="68.56"/>
    <n v="87979"/>
    <n v="1"/>
    <n v="67.739999999999995"/>
    <n v="0.69"/>
    <x v="1"/>
    <x v="0"/>
    <x v="0"/>
    <s v=""/>
    <n v="46.44"/>
    <x v="199"/>
  </r>
  <r>
    <n v="23141"/>
    <s v="High"/>
    <n v="0.09"/>
    <n v="-17.53"/>
    <n v="3.68"/>
    <n v="1.32"/>
    <n v="702"/>
    <x v="231"/>
    <x v="2"/>
    <x v="3"/>
    <x v="0"/>
    <x v="12"/>
    <s v="Wrap Bag"/>
    <x v="300"/>
    <n v="0.83"/>
    <s v="United States"/>
    <x v="0"/>
    <x v="1"/>
    <s v="Santa Rosa"/>
    <n v="95404"/>
    <d v="2015-06-30T00:00:00"/>
    <d v="2015-07-01T00:00:00"/>
    <n v="6"/>
    <n v="20.79"/>
    <n v="87979"/>
    <n v="1"/>
    <n v="-84.31"/>
    <n v="2.06"/>
    <x v="1"/>
    <x v="0"/>
    <x v="0"/>
    <n v="-17.53"/>
    <s v=""/>
    <x v="2"/>
  </r>
  <r>
    <n v="23142"/>
    <s v="High"/>
    <n v="0.1"/>
    <n v="-95.82"/>
    <n v="9.7100000000000009"/>
    <n v="9.4499999999999993"/>
    <n v="702"/>
    <x v="231"/>
    <x v="2"/>
    <x v="3"/>
    <x v="0"/>
    <x v="10"/>
    <s v="Small Box"/>
    <x v="173"/>
    <n v="0.6"/>
    <s v="United States"/>
    <x v="0"/>
    <x v="1"/>
    <s v="Santa Rosa"/>
    <n v="95404"/>
    <d v="2015-06-30T00:00:00"/>
    <d v="2015-07-03T00:00:00"/>
    <n v="7"/>
    <n v="67.91"/>
    <n v="87979"/>
    <n v="3"/>
    <n v="-141.09"/>
    <n v="7.55"/>
    <x v="1"/>
    <x v="0"/>
    <x v="0"/>
    <n v="-95.82"/>
    <s v=""/>
    <x v="2"/>
  </r>
  <r>
    <n v="25734"/>
    <s v="Critical"/>
    <n v="7.0000000000000007E-2"/>
    <n v="3.85"/>
    <n v="2.84"/>
    <n v="0.93"/>
    <n v="711"/>
    <x v="232"/>
    <x v="2"/>
    <x v="3"/>
    <x v="0"/>
    <x v="0"/>
    <s v="Wrap Bag"/>
    <x v="0"/>
    <n v="0.54"/>
    <s v="United States"/>
    <x v="1"/>
    <x v="15"/>
    <s v="Winthrop"/>
    <n v="2152"/>
    <d v="2015-06-06T00:00:00"/>
    <d v="2015-06-08T00:00:00"/>
    <n v="15"/>
    <n v="40.369999999999997"/>
    <n v="87978"/>
    <n v="2"/>
    <n v="9.5399999999999991"/>
    <n v="3.04"/>
    <x v="1"/>
    <x v="0"/>
    <x v="0"/>
    <s v=""/>
    <n v="3.85"/>
    <x v="200"/>
  </r>
  <r>
    <n v="20789"/>
    <s v="Not Specified"/>
    <n v="0"/>
    <n v="71.739999999999995"/>
    <n v="8.5"/>
    <n v="1.99"/>
    <n v="719"/>
    <x v="233"/>
    <x v="2"/>
    <x v="0"/>
    <x v="2"/>
    <x v="13"/>
    <s v="Small Pack"/>
    <x v="302"/>
    <n v="0.49"/>
    <s v="United States"/>
    <x v="0"/>
    <x v="34"/>
    <s v="Pahrump"/>
    <n v="89041"/>
    <d v="2015-02-28T00:00:00"/>
    <d v="2015-03-02T00:00:00"/>
    <n v="14"/>
    <n v="122.25"/>
    <n v="89344"/>
    <n v="2"/>
    <n v="58.68"/>
    <n v="0"/>
    <x v="2"/>
    <x v="1"/>
    <x v="1"/>
    <s v=""/>
    <n v="71.739999999999995"/>
    <x v="201"/>
  </r>
  <r>
    <n v="20790"/>
    <s v="Not Specified"/>
    <n v="0.03"/>
    <n v="-79.319999999999993"/>
    <n v="95.43"/>
    <n v="19.989999999999998"/>
    <n v="719"/>
    <x v="233"/>
    <x v="2"/>
    <x v="0"/>
    <x v="0"/>
    <x v="10"/>
    <s v="Small Box"/>
    <x v="303"/>
    <n v="0.79"/>
    <s v="United States"/>
    <x v="0"/>
    <x v="34"/>
    <s v="Pahrump"/>
    <n v="89041"/>
    <d v="2015-02-28T00:00:00"/>
    <d v="2015-03-02T00:00:00"/>
    <n v="2"/>
    <n v="206.09"/>
    <n v="89344"/>
    <n v="2"/>
    <n v="-38.49"/>
    <n v="6.37"/>
    <x v="2"/>
    <x v="0"/>
    <x v="0"/>
    <n v="-79.319999999999993"/>
    <s v=""/>
    <x v="2"/>
  </r>
  <r>
    <n v="20633"/>
    <s v="Not Specified"/>
    <n v="0.04"/>
    <n v="24.1"/>
    <n v="10.64"/>
    <n v="5.16"/>
    <n v="721"/>
    <x v="234"/>
    <x v="2"/>
    <x v="0"/>
    <x v="1"/>
    <x v="2"/>
    <s v="Small Box"/>
    <x v="304"/>
    <n v="0.56999999999999995"/>
    <s v="United States"/>
    <x v="2"/>
    <x v="38"/>
    <s v="Frankfort"/>
    <n v="46041"/>
    <d v="2015-06-24T00:00:00"/>
    <d v="2015-06-25T00:00:00"/>
    <n v="6"/>
    <n v="66.900000000000006"/>
    <n v="91053"/>
    <n v="1"/>
    <n v="36.020000000000003"/>
    <n v="2.79"/>
    <x v="1"/>
    <x v="0"/>
    <x v="0"/>
    <s v=""/>
    <n v="24.1"/>
    <x v="202"/>
  </r>
  <r>
    <n v="20634"/>
    <s v="Not Specified"/>
    <n v="0.03"/>
    <n v="6.97"/>
    <n v="2.78"/>
    <n v="1.34"/>
    <n v="721"/>
    <x v="234"/>
    <x v="0"/>
    <x v="0"/>
    <x v="0"/>
    <x v="0"/>
    <s v="Wrap Bag"/>
    <x v="305"/>
    <n v="0.45"/>
    <s v="United States"/>
    <x v="2"/>
    <x v="38"/>
    <s v="Frankfort"/>
    <n v="46041"/>
    <d v="2015-06-24T00:00:00"/>
    <d v="2015-06-26T00:00:00"/>
    <n v="15"/>
    <n v="43.13"/>
    <n v="91053"/>
    <n v="2"/>
    <n v="16.170000000000002"/>
    <n v="1.33"/>
    <x v="1"/>
    <x v="0"/>
    <x v="0"/>
    <s v=""/>
    <n v="6.97"/>
    <x v="203"/>
  </r>
  <r>
    <n v="24574"/>
    <s v="Medium"/>
    <n v="0.01"/>
    <n v="-24.25"/>
    <n v="7.28"/>
    <n v="11.15"/>
    <n v="721"/>
    <x v="234"/>
    <x v="2"/>
    <x v="0"/>
    <x v="0"/>
    <x v="7"/>
    <s v="Small Box"/>
    <x v="306"/>
    <n v="0.37"/>
    <s v="United States"/>
    <x v="2"/>
    <x v="38"/>
    <s v="Frankfort"/>
    <n v="46041"/>
    <d v="2015-04-11T00:00:00"/>
    <d v="2015-04-13T00:00:00"/>
    <n v="1"/>
    <n v="11.21"/>
    <n v="91054"/>
    <n v="2"/>
    <n v="-216.29"/>
    <n v="0.11"/>
    <x v="4"/>
    <x v="0"/>
    <x v="0"/>
    <n v="-24.25"/>
    <s v=""/>
    <x v="2"/>
  </r>
  <r>
    <n v="19601"/>
    <s v="Medium"/>
    <n v="0.09"/>
    <n v="-605.37"/>
    <n v="125.99"/>
    <n v="8.99"/>
    <n v="724"/>
    <x v="235"/>
    <x v="2"/>
    <x v="3"/>
    <x v="2"/>
    <x v="5"/>
    <s v="Small Box"/>
    <x v="307"/>
    <n v="0.55000000000000004"/>
    <s v="United States"/>
    <x v="1"/>
    <x v="18"/>
    <s v="Stratford"/>
    <n v="6614"/>
    <d v="2015-03-15T00:00:00"/>
    <d v="2015-03-16T00:00:00"/>
    <n v="1"/>
    <n v="100.38"/>
    <n v="90359"/>
    <n v="1"/>
    <n v="-603.08000000000004"/>
    <n v="9.93"/>
    <x v="5"/>
    <x v="0"/>
    <x v="0"/>
    <n v="-605.37"/>
    <s v=""/>
    <x v="2"/>
  </r>
  <r>
    <n v="19600"/>
    <s v="Medium"/>
    <n v="0.1"/>
    <n v="-99.55"/>
    <n v="17.98"/>
    <n v="4"/>
    <n v="727"/>
    <x v="236"/>
    <x v="2"/>
    <x v="3"/>
    <x v="2"/>
    <x v="13"/>
    <s v="Small Box"/>
    <x v="49"/>
    <n v="0.79"/>
    <s v="United States"/>
    <x v="1"/>
    <x v="14"/>
    <s v="Lewiston"/>
    <n v="4240"/>
    <d v="2015-03-15T00:00:00"/>
    <d v="2015-03-16T00:00:00"/>
    <n v="4"/>
    <n v="66.319999999999993"/>
    <n v="90359"/>
    <n v="1"/>
    <n v="-150.11000000000001"/>
    <n v="7.37"/>
    <x v="5"/>
    <x v="0"/>
    <x v="0"/>
    <n v="-99.55"/>
    <s v=""/>
    <x v="2"/>
  </r>
  <r>
    <n v="23436"/>
    <s v="High"/>
    <n v="0.09"/>
    <n v="-801.15"/>
    <n v="101.41"/>
    <n v="35"/>
    <n v="731"/>
    <x v="237"/>
    <x v="2"/>
    <x v="3"/>
    <x v="0"/>
    <x v="10"/>
    <s v="Large Box"/>
    <x v="308"/>
    <n v="0.82"/>
    <s v="United States"/>
    <x v="1"/>
    <x v="15"/>
    <s v="Burlington"/>
    <n v="1803"/>
    <d v="2015-04-26T00:00:00"/>
    <d v="2015-04-27T00:00:00"/>
    <n v="12"/>
    <n v="1178.32"/>
    <n v="90362"/>
    <n v="1"/>
    <n v="-67.989999999999995"/>
    <n v="116.54"/>
    <x v="4"/>
    <x v="0"/>
    <x v="0"/>
    <n v="-801.15"/>
    <s v=""/>
    <x v="2"/>
  </r>
  <r>
    <n v="21950"/>
    <s v="Not Specified"/>
    <n v="0.06"/>
    <n v="797.86"/>
    <n v="350.98"/>
    <n v="30"/>
    <n v="736"/>
    <x v="238"/>
    <x v="1"/>
    <x v="3"/>
    <x v="1"/>
    <x v="1"/>
    <s v="Jumbo Drum"/>
    <x v="309"/>
    <n v="0.61"/>
    <s v="United States"/>
    <x v="1"/>
    <x v="16"/>
    <s v="Salem"/>
    <n v="3079"/>
    <d v="2015-06-15T00:00:00"/>
    <d v="2015-06-17T00:00:00"/>
    <n v="6"/>
    <n v="2016.32"/>
    <n v="90361"/>
    <n v="2"/>
    <n v="39.57"/>
    <n v="128.69999999999999"/>
    <x v="1"/>
    <x v="0"/>
    <x v="0"/>
    <s v=""/>
    <n v="797.86"/>
    <x v="204"/>
  </r>
  <r>
    <n v="23613"/>
    <s v="Low"/>
    <n v="0.02"/>
    <n v="422.45"/>
    <n v="48.04"/>
    <n v="5.79"/>
    <n v="737"/>
    <x v="239"/>
    <x v="2"/>
    <x v="3"/>
    <x v="0"/>
    <x v="7"/>
    <s v="Small Box"/>
    <x v="310"/>
    <n v="0.37"/>
    <s v="United States"/>
    <x v="1"/>
    <x v="2"/>
    <s v="Bloomfield"/>
    <n v="7003"/>
    <d v="2015-06-07T00:00:00"/>
    <d v="2015-06-14T00:00:00"/>
    <n v="12"/>
    <n v="612.25"/>
    <n v="90360"/>
    <n v="7"/>
    <n v="69"/>
    <n v="12.49"/>
    <x v="1"/>
    <x v="0"/>
    <x v="0"/>
    <s v=""/>
    <n v="422.45"/>
    <x v="205"/>
  </r>
  <r>
    <n v="21949"/>
    <s v="Not Specified"/>
    <n v="0.02"/>
    <n v="-178.22"/>
    <n v="70.98"/>
    <n v="46.74"/>
    <n v="738"/>
    <x v="240"/>
    <x v="1"/>
    <x v="3"/>
    <x v="1"/>
    <x v="14"/>
    <s v="Jumbo Box"/>
    <x v="311"/>
    <n v="0.56000000000000005"/>
    <s v="United States"/>
    <x v="1"/>
    <x v="2"/>
    <s v="Cranford"/>
    <n v="7016"/>
    <d v="2015-06-15T00:00:00"/>
    <d v="2015-06-16T00:00:00"/>
    <n v="4"/>
    <n v="313.63"/>
    <n v="90361"/>
    <n v="1"/>
    <n v="-56.82"/>
    <n v="6.4"/>
    <x v="1"/>
    <x v="0"/>
    <x v="0"/>
    <n v="-178.22"/>
    <s v=""/>
    <x v="2"/>
  </r>
  <r>
    <n v="21951"/>
    <s v="Not Specified"/>
    <n v="0.04"/>
    <n v="-26.66"/>
    <n v="27.48"/>
    <n v="4"/>
    <n v="741"/>
    <x v="241"/>
    <x v="2"/>
    <x v="3"/>
    <x v="2"/>
    <x v="13"/>
    <s v="Small Box"/>
    <x v="312"/>
    <n v="0.75"/>
    <s v="United States"/>
    <x v="1"/>
    <x v="2"/>
    <s v="Summit"/>
    <n v="7901"/>
    <d v="2015-06-15T00:00:00"/>
    <d v="2015-06-17T00:00:00"/>
    <n v="15"/>
    <n v="397.17"/>
    <n v="90361"/>
    <n v="2"/>
    <n v="-6.71"/>
    <n v="16.55"/>
    <x v="1"/>
    <x v="0"/>
    <x v="0"/>
    <n v="-26.66"/>
    <s v=""/>
    <x v="2"/>
  </r>
  <r>
    <n v="19209"/>
    <s v="Low"/>
    <n v="0.02"/>
    <n v="-54.62"/>
    <n v="59.98"/>
    <n v="3.99"/>
    <n v="744"/>
    <x v="242"/>
    <x v="2"/>
    <x v="0"/>
    <x v="0"/>
    <x v="15"/>
    <s v="Small Box"/>
    <x v="313"/>
    <n v="0.56999999999999995"/>
    <s v="United States"/>
    <x v="0"/>
    <x v="28"/>
    <s v="Oro Valley"/>
    <n v="85737"/>
    <d v="2015-01-28T00:00:00"/>
    <d v="2015-02-06T00:00:00"/>
    <n v="1"/>
    <n v="63.48"/>
    <n v="87725"/>
    <n v="9"/>
    <n v="-86.05"/>
    <n v="1.3"/>
    <x v="0"/>
    <x v="0"/>
    <x v="0"/>
    <n v="-54.62"/>
    <s v=""/>
    <x v="2"/>
  </r>
  <r>
    <n v="19210"/>
    <s v="Low"/>
    <n v="0.03"/>
    <n v="-126.81"/>
    <n v="5.18"/>
    <n v="5.74"/>
    <n v="744"/>
    <x v="242"/>
    <x v="2"/>
    <x v="0"/>
    <x v="0"/>
    <x v="8"/>
    <s v="Small Box"/>
    <x v="314"/>
    <n v="0.36"/>
    <s v="United States"/>
    <x v="0"/>
    <x v="28"/>
    <s v="Oro Valley"/>
    <n v="85737"/>
    <d v="2015-01-28T00:00:00"/>
    <d v="2015-02-01T00:00:00"/>
    <n v="9"/>
    <n v="47.64"/>
    <n v="87725"/>
    <n v="4"/>
    <n v="-266.19"/>
    <n v="1.47"/>
    <x v="0"/>
    <x v="0"/>
    <x v="0"/>
    <n v="-126.81"/>
    <s v=""/>
    <x v="2"/>
  </r>
  <r>
    <n v="19638"/>
    <s v="Medium"/>
    <n v="0.03"/>
    <n v="1400.1"/>
    <n v="119.99"/>
    <n v="56.14"/>
    <n v="744"/>
    <x v="242"/>
    <x v="1"/>
    <x v="3"/>
    <x v="2"/>
    <x v="6"/>
    <s v="Jumbo Box"/>
    <x v="102"/>
    <n v="0.39"/>
    <s v="United States"/>
    <x v="0"/>
    <x v="28"/>
    <s v="Oro Valley"/>
    <n v="85737"/>
    <d v="2015-01-17T00:00:00"/>
    <d v="2015-01-19T00:00:00"/>
    <n v="13"/>
    <n v="1545.58"/>
    <n v="87726"/>
    <n v="2"/>
    <n v="90.59"/>
    <n v="47.8"/>
    <x v="0"/>
    <x v="0"/>
    <x v="0"/>
    <s v=""/>
    <n v="1400.1"/>
    <x v="206"/>
  </r>
  <r>
    <n v="19505"/>
    <s v="Low"/>
    <n v="0.09"/>
    <n v="916.68"/>
    <n v="125.99"/>
    <n v="8.99"/>
    <n v="744"/>
    <x v="242"/>
    <x v="2"/>
    <x v="3"/>
    <x v="2"/>
    <x v="5"/>
    <s v="Small Box"/>
    <x v="307"/>
    <n v="0.55000000000000004"/>
    <s v="United States"/>
    <x v="0"/>
    <x v="28"/>
    <s v="Oro Valley"/>
    <n v="85737"/>
    <d v="2015-05-25T00:00:00"/>
    <d v="2015-06-02T00:00:00"/>
    <n v="20"/>
    <n v="2104.9899999999998"/>
    <n v="87727"/>
    <n v="8"/>
    <n v="43.55"/>
    <n v="208.19"/>
    <x v="3"/>
    <x v="0"/>
    <x v="0"/>
    <s v=""/>
    <n v="916.68"/>
    <x v="207"/>
  </r>
  <r>
    <n v="19639"/>
    <s v="Medium"/>
    <n v="0.05"/>
    <n v="67.599999999999994"/>
    <n v="115.79"/>
    <n v="1.99"/>
    <n v="745"/>
    <x v="243"/>
    <x v="2"/>
    <x v="3"/>
    <x v="2"/>
    <x v="13"/>
    <s v="Small Pack"/>
    <x v="315"/>
    <n v="0.49"/>
    <s v="United States"/>
    <x v="0"/>
    <x v="28"/>
    <s v="Peoria"/>
    <n v="85345"/>
    <d v="2015-01-17T00:00:00"/>
    <d v="2015-01-19T00:00:00"/>
    <n v="3"/>
    <n v="353.1"/>
    <n v="87726"/>
    <n v="2"/>
    <n v="19.14"/>
    <n v="18.579999999999998"/>
    <x v="0"/>
    <x v="0"/>
    <x v="0"/>
    <s v=""/>
    <n v="67.599999999999994"/>
    <x v="208"/>
  </r>
  <r>
    <n v="20855"/>
    <s v="Not Specified"/>
    <n v="0.09"/>
    <n v="-224.64"/>
    <n v="27.75"/>
    <n v="19.989999999999998"/>
    <n v="750"/>
    <x v="244"/>
    <x v="2"/>
    <x v="0"/>
    <x v="0"/>
    <x v="10"/>
    <s v="Small Box"/>
    <x v="316"/>
    <n v="0.67"/>
    <s v="United States"/>
    <x v="3"/>
    <x v="35"/>
    <s v="Florence"/>
    <n v="41042"/>
    <d v="2015-01-12T00:00:00"/>
    <d v="2015-01-13T00:00:00"/>
    <n v="10"/>
    <n v="257.52"/>
    <n v="91200"/>
    <n v="1"/>
    <n v="-87.23"/>
    <n v="25.47"/>
    <x v="0"/>
    <x v="0"/>
    <x v="0"/>
    <n v="-224.64"/>
    <s v=""/>
    <x v="2"/>
  </r>
  <r>
    <n v="23629"/>
    <s v="Low"/>
    <n v="0.06"/>
    <n v="14.76"/>
    <n v="130.97999999999999"/>
    <n v="54.74"/>
    <n v="751"/>
    <x v="245"/>
    <x v="1"/>
    <x v="0"/>
    <x v="1"/>
    <x v="14"/>
    <s v="Jumbo Box"/>
    <x v="136"/>
    <n v="0.69"/>
    <s v="United States"/>
    <x v="3"/>
    <x v="35"/>
    <s v="Georgetown"/>
    <n v="40324"/>
    <d v="2015-02-27T00:00:00"/>
    <d v="2015-03-06T00:00:00"/>
    <n v="3"/>
    <n v="411.64"/>
    <n v="91201"/>
    <n v="7"/>
    <n v="3.59"/>
    <n v="26.27"/>
    <x v="2"/>
    <x v="0"/>
    <x v="0"/>
    <s v=""/>
    <n v="14.76"/>
    <x v="209"/>
  </r>
  <r>
    <n v="19679"/>
    <s v="Critical"/>
    <n v="0.06"/>
    <n v="10.85"/>
    <n v="2.61"/>
    <n v="0.5"/>
    <n v="753"/>
    <x v="246"/>
    <x v="0"/>
    <x v="0"/>
    <x v="0"/>
    <x v="9"/>
    <s v="Small Box"/>
    <x v="317"/>
    <n v="0.39"/>
    <s v="United States"/>
    <x v="0"/>
    <x v="28"/>
    <s v="Prescott"/>
    <n v="86301"/>
    <d v="2015-03-11T00:00:00"/>
    <d v="2015-03-11T00:00:00"/>
    <n v="1"/>
    <n v="17.59"/>
    <n v="90438"/>
    <n v="0"/>
    <n v="61.68"/>
    <n v="1.1200000000000001"/>
    <x v="5"/>
    <x v="0"/>
    <x v="0"/>
    <s v=""/>
    <n v="10.85"/>
    <x v="210"/>
  </r>
  <r>
    <n v="19680"/>
    <s v="Critical"/>
    <n v="0.01"/>
    <n v="97.66"/>
    <n v="6.35"/>
    <n v="1.02"/>
    <n v="753"/>
    <x v="246"/>
    <x v="2"/>
    <x v="0"/>
    <x v="0"/>
    <x v="7"/>
    <s v="Wrap Bag"/>
    <x v="318"/>
    <n v="0.39"/>
    <s v="United States"/>
    <x v="0"/>
    <x v="28"/>
    <s v="Prescott"/>
    <n v="86301"/>
    <d v="2015-03-11T00:00:00"/>
    <d v="2015-03-13T00:00:00"/>
    <n v="22"/>
    <n v="141.54"/>
    <n v="90438"/>
    <n v="2"/>
    <n v="69"/>
    <n v="1.43"/>
    <x v="5"/>
    <x v="0"/>
    <x v="0"/>
    <s v=""/>
    <n v="97.66"/>
    <x v="211"/>
  </r>
  <r>
    <n v="25291"/>
    <s v="High"/>
    <n v="0.06"/>
    <n v="-453.2"/>
    <n v="218.75"/>
    <n v="69.64"/>
    <n v="754"/>
    <x v="247"/>
    <x v="1"/>
    <x v="0"/>
    <x v="1"/>
    <x v="11"/>
    <s v="Jumbo Box"/>
    <x v="228"/>
    <n v="0.77"/>
    <s v="United States"/>
    <x v="0"/>
    <x v="28"/>
    <s v="Prescott Valley"/>
    <n v="86314"/>
    <d v="2015-06-04T00:00:00"/>
    <d v="2015-06-05T00:00:00"/>
    <n v="4"/>
    <n v="905.4"/>
    <n v="90437"/>
    <n v="1"/>
    <n v="-50.06"/>
    <n v="57.79"/>
    <x v="1"/>
    <x v="0"/>
    <x v="0"/>
    <n v="-453.2"/>
    <s v=""/>
    <x v="2"/>
  </r>
  <r>
    <n v="25117"/>
    <s v="Low"/>
    <n v="0.06"/>
    <n v="-207.68"/>
    <n v="119.99"/>
    <n v="14"/>
    <n v="754"/>
    <x v="247"/>
    <x v="1"/>
    <x v="3"/>
    <x v="2"/>
    <x v="6"/>
    <s v="Jumbo Drum"/>
    <x v="319"/>
    <n v="0.36"/>
    <s v="United States"/>
    <x v="0"/>
    <x v="28"/>
    <s v="Prescott Valley"/>
    <n v="86314"/>
    <d v="2015-04-12T00:00:00"/>
    <d v="2015-04-19T00:00:00"/>
    <n v="2"/>
    <n v="243.86"/>
    <n v="90439"/>
    <n v="7"/>
    <n v="-85.16"/>
    <n v="15.57"/>
    <x v="4"/>
    <x v="0"/>
    <x v="0"/>
    <n v="-207.68"/>
    <s v=""/>
    <x v="2"/>
  </r>
  <r>
    <n v="25856"/>
    <s v="Not Specified"/>
    <n v="0.03"/>
    <n v="-7.52"/>
    <n v="37.94"/>
    <n v="5.08"/>
    <n v="757"/>
    <x v="248"/>
    <x v="2"/>
    <x v="1"/>
    <x v="0"/>
    <x v="7"/>
    <s v="Wrap Bag"/>
    <x v="320"/>
    <n v="0.38"/>
    <s v="United States"/>
    <x v="0"/>
    <x v="6"/>
    <s v="Tualatin"/>
    <n v="97062"/>
    <d v="2015-02-11T00:00:00"/>
    <d v="2015-02-13T00:00:00"/>
    <n v="1"/>
    <n v="39.97"/>
    <n v="90258"/>
    <n v="2"/>
    <n v="-18.829999999999998"/>
    <n v="1.24"/>
    <x v="2"/>
    <x v="0"/>
    <x v="0"/>
    <n v="-7.52"/>
    <s v=""/>
    <x v="2"/>
  </r>
  <r>
    <n v="21110"/>
    <s v="Low"/>
    <n v="0"/>
    <n v="-92.96"/>
    <n v="20.99"/>
    <n v="3.3"/>
    <n v="759"/>
    <x v="249"/>
    <x v="2"/>
    <x v="2"/>
    <x v="2"/>
    <x v="5"/>
    <s v="Small Pack"/>
    <x v="321"/>
    <n v="0.81"/>
    <s v="United States"/>
    <x v="2"/>
    <x v="12"/>
    <s v="Quincy"/>
    <n v="62301"/>
    <d v="2015-05-29T00:00:00"/>
    <d v="2015-06-05T00:00:00"/>
    <n v="5"/>
    <n v="92.96"/>
    <n v="86639"/>
    <n v="7"/>
    <n v="-100"/>
    <n v="0"/>
    <x v="3"/>
    <x v="1"/>
    <x v="1"/>
    <n v="-92.96"/>
    <s v=""/>
    <x v="2"/>
  </r>
  <r>
    <n v="20377"/>
    <s v="Not Specified"/>
    <n v="0"/>
    <n v="613.9"/>
    <n v="125.99"/>
    <n v="8.99"/>
    <n v="762"/>
    <x v="250"/>
    <x v="2"/>
    <x v="2"/>
    <x v="2"/>
    <x v="5"/>
    <s v="Small Box"/>
    <x v="322"/>
    <n v="0.56999999999999995"/>
    <s v="United States"/>
    <x v="0"/>
    <x v="0"/>
    <s v="Vancouver"/>
    <n v="98661"/>
    <d v="2015-04-27T00:00:00"/>
    <d v="2015-04-29T00:00:00"/>
    <n v="12"/>
    <n v="1362.2"/>
    <n v="87525"/>
    <n v="2"/>
    <n v="45.07"/>
    <n v="0"/>
    <x v="4"/>
    <x v="1"/>
    <x v="1"/>
    <s v=""/>
    <n v="613.9"/>
    <x v="212"/>
  </r>
  <r>
    <n v="18735"/>
    <s v="Critical"/>
    <n v="0.1"/>
    <n v="232.28"/>
    <n v="31.78"/>
    <n v="1.99"/>
    <n v="767"/>
    <x v="251"/>
    <x v="2"/>
    <x v="0"/>
    <x v="2"/>
    <x v="13"/>
    <s v="Small Pack"/>
    <x v="323"/>
    <n v="0.42"/>
    <s v="United States"/>
    <x v="2"/>
    <x v="12"/>
    <s v="Rock Island"/>
    <n v="61201"/>
    <d v="2015-01-30T00:00:00"/>
    <d v="2015-02-01T00:00:00"/>
    <n v="11"/>
    <n v="336.64"/>
    <n v="86279"/>
    <n v="2"/>
    <n v="69"/>
    <n v="37.4"/>
    <x v="0"/>
    <x v="0"/>
    <x v="0"/>
    <s v=""/>
    <n v="232.28"/>
    <x v="213"/>
  </r>
  <r>
    <n v="18659"/>
    <s v="Critical"/>
    <n v="0.08"/>
    <n v="-45.07"/>
    <n v="30.73"/>
    <n v="4"/>
    <n v="770"/>
    <x v="252"/>
    <x v="2"/>
    <x v="2"/>
    <x v="2"/>
    <x v="13"/>
    <s v="Small Box"/>
    <x v="88"/>
    <n v="0.75"/>
    <s v="United States"/>
    <x v="0"/>
    <x v="6"/>
    <s v="Tualatin"/>
    <n v="97062"/>
    <d v="2015-03-19T00:00:00"/>
    <d v="2015-03-19T00:00:00"/>
    <n v="14"/>
    <n v="429.33"/>
    <n v="88667"/>
    <n v="0"/>
    <n v="-10.5"/>
    <n v="37.33"/>
    <x v="5"/>
    <x v="0"/>
    <x v="0"/>
    <n v="-45.07"/>
    <s v=""/>
    <x v="2"/>
  </r>
  <r>
    <n v="18660"/>
    <s v="Critical"/>
    <n v="0.05"/>
    <n v="-8.5299999999999994"/>
    <n v="14.56"/>
    <n v="3.5"/>
    <n v="771"/>
    <x v="253"/>
    <x v="2"/>
    <x v="2"/>
    <x v="0"/>
    <x v="15"/>
    <s v="Small Box"/>
    <x v="324"/>
    <n v="0.57999999999999996"/>
    <s v="United States"/>
    <x v="0"/>
    <x v="6"/>
    <s v="West Linn"/>
    <n v="97068"/>
    <d v="2015-03-19T00:00:00"/>
    <d v="2015-03-21T00:00:00"/>
    <n v="3"/>
    <n v="44.66"/>
    <n v="88667"/>
    <n v="2"/>
    <n v="-19.100000000000001"/>
    <n v="2.35"/>
    <x v="5"/>
    <x v="0"/>
    <x v="0"/>
    <n v="-8.5299999999999994"/>
    <s v=""/>
    <x v="2"/>
  </r>
  <r>
    <n v="18661"/>
    <s v="Critical"/>
    <n v="0"/>
    <n v="285.95"/>
    <n v="299.99"/>
    <n v="11.64"/>
    <n v="771"/>
    <x v="253"/>
    <x v="2"/>
    <x v="2"/>
    <x v="2"/>
    <x v="16"/>
    <s v="Large Box"/>
    <x v="325"/>
    <n v="0.5"/>
    <s v="United States"/>
    <x v="0"/>
    <x v="6"/>
    <s v="West Linn"/>
    <n v="97068"/>
    <d v="2015-03-19T00:00:00"/>
    <d v="2015-03-21T00:00:00"/>
    <n v="5"/>
    <n v="1619.95"/>
    <n v="88667"/>
    <n v="2"/>
    <n v="17.649999999999999"/>
    <n v="0"/>
    <x v="5"/>
    <x v="1"/>
    <x v="1"/>
    <s v=""/>
    <n v="285.95"/>
    <x v="214"/>
  </r>
  <r>
    <n v="22875"/>
    <s v="Critical"/>
    <n v="0.08"/>
    <n v="-209.25"/>
    <n v="7.77"/>
    <n v="9.23"/>
    <n v="772"/>
    <x v="254"/>
    <x v="2"/>
    <x v="2"/>
    <x v="0"/>
    <x v="15"/>
    <s v="Small Box"/>
    <x v="149"/>
    <n v="0.57999999999999996"/>
    <s v="United States"/>
    <x v="1"/>
    <x v="19"/>
    <s v="Allentown"/>
    <n v="18103"/>
    <d v="2015-01-14T00:00:00"/>
    <d v="2015-01-16T00:00:00"/>
    <n v="7"/>
    <n v="56.44"/>
    <n v="88666"/>
    <n v="2"/>
    <n v="-370.75"/>
    <n v="4.91"/>
    <x v="0"/>
    <x v="0"/>
    <x v="0"/>
    <n v="-209.25"/>
    <s v=""/>
    <x v="2"/>
  </r>
  <r>
    <n v="22877"/>
    <s v="Critical"/>
    <n v="0.1"/>
    <n v="-9.16"/>
    <n v="18.97"/>
    <n v="9.5399999999999991"/>
    <n v="772"/>
    <x v="254"/>
    <x v="0"/>
    <x v="2"/>
    <x v="0"/>
    <x v="7"/>
    <s v="Small Box"/>
    <x v="62"/>
    <n v="0.37"/>
    <s v="United States"/>
    <x v="1"/>
    <x v="19"/>
    <s v="Allentown"/>
    <n v="18103"/>
    <d v="2015-01-14T00:00:00"/>
    <d v="2015-01-16T00:00:00"/>
    <n v="3"/>
    <n v="56.73"/>
    <n v="88666"/>
    <n v="2"/>
    <n v="-16.149999999999999"/>
    <n v="6.3"/>
    <x v="0"/>
    <x v="0"/>
    <x v="0"/>
    <n v="-9.16"/>
    <s v=""/>
    <x v="2"/>
  </r>
  <r>
    <n v="20967"/>
    <s v="Low"/>
    <n v="0.02"/>
    <n v="12.71"/>
    <n v="4.0599999999999996"/>
    <n v="6.89"/>
    <n v="772"/>
    <x v="254"/>
    <x v="0"/>
    <x v="2"/>
    <x v="0"/>
    <x v="15"/>
    <s v="Small Box"/>
    <x v="326"/>
    <n v="0.6"/>
    <s v="United States"/>
    <x v="1"/>
    <x v="19"/>
    <s v="Allentown"/>
    <n v="18103"/>
    <d v="2015-05-17T00:00:00"/>
    <d v="2015-05-21T00:00:00"/>
    <n v="12"/>
    <n v="64.41"/>
    <n v="88668"/>
    <n v="4"/>
    <n v="19.73"/>
    <n v="1.31"/>
    <x v="3"/>
    <x v="0"/>
    <x v="0"/>
    <s v=""/>
    <n v="12.71"/>
    <x v="215"/>
  </r>
  <r>
    <n v="20968"/>
    <s v="Low"/>
    <n v="7.0000000000000007E-2"/>
    <n v="7.72"/>
    <n v="9.49"/>
    <n v="5.76"/>
    <n v="772"/>
    <x v="254"/>
    <x v="2"/>
    <x v="2"/>
    <x v="2"/>
    <x v="6"/>
    <s v="Medium Box"/>
    <x v="327"/>
    <n v="0.39"/>
    <s v="United States"/>
    <x v="1"/>
    <x v="19"/>
    <s v="Allentown"/>
    <n v="18103"/>
    <d v="2015-05-17T00:00:00"/>
    <d v="2015-05-21T00:00:00"/>
    <n v="37"/>
    <n v="344.57"/>
    <n v="88668"/>
    <n v="4"/>
    <n v="2.2400000000000002"/>
    <n v="25.94"/>
    <x v="3"/>
    <x v="0"/>
    <x v="0"/>
    <s v=""/>
    <n v="7.72"/>
    <x v="216"/>
  </r>
  <r>
    <n v="20434"/>
    <s v="High"/>
    <n v="0.04"/>
    <n v="192.52"/>
    <n v="34.76"/>
    <n v="5.49"/>
    <n v="782"/>
    <x v="255"/>
    <x v="2"/>
    <x v="2"/>
    <x v="0"/>
    <x v="10"/>
    <s v="Small Box"/>
    <x v="328"/>
    <n v="0.6"/>
    <s v="United States"/>
    <x v="0"/>
    <x v="1"/>
    <s v="Whittier"/>
    <n v="90604"/>
    <d v="2015-04-29T00:00:00"/>
    <d v="2015-04-30T00:00:00"/>
    <n v="8"/>
    <n v="279.01"/>
    <n v="90962"/>
    <n v="1"/>
    <n v="69"/>
    <n v="11.63"/>
    <x v="4"/>
    <x v="0"/>
    <x v="0"/>
    <s v=""/>
    <n v="192.52"/>
    <x v="217"/>
  </r>
  <r>
    <n v="24773"/>
    <s v="Low"/>
    <n v="0.02"/>
    <n v="-134.91"/>
    <n v="100.98"/>
    <n v="35.840000000000003"/>
    <n v="783"/>
    <x v="256"/>
    <x v="1"/>
    <x v="2"/>
    <x v="1"/>
    <x v="14"/>
    <s v="Jumbo Box"/>
    <x v="77"/>
    <n v="0.62"/>
    <s v="United States"/>
    <x v="1"/>
    <x v="18"/>
    <s v="Bristol"/>
    <n v="6010"/>
    <d v="2015-01-06T00:00:00"/>
    <d v="2015-01-06T00:00:00"/>
    <n v="6"/>
    <n v="614.99"/>
    <n v="90961"/>
    <n v="0"/>
    <n v="-21.94"/>
    <n v="12.55"/>
    <x v="0"/>
    <x v="0"/>
    <x v="0"/>
    <n v="-134.91"/>
    <s v=""/>
    <x v="2"/>
  </r>
  <r>
    <n v="22969"/>
    <s v="Medium"/>
    <n v="0"/>
    <n v="-5.05"/>
    <n v="8.34"/>
    <n v="4.82"/>
    <n v="786"/>
    <x v="257"/>
    <x v="2"/>
    <x v="1"/>
    <x v="0"/>
    <x v="7"/>
    <s v="Small Box"/>
    <x v="329"/>
    <n v="0.4"/>
    <s v="United States"/>
    <x v="0"/>
    <x v="1"/>
    <s v="Mission Viejo"/>
    <n v="92691"/>
    <d v="2015-04-06T00:00:00"/>
    <d v="2015-04-07T00:00:00"/>
    <n v="9"/>
    <n v="76.23"/>
    <n v="91513"/>
    <n v="1"/>
    <n v="-6.62"/>
    <n v="0"/>
    <x v="4"/>
    <x v="1"/>
    <x v="1"/>
    <n v="-5.05"/>
    <s v=""/>
    <x v="2"/>
  </r>
  <r>
    <n v="24629"/>
    <s v="Not Specified"/>
    <n v="0.09"/>
    <n v="-204.16"/>
    <n v="6.48"/>
    <n v="9.68"/>
    <n v="792"/>
    <x v="258"/>
    <x v="2"/>
    <x v="0"/>
    <x v="0"/>
    <x v="7"/>
    <s v="Small Box"/>
    <x v="330"/>
    <n v="0.36"/>
    <s v="United States"/>
    <x v="2"/>
    <x v="23"/>
    <s v="Mustang"/>
    <n v="73064"/>
    <d v="2015-06-21T00:00:00"/>
    <d v="2015-06-22T00:00:00"/>
    <n v="16"/>
    <n v="99.92"/>
    <n v="88753"/>
    <n v="1"/>
    <n v="-204.32"/>
    <n v="9.8800000000000008"/>
    <x v="1"/>
    <x v="0"/>
    <x v="0"/>
    <n v="-204.16"/>
    <s v=""/>
    <x v="2"/>
  </r>
  <r>
    <n v="18347"/>
    <s v="Not Specified"/>
    <n v="0.06"/>
    <n v="-46.12"/>
    <n v="8.6"/>
    <n v="6.19"/>
    <n v="796"/>
    <x v="259"/>
    <x v="2"/>
    <x v="0"/>
    <x v="0"/>
    <x v="8"/>
    <s v="Small Box"/>
    <x v="331"/>
    <n v="0.38"/>
    <s v="United States"/>
    <x v="2"/>
    <x v="32"/>
    <s v="Papillion"/>
    <n v="68046"/>
    <d v="2015-03-11T00:00:00"/>
    <d v="2015-03-12T00:00:00"/>
    <n v="9"/>
    <n v="79.400000000000006"/>
    <n v="86867"/>
    <n v="1"/>
    <n v="-58.08"/>
    <n v="5.07"/>
    <x v="5"/>
    <x v="0"/>
    <x v="0"/>
    <n v="-46.12"/>
    <s v=""/>
    <x v="2"/>
  </r>
  <r>
    <n v="18184"/>
    <s v="Not Specified"/>
    <n v="0.1"/>
    <n v="-20.100000000000001"/>
    <n v="14.42"/>
    <n v="6.75"/>
    <n v="796"/>
    <x v="259"/>
    <x v="2"/>
    <x v="0"/>
    <x v="0"/>
    <x v="15"/>
    <s v="Medium Box"/>
    <x v="194"/>
    <n v="0.52"/>
    <s v="United States"/>
    <x v="2"/>
    <x v="32"/>
    <s v="Papillion"/>
    <n v="68046"/>
    <d v="2015-06-19T00:00:00"/>
    <d v="2015-06-22T00:00:00"/>
    <n v="1"/>
    <n v="15.49"/>
    <n v="86869"/>
    <n v="3"/>
    <n v="-129.79"/>
    <n v="1.72"/>
    <x v="1"/>
    <x v="0"/>
    <x v="0"/>
    <n v="-20.100000000000001"/>
    <s v=""/>
    <x v="2"/>
  </r>
  <r>
    <n v="19011"/>
    <s v="Not Specified"/>
    <n v="0.04"/>
    <n v="-3.5"/>
    <n v="9.11"/>
    <n v="2.25"/>
    <n v="797"/>
    <x v="260"/>
    <x v="2"/>
    <x v="0"/>
    <x v="0"/>
    <x v="0"/>
    <s v="Wrap Bag"/>
    <x v="332"/>
    <n v="0.52"/>
    <s v="United States"/>
    <x v="0"/>
    <x v="17"/>
    <s v="Roy"/>
    <n v="84067"/>
    <d v="2015-06-01T00:00:00"/>
    <d v="2015-06-04T00:00:00"/>
    <n v="2"/>
    <n v="18.59"/>
    <n v="86868"/>
    <n v="3"/>
    <n v="-18.809999999999999"/>
    <n v="0.77"/>
    <x v="1"/>
    <x v="0"/>
    <x v="0"/>
    <n v="-3.5"/>
    <s v=""/>
    <x v="2"/>
  </r>
  <r>
    <n v="19012"/>
    <s v="Not Specified"/>
    <n v="7.0000000000000007E-2"/>
    <n v="-717.07"/>
    <n v="64.650000000000006"/>
    <n v="35"/>
    <n v="797"/>
    <x v="260"/>
    <x v="2"/>
    <x v="0"/>
    <x v="0"/>
    <x v="10"/>
    <s v="Large Box"/>
    <x v="333"/>
    <n v="0.8"/>
    <s v="United States"/>
    <x v="0"/>
    <x v="17"/>
    <s v="Roy"/>
    <n v="84067"/>
    <d v="2015-06-01T00:00:00"/>
    <d v="2015-06-03T00:00:00"/>
    <n v="13"/>
    <n v="834.08"/>
    <n v="86868"/>
    <n v="2"/>
    <n v="-85.97"/>
    <n v="62.78"/>
    <x v="1"/>
    <x v="0"/>
    <x v="0"/>
    <n v="-717.07"/>
    <s v=""/>
    <x v="2"/>
  </r>
  <r>
    <n v="24851"/>
    <s v="Low"/>
    <n v="0.09"/>
    <n v="-62.23"/>
    <n v="6.48"/>
    <n v="6.86"/>
    <n v="797"/>
    <x v="260"/>
    <x v="2"/>
    <x v="0"/>
    <x v="0"/>
    <x v="7"/>
    <s v="Small Box"/>
    <x v="334"/>
    <n v="0.37"/>
    <s v="United States"/>
    <x v="0"/>
    <x v="17"/>
    <s v="Roy"/>
    <n v="84067"/>
    <d v="2015-03-06T00:00:00"/>
    <d v="2015-03-08T00:00:00"/>
    <n v="8"/>
    <n v="50.88"/>
    <n v="86870"/>
    <n v="2"/>
    <n v="-122.31"/>
    <n v="5.03"/>
    <x v="5"/>
    <x v="0"/>
    <x v="0"/>
    <n v="-62.23"/>
    <s v=""/>
    <x v="2"/>
  </r>
  <r>
    <n v="20001"/>
    <s v="Not Specified"/>
    <n v="0.01"/>
    <n v="131.38"/>
    <n v="150.97999999999999"/>
    <n v="30"/>
    <n v="799"/>
    <x v="261"/>
    <x v="1"/>
    <x v="3"/>
    <x v="1"/>
    <x v="1"/>
    <s v="Jumbo Drum"/>
    <x v="335"/>
    <n v="0.74"/>
    <s v="United States"/>
    <x v="3"/>
    <x v="39"/>
    <s v="Hilton Head Island"/>
    <n v="29915"/>
    <d v="2015-01-06T00:00:00"/>
    <d v="2015-01-08T00:00:00"/>
    <n v="6"/>
    <n v="958.46"/>
    <n v="89909"/>
    <n v="2"/>
    <n v="13.71"/>
    <n v="9.68"/>
    <x v="0"/>
    <x v="0"/>
    <x v="0"/>
    <s v=""/>
    <n v="131.38"/>
    <x v="218"/>
  </r>
  <r>
    <n v="20002"/>
    <s v="Not Specified"/>
    <n v="0.01"/>
    <n v="-89.29"/>
    <n v="28.28"/>
    <n v="13.99"/>
    <n v="799"/>
    <x v="261"/>
    <x v="0"/>
    <x v="3"/>
    <x v="0"/>
    <x v="10"/>
    <s v="Medium Box"/>
    <x v="336"/>
    <n v="0.57999999999999996"/>
    <s v="United States"/>
    <x v="3"/>
    <x v="39"/>
    <s v="Hilton Head Island"/>
    <n v="29915"/>
    <d v="2015-01-06T00:00:00"/>
    <d v="2015-01-08T00:00:00"/>
    <n v="12"/>
    <n v="368.84"/>
    <n v="89909"/>
    <n v="2"/>
    <n v="-24.21"/>
    <n v="3.73"/>
    <x v="0"/>
    <x v="0"/>
    <x v="0"/>
    <n v="-89.29"/>
    <s v=""/>
    <x v="2"/>
  </r>
  <r>
    <n v="20003"/>
    <s v="Not Specified"/>
    <n v="0.03"/>
    <n v="-211.04"/>
    <n v="35.99"/>
    <n v="1.1000000000000001"/>
    <n v="799"/>
    <x v="261"/>
    <x v="2"/>
    <x v="3"/>
    <x v="2"/>
    <x v="5"/>
    <s v="Small Box"/>
    <x v="337"/>
    <n v="0.55000000000000004"/>
    <s v="United States"/>
    <x v="3"/>
    <x v="39"/>
    <s v="Hilton Head Island"/>
    <n v="29915"/>
    <d v="2015-01-06T00:00:00"/>
    <d v="2015-01-07T00:00:00"/>
    <n v="1"/>
    <n v="30.86"/>
    <n v="89909"/>
    <n v="1"/>
    <n v="-683.85"/>
    <n v="0.95"/>
    <x v="0"/>
    <x v="0"/>
    <x v="0"/>
    <n v="-211.04"/>
    <s v=""/>
    <x v="2"/>
  </r>
  <r>
    <n v="19265"/>
    <s v="Low"/>
    <n v="0.04"/>
    <n v="-13.28"/>
    <n v="50.98"/>
    <n v="6.5"/>
    <n v="800"/>
    <x v="262"/>
    <x v="2"/>
    <x v="3"/>
    <x v="2"/>
    <x v="13"/>
    <s v="Small Box"/>
    <x v="338"/>
    <n v="0.73"/>
    <s v="United States"/>
    <x v="0"/>
    <x v="17"/>
    <s v="Roy"/>
    <n v="84067"/>
    <d v="2015-03-28T00:00:00"/>
    <d v="2015-04-03T00:00:00"/>
    <n v="11"/>
    <n v="568.25"/>
    <n v="89910"/>
    <n v="6"/>
    <n v="-2.34"/>
    <n v="23.68"/>
    <x v="5"/>
    <x v="0"/>
    <x v="0"/>
    <n v="-13.28"/>
    <s v=""/>
    <x v="2"/>
  </r>
  <r>
    <n v="19266"/>
    <s v="Low"/>
    <n v="0.02"/>
    <n v="-48.68"/>
    <n v="6.48"/>
    <n v="5.14"/>
    <n v="800"/>
    <x v="262"/>
    <x v="2"/>
    <x v="3"/>
    <x v="0"/>
    <x v="7"/>
    <s v="Small Box"/>
    <x v="339"/>
    <n v="0.37"/>
    <s v="United States"/>
    <x v="0"/>
    <x v="17"/>
    <s v="Roy"/>
    <n v="84067"/>
    <d v="2015-03-28T00:00:00"/>
    <d v="2015-03-30T00:00:00"/>
    <n v="19"/>
    <n v="126.66"/>
    <n v="89910"/>
    <n v="2"/>
    <n v="-38.43"/>
    <n v="2.58"/>
    <x v="5"/>
    <x v="0"/>
    <x v="0"/>
    <n v="-48.68"/>
    <s v=""/>
    <x v="2"/>
  </r>
  <r>
    <n v="22484"/>
    <s v="Medium"/>
    <n v="0.03"/>
    <n v="-184.55"/>
    <n v="35.99"/>
    <n v="5"/>
    <n v="803"/>
    <x v="263"/>
    <x v="2"/>
    <x v="2"/>
    <x v="2"/>
    <x v="5"/>
    <s v="Small Box"/>
    <x v="252"/>
    <n v="0.85"/>
    <s v="United States"/>
    <x v="3"/>
    <x v="26"/>
    <s v="New Smyrna Beach"/>
    <n v="32168"/>
    <d v="2015-04-29T00:00:00"/>
    <d v="2015-04-30T00:00:00"/>
    <n v="3"/>
    <n v="93.82"/>
    <n v="90048"/>
    <n v="1"/>
    <n v="-196.7"/>
    <n v="2.9"/>
    <x v="4"/>
    <x v="0"/>
    <x v="0"/>
    <n v="-184.55"/>
    <s v=""/>
    <x v="2"/>
  </r>
  <r>
    <n v="5722"/>
    <s v="Critical"/>
    <n v="0.06"/>
    <n v="1220.04"/>
    <n v="179.99"/>
    <n v="13.99"/>
    <n v="806"/>
    <x v="264"/>
    <x v="0"/>
    <x v="2"/>
    <x v="2"/>
    <x v="5"/>
    <s v="Medium Box"/>
    <x v="340"/>
    <n v="0.56999999999999995"/>
    <s v="United States"/>
    <x v="3"/>
    <x v="26"/>
    <s v="Miami"/>
    <n v="33132"/>
    <d v="2015-01-09T00:00:00"/>
    <d v="2015-01-11T00:00:00"/>
    <n v="54"/>
    <n v="8332.91"/>
    <n v="40547"/>
    <n v="2"/>
    <n v="14.64"/>
    <n v="531.89"/>
    <x v="0"/>
    <x v="0"/>
    <x v="0"/>
    <s v=""/>
    <n v="1220.04"/>
    <x v="219"/>
  </r>
  <r>
    <n v="21942"/>
    <s v="Low"/>
    <n v="0.09"/>
    <n v="-2.87"/>
    <n v="5.84"/>
    <n v="0.83"/>
    <n v="820"/>
    <x v="265"/>
    <x v="2"/>
    <x v="2"/>
    <x v="0"/>
    <x v="0"/>
    <s v="Wrap Bag"/>
    <x v="341"/>
    <n v="0.49"/>
    <s v="United States"/>
    <x v="0"/>
    <x v="0"/>
    <s v="Walla Walla"/>
    <n v="99362"/>
    <d v="2015-05-21T00:00:00"/>
    <d v="2015-05-25T00:00:00"/>
    <n v="1"/>
    <n v="5.9"/>
    <n v="90244"/>
    <n v="4"/>
    <n v="-48.64"/>
    <n v="0.57999999999999996"/>
    <x v="3"/>
    <x v="0"/>
    <x v="0"/>
    <n v="-2.87"/>
    <s v=""/>
    <x v="2"/>
  </r>
  <r>
    <n v="20661"/>
    <s v="Low"/>
    <n v="0.04"/>
    <n v="4.38"/>
    <n v="6.24"/>
    <n v="5.22"/>
    <n v="823"/>
    <x v="266"/>
    <x v="2"/>
    <x v="2"/>
    <x v="1"/>
    <x v="2"/>
    <s v="Small Box"/>
    <x v="342"/>
    <n v="0.6"/>
    <s v="United States"/>
    <x v="3"/>
    <x v="20"/>
    <s v="Smyrna"/>
    <n v="37167"/>
    <d v="2015-01-12T00:00:00"/>
    <d v="2015-01-17T00:00:00"/>
    <n v="13"/>
    <n v="80.23"/>
    <n v="89257"/>
    <n v="5"/>
    <n v="5.46"/>
    <n v="3.34"/>
    <x v="0"/>
    <x v="0"/>
    <x v="0"/>
    <s v=""/>
    <n v="4.38"/>
    <x v="220"/>
  </r>
  <r>
    <n v="20663"/>
    <s v="Low"/>
    <n v="0.09"/>
    <n v="-100.74"/>
    <n v="260.98"/>
    <n v="41.91"/>
    <n v="824"/>
    <x v="267"/>
    <x v="1"/>
    <x v="2"/>
    <x v="1"/>
    <x v="14"/>
    <s v="Jumbo Box"/>
    <x v="343"/>
    <n v="0.59"/>
    <s v="United States"/>
    <x v="3"/>
    <x v="20"/>
    <s v="Spring Hill"/>
    <n v="37174"/>
    <d v="2015-01-12T00:00:00"/>
    <d v="2015-01-19T00:00:00"/>
    <n v="8"/>
    <n v="2044.9"/>
    <n v="89257"/>
    <n v="7"/>
    <n v="-4.93"/>
    <n v="202.24"/>
    <x v="0"/>
    <x v="0"/>
    <x v="0"/>
    <n v="-100.74"/>
    <s v=""/>
    <x v="2"/>
  </r>
  <r>
    <n v="21350"/>
    <s v="Critical"/>
    <n v="0"/>
    <n v="3.38"/>
    <n v="11.97"/>
    <n v="4.9800000000000004"/>
    <n v="825"/>
    <x v="268"/>
    <x v="2"/>
    <x v="1"/>
    <x v="0"/>
    <x v="15"/>
    <s v="Small Box"/>
    <x v="197"/>
    <n v="0.57999999999999996"/>
    <s v="United States"/>
    <x v="2"/>
    <x v="7"/>
    <s v="Abilene"/>
    <n v="79605"/>
    <d v="2015-05-21T00:00:00"/>
    <d v="2015-05-24T00:00:00"/>
    <n v="4"/>
    <n v="53.3"/>
    <n v="89258"/>
    <n v="3"/>
    <n v="6.35"/>
    <n v="0"/>
    <x v="3"/>
    <x v="1"/>
    <x v="1"/>
    <s v=""/>
    <n v="3.38"/>
    <x v="221"/>
  </r>
  <r>
    <n v="24842"/>
    <s v="Medium"/>
    <n v="0.01"/>
    <n v="0.35"/>
    <n v="6.98"/>
    <n v="1.6"/>
    <n v="827"/>
    <x v="269"/>
    <x v="2"/>
    <x v="1"/>
    <x v="0"/>
    <x v="7"/>
    <s v="Wrap Bag"/>
    <x v="344"/>
    <n v="0.38"/>
    <s v="United States"/>
    <x v="2"/>
    <x v="7"/>
    <s v="Amarillo"/>
    <n v="79109"/>
    <d v="2015-05-25T00:00:00"/>
    <d v="2015-05-26T00:00:00"/>
    <n v="3"/>
    <n v="21.93"/>
    <n v="89259"/>
    <n v="1"/>
    <n v="1.58"/>
    <n v="0.22"/>
    <x v="3"/>
    <x v="0"/>
    <x v="0"/>
    <s v=""/>
    <n v="0.35"/>
    <x v="222"/>
  </r>
  <r>
    <n v="24236"/>
    <s v="Not Specified"/>
    <n v="0.01"/>
    <n v="-17.649999999999999"/>
    <n v="5.18"/>
    <n v="2.04"/>
    <n v="829"/>
    <x v="270"/>
    <x v="2"/>
    <x v="0"/>
    <x v="0"/>
    <x v="7"/>
    <s v="Wrap Bag"/>
    <x v="43"/>
    <n v="0.36"/>
    <s v="United States"/>
    <x v="3"/>
    <x v="40"/>
    <s v="Texarkana"/>
    <n v="71854"/>
    <d v="2015-02-22T00:00:00"/>
    <d v="2015-02-24T00:00:00"/>
    <n v="5"/>
    <n v="28.46"/>
    <n v="90271"/>
    <n v="2"/>
    <n v="-62.03"/>
    <n v="0.28999999999999998"/>
    <x v="2"/>
    <x v="0"/>
    <x v="0"/>
    <n v="-17.649999999999999"/>
    <s v=""/>
    <x v="2"/>
  </r>
  <r>
    <n v="20664"/>
    <s v="High"/>
    <n v="0.01"/>
    <n v="-13.83"/>
    <n v="14.42"/>
    <n v="6.75"/>
    <n v="830"/>
    <x v="271"/>
    <x v="2"/>
    <x v="0"/>
    <x v="0"/>
    <x v="15"/>
    <s v="Medium Box"/>
    <x v="194"/>
    <n v="0.52"/>
    <s v="United States"/>
    <x v="0"/>
    <x v="21"/>
    <s v="Wheat Ridge"/>
    <n v="80033"/>
    <d v="2015-01-24T00:00:00"/>
    <d v="2015-01-24T00:00:00"/>
    <n v="6"/>
    <n v="89.91"/>
    <n v="90270"/>
    <n v="0"/>
    <n v="-15.38"/>
    <n v="0.91"/>
    <x v="0"/>
    <x v="0"/>
    <x v="0"/>
    <n v="-13.83"/>
    <s v=""/>
    <x v="2"/>
  </r>
  <r>
    <n v="19173"/>
    <s v="High"/>
    <n v="0"/>
    <n v="-203.67"/>
    <n v="11.66"/>
    <n v="8.99"/>
    <n v="833"/>
    <x v="272"/>
    <x v="0"/>
    <x v="0"/>
    <x v="0"/>
    <x v="0"/>
    <s v="Small Pack"/>
    <x v="345"/>
    <n v="0.59"/>
    <s v="United States"/>
    <x v="0"/>
    <x v="1"/>
    <s v="Gilroy"/>
    <n v="95020"/>
    <d v="2015-01-09T00:00:00"/>
    <d v="2015-01-11T00:00:00"/>
    <n v="11"/>
    <n v="138.51"/>
    <n v="89770"/>
    <n v="2"/>
    <n v="-147.04"/>
    <n v="0"/>
    <x v="0"/>
    <x v="1"/>
    <x v="1"/>
    <n v="-203.67"/>
    <s v=""/>
    <x v="2"/>
  </r>
  <r>
    <n v="19383"/>
    <s v="Not Specified"/>
    <n v="7.0000000000000007E-2"/>
    <n v="19.57"/>
    <n v="6.08"/>
    <n v="0.91"/>
    <n v="850"/>
    <x v="273"/>
    <x v="2"/>
    <x v="0"/>
    <x v="0"/>
    <x v="0"/>
    <s v="Wrap Bag"/>
    <x v="346"/>
    <n v="0.51"/>
    <s v="United States"/>
    <x v="0"/>
    <x v="1"/>
    <s v="Goleta"/>
    <n v="93117"/>
    <d v="2015-03-07T00:00:00"/>
    <d v="2015-03-08T00:00:00"/>
    <n v="7"/>
    <n v="41.96"/>
    <n v="88569"/>
    <n v="1"/>
    <n v="46.64"/>
    <n v="3.16"/>
    <x v="5"/>
    <x v="0"/>
    <x v="0"/>
    <s v=""/>
    <n v="19.57"/>
    <x v="223"/>
  </r>
  <r>
    <n v="20604"/>
    <s v="Low"/>
    <n v="0.1"/>
    <n v="98.12"/>
    <n v="50.98"/>
    <n v="22.24"/>
    <n v="851"/>
    <x v="274"/>
    <x v="2"/>
    <x v="0"/>
    <x v="1"/>
    <x v="2"/>
    <s v="Large Box"/>
    <x v="347"/>
    <n v="0.55000000000000004"/>
    <s v="United States"/>
    <x v="0"/>
    <x v="1"/>
    <s v="Hacienda Heights"/>
    <n v="91745"/>
    <d v="2015-02-25T00:00:00"/>
    <d v="2015-02-27T00:00:00"/>
    <n v="6"/>
    <n v="300.63"/>
    <n v="88568"/>
    <n v="2"/>
    <n v="32.64"/>
    <n v="33.4"/>
    <x v="2"/>
    <x v="0"/>
    <x v="0"/>
    <s v=""/>
    <n v="98.12"/>
    <x v="224"/>
  </r>
  <r>
    <n v="19384"/>
    <s v="Not Specified"/>
    <n v="0.08"/>
    <n v="107.11"/>
    <n v="19.899999999999999"/>
    <n v="5.29"/>
    <n v="851"/>
    <x v="274"/>
    <x v="2"/>
    <x v="0"/>
    <x v="0"/>
    <x v="15"/>
    <s v="Medium Box"/>
    <x v="348"/>
    <n v="0.4"/>
    <s v="United States"/>
    <x v="0"/>
    <x v="1"/>
    <s v="Hacienda Heights"/>
    <n v="91745"/>
    <d v="2015-03-07T00:00:00"/>
    <d v="2015-03-09T00:00:00"/>
    <n v="13"/>
    <n v="240.46"/>
    <n v="88569"/>
    <n v="2"/>
    <n v="44.54"/>
    <n v="20.91"/>
    <x v="5"/>
    <x v="0"/>
    <x v="0"/>
    <s v=""/>
    <n v="107.11"/>
    <x v="225"/>
  </r>
  <r>
    <n v="19385"/>
    <s v="Not Specified"/>
    <n v="0.02"/>
    <n v="-216.15"/>
    <n v="3.36"/>
    <n v="6.27"/>
    <n v="851"/>
    <x v="274"/>
    <x v="2"/>
    <x v="0"/>
    <x v="0"/>
    <x v="8"/>
    <s v="Small Box"/>
    <x v="198"/>
    <n v="0.4"/>
    <s v="United States"/>
    <x v="0"/>
    <x v="1"/>
    <s v="Hacienda Heights"/>
    <n v="91745"/>
    <d v="2015-03-07T00:00:00"/>
    <d v="2015-03-09T00:00:00"/>
    <n v="21"/>
    <n v="74.08"/>
    <n v="88569"/>
    <n v="2"/>
    <n v="-291.77999999999997"/>
    <n v="1.51"/>
    <x v="5"/>
    <x v="0"/>
    <x v="0"/>
    <n v="-216.15"/>
    <s v=""/>
    <x v="2"/>
  </r>
  <r>
    <n v="21353"/>
    <s v="Critical"/>
    <n v="0.06"/>
    <n v="-6.61"/>
    <n v="1.26"/>
    <n v="0.7"/>
    <n v="851"/>
    <x v="274"/>
    <x v="2"/>
    <x v="0"/>
    <x v="0"/>
    <x v="3"/>
    <s v="Wrap Bag"/>
    <x v="349"/>
    <n v="0.81"/>
    <s v="United States"/>
    <x v="0"/>
    <x v="1"/>
    <s v="Hacienda Heights"/>
    <n v="91745"/>
    <d v="2015-04-30T00:00:00"/>
    <d v="2015-04-30T00:00:00"/>
    <n v="4"/>
    <n v="5.28"/>
    <n v="88571"/>
    <n v="0"/>
    <n v="-125.18"/>
    <n v="0.34"/>
    <x v="4"/>
    <x v="0"/>
    <x v="0"/>
    <n v="-6.61"/>
    <s v=""/>
    <x v="2"/>
  </r>
  <r>
    <n v="26093"/>
    <s v="High"/>
    <n v="0.05"/>
    <n v="-89.22"/>
    <n v="4.24"/>
    <n v="5.41"/>
    <n v="853"/>
    <x v="275"/>
    <x v="2"/>
    <x v="2"/>
    <x v="0"/>
    <x v="8"/>
    <s v="Small Box"/>
    <x v="21"/>
    <n v="0.35"/>
    <s v="United States"/>
    <x v="0"/>
    <x v="1"/>
    <s v="Hesperia"/>
    <n v="92345"/>
    <d v="2015-03-16T00:00:00"/>
    <d v="2015-03-18T00:00:00"/>
    <n v="12"/>
    <n v="50.83"/>
    <n v="88570"/>
    <n v="2"/>
    <n v="-175.52"/>
    <n v="2.68"/>
    <x v="5"/>
    <x v="0"/>
    <x v="0"/>
    <n v="-89.22"/>
    <s v=""/>
    <x v="2"/>
  </r>
  <r>
    <n v="21351"/>
    <s v="Critical"/>
    <n v="0.06"/>
    <n v="1.22"/>
    <n v="1.76"/>
    <n v="0.7"/>
    <n v="854"/>
    <x v="276"/>
    <x v="2"/>
    <x v="0"/>
    <x v="0"/>
    <x v="0"/>
    <s v="Wrap Bag"/>
    <x v="28"/>
    <n v="0.56000000000000005"/>
    <s v="United States"/>
    <x v="1"/>
    <x v="18"/>
    <s v="Branford"/>
    <n v="6405"/>
    <d v="2015-04-30T00:00:00"/>
    <d v="2015-05-02T00:00:00"/>
    <n v="22"/>
    <n v="39.26"/>
    <n v="88571"/>
    <n v="2"/>
    <n v="3.12"/>
    <n v="2.5099999999999998"/>
    <x v="4"/>
    <x v="0"/>
    <x v="0"/>
    <s v=""/>
    <n v="1.22"/>
    <x v="226"/>
  </r>
  <r>
    <n v="21352"/>
    <s v="Critical"/>
    <n v="0.02"/>
    <n v="4.3099999999999996"/>
    <n v="24.98"/>
    <n v="8.7899999999999991"/>
    <n v="855"/>
    <x v="277"/>
    <x v="2"/>
    <x v="0"/>
    <x v="0"/>
    <x v="10"/>
    <s v="Small Box"/>
    <x v="350"/>
    <n v="0.66"/>
    <s v="United States"/>
    <x v="1"/>
    <x v="18"/>
    <s v="Danbury"/>
    <n v="6810"/>
    <d v="2015-04-30T00:00:00"/>
    <d v="2015-05-01T00:00:00"/>
    <n v="23"/>
    <n v="606.51"/>
    <n v="88571"/>
    <n v="1"/>
    <n v="0.71"/>
    <n v="12.38"/>
    <x v="4"/>
    <x v="0"/>
    <x v="0"/>
    <s v=""/>
    <n v="4.3099999999999996"/>
    <x v="227"/>
  </r>
  <r>
    <n v="21354"/>
    <s v="Critical"/>
    <n v="0.05"/>
    <n v="-125.83"/>
    <n v="35.99"/>
    <n v="5.99"/>
    <n v="858"/>
    <x v="278"/>
    <x v="0"/>
    <x v="0"/>
    <x v="2"/>
    <x v="5"/>
    <s v="Wrap Bag"/>
    <x v="351"/>
    <n v="0.38"/>
    <s v="United States"/>
    <x v="1"/>
    <x v="14"/>
    <s v="Lewiston"/>
    <n v="4240"/>
    <d v="2015-04-30T00:00:00"/>
    <d v="2015-05-02T00:00:00"/>
    <n v="2"/>
    <n v="64.89"/>
    <n v="88571"/>
    <n v="2"/>
    <n v="-193.92"/>
    <n v="3.42"/>
    <x v="4"/>
    <x v="0"/>
    <x v="0"/>
    <n v="-125.83"/>
    <s v=""/>
    <x v="2"/>
  </r>
  <r>
    <n v="21214"/>
    <s v="Critical"/>
    <n v="0.03"/>
    <n v="122.21"/>
    <n v="14.2"/>
    <n v="5.3"/>
    <n v="865"/>
    <x v="279"/>
    <x v="2"/>
    <x v="0"/>
    <x v="1"/>
    <x v="2"/>
    <s v="Wrap Bag"/>
    <x v="257"/>
    <n v="0.46"/>
    <s v="United States"/>
    <x v="2"/>
    <x v="38"/>
    <s v="East Chicago"/>
    <n v="46312"/>
    <d v="2015-05-27T00:00:00"/>
    <d v="2015-05-28T00:00:00"/>
    <n v="18"/>
    <n v="267.2"/>
    <n v="90674"/>
    <n v="1"/>
    <n v="45.74"/>
    <n v="8.26"/>
    <x v="3"/>
    <x v="0"/>
    <x v="0"/>
    <s v=""/>
    <n v="122.21"/>
    <x v="228"/>
  </r>
  <r>
    <n v="19947"/>
    <s v="Low"/>
    <n v="0.04"/>
    <n v="-11.13"/>
    <n v="6.48"/>
    <n v="5.16"/>
    <n v="865"/>
    <x v="279"/>
    <x v="0"/>
    <x v="0"/>
    <x v="0"/>
    <x v="7"/>
    <s v="Small Box"/>
    <x v="352"/>
    <n v="0.37"/>
    <s v="United States"/>
    <x v="2"/>
    <x v="38"/>
    <s v="East Chicago"/>
    <n v="46312"/>
    <d v="2015-02-26T00:00:00"/>
    <d v="2015-03-02T00:00:00"/>
    <n v="12"/>
    <n v="86.79"/>
    <n v="90675"/>
    <n v="4"/>
    <n v="-12.83"/>
    <n v="3.62"/>
    <x v="2"/>
    <x v="0"/>
    <x v="0"/>
    <n v="-11.13"/>
    <s v=""/>
    <x v="2"/>
  </r>
  <r>
    <n v="24774"/>
    <s v="Not Specified"/>
    <n v="0.04"/>
    <n v="201.74"/>
    <n v="29.18"/>
    <n v="8.5500000000000007"/>
    <n v="868"/>
    <x v="280"/>
    <x v="0"/>
    <x v="0"/>
    <x v="1"/>
    <x v="2"/>
    <s v="Small Box"/>
    <x v="353"/>
    <n v="0.42"/>
    <s v="United States"/>
    <x v="2"/>
    <x v="3"/>
    <s v="Shoreview"/>
    <n v="55126"/>
    <d v="2015-02-25T00:00:00"/>
    <d v="2015-02-27T00:00:00"/>
    <n v="10"/>
    <n v="292.37"/>
    <n v="91194"/>
    <n v="2"/>
    <n v="69"/>
    <n v="12.18"/>
    <x v="2"/>
    <x v="0"/>
    <x v="0"/>
    <s v=""/>
    <n v="201.74"/>
    <x v="229"/>
  </r>
  <r>
    <n v="24775"/>
    <s v="Not Specified"/>
    <n v="0"/>
    <n v="-684.78"/>
    <n v="80.98"/>
    <n v="35"/>
    <n v="868"/>
    <x v="280"/>
    <x v="2"/>
    <x v="0"/>
    <x v="0"/>
    <x v="10"/>
    <s v="Large Box"/>
    <x v="354"/>
    <n v="0.83"/>
    <s v="United States"/>
    <x v="2"/>
    <x v="3"/>
    <s v="Shoreview"/>
    <n v="55126"/>
    <d v="2015-02-25T00:00:00"/>
    <d v="2015-02-27T00:00:00"/>
    <n v="8"/>
    <n v="682.79"/>
    <n v="91194"/>
    <n v="2"/>
    <n v="-100.29"/>
    <n v="0"/>
    <x v="2"/>
    <x v="1"/>
    <x v="1"/>
    <n v="-684.78"/>
    <s v=""/>
    <x v="2"/>
  </r>
  <r>
    <n v="24763"/>
    <s v="Critical"/>
    <n v="0.06"/>
    <n v="-237.47"/>
    <n v="6.48"/>
    <n v="8.8800000000000008"/>
    <n v="868"/>
    <x v="280"/>
    <x v="2"/>
    <x v="0"/>
    <x v="0"/>
    <x v="7"/>
    <s v="Small Box"/>
    <x v="355"/>
    <n v="0.37"/>
    <s v="United States"/>
    <x v="2"/>
    <x v="3"/>
    <s v="Shoreview"/>
    <n v="55126"/>
    <d v="2015-03-06T00:00:00"/>
    <d v="2015-03-07T00:00:00"/>
    <n v="20"/>
    <n v="125.77"/>
    <n v="91195"/>
    <n v="1"/>
    <n v="-188.81"/>
    <n v="8.0299999999999994"/>
    <x v="5"/>
    <x v="0"/>
    <x v="0"/>
    <n v="-237.47"/>
    <s v=""/>
    <x v="2"/>
  </r>
  <r>
    <n v="24764"/>
    <s v="Critical"/>
    <n v="0.09"/>
    <n v="-2946.05"/>
    <n v="349.45"/>
    <n v="60"/>
    <n v="868"/>
    <x v="280"/>
    <x v="1"/>
    <x v="0"/>
    <x v="1"/>
    <x v="11"/>
    <s v="Jumbo Drum"/>
    <x v="356"/>
    <n v="0.51883000000000001"/>
    <s v="United States"/>
    <x v="2"/>
    <x v="3"/>
    <s v="Shoreview"/>
    <n v="55126"/>
    <d v="2015-03-06T00:00:00"/>
    <d v="2015-03-07T00:00:00"/>
    <n v="12"/>
    <n v="3918.98"/>
    <n v="91195"/>
    <n v="1"/>
    <n v="-75.17"/>
    <n v="387.59"/>
    <x v="5"/>
    <x v="0"/>
    <x v="0"/>
    <n v="-2946.05"/>
    <s v=""/>
    <x v="2"/>
  </r>
  <r>
    <n v="25507"/>
    <s v="Not Specified"/>
    <n v="0.03"/>
    <n v="21.56"/>
    <n v="14.2"/>
    <n v="5.3"/>
    <n v="871"/>
    <x v="281"/>
    <x v="2"/>
    <x v="1"/>
    <x v="1"/>
    <x v="2"/>
    <s v="Wrap Bag"/>
    <x v="257"/>
    <n v="0.46"/>
    <s v="United States"/>
    <x v="0"/>
    <x v="34"/>
    <s v="Reno"/>
    <n v="89502"/>
    <d v="2015-03-15T00:00:00"/>
    <d v="2015-03-17T00:00:00"/>
    <n v="2"/>
    <n v="31.24"/>
    <n v="90577"/>
    <n v="2"/>
    <n v="69"/>
    <n v="0.97"/>
    <x v="5"/>
    <x v="0"/>
    <x v="0"/>
    <s v=""/>
    <n v="21.56"/>
    <x v="230"/>
  </r>
  <r>
    <n v="22547"/>
    <s v="Not Specified"/>
    <n v="0.01"/>
    <n v="-239.32"/>
    <n v="5.94"/>
    <n v="9.92"/>
    <n v="871"/>
    <x v="281"/>
    <x v="2"/>
    <x v="1"/>
    <x v="0"/>
    <x v="8"/>
    <s v="Small Box"/>
    <x v="113"/>
    <n v="0.38"/>
    <s v="United States"/>
    <x v="0"/>
    <x v="34"/>
    <s v="Reno"/>
    <n v="89502"/>
    <d v="2015-05-20T00:00:00"/>
    <d v="2015-05-23T00:00:00"/>
    <n v="12"/>
    <n v="74.77"/>
    <n v="90578"/>
    <n v="3"/>
    <n v="-320.07"/>
    <n v="0.76"/>
    <x v="3"/>
    <x v="0"/>
    <x v="0"/>
    <n v="-239.32"/>
    <s v=""/>
    <x v="2"/>
  </r>
  <r>
    <n v="22548"/>
    <s v="Not Specified"/>
    <n v="0"/>
    <n v="-33.31"/>
    <n v="6.48"/>
    <n v="5.1100000000000003"/>
    <n v="871"/>
    <x v="281"/>
    <x v="2"/>
    <x v="1"/>
    <x v="0"/>
    <x v="7"/>
    <s v="Small Box"/>
    <x v="357"/>
    <n v="0.37"/>
    <s v="United States"/>
    <x v="0"/>
    <x v="34"/>
    <s v="Reno"/>
    <n v="89502"/>
    <d v="2015-05-20T00:00:00"/>
    <d v="2015-05-22T00:00:00"/>
    <n v="18"/>
    <n v="127.81"/>
    <n v="90578"/>
    <n v="2"/>
    <n v="-26.06"/>
    <n v="0"/>
    <x v="3"/>
    <x v="1"/>
    <x v="1"/>
    <n v="-33.31"/>
    <s v=""/>
    <x v="2"/>
  </r>
  <r>
    <n v="19262"/>
    <s v="High"/>
    <n v="0.04"/>
    <n v="-74.48"/>
    <n v="4.37"/>
    <n v="5.15"/>
    <n v="875"/>
    <x v="282"/>
    <x v="2"/>
    <x v="2"/>
    <x v="0"/>
    <x v="15"/>
    <s v="Small Box"/>
    <x v="358"/>
    <n v="0.59"/>
    <s v="United States"/>
    <x v="0"/>
    <x v="17"/>
    <s v="Salt Lake City"/>
    <n v="84106"/>
    <d v="2015-02-21T00:00:00"/>
    <d v="2015-02-22T00:00:00"/>
    <n v="18"/>
    <n v="78.59"/>
    <n v="89059"/>
    <n v="1"/>
    <n v="-94.77"/>
    <n v="3.27"/>
    <x v="2"/>
    <x v="0"/>
    <x v="0"/>
    <n v="-74.48"/>
    <s v=""/>
    <x v="2"/>
  </r>
  <r>
    <n v="19263"/>
    <s v="High"/>
    <n v="0.09"/>
    <n v="-232.22"/>
    <n v="155.99"/>
    <n v="8.99"/>
    <n v="875"/>
    <x v="282"/>
    <x v="2"/>
    <x v="2"/>
    <x v="2"/>
    <x v="5"/>
    <s v="Small Box"/>
    <x v="359"/>
    <n v="0.57999999999999996"/>
    <s v="United States"/>
    <x v="0"/>
    <x v="17"/>
    <s v="Salt Lake City"/>
    <n v="84106"/>
    <d v="2015-02-21T00:00:00"/>
    <d v="2015-02-23T00:00:00"/>
    <n v="4"/>
    <n v="497.11"/>
    <n v="89059"/>
    <n v="2"/>
    <n v="-46.71"/>
    <n v="49.16"/>
    <x v="2"/>
    <x v="0"/>
    <x v="0"/>
    <n v="-232.22"/>
    <s v=""/>
    <x v="2"/>
  </r>
  <r>
    <n v="18054"/>
    <s v="Critical"/>
    <n v="7.0000000000000007E-2"/>
    <n v="18.64"/>
    <n v="5.68"/>
    <n v="1.39"/>
    <n v="880"/>
    <x v="283"/>
    <x v="2"/>
    <x v="2"/>
    <x v="0"/>
    <x v="4"/>
    <s v="Small Box"/>
    <x v="360"/>
    <n v="0.38"/>
    <s v="United States"/>
    <x v="0"/>
    <x v="28"/>
    <s v="Scottsdale"/>
    <n v="85254"/>
    <d v="2015-03-25T00:00:00"/>
    <d v="2015-03-27T00:00:00"/>
    <n v="5"/>
    <n v="27.02"/>
    <n v="86153"/>
    <n v="2"/>
    <n v="69"/>
    <n v="2.0299999999999998"/>
    <x v="5"/>
    <x v="0"/>
    <x v="0"/>
    <s v=""/>
    <n v="18.64"/>
    <x v="231"/>
  </r>
  <r>
    <n v="18055"/>
    <s v="Critical"/>
    <n v="0.06"/>
    <n v="-31.24"/>
    <n v="22.84"/>
    <n v="11.54"/>
    <n v="880"/>
    <x v="283"/>
    <x v="2"/>
    <x v="2"/>
    <x v="0"/>
    <x v="7"/>
    <s v="Small Box"/>
    <x v="64"/>
    <n v="0.39"/>
    <s v="United States"/>
    <x v="0"/>
    <x v="28"/>
    <s v="Scottsdale"/>
    <n v="85254"/>
    <d v="2015-03-25T00:00:00"/>
    <d v="2015-03-27T00:00:00"/>
    <n v="1"/>
    <n v="27.67"/>
    <n v="86153"/>
    <n v="2"/>
    <n v="-112.9"/>
    <n v="1.77"/>
    <x v="5"/>
    <x v="0"/>
    <x v="0"/>
    <n v="-31.24"/>
    <s v=""/>
    <x v="2"/>
  </r>
  <r>
    <n v="19401"/>
    <s v="Critical"/>
    <n v="0.06"/>
    <n v="55.89"/>
    <n v="25.98"/>
    <n v="14.36"/>
    <n v="885"/>
    <x v="284"/>
    <x v="1"/>
    <x v="0"/>
    <x v="1"/>
    <x v="1"/>
    <s v="Jumbo Drum"/>
    <x v="361"/>
    <n v="0.6"/>
    <s v="United States"/>
    <x v="2"/>
    <x v="7"/>
    <s v="Amarillo"/>
    <n v="79109"/>
    <d v="2015-05-24T00:00:00"/>
    <d v="2015-05-25T00:00:00"/>
    <n v="41"/>
    <n v="1033.56"/>
    <n v="89537"/>
    <n v="1"/>
    <n v="5.41"/>
    <n v="65.97"/>
    <x v="3"/>
    <x v="0"/>
    <x v="0"/>
    <s v=""/>
    <n v="55.89"/>
    <x v="232"/>
  </r>
  <r>
    <n v="26011"/>
    <s v="Critical"/>
    <n v="0.08"/>
    <n v="1.32"/>
    <n v="1.81"/>
    <n v="0.75"/>
    <n v="890"/>
    <x v="285"/>
    <x v="2"/>
    <x v="3"/>
    <x v="1"/>
    <x v="1"/>
    <s v="Jumbo Drum"/>
    <x v="362"/>
    <n v="0.57999999999999996"/>
    <s v="United States"/>
    <x v="2"/>
    <x v="7"/>
    <s v="Bedford"/>
    <n v="76021"/>
    <d v="2015-01-05T00:00:00"/>
    <d v="2015-01-06T00:00:00"/>
    <n v="11"/>
    <n v="19.97"/>
    <n v="89536"/>
    <n v="1"/>
    <n v="6.62"/>
    <n v="1.74"/>
    <x v="0"/>
    <x v="0"/>
    <x v="0"/>
    <s v=""/>
    <n v="1.32"/>
    <x v="233"/>
  </r>
  <r>
    <n v="26015"/>
    <s v="Critical"/>
    <n v="0.04"/>
    <n v="455.42"/>
    <n v="125.99"/>
    <n v="5.26"/>
    <n v="890"/>
    <x v="285"/>
    <x v="2"/>
    <x v="3"/>
    <x v="2"/>
    <x v="5"/>
    <s v="Small Box"/>
    <x v="363"/>
    <n v="0.55000000000000004"/>
    <s v="United States"/>
    <x v="2"/>
    <x v="7"/>
    <s v="Bedford"/>
    <n v="76021"/>
    <d v="2015-01-05T00:00:00"/>
    <d v="2015-01-05T00:00:00"/>
    <n v="6"/>
    <n v="660.03"/>
    <n v="89536"/>
    <n v="0"/>
    <n v="69"/>
    <n v="27.5"/>
    <x v="0"/>
    <x v="0"/>
    <x v="0"/>
    <s v=""/>
    <n v="455.42"/>
    <x v="234"/>
  </r>
  <r>
    <n v="2045"/>
    <s v="Critical"/>
    <n v="0.01"/>
    <n v="29.33"/>
    <n v="8.34"/>
    <n v="0.96"/>
    <n v="894"/>
    <x v="286"/>
    <x v="2"/>
    <x v="0"/>
    <x v="1"/>
    <x v="2"/>
    <s v="Wrap Bag"/>
    <x v="364"/>
    <n v="0.43"/>
    <s v="United States"/>
    <x v="1"/>
    <x v="41"/>
    <s v="Washington"/>
    <n v="20024"/>
    <d v="2015-01-10T00:00:00"/>
    <d v="2015-01-12T00:00:00"/>
    <n v="24"/>
    <n v="199.12"/>
    <n v="14596"/>
    <n v="2"/>
    <n v="14.73"/>
    <n v="2.0099999999999998"/>
    <x v="0"/>
    <x v="0"/>
    <x v="0"/>
    <s v=""/>
    <n v="29.33"/>
    <x v="235"/>
  </r>
  <r>
    <n v="2046"/>
    <s v="Critical"/>
    <n v="0.06"/>
    <n v="-86"/>
    <n v="3.28"/>
    <n v="3.97"/>
    <n v="894"/>
    <x v="286"/>
    <x v="2"/>
    <x v="0"/>
    <x v="0"/>
    <x v="0"/>
    <s v="Wrap Bag"/>
    <x v="365"/>
    <n v="0.56000000000000005"/>
    <s v="United States"/>
    <x v="1"/>
    <x v="41"/>
    <s v="Washington"/>
    <n v="20024"/>
    <d v="2015-01-10T00:00:00"/>
    <d v="2015-01-11T00:00:00"/>
    <n v="19"/>
    <n v="63.14"/>
    <n v="14596"/>
    <n v="1"/>
    <n v="-136.21"/>
    <n v="4.03"/>
    <x v="0"/>
    <x v="0"/>
    <x v="0"/>
    <n v="-86"/>
    <s v=""/>
    <x v="2"/>
  </r>
  <r>
    <n v="5421"/>
    <s v="Low"/>
    <n v="0.02"/>
    <n v="-0.49"/>
    <n v="1.1399999999999999"/>
    <n v="0.7"/>
    <n v="894"/>
    <x v="286"/>
    <x v="2"/>
    <x v="0"/>
    <x v="0"/>
    <x v="3"/>
    <s v="Wrap Bag"/>
    <x v="366"/>
    <n v="0.38"/>
    <s v="United States"/>
    <x v="1"/>
    <x v="41"/>
    <s v="Washington"/>
    <n v="20024"/>
    <d v="2015-02-02T00:00:00"/>
    <d v="2015-02-02T00:00:00"/>
    <n v="38"/>
    <n v="44.85"/>
    <n v="38529"/>
    <n v="0"/>
    <n v="-1.0900000000000001"/>
    <n v="0.92"/>
    <x v="2"/>
    <x v="0"/>
    <x v="0"/>
    <n v="-0.49"/>
    <s v=""/>
    <x v="2"/>
  </r>
  <r>
    <n v="20045"/>
    <s v="Critical"/>
    <n v="0.01"/>
    <n v="34.35"/>
    <n v="8.34"/>
    <n v="0.96"/>
    <n v="896"/>
    <x v="287"/>
    <x v="2"/>
    <x v="0"/>
    <x v="1"/>
    <x v="2"/>
    <s v="Wrap Bag"/>
    <x v="364"/>
    <n v="0.43"/>
    <s v="United States"/>
    <x v="2"/>
    <x v="7"/>
    <s v="Denton"/>
    <n v="76201"/>
    <d v="2015-01-10T00:00:00"/>
    <d v="2015-01-12T00:00:00"/>
    <n v="6"/>
    <n v="49.78"/>
    <n v="90166"/>
    <n v="2"/>
    <n v="69"/>
    <n v="0.5"/>
    <x v="0"/>
    <x v="0"/>
    <x v="0"/>
    <s v=""/>
    <n v="34.35"/>
    <x v="236"/>
  </r>
  <r>
    <n v="20046"/>
    <s v="Critical"/>
    <n v="0.06"/>
    <n v="-66.650000000000006"/>
    <n v="3.28"/>
    <n v="3.97"/>
    <n v="896"/>
    <x v="287"/>
    <x v="2"/>
    <x v="0"/>
    <x v="0"/>
    <x v="0"/>
    <s v="Wrap Bag"/>
    <x v="365"/>
    <n v="0.56000000000000005"/>
    <s v="United States"/>
    <x v="2"/>
    <x v="7"/>
    <s v="Denton"/>
    <n v="76201"/>
    <d v="2015-01-10T00:00:00"/>
    <d v="2015-01-11T00:00:00"/>
    <n v="5"/>
    <n v="16.62"/>
    <n v="90166"/>
    <n v="1"/>
    <n v="-401.02"/>
    <n v="1.06"/>
    <x v="0"/>
    <x v="0"/>
    <x v="0"/>
    <n v="-66.650000000000006"/>
    <s v=""/>
    <x v="2"/>
  </r>
  <r>
    <n v="19470"/>
    <s v="Critical"/>
    <n v="0.06"/>
    <n v="35.950000000000003"/>
    <n v="47.98"/>
    <n v="3.61"/>
    <n v="896"/>
    <x v="287"/>
    <x v="2"/>
    <x v="0"/>
    <x v="2"/>
    <x v="13"/>
    <s v="Small Pack"/>
    <x v="367"/>
    <n v="0.71"/>
    <s v="United States"/>
    <x v="2"/>
    <x v="7"/>
    <s v="Denton"/>
    <n v="76201"/>
    <d v="2015-06-20T00:00:00"/>
    <d v="2015-06-22T00:00:00"/>
    <n v="11"/>
    <n v="517.67999999999995"/>
    <n v="90167"/>
    <n v="2"/>
    <n v="6.95"/>
    <n v="33.04"/>
    <x v="1"/>
    <x v="0"/>
    <x v="0"/>
    <s v=""/>
    <n v="35.950000000000003"/>
    <x v="237"/>
  </r>
  <r>
    <n v="4724"/>
    <s v="High"/>
    <n v="0.04"/>
    <n v="-173.1"/>
    <n v="90.97"/>
    <n v="28"/>
    <n v="898"/>
    <x v="288"/>
    <x v="1"/>
    <x v="2"/>
    <x v="2"/>
    <x v="6"/>
    <s v="Jumbo Drum"/>
    <x v="368"/>
    <n v="0.38"/>
    <s v="United States"/>
    <x v="1"/>
    <x v="4"/>
    <s v="New York City"/>
    <n v="10039"/>
    <d v="2015-01-12T00:00:00"/>
    <d v="2015-01-13T00:00:00"/>
    <n v="6"/>
    <n v="573.30999999999995"/>
    <n v="33635"/>
    <n v="1"/>
    <n v="-30.19"/>
    <n v="23.89"/>
    <x v="0"/>
    <x v="0"/>
    <x v="0"/>
    <n v="-173.1"/>
    <s v=""/>
    <x v="2"/>
  </r>
  <r>
    <n v="4725"/>
    <s v="High"/>
    <n v="7.0000000000000007E-2"/>
    <n v="-96.16"/>
    <n v="20.34"/>
    <n v="35"/>
    <n v="898"/>
    <x v="288"/>
    <x v="2"/>
    <x v="2"/>
    <x v="0"/>
    <x v="10"/>
    <s v="Large Box"/>
    <x v="126"/>
    <n v="0.84"/>
    <s v="United States"/>
    <x v="1"/>
    <x v="4"/>
    <s v="New York City"/>
    <n v="10039"/>
    <d v="2015-01-12T00:00:00"/>
    <d v="2015-01-13T00:00:00"/>
    <n v="5"/>
    <n v="140.22999999999999"/>
    <n v="33635"/>
    <n v="1"/>
    <n v="-68.569999999999993"/>
    <n v="10.55"/>
    <x v="0"/>
    <x v="0"/>
    <x v="0"/>
    <n v="-96.16"/>
    <s v=""/>
    <x v="2"/>
  </r>
  <r>
    <n v="1311"/>
    <s v="Not Specified"/>
    <n v="0.02"/>
    <n v="263.39999999999998"/>
    <n v="12.53"/>
    <n v="0.49"/>
    <n v="898"/>
    <x v="288"/>
    <x v="2"/>
    <x v="2"/>
    <x v="0"/>
    <x v="9"/>
    <s v="Small Box"/>
    <x v="369"/>
    <n v="0.38"/>
    <s v="United States"/>
    <x v="1"/>
    <x v="4"/>
    <s v="New York City"/>
    <n v="10039"/>
    <d v="2015-01-27T00:00:00"/>
    <d v="2015-01-27T00:00:00"/>
    <n v="47"/>
    <n v="594.44000000000005"/>
    <n v="9606"/>
    <n v="0"/>
    <n v="44.31"/>
    <n v="12.13"/>
    <x v="0"/>
    <x v="0"/>
    <x v="0"/>
    <s v=""/>
    <n v="263.39999999999998"/>
    <x v="238"/>
  </r>
  <r>
    <n v="1312"/>
    <s v="Not Specified"/>
    <n v="7.0000000000000007E-2"/>
    <n v="37.31"/>
    <n v="5.18"/>
    <n v="2.04"/>
    <n v="898"/>
    <x v="288"/>
    <x v="0"/>
    <x v="2"/>
    <x v="0"/>
    <x v="7"/>
    <s v="Wrap Bag"/>
    <x v="43"/>
    <n v="0.36"/>
    <s v="United States"/>
    <x v="1"/>
    <x v="4"/>
    <s v="New York City"/>
    <n v="10039"/>
    <d v="2015-01-27T00:00:00"/>
    <d v="2015-01-29T00:00:00"/>
    <n v="44"/>
    <n v="228.5"/>
    <n v="9606"/>
    <n v="2"/>
    <n v="16.329999999999998"/>
    <n v="17.2"/>
    <x v="0"/>
    <x v="0"/>
    <x v="0"/>
    <s v=""/>
    <n v="37.31"/>
    <x v="239"/>
  </r>
  <r>
    <n v="22724"/>
    <s v="High"/>
    <n v="0.04"/>
    <n v="-173.1"/>
    <n v="90.97"/>
    <n v="28"/>
    <n v="899"/>
    <x v="289"/>
    <x v="1"/>
    <x v="2"/>
    <x v="2"/>
    <x v="6"/>
    <s v="Jumbo Drum"/>
    <x v="368"/>
    <n v="0.38"/>
    <s v="United States"/>
    <x v="1"/>
    <x v="19"/>
    <s v="Altoona"/>
    <n v="16602"/>
    <d v="2015-01-12T00:00:00"/>
    <d v="2015-01-13T00:00:00"/>
    <n v="2"/>
    <n v="191.1"/>
    <n v="86263"/>
    <n v="1"/>
    <n v="-90.58"/>
    <n v="7.96"/>
    <x v="0"/>
    <x v="0"/>
    <x v="0"/>
    <n v="-173.1"/>
    <s v=""/>
    <x v="2"/>
  </r>
  <r>
    <n v="22725"/>
    <s v="High"/>
    <n v="7.0000000000000007E-2"/>
    <n v="-96.16"/>
    <n v="20.34"/>
    <n v="35"/>
    <n v="899"/>
    <x v="289"/>
    <x v="2"/>
    <x v="2"/>
    <x v="0"/>
    <x v="10"/>
    <s v="Large Box"/>
    <x v="126"/>
    <n v="0.84"/>
    <s v="United States"/>
    <x v="1"/>
    <x v="19"/>
    <s v="Altoona"/>
    <n v="16602"/>
    <d v="2015-01-12T00:00:00"/>
    <d v="2015-01-13T00:00:00"/>
    <n v="1"/>
    <n v="28.05"/>
    <n v="86263"/>
    <n v="1"/>
    <n v="-342.82"/>
    <n v="2.11"/>
    <x v="0"/>
    <x v="0"/>
    <x v="0"/>
    <n v="-96.16"/>
    <s v=""/>
    <x v="2"/>
  </r>
  <r>
    <n v="19311"/>
    <s v="Not Specified"/>
    <n v="0.02"/>
    <n v="104.72"/>
    <n v="12.53"/>
    <n v="0.49"/>
    <n v="899"/>
    <x v="289"/>
    <x v="2"/>
    <x v="2"/>
    <x v="0"/>
    <x v="9"/>
    <s v="Small Box"/>
    <x v="369"/>
    <n v="0.38"/>
    <s v="United States"/>
    <x v="1"/>
    <x v="19"/>
    <s v="Altoona"/>
    <n v="16602"/>
    <d v="2015-01-27T00:00:00"/>
    <d v="2015-01-27T00:00:00"/>
    <n v="12"/>
    <n v="151.77000000000001"/>
    <n v="86264"/>
    <n v="0"/>
    <n v="69"/>
    <n v="3.1"/>
    <x v="0"/>
    <x v="0"/>
    <x v="0"/>
    <s v=""/>
    <n v="104.72"/>
    <x v="240"/>
  </r>
  <r>
    <n v="19312"/>
    <s v="Not Specified"/>
    <n v="7.0000000000000007E-2"/>
    <n v="37.31"/>
    <n v="5.18"/>
    <n v="2.04"/>
    <n v="899"/>
    <x v="289"/>
    <x v="0"/>
    <x v="2"/>
    <x v="0"/>
    <x v="7"/>
    <s v="Wrap Bag"/>
    <x v="43"/>
    <n v="0.36"/>
    <s v="United States"/>
    <x v="1"/>
    <x v="19"/>
    <s v="Altoona"/>
    <n v="16602"/>
    <d v="2015-01-27T00:00:00"/>
    <d v="2015-01-29T00:00:00"/>
    <n v="11"/>
    <n v="57.13"/>
    <n v="86264"/>
    <n v="2"/>
    <n v="65.31"/>
    <n v="4.3"/>
    <x v="0"/>
    <x v="0"/>
    <x v="0"/>
    <s v=""/>
    <n v="37.31"/>
    <x v="241"/>
  </r>
  <r>
    <n v="24981"/>
    <s v="Not Specified"/>
    <n v="0"/>
    <n v="80.67"/>
    <n v="5.98"/>
    <n v="1.49"/>
    <n v="903"/>
    <x v="290"/>
    <x v="2"/>
    <x v="3"/>
    <x v="0"/>
    <x v="8"/>
    <s v="Small Box"/>
    <x v="370"/>
    <n v="0.39"/>
    <s v="United States"/>
    <x v="1"/>
    <x v="15"/>
    <s v="Wilmington"/>
    <n v="1887"/>
    <d v="2015-03-12T00:00:00"/>
    <d v="2015-03-14T00:00:00"/>
    <n v="18"/>
    <n v="116.92"/>
    <n v="90806"/>
    <n v="2"/>
    <n v="69"/>
    <n v="0"/>
    <x v="5"/>
    <x v="1"/>
    <x v="1"/>
    <s v=""/>
    <n v="80.67"/>
    <x v="242"/>
  </r>
  <r>
    <n v="22288"/>
    <s v="Critical"/>
    <n v="0.09"/>
    <n v="114.32"/>
    <n v="35.99"/>
    <n v="5.99"/>
    <n v="907"/>
    <x v="291"/>
    <x v="2"/>
    <x v="1"/>
    <x v="2"/>
    <x v="5"/>
    <s v="Wrap Bag"/>
    <x v="351"/>
    <n v="0.38"/>
    <s v="United States"/>
    <x v="3"/>
    <x v="35"/>
    <s v="Henderson"/>
    <n v="42420"/>
    <d v="2015-02-26T00:00:00"/>
    <d v="2015-02-27T00:00:00"/>
    <n v="5"/>
    <n v="151.6"/>
    <n v="86459"/>
    <n v="1"/>
    <n v="75.41"/>
    <n v="14.99"/>
    <x v="2"/>
    <x v="0"/>
    <x v="0"/>
    <s v=""/>
    <n v="114.32"/>
    <x v="243"/>
  </r>
  <r>
    <n v="21345"/>
    <s v="Medium"/>
    <n v="0.09"/>
    <n v="1107.4100000000001"/>
    <n v="2.6"/>
    <n v="2.4"/>
    <n v="907"/>
    <x v="291"/>
    <x v="2"/>
    <x v="1"/>
    <x v="0"/>
    <x v="0"/>
    <s v="Wrap Bag"/>
    <x v="371"/>
    <n v="0.57999999999999996"/>
    <s v="United States"/>
    <x v="3"/>
    <x v="35"/>
    <s v="Henderson"/>
    <n v="42420"/>
    <d v="2015-06-17T00:00:00"/>
    <d v="2015-06-19T00:00:00"/>
    <n v="12"/>
    <n v="31.73"/>
    <n v="86460"/>
    <n v="2"/>
    <n v="3490.1"/>
    <n v="3.14"/>
    <x v="1"/>
    <x v="0"/>
    <x v="0"/>
    <s v=""/>
    <n v="1107.4100000000001"/>
    <x v="244"/>
  </r>
  <r>
    <n v="19480"/>
    <s v="Critical"/>
    <n v="0"/>
    <n v="-149.21"/>
    <n v="5.28"/>
    <n v="5.61"/>
    <n v="910"/>
    <x v="292"/>
    <x v="2"/>
    <x v="0"/>
    <x v="0"/>
    <x v="7"/>
    <s v="Small Box"/>
    <x v="297"/>
    <n v="0.4"/>
    <s v="United States"/>
    <x v="3"/>
    <x v="40"/>
    <s v="Texarkana"/>
    <n v="71854"/>
    <d v="2015-05-14T00:00:00"/>
    <d v="2015-05-14T00:00:00"/>
    <n v="15"/>
    <n v="85.26"/>
    <n v="90187"/>
    <n v="0"/>
    <n v="-175.01"/>
    <n v="0"/>
    <x v="3"/>
    <x v="1"/>
    <x v="1"/>
    <n v="-149.21"/>
    <s v=""/>
    <x v="2"/>
  </r>
  <r>
    <n v="25356"/>
    <s v="Not Specified"/>
    <n v="0.05"/>
    <n v="-21.02"/>
    <n v="7.64"/>
    <n v="5.83"/>
    <n v="911"/>
    <x v="293"/>
    <x v="2"/>
    <x v="0"/>
    <x v="0"/>
    <x v="7"/>
    <s v="Wrap Bag"/>
    <x v="372"/>
    <n v="0.36"/>
    <s v="United States"/>
    <x v="1"/>
    <x v="36"/>
    <s v="Wheeling"/>
    <n v="26003"/>
    <d v="2015-01-31T00:00:00"/>
    <d v="2015-02-02T00:00:00"/>
    <n v="2"/>
    <n v="16.600000000000001"/>
    <n v="90185"/>
    <n v="2"/>
    <n v="-126.61"/>
    <n v="0.87"/>
    <x v="0"/>
    <x v="0"/>
    <x v="0"/>
    <n v="-21.02"/>
    <s v=""/>
    <x v="2"/>
  </r>
  <r>
    <n v="25357"/>
    <s v="Not Specified"/>
    <n v="0.04"/>
    <n v="-655.53"/>
    <n v="218.75"/>
    <n v="69.64"/>
    <n v="911"/>
    <x v="293"/>
    <x v="1"/>
    <x v="0"/>
    <x v="1"/>
    <x v="11"/>
    <s v="Jumbo Box"/>
    <x v="228"/>
    <n v="0.72"/>
    <s v="United States"/>
    <x v="1"/>
    <x v="36"/>
    <s v="Wheeling"/>
    <n v="26003"/>
    <d v="2015-01-31T00:00:00"/>
    <d v="2015-02-01T00:00:00"/>
    <n v="10"/>
    <n v="2285.41"/>
    <n v="90185"/>
    <n v="1"/>
    <n v="-28.68"/>
    <n v="95.23"/>
    <x v="0"/>
    <x v="0"/>
    <x v="0"/>
    <n v="-655.53"/>
    <s v=""/>
    <x v="2"/>
  </r>
  <r>
    <n v="24028"/>
    <s v="High"/>
    <n v="0.01"/>
    <n v="354.33"/>
    <n v="59.76"/>
    <n v="9.7100000000000009"/>
    <n v="911"/>
    <x v="293"/>
    <x v="2"/>
    <x v="0"/>
    <x v="0"/>
    <x v="10"/>
    <s v="Small Box"/>
    <x v="373"/>
    <n v="0.56999999999999995"/>
    <s v="United States"/>
    <x v="1"/>
    <x v="36"/>
    <s v="Wheeling"/>
    <n v="26003"/>
    <d v="2015-04-04T00:00:00"/>
    <d v="2015-04-06T00:00:00"/>
    <n v="8"/>
    <n v="513.52"/>
    <n v="90186"/>
    <n v="2"/>
    <n v="69"/>
    <n v="5.19"/>
    <x v="4"/>
    <x v="0"/>
    <x v="0"/>
    <s v=""/>
    <n v="354.33"/>
    <x v="245"/>
  </r>
  <r>
    <n v="24953"/>
    <s v="High"/>
    <n v="0.06"/>
    <n v="-489.42"/>
    <n v="350.98"/>
    <n v="30"/>
    <n v="915"/>
    <x v="294"/>
    <x v="1"/>
    <x v="1"/>
    <x v="1"/>
    <x v="1"/>
    <s v="Jumbo Drum"/>
    <x v="309"/>
    <n v="0.61"/>
    <s v="United States"/>
    <x v="2"/>
    <x v="7"/>
    <s v="Bryan"/>
    <n v="77803"/>
    <d v="2015-01-04T00:00:00"/>
    <d v="2015-01-05T00:00:00"/>
    <n v="1"/>
    <n v="346.52"/>
    <n v="86356"/>
    <n v="1"/>
    <n v="-141.24"/>
    <n v="22.12"/>
    <x v="0"/>
    <x v="0"/>
    <x v="0"/>
    <n v="-489.42"/>
    <s v=""/>
    <x v="2"/>
  </r>
  <r>
    <n v="25833"/>
    <s v="Low"/>
    <n v="0.05"/>
    <n v="35.31"/>
    <n v="161.55000000000001"/>
    <n v="19.989999999999998"/>
    <n v="916"/>
    <x v="295"/>
    <x v="2"/>
    <x v="0"/>
    <x v="0"/>
    <x v="10"/>
    <s v="Small Box"/>
    <x v="40"/>
    <n v="0.66"/>
    <s v="United States"/>
    <x v="2"/>
    <x v="7"/>
    <s v="Burleson"/>
    <n v="76028"/>
    <d v="2015-01-04T00:00:00"/>
    <d v="2015-01-11T00:00:00"/>
    <n v="3"/>
    <n v="499.31"/>
    <n v="86357"/>
    <n v="7"/>
    <n v="7.07"/>
    <n v="26.28"/>
    <x v="0"/>
    <x v="0"/>
    <x v="0"/>
    <s v=""/>
    <n v="35.31"/>
    <x v="246"/>
  </r>
  <r>
    <n v="25676"/>
    <s v="High"/>
    <n v="0.05"/>
    <n v="6.11"/>
    <n v="35.51"/>
    <n v="6.31"/>
    <n v="918"/>
    <x v="296"/>
    <x v="2"/>
    <x v="3"/>
    <x v="0"/>
    <x v="10"/>
    <s v="Small Box"/>
    <x v="374"/>
    <n v="0.57999999999999996"/>
    <s v="United States"/>
    <x v="0"/>
    <x v="1"/>
    <s v="Rancho Cucamonga"/>
    <n v="91730"/>
    <d v="2015-04-12T00:00:00"/>
    <d v="2015-04-14T00:00:00"/>
    <n v="2"/>
    <n v="73.099999999999994"/>
    <n v="90492"/>
    <n v="2"/>
    <n v="8.36"/>
    <n v="3.85"/>
    <x v="4"/>
    <x v="0"/>
    <x v="0"/>
    <s v=""/>
    <n v="6.11"/>
    <x v="247"/>
  </r>
  <r>
    <n v="19772"/>
    <s v="Critical"/>
    <n v="0.09"/>
    <n v="187.41"/>
    <n v="58.14"/>
    <n v="36.61"/>
    <n v="918"/>
    <x v="296"/>
    <x v="1"/>
    <x v="0"/>
    <x v="1"/>
    <x v="14"/>
    <s v="Jumbo Box"/>
    <x v="375"/>
    <n v="0.61"/>
    <s v="United States"/>
    <x v="0"/>
    <x v="1"/>
    <s v="Rancho Cucamonga"/>
    <n v="91730"/>
    <d v="2015-05-20T00:00:00"/>
    <d v="2015-05-21T00:00:00"/>
    <n v="39"/>
    <n v="2115.06"/>
    <n v="90493"/>
    <n v="1"/>
    <n v="8.86"/>
    <n v="209.18"/>
    <x v="3"/>
    <x v="0"/>
    <x v="0"/>
    <s v=""/>
    <n v="187.41"/>
    <x v="248"/>
  </r>
  <r>
    <n v="25677"/>
    <s v="High"/>
    <n v="0.1"/>
    <n v="-6.34"/>
    <n v="8.34"/>
    <n v="2.64"/>
    <n v="919"/>
    <x v="297"/>
    <x v="2"/>
    <x v="3"/>
    <x v="0"/>
    <x v="12"/>
    <s v="Small Pack"/>
    <x v="120"/>
    <n v="0.59"/>
    <s v="United States"/>
    <x v="0"/>
    <x v="1"/>
    <s v="Redding"/>
    <n v="96003"/>
    <d v="2015-04-12T00:00:00"/>
    <d v="2015-04-12T00:00:00"/>
    <n v="6"/>
    <n v="47.95"/>
    <n v="90492"/>
    <n v="0"/>
    <n v="-13.22"/>
    <n v="5.33"/>
    <x v="4"/>
    <x v="0"/>
    <x v="0"/>
    <n v="-6.34"/>
    <s v=""/>
    <x v="2"/>
  </r>
  <r>
    <n v="21970"/>
    <s v="Low"/>
    <n v="0.1"/>
    <n v="92.72"/>
    <n v="15.98"/>
    <n v="4"/>
    <n v="920"/>
    <x v="298"/>
    <x v="2"/>
    <x v="0"/>
    <x v="2"/>
    <x v="13"/>
    <s v="Small Box"/>
    <x v="174"/>
    <n v="0.37"/>
    <s v="United States"/>
    <x v="0"/>
    <x v="1"/>
    <s v="Redlands"/>
    <n v="92374"/>
    <d v="2015-03-27T00:00:00"/>
    <d v="2015-04-01T00:00:00"/>
    <n v="9"/>
    <n v="134.38"/>
    <n v="90491"/>
    <n v="5"/>
    <n v="69"/>
    <n v="14.93"/>
    <x v="5"/>
    <x v="0"/>
    <x v="0"/>
    <s v=""/>
    <n v="92.72"/>
    <x v="249"/>
  </r>
  <r>
    <n v="25678"/>
    <s v="High"/>
    <n v="0.03"/>
    <n v="-160.28"/>
    <n v="8.0399999999999991"/>
    <n v="8.94"/>
    <n v="920"/>
    <x v="298"/>
    <x v="2"/>
    <x v="3"/>
    <x v="0"/>
    <x v="8"/>
    <s v="Small Box"/>
    <x v="376"/>
    <n v="0.4"/>
    <s v="United States"/>
    <x v="0"/>
    <x v="1"/>
    <s v="Redlands"/>
    <n v="92374"/>
    <d v="2015-04-12T00:00:00"/>
    <d v="2015-04-14T00:00:00"/>
    <n v="9"/>
    <n v="76.77"/>
    <n v="90492"/>
    <n v="2"/>
    <n v="-208.77"/>
    <n v="2.37"/>
    <x v="4"/>
    <x v="0"/>
    <x v="0"/>
    <n v="-160.28"/>
    <s v=""/>
    <x v="2"/>
  </r>
  <r>
    <n v="18395"/>
    <s v="Not Specified"/>
    <n v="0.01"/>
    <n v="396.97"/>
    <n v="65.989999999999995"/>
    <n v="8.99"/>
    <n v="922"/>
    <x v="299"/>
    <x v="0"/>
    <x v="2"/>
    <x v="2"/>
    <x v="5"/>
    <s v="Small Box"/>
    <x v="377"/>
    <n v="0.56000000000000005"/>
    <s v="United States"/>
    <x v="0"/>
    <x v="1"/>
    <s v="Rancho Cucamonga"/>
    <n v="91730"/>
    <d v="2015-05-20T00:00:00"/>
    <d v="2015-05-21T00:00:00"/>
    <n v="14"/>
    <n v="782"/>
    <n v="87135"/>
    <n v="1"/>
    <n v="50.76"/>
    <n v="7.9"/>
    <x v="3"/>
    <x v="0"/>
    <x v="0"/>
    <s v=""/>
    <n v="396.97"/>
    <x v="250"/>
  </r>
  <r>
    <n v="19973"/>
    <s v="Critical"/>
    <n v="0.03"/>
    <n v="-7.04"/>
    <n v="2.1800000000000002"/>
    <n v="1.38"/>
    <n v="925"/>
    <x v="300"/>
    <x v="2"/>
    <x v="2"/>
    <x v="0"/>
    <x v="3"/>
    <s v="Wrap Bag"/>
    <x v="378"/>
    <n v="0.44"/>
    <s v="United States"/>
    <x v="1"/>
    <x v="14"/>
    <s v="Augusta"/>
    <n v="4330"/>
    <d v="2015-04-06T00:00:00"/>
    <d v="2015-04-06T00:00:00"/>
    <n v="7"/>
    <n v="15.73"/>
    <n v="87134"/>
    <n v="0"/>
    <n v="-44.76"/>
    <n v="0.49"/>
    <x v="4"/>
    <x v="0"/>
    <x v="0"/>
    <n v="-7.04"/>
    <s v=""/>
    <x v="2"/>
  </r>
  <r>
    <n v="19974"/>
    <s v="Critical"/>
    <n v="0.01"/>
    <n v="538.52"/>
    <n v="170.98"/>
    <n v="35.89"/>
    <n v="929"/>
    <x v="301"/>
    <x v="1"/>
    <x v="2"/>
    <x v="1"/>
    <x v="14"/>
    <s v="Jumbo Box"/>
    <x v="379"/>
    <n v="0.66"/>
    <s v="United States"/>
    <x v="1"/>
    <x v="2"/>
    <s v="Old Bridge"/>
    <n v="8857"/>
    <d v="2015-04-06T00:00:00"/>
    <d v="2015-04-08T00:00:00"/>
    <n v="10"/>
    <n v="1719.07"/>
    <n v="87134"/>
    <n v="2"/>
    <n v="31.33"/>
    <n v="17.36"/>
    <x v="4"/>
    <x v="0"/>
    <x v="0"/>
    <s v=""/>
    <n v="538.52"/>
    <x v="251"/>
  </r>
  <r>
    <n v="21077"/>
    <s v="Critical"/>
    <n v="0.05"/>
    <n v="-4.1399999999999997"/>
    <n v="6.04"/>
    <n v="2.14"/>
    <n v="936"/>
    <x v="302"/>
    <x v="0"/>
    <x v="0"/>
    <x v="0"/>
    <x v="7"/>
    <s v="Wrap Bag"/>
    <x v="380"/>
    <n v="0.38"/>
    <s v="United States"/>
    <x v="0"/>
    <x v="1"/>
    <s v="Redlands"/>
    <n v="92374"/>
    <d v="2015-02-17T00:00:00"/>
    <d v="2015-02-19T00:00:00"/>
    <n v="1"/>
    <n v="8.41"/>
    <n v="90588"/>
    <n v="2"/>
    <n v="-49.23"/>
    <n v="0.44"/>
    <x v="2"/>
    <x v="0"/>
    <x v="0"/>
    <n v="-4.1399999999999997"/>
    <s v=""/>
    <x v="2"/>
  </r>
  <r>
    <n v="23716"/>
    <s v="Not Specified"/>
    <n v="0.05"/>
    <n v="-31.89"/>
    <n v="5.98"/>
    <n v="5.46"/>
    <n v="936"/>
    <x v="302"/>
    <x v="2"/>
    <x v="0"/>
    <x v="0"/>
    <x v="7"/>
    <s v="Small Box"/>
    <x v="381"/>
    <n v="0.36"/>
    <s v="United States"/>
    <x v="0"/>
    <x v="1"/>
    <s v="Redlands"/>
    <n v="92374"/>
    <d v="2015-06-27T00:00:00"/>
    <d v="2015-06-27T00:00:00"/>
    <n v="17"/>
    <n v="104.95"/>
    <n v="90589"/>
    <n v="0"/>
    <n v="-30.38"/>
    <n v="5.52"/>
    <x v="1"/>
    <x v="0"/>
    <x v="0"/>
    <n v="-31.89"/>
    <s v=""/>
    <x v="2"/>
  </r>
  <r>
    <n v="23717"/>
    <s v="Not Specified"/>
    <n v="0.01"/>
    <n v="-95.21"/>
    <n v="65.989999999999995"/>
    <n v="3.99"/>
    <n v="937"/>
    <x v="303"/>
    <x v="2"/>
    <x v="0"/>
    <x v="2"/>
    <x v="5"/>
    <s v="Small Box"/>
    <x v="382"/>
    <n v="0.59"/>
    <s v="United States"/>
    <x v="0"/>
    <x v="1"/>
    <s v="Redondo Beach"/>
    <n v="90278"/>
    <d v="2015-06-27T00:00:00"/>
    <d v="2015-06-28T00:00:00"/>
    <n v="3"/>
    <n v="166.59"/>
    <n v="90589"/>
    <n v="1"/>
    <n v="-57.15"/>
    <n v="1.68"/>
    <x v="1"/>
    <x v="0"/>
    <x v="0"/>
    <n v="-95.21"/>
    <s v=""/>
    <x v="2"/>
  </r>
  <r>
    <n v="22638"/>
    <s v="Low"/>
    <n v="0.09"/>
    <n v="-193.58"/>
    <n v="100.98"/>
    <n v="35.840000000000003"/>
    <n v="940"/>
    <x v="304"/>
    <x v="1"/>
    <x v="1"/>
    <x v="1"/>
    <x v="14"/>
    <s v="Jumbo Box"/>
    <x v="77"/>
    <n v="0.62"/>
    <s v="United States"/>
    <x v="1"/>
    <x v="18"/>
    <s v="New Milford"/>
    <n v="6776"/>
    <d v="2015-04-14T00:00:00"/>
    <d v="2015-04-19T00:00:00"/>
    <n v="4"/>
    <n v="396.19"/>
    <n v="90844"/>
    <n v="5"/>
    <n v="-48.86"/>
    <n v="39.18"/>
    <x v="4"/>
    <x v="0"/>
    <x v="0"/>
    <n v="-193.58"/>
    <s v=""/>
    <x v="2"/>
  </r>
  <r>
    <n v="23479"/>
    <s v="Not Specified"/>
    <n v="0.03"/>
    <n v="-4.3"/>
    <n v="31.74"/>
    <n v="12.62"/>
    <n v="945"/>
    <x v="305"/>
    <x v="2"/>
    <x v="1"/>
    <x v="0"/>
    <x v="8"/>
    <s v="Small Box"/>
    <x v="383"/>
    <n v="0.37"/>
    <s v="United States"/>
    <x v="0"/>
    <x v="1"/>
    <s v="Saratoga"/>
    <n v="95070"/>
    <d v="2015-03-06T00:00:00"/>
    <d v="2015-03-06T00:00:00"/>
    <n v="3"/>
    <n v="98.7"/>
    <n v="86567"/>
    <n v="0"/>
    <n v="-4.3600000000000003"/>
    <n v="3.05"/>
    <x v="5"/>
    <x v="0"/>
    <x v="0"/>
    <n v="-4.3"/>
    <s v=""/>
    <x v="2"/>
  </r>
  <r>
    <n v="24459"/>
    <s v="Critical"/>
    <n v="0.09"/>
    <n v="-1570.32"/>
    <n v="90.98"/>
    <n v="56.2"/>
    <n v="946"/>
    <x v="306"/>
    <x v="0"/>
    <x v="1"/>
    <x v="1"/>
    <x v="2"/>
    <s v="Medium Box"/>
    <x v="384"/>
    <n v="0.74"/>
    <s v="United States"/>
    <x v="1"/>
    <x v="14"/>
    <s v="Auburn"/>
    <n v="4210"/>
    <d v="2015-03-01T00:00:00"/>
    <d v="2015-03-02T00:00:00"/>
    <n v="20"/>
    <n v="1782.44"/>
    <n v="86566"/>
    <n v="1"/>
    <n v="-88.1"/>
    <n v="176.29"/>
    <x v="5"/>
    <x v="0"/>
    <x v="0"/>
    <n v="-1570.32"/>
    <s v=""/>
    <x v="2"/>
  </r>
  <r>
    <n v="24693"/>
    <s v="Critical"/>
    <n v="0.08"/>
    <n v="27.23"/>
    <n v="14.2"/>
    <n v="5.3"/>
    <n v="947"/>
    <x v="307"/>
    <x v="0"/>
    <x v="1"/>
    <x v="1"/>
    <x v="2"/>
    <s v="Wrap Bag"/>
    <x v="257"/>
    <n v="0.46"/>
    <s v="United States"/>
    <x v="1"/>
    <x v="2"/>
    <s v="Bayonne"/>
    <n v="7002"/>
    <d v="2015-01-11T00:00:00"/>
    <d v="2015-01-13T00:00:00"/>
    <n v="5"/>
    <n v="72.11"/>
    <n v="86565"/>
    <n v="2"/>
    <n v="37.76"/>
    <n v="6.27"/>
    <x v="0"/>
    <x v="0"/>
    <x v="0"/>
    <s v=""/>
    <n v="27.23"/>
    <x v="252"/>
  </r>
  <r>
    <n v="1279"/>
    <s v="Critical"/>
    <n v="0.06"/>
    <n v="-19.100000000000001"/>
    <n v="40.98"/>
    <n v="2.99"/>
    <n v="949"/>
    <x v="308"/>
    <x v="2"/>
    <x v="3"/>
    <x v="0"/>
    <x v="8"/>
    <s v="Small Box"/>
    <x v="385"/>
    <n v="0.36"/>
    <s v="United States"/>
    <x v="0"/>
    <x v="1"/>
    <s v="Los Angeles"/>
    <n v="90049"/>
    <d v="2015-01-02T00:00:00"/>
    <d v="2015-01-04T00:00:00"/>
    <n v="3"/>
    <n v="124.81"/>
    <n v="9285"/>
    <n v="2"/>
    <n v="-15.3"/>
    <n v="7.97"/>
    <x v="0"/>
    <x v="0"/>
    <x v="0"/>
    <n v="-19.100000000000001"/>
    <s v=""/>
    <x v="2"/>
  </r>
  <r>
    <n v="1128"/>
    <s v="Low"/>
    <n v="0.02"/>
    <n v="373.67"/>
    <n v="48.04"/>
    <n v="5.09"/>
    <n v="949"/>
    <x v="308"/>
    <x v="2"/>
    <x v="3"/>
    <x v="0"/>
    <x v="7"/>
    <s v="Small Box"/>
    <x v="213"/>
    <n v="0.37"/>
    <s v="United States"/>
    <x v="0"/>
    <x v="1"/>
    <s v="Los Angeles"/>
    <n v="90049"/>
    <d v="2015-03-22T00:00:00"/>
    <d v="2015-03-26T00:00:00"/>
    <n v="18"/>
    <n v="881.32"/>
    <n v="8257"/>
    <n v="4"/>
    <n v="42.4"/>
    <n v="17.989999999999998"/>
    <x v="5"/>
    <x v="0"/>
    <x v="0"/>
    <s v=""/>
    <n v="373.67"/>
    <x v="253"/>
  </r>
  <r>
    <n v="19279"/>
    <s v="Critical"/>
    <n v="0.06"/>
    <n v="-14.8"/>
    <n v="40.98"/>
    <n v="2.99"/>
    <n v="950"/>
    <x v="309"/>
    <x v="2"/>
    <x v="3"/>
    <x v="0"/>
    <x v="8"/>
    <s v="Small Box"/>
    <x v="385"/>
    <n v="0.36"/>
    <s v="United States"/>
    <x v="2"/>
    <x v="3"/>
    <s v="Prior Lake"/>
    <n v="55372"/>
    <d v="2015-01-02T00:00:00"/>
    <d v="2015-01-04T00:00:00"/>
    <n v="1"/>
    <n v="41.6"/>
    <n v="89083"/>
    <n v="2"/>
    <n v="-35.58"/>
    <n v="2.66"/>
    <x v="0"/>
    <x v="0"/>
    <x v="0"/>
    <n v="-14.8"/>
    <s v=""/>
    <x v="2"/>
  </r>
  <r>
    <n v="19127"/>
    <s v="Low"/>
    <n v="0.05"/>
    <n v="-2561.3200000000002"/>
    <n v="1500.97"/>
    <n v="29.7"/>
    <n v="950"/>
    <x v="309"/>
    <x v="1"/>
    <x v="3"/>
    <x v="2"/>
    <x v="6"/>
    <s v="Jumbo Drum"/>
    <x v="386"/>
    <n v="0.56999999999999995"/>
    <s v="United States"/>
    <x v="2"/>
    <x v="3"/>
    <s v="Prior Lake"/>
    <n v="55372"/>
    <d v="2015-03-22T00:00:00"/>
    <d v="2015-03-22T00:00:00"/>
    <n v="1"/>
    <n v="1497.22"/>
    <n v="89084"/>
    <n v="0"/>
    <n v="-171.07"/>
    <n v="78.8"/>
    <x v="5"/>
    <x v="0"/>
    <x v="0"/>
    <n v="-2561.3200000000002"/>
    <s v=""/>
    <x v="2"/>
  </r>
  <r>
    <n v="19128"/>
    <s v="Low"/>
    <n v="0.02"/>
    <n v="168.92"/>
    <n v="48.04"/>
    <n v="5.09"/>
    <n v="950"/>
    <x v="309"/>
    <x v="2"/>
    <x v="3"/>
    <x v="0"/>
    <x v="7"/>
    <s v="Small Box"/>
    <x v="213"/>
    <n v="0.37"/>
    <s v="United States"/>
    <x v="2"/>
    <x v="3"/>
    <s v="Prior Lake"/>
    <n v="55372"/>
    <d v="2015-03-22T00:00:00"/>
    <d v="2015-03-26T00:00:00"/>
    <n v="5"/>
    <n v="244.81"/>
    <n v="89084"/>
    <n v="4"/>
    <n v="69"/>
    <n v="5"/>
    <x v="5"/>
    <x v="0"/>
    <x v="0"/>
    <s v=""/>
    <n v="168.92"/>
    <x v="254"/>
  </r>
  <r>
    <n v="19129"/>
    <s v="Low"/>
    <n v="0.03"/>
    <n v="-6.2"/>
    <n v="4.28"/>
    <n v="1.6"/>
    <n v="950"/>
    <x v="309"/>
    <x v="2"/>
    <x v="3"/>
    <x v="0"/>
    <x v="0"/>
    <s v="Wrap Bag"/>
    <x v="387"/>
    <n v="0.57999999999999996"/>
    <s v="United States"/>
    <x v="2"/>
    <x v="3"/>
    <s v="Prior Lake"/>
    <n v="55372"/>
    <d v="2015-03-22T00:00:00"/>
    <d v="2015-03-29T00:00:00"/>
    <n v="1"/>
    <n v="4.55"/>
    <n v="89084"/>
    <n v="7"/>
    <n v="-136.26"/>
    <n v="0.14000000000000001"/>
    <x v="5"/>
    <x v="0"/>
    <x v="0"/>
    <n v="-6.2"/>
    <s v=""/>
    <x v="2"/>
  </r>
  <r>
    <n v="20073"/>
    <s v="Low"/>
    <n v="0.1"/>
    <n v="19.059999999999999"/>
    <n v="7.31"/>
    <n v="0.49"/>
    <n v="954"/>
    <x v="310"/>
    <x v="2"/>
    <x v="2"/>
    <x v="0"/>
    <x v="9"/>
    <s v="Small Box"/>
    <x v="388"/>
    <n v="0.38"/>
    <s v="United States"/>
    <x v="2"/>
    <x v="7"/>
    <s v="Highland Village"/>
    <n v="75067"/>
    <d v="2015-02-12T00:00:00"/>
    <d v="2015-02-21T00:00:00"/>
    <n v="4"/>
    <n v="27.63"/>
    <n v="90771"/>
    <n v="9"/>
    <n v="69"/>
    <n v="3.07"/>
    <x v="2"/>
    <x v="0"/>
    <x v="0"/>
    <s v=""/>
    <n v="19.059999999999999"/>
    <x v="255"/>
  </r>
  <r>
    <n v="20074"/>
    <s v="Low"/>
    <n v="0.08"/>
    <n v="10.56"/>
    <n v="6.7"/>
    <n v="1.56"/>
    <n v="954"/>
    <x v="310"/>
    <x v="2"/>
    <x v="2"/>
    <x v="0"/>
    <x v="0"/>
    <s v="Wrap Bag"/>
    <x v="389"/>
    <n v="0.52"/>
    <s v="United States"/>
    <x v="2"/>
    <x v="7"/>
    <s v="Highland Village"/>
    <n v="75067"/>
    <d v="2015-02-12T00:00:00"/>
    <d v="2015-02-12T00:00:00"/>
    <n v="5"/>
    <n v="31.21"/>
    <n v="90771"/>
    <n v="0"/>
    <n v="33.840000000000003"/>
    <n v="2.71"/>
    <x v="2"/>
    <x v="0"/>
    <x v="0"/>
    <s v=""/>
    <n v="10.56"/>
    <x v="256"/>
  </r>
  <r>
    <n v="25795"/>
    <s v="Not Specified"/>
    <n v="0.01"/>
    <n v="837.68"/>
    <n v="145.44999999999999"/>
    <n v="17.850000000000001"/>
    <n v="959"/>
    <x v="311"/>
    <x v="1"/>
    <x v="0"/>
    <x v="2"/>
    <x v="6"/>
    <s v="Jumbo Drum"/>
    <x v="390"/>
    <n v="0.56000000000000005"/>
    <s v="United States"/>
    <x v="2"/>
    <x v="7"/>
    <s v="Burleson"/>
    <n v="76028"/>
    <d v="2015-03-22T00:00:00"/>
    <d v="2015-03-23T00:00:00"/>
    <n v="8"/>
    <n v="1214.03"/>
    <n v="91581"/>
    <n v="1"/>
    <n v="69"/>
    <n v="12.26"/>
    <x v="5"/>
    <x v="0"/>
    <x v="0"/>
    <s v=""/>
    <n v="837.68"/>
    <x v="257"/>
  </r>
  <r>
    <n v="20428"/>
    <s v="Low"/>
    <n v="0.03"/>
    <n v="-4.2"/>
    <n v="2.94"/>
    <n v="0.96"/>
    <n v="960"/>
    <x v="312"/>
    <x v="2"/>
    <x v="1"/>
    <x v="0"/>
    <x v="0"/>
    <s v="Wrap Bag"/>
    <x v="202"/>
    <n v="0.57999999999999996"/>
    <s v="United States"/>
    <x v="0"/>
    <x v="1"/>
    <s v="Redondo Beach"/>
    <n v="90278"/>
    <d v="2015-02-04T00:00:00"/>
    <d v="2015-02-08T00:00:00"/>
    <n v="1"/>
    <n v="3.51"/>
    <n v="89401"/>
    <n v="4"/>
    <n v="-119.66"/>
    <n v="0.11"/>
    <x v="2"/>
    <x v="0"/>
    <x v="0"/>
    <n v="-4.2"/>
    <s v=""/>
    <x v="2"/>
  </r>
  <r>
    <n v="20685"/>
    <s v="Not Specified"/>
    <n v="0.05"/>
    <n v="-44.16"/>
    <n v="124.49"/>
    <n v="51.94"/>
    <n v="961"/>
    <x v="313"/>
    <x v="1"/>
    <x v="1"/>
    <x v="1"/>
    <x v="11"/>
    <s v="Jumbo Box"/>
    <x v="156"/>
    <n v="0.63"/>
    <s v="United States"/>
    <x v="0"/>
    <x v="1"/>
    <s v="Redwood City"/>
    <n v="94061"/>
    <d v="2015-02-24T00:00:00"/>
    <d v="2015-02-24T00:00:00"/>
    <n v="1"/>
    <n v="120.12"/>
    <n v="89402"/>
    <n v="0"/>
    <n v="-36.770000000000003"/>
    <n v="6.32"/>
    <x v="2"/>
    <x v="0"/>
    <x v="0"/>
    <n v="-44.16"/>
    <s v=""/>
    <x v="2"/>
  </r>
  <r>
    <n v="2428"/>
    <s v="Low"/>
    <n v="0.03"/>
    <n v="-4.2"/>
    <n v="2.94"/>
    <n v="0.96"/>
    <n v="962"/>
    <x v="314"/>
    <x v="2"/>
    <x v="1"/>
    <x v="0"/>
    <x v="0"/>
    <s v="Wrap Bag"/>
    <x v="202"/>
    <n v="0.57999999999999996"/>
    <s v="United States"/>
    <x v="2"/>
    <x v="12"/>
    <s v="Chicago"/>
    <n v="60610"/>
    <d v="2015-02-04T00:00:00"/>
    <d v="2015-02-08T00:00:00"/>
    <n v="2"/>
    <n v="7.01"/>
    <n v="17636"/>
    <n v="4"/>
    <n v="-59.91"/>
    <n v="0.22"/>
    <x v="2"/>
    <x v="0"/>
    <x v="0"/>
    <n v="-4.2"/>
    <s v=""/>
    <x v="2"/>
  </r>
  <r>
    <n v="25093"/>
    <s v="Medium"/>
    <n v="0"/>
    <n v="-102.66"/>
    <n v="170.98"/>
    <n v="35.89"/>
    <n v="970"/>
    <x v="315"/>
    <x v="1"/>
    <x v="3"/>
    <x v="1"/>
    <x v="14"/>
    <s v="Jumbo Box"/>
    <x v="379"/>
    <n v="0.66"/>
    <s v="United States"/>
    <x v="3"/>
    <x v="8"/>
    <s v="Rose Hill"/>
    <n v="24281"/>
    <d v="2015-04-20T00:00:00"/>
    <d v="2015-04-21T00:00:00"/>
    <n v="8"/>
    <n v="1452.18"/>
    <n v="86173"/>
    <n v="1"/>
    <n v="-7.07"/>
    <n v="0"/>
    <x v="4"/>
    <x v="1"/>
    <x v="1"/>
    <n v="-102.66"/>
    <s v=""/>
    <x v="2"/>
  </r>
  <r>
    <n v="20536"/>
    <s v="Low"/>
    <n v="0.03"/>
    <n v="-116.58"/>
    <n v="284.98"/>
    <n v="69.55"/>
    <n v="972"/>
    <x v="316"/>
    <x v="1"/>
    <x v="0"/>
    <x v="1"/>
    <x v="1"/>
    <s v="Jumbo Drum"/>
    <x v="391"/>
    <n v="0.6"/>
    <s v="United States"/>
    <x v="0"/>
    <x v="1"/>
    <s v="Riverside"/>
    <n v="92503"/>
    <d v="2015-02-28T00:00:00"/>
    <d v="2015-03-05T00:00:00"/>
    <n v="2"/>
    <n v="619.38"/>
    <n v="87259"/>
    <n v="5"/>
    <n v="-18.82"/>
    <n v="19.16"/>
    <x v="2"/>
    <x v="0"/>
    <x v="0"/>
    <n v="-116.58"/>
    <s v=""/>
    <x v="2"/>
  </r>
  <r>
    <n v="20537"/>
    <s v="Low"/>
    <n v="0"/>
    <n v="12.9"/>
    <n v="12.99"/>
    <n v="14.37"/>
    <n v="972"/>
    <x v="316"/>
    <x v="2"/>
    <x v="0"/>
    <x v="1"/>
    <x v="2"/>
    <s v="Large Box"/>
    <x v="193"/>
    <n v="0.73"/>
    <s v="United States"/>
    <x v="0"/>
    <x v="1"/>
    <s v="Riverside"/>
    <n v="92503"/>
    <d v="2015-02-28T00:00:00"/>
    <d v="2015-02-28T00:00:00"/>
    <n v="1"/>
    <n v="18.690000000000001"/>
    <n v="87259"/>
    <n v="0"/>
    <n v="69"/>
    <n v="0"/>
    <x v="2"/>
    <x v="1"/>
    <x v="1"/>
    <s v=""/>
    <n v="12.9"/>
    <x v="258"/>
  </r>
  <r>
    <n v="24298"/>
    <s v="Low"/>
    <n v="0.1"/>
    <n v="-21.32"/>
    <n v="2.2200000000000002"/>
    <n v="5"/>
    <n v="975"/>
    <x v="317"/>
    <x v="2"/>
    <x v="0"/>
    <x v="0"/>
    <x v="15"/>
    <s v="Small Box"/>
    <x v="392"/>
    <n v="0.55000000000000004"/>
    <s v="United States"/>
    <x v="1"/>
    <x v="15"/>
    <s v="Boston"/>
    <n v="2108"/>
    <d v="2015-04-04T00:00:00"/>
    <d v="2015-04-09T00:00:00"/>
    <n v="3"/>
    <n v="8.8000000000000007"/>
    <n v="87260"/>
    <n v="5"/>
    <n v="-242.26"/>
    <n v="0.98"/>
    <x v="4"/>
    <x v="0"/>
    <x v="0"/>
    <n v="-21.32"/>
    <s v=""/>
    <x v="2"/>
  </r>
  <r>
    <n v="22646"/>
    <s v="Medium"/>
    <n v="0"/>
    <n v="93.85"/>
    <n v="37.76"/>
    <n v="12.9"/>
    <n v="980"/>
    <x v="318"/>
    <x v="2"/>
    <x v="0"/>
    <x v="0"/>
    <x v="10"/>
    <s v="Small Box"/>
    <x v="393"/>
    <n v="0.56999999999999995"/>
    <s v="United States"/>
    <x v="1"/>
    <x v="9"/>
    <s v="South Burlington"/>
    <n v="5403"/>
    <d v="2015-02-05T00:00:00"/>
    <d v="2015-02-06T00:00:00"/>
    <n v="12"/>
    <n v="477.2"/>
    <n v="87258"/>
    <n v="1"/>
    <n v="19.670000000000002"/>
    <n v="0"/>
    <x v="2"/>
    <x v="1"/>
    <x v="1"/>
    <s v=""/>
    <n v="93.85"/>
    <x v="259"/>
  </r>
  <r>
    <n v="20010"/>
    <s v="Low"/>
    <n v="0.09"/>
    <n v="17.77"/>
    <n v="300.97000000000003"/>
    <n v="7.18"/>
    <n v="983"/>
    <x v="319"/>
    <x v="2"/>
    <x v="0"/>
    <x v="2"/>
    <x v="13"/>
    <s v="Small Box"/>
    <x v="394"/>
    <n v="0.48"/>
    <s v="United States"/>
    <x v="3"/>
    <x v="40"/>
    <s v="Searcy"/>
    <n v="72143"/>
    <d v="2015-04-27T00:00:00"/>
    <d v="2015-04-27T00:00:00"/>
    <n v="10"/>
    <n v="2848.38"/>
    <n v="90201"/>
    <n v="0"/>
    <n v="0.62"/>
    <n v="281.70999999999998"/>
    <x v="4"/>
    <x v="0"/>
    <x v="0"/>
    <s v=""/>
    <n v="17.77"/>
    <x v="260"/>
  </r>
  <r>
    <n v="25895"/>
    <s v="High"/>
    <n v="0.05"/>
    <n v="-104.57"/>
    <n v="4.28"/>
    <n v="5.17"/>
    <n v="993"/>
    <x v="320"/>
    <x v="2"/>
    <x v="2"/>
    <x v="0"/>
    <x v="7"/>
    <s v="Small Box"/>
    <x v="162"/>
    <n v="0.4"/>
    <s v="United States"/>
    <x v="0"/>
    <x v="1"/>
    <s v="Oxnard"/>
    <n v="93030"/>
    <d v="2015-02-19T00:00:00"/>
    <d v="2015-02-19T00:00:00"/>
    <n v="9"/>
    <n v="38.58"/>
    <n v="89432"/>
    <n v="0"/>
    <n v="-271.05"/>
    <n v="2.0299999999999998"/>
    <x v="2"/>
    <x v="0"/>
    <x v="0"/>
    <n v="-104.57"/>
    <s v=""/>
    <x v="2"/>
  </r>
  <r>
    <n v="19004"/>
    <s v="High"/>
    <n v="0.1"/>
    <n v="-969.05"/>
    <n v="400.98"/>
    <n v="76.37"/>
    <n v="994"/>
    <x v="321"/>
    <x v="1"/>
    <x v="2"/>
    <x v="1"/>
    <x v="11"/>
    <s v="Jumbo Box"/>
    <x v="395"/>
    <n v="0.6"/>
    <s v="United States"/>
    <x v="1"/>
    <x v="14"/>
    <s v="Sanford"/>
    <n v="4073"/>
    <d v="2015-03-14T00:00:00"/>
    <d v="2015-03-15T00:00:00"/>
    <n v="2"/>
    <n v="810.47"/>
    <n v="89433"/>
    <n v="1"/>
    <n v="-119.57"/>
    <n v="90.05"/>
    <x v="5"/>
    <x v="0"/>
    <x v="0"/>
    <n v="-969.05"/>
    <s v=""/>
    <x v="2"/>
  </r>
  <r>
    <n v="23840"/>
    <s v="Low"/>
    <n v="0.09"/>
    <n v="4.03"/>
    <n v="7.64"/>
    <n v="5.83"/>
    <n v="995"/>
    <x v="322"/>
    <x v="2"/>
    <x v="2"/>
    <x v="0"/>
    <x v="7"/>
    <s v="Wrap Bag"/>
    <x v="372"/>
    <n v="0.36"/>
    <s v="United States"/>
    <x v="1"/>
    <x v="14"/>
    <s v="West Scarborough"/>
    <n v="4070"/>
    <d v="2015-05-10T00:00:00"/>
    <d v="2015-05-15T00:00:00"/>
    <n v="9"/>
    <n v="72.83"/>
    <n v="89434"/>
    <n v="5"/>
    <n v="5.54"/>
    <n v="7.2"/>
    <x v="3"/>
    <x v="0"/>
    <x v="0"/>
    <s v=""/>
    <n v="4.03"/>
    <x v="261"/>
  </r>
  <r>
    <n v="22639"/>
    <s v="Low"/>
    <n v="0.08"/>
    <n v="-23.63"/>
    <n v="67.84"/>
    <n v="0.99"/>
    <n v="997"/>
    <x v="323"/>
    <x v="2"/>
    <x v="2"/>
    <x v="0"/>
    <x v="15"/>
    <s v="Small Box"/>
    <x v="396"/>
    <n v="0.57999999999999996"/>
    <s v="United States"/>
    <x v="1"/>
    <x v="2"/>
    <s v="Bayonne"/>
    <n v="7002"/>
    <d v="2015-01-24T00:00:00"/>
    <d v="2015-01-29T00:00:00"/>
    <n v="1"/>
    <n v="63.66"/>
    <n v="89431"/>
    <n v="5"/>
    <n v="-37.130000000000003"/>
    <n v="5.54"/>
    <x v="0"/>
    <x v="0"/>
    <x v="0"/>
    <n v="-23.63"/>
    <s v=""/>
    <x v="2"/>
  </r>
  <r>
    <n v="19003"/>
    <s v="High"/>
    <n v="0.08"/>
    <n v="-71.83"/>
    <n v="45.19"/>
    <n v="1.99"/>
    <n v="999"/>
    <x v="324"/>
    <x v="2"/>
    <x v="2"/>
    <x v="2"/>
    <x v="13"/>
    <s v="Small Pack"/>
    <x v="397"/>
    <n v="0.55000000000000004"/>
    <s v="United States"/>
    <x v="1"/>
    <x v="2"/>
    <s v="Ridgewood"/>
    <n v="7450"/>
    <d v="2015-03-14T00:00:00"/>
    <d v="2015-03-15T00:00:00"/>
    <n v="3"/>
    <n v="127.22"/>
    <n v="89433"/>
    <n v="1"/>
    <n v="-56.46"/>
    <n v="11.06"/>
    <x v="5"/>
    <x v="0"/>
    <x v="0"/>
    <n v="-71.83"/>
    <s v=""/>
    <x v="2"/>
  </r>
  <r>
    <n v="19002"/>
    <s v="High"/>
    <n v="0.03"/>
    <n v="-0.74"/>
    <n v="33.979999999999997"/>
    <n v="19.989999999999998"/>
    <n v="1000"/>
    <x v="325"/>
    <x v="2"/>
    <x v="2"/>
    <x v="1"/>
    <x v="2"/>
    <s v="Small Box"/>
    <x v="398"/>
    <n v="0.55000000000000004"/>
    <s v="United States"/>
    <x v="1"/>
    <x v="9"/>
    <s v="Bennington"/>
    <n v="5201"/>
    <d v="2015-03-14T00:00:00"/>
    <d v="2015-03-15T00:00:00"/>
    <n v="12"/>
    <n v="432.44"/>
    <n v="89433"/>
    <n v="1"/>
    <n v="-0.17"/>
    <n v="13.37"/>
    <x v="5"/>
    <x v="0"/>
    <x v="0"/>
    <n v="-0.74"/>
    <s v=""/>
    <x v="2"/>
  </r>
  <r>
    <n v="19380"/>
    <s v="Low"/>
    <n v="0.06"/>
    <n v="-3.88"/>
    <n v="10.14"/>
    <n v="2.27"/>
    <n v="1005"/>
    <x v="326"/>
    <x v="2"/>
    <x v="2"/>
    <x v="0"/>
    <x v="7"/>
    <s v="Wrap Bag"/>
    <x v="82"/>
    <n v="0.36"/>
    <s v="United States"/>
    <x v="2"/>
    <x v="12"/>
    <s v="Buffalo Grove"/>
    <n v="60089"/>
    <d v="2015-03-04T00:00:00"/>
    <d v="2015-03-04T00:00:00"/>
    <n v="1"/>
    <n v="12.18"/>
    <n v="90043"/>
    <n v="0"/>
    <n v="-31.86"/>
    <n v="0.78"/>
    <x v="5"/>
    <x v="0"/>
    <x v="0"/>
    <n v="-3.88"/>
    <s v=""/>
    <x v="2"/>
  </r>
  <r>
    <n v="20167"/>
    <s v="High"/>
    <n v="0.02"/>
    <n v="551.09"/>
    <n v="40.99"/>
    <n v="17.48"/>
    <n v="1005"/>
    <x v="326"/>
    <x v="2"/>
    <x v="2"/>
    <x v="0"/>
    <x v="7"/>
    <s v="Small Box"/>
    <x v="399"/>
    <n v="0.36"/>
    <s v="United States"/>
    <x v="2"/>
    <x v="12"/>
    <s v="Buffalo Grove"/>
    <n v="60089"/>
    <d v="2015-02-27T00:00:00"/>
    <d v="2015-02-28T00:00:00"/>
    <n v="23"/>
    <n v="950.43"/>
    <n v="90044"/>
    <n v="1"/>
    <n v="57.98"/>
    <n v="19.399999999999999"/>
    <x v="2"/>
    <x v="0"/>
    <x v="0"/>
    <s v=""/>
    <n v="551.09"/>
    <x v="262"/>
  </r>
  <r>
    <n v="18529"/>
    <s v="High"/>
    <n v="0.01"/>
    <n v="17.510000000000002"/>
    <n v="3.15"/>
    <n v="0.49"/>
    <n v="1008"/>
    <x v="327"/>
    <x v="2"/>
    <x v="1"/>
    <x v="0"/>
    <x v="9"/>
    <s v="Small Box"/>
    <x v="400"/>
    <n v="0.37"/>
    <s v="United States"/>
    <x v="1"/>
    <x v="14"/>
    <s v="Gorham"/>
    <n v="4038"/>
    <d v="2015-05-25T00:00:00"/>
    <d v="2015-05-27T00:00:00"/>
    <n v="8"/>
    <n v="25.37"/>
    <n v="88371"/>
    <n v="2"/>
    <n v="69"/>
    <n v="0.26"/>
    <x v="3"/>
    <x v="0"/>
    <x v="0"/>
    <s v=""/>
    <n v="17.510000000000002"/>
    <x v="263"/>
  </r>
  <r>
    <n v="18886"/>
    <s v="High"/>
    <n v="0.1"/>
    <n v="818.55"/>
    <n v="550.98"/>
    <n v="45.7"/>
    <n v="1009"/>
    <x v="328"/>
    <x v="1"/>
    <x v="0"/>
    <x v="1"/>
    <x v="11"/>
    <s v="Jumbo Box"/>
    <x v="401"/>
    <n v="0.71"/>
    <s v="United States"/>
    <x v="1"/>
    <x v="14"/>
    <s v="Saco"/>
    <n v="4072"/>
    <d v="2015-06-19T00:00:00"/>
    <d v="2015-06-21T00:00:00"/>
    <n v="14"/>
    <n v="6963.67"/>
    <n v="88372"/>
    <n v="2"/>
    <n v="11.75"/>
    <n v="773.74"/>
    <x v="1"/>
    <x v="0"/>
    <x v="0"/>
    <s v=""/>
    <n v="818.55"/>
    <x v="264"/>
  </r>
  <r>
    <n v="21184"/>
    <s v="Critical"/>
    <n v="0.09"/>
    <n v="-17.149999999999999"/>
    <n v="28.48"/>
    <n v="1.99"/>
    <n v="1014"/>
    <x v="329"/>
    <x v="2"/>
    <x v="1"/>
    <x v="2"/>
    <x v="13"/>
    <s v="Small Pack"/>
    <x v="137"/>
    <n v="0.4"/>
    <s v="United States"/>
    <x v="3"/>
    <x v="40"/>
    <s v="Bryant"/>
    <n v="72022"/>
    <d v="2015-03-01T00:00:00"/>
    <d v="2015-03-02T00:00:00"/>
    <n v="6"/>
    <n v="160.16999999999999"/>
    <n v="88387"/>
    <n v="1"/>
    <n v="-10.71"/>
    <n v="15.84"/>
    <x v="5"/>
    <x v="0"/>
    <x v="0"/>
    <n v="-17.149999999999999"/>
    <s v=""/>
    <x v="2"/>
  </r>
  <r>
    <n v="21185"/>
    <s v="Critical"/>
    <n v="0"/>
    <n v="-29.54"/>
    <n v="2.08"/>
    <n v="5.33"/>
    <n v="1014"/>
    <x v="329"/>
    <x v="2"/>
    <x v="1"/>
    <x v="1"/>
    <x v="2"/>
    <s v="Small Box"/>
    <x v="261"/>
    <n v="0.43"/>
    <s v="United States"/>
    <x v="3"/>
    <x v="40"/>
    <s v="Bryant"/>
    <n v="72022"/>
    <d v="2015-03-01T00:00:00"/>
    <d v="2015-03-03T00:00:00"/>
    <n v="3"/>
    <n v="7.47"/>
    <n v="88387"/>
    <n v="2"/>
    <n v="-395.45"/>
    <n v="0"/>
    <x v="5"/>
    <x v="1"/>
    <x v="1"/>
    <n v="-29.54"/>
    <s v=""/>
    <x v="2"/>
  </r>
  <r>
    <n v="21186"/>
    <s v="Critical"/>
    <n v="0.06"/>
    <n v="-329.78"/>
    <n v="45.99"/>
    <n v="4.99"/>
    <n v="1014"/>
    <x v="329"/>
    <x v="0"/>
    <x v="1"/>
    <x v="2"/>
    <x v="5"/>
    <s v="Small Box"/>
    <x v="402"/>
    <n v="0.56000000000000005"/>
    <s v="United States"/>
    <x v="3"/>
    <x v="40"/>
    <s v="Bryant"/>
    <n v="72022"/>
    <d v="2015-03-01T00:00:00"/>
    <d v="2015-03-02T00:00:00"/>
    <n v="10"/>
    <n v="370.81"/>
    <n v="88387"/>
    <n v="1"/>
    <n v="-88.94"/>
    <n v="23.67"/>
    <x v="5"/>
    <x v="0"/>
    <x v="0"/>
    <n v="-329.78"/>
    <s v=""/>
    <x v="2"/>
  </r>
  <r>
    <n v="20880"/>
    <s v="Not Specified"/>
    <n v="0.08"/>
    <n v="-2.1"/>
    <n v="10.91"/>
    <n v="2.99"/>
    <n v="1014"/>
    <x v="329"/>
    <x v="2"/>
    <x v="1"/>
    <x v="0"/>
    <x v="8"/>
    <s v="Small Box"/>
    <x v="403"/>
    <n v="0.38"/>
    <s v="United States"/>
    <x v="3"/>
    <x v="40"/>
    <s v="Bryant"/>
    <n v="72022"/>
    <d v="2015-03-05T00:00:00"/>
    <d v="2015-03-06T00:00:00"/>
    <n v="11"/>
    <n v="119.99"/>
    <n v="88388"/>
    <n v="1"/>
    <n v="-1.75"/>
    <n v="10.43"/>
    <x v="5"/>
    <x v="0"/>
    <x v="0"/>
    <n v="-2.1"/>
    <s v=""/>
    <x v="2"/>
  </r>
  <r>
    <n v="20531"/>
    <s v="Medium"/>
    <n v="0"/>
    <n v="829.47"/>
    <n v="43.98"/>
    <n v="8.99"/>
    <n v="1015"/>
    <x v="330"/>
    <x v="2"/>
    <x v="1"/>
    <x v="0"/>
    <x v="0"/>
    <s v="Small Pack"/>
    <x v="404"/>
    <n v="0.57999999999999996"/>
    <s v="United States"/>
    <x v="3"/>
    <x v="24"/>
    <s v="Apex"/>
    <n v="27502"/>
    <d v="2015-03-18T00:00:00"/>
    <d v="2015-03-18T00:00:00"/>
    <n v="14"/>
    <n v="650.70000000000005"/>
    <n v="88390"/>
    <n v="0"/>
    <n v="127.47"/>
    <n v="0"/>
    <x v="5"/>
    <x v="1"/>
    <x v="1"/>
    <s v=""/>
    <n v="829.47"/>
    <x v="265"/>
  </r>
  <r>
    <n v="24752"/>
    <s v="High"/>
    <n v="0.02"/>
    <n v="111.22"/>
    <n v="6.48"/>
    <n v="7.86"/>
    <n v="1016"/>
    <x v="331"/>
    <x v="0"/>
    <x v="1"/>
    <x v="0"/>
    <x v="7"/>
    <s v="Small Box"/>
    <x v="405"/>
    <n v="0.37"/>
    <s v="United States"/>
    <x v="3"/>
    <x v="24"/>
    <s v="Asheville"/>
    <n v="28806"/>
    <d v="2015-06-12T00:00:00"/>
    <d v="2015-06-13T00:00:00"/>
    <n v="1"/>
    <n v="11.41"/>
    <n v="88389"/>
    <n v="1"/>
    <n v="974.78"/>
    <n v="0.23"/>
    <x v="1"/>
    <x v="0"/>
    <x v="0"/>
    <s v=""/>
    <n v="111.22"/>
    <x v="266"/>
  </r>
  <r>
    <n v="25027"/>
    <s v="Medium"/>
    <n v="0.05"/>
    <n v="22.87"/>
    <n v="35.89"/>
    <n v="14.72"/>
    <n v="1018"/>
    <x v="332"/>
    <x v="2"/>
    <x v="1"/>
    <x v="0"/>
    <x v="4"/>
    <s v="Small Box"/>
    <x v="406"/>
    <n v="0.4"/>
    <s v="United States"/>
    <x v="3"/>
    <x v="24"/>
    <s v="Cary"/>
    <n v="27511"/>
    <d v="2015-04-08T00:00:00"/>
    <d v="2015-04-09T00:00:00"/>
    <n v="19"/>
    <n v="680.39"/>
    <n v="88391"/>
    <n v="1"/>
    <n v="3.36"/>
    <n v="35.81"/>
    <x v="4"/>
    <x v="0"/>
    <x v="0"/>
    <s v=""/>
    <n v="22.87"/>
    <x v="267"/>
  </r>
  <r>
    <n v="25028"/>
    <s v="Medium"/>
    <n v="0"/>
    <n v="115.73"/>
    <n v="11.48"/>
    <n v="5.43"/>
    <n v="1018"/>
    <x v="332"/>
    <x v="2"/>
    <x v="1"/>
    <x v="0"/>
    <x v="7"/>
    <s v="Small Box"/>
    <x v="407"/>
    <n v="0.36"/>
    <s v="United States"/>
    <x v="3"/>
    <x v="24"/>
    <s v="Cary"/>
    <n v="27511"/>
    <d v="2015-04-08T00:00:00"/>
    <d v="2015-04-08T00:00:00"/>
    <n v="6"/>
    <n v="75.52"/>
    <n v="88391"/>
    <n v="0"/>
    <n v="153.24"/>
    <n v="0"/>
    <x v="4"/>
    <x v="1"/>
    <x v="1"/>
    <s v=""/>
    <n v="115.73"/>
    <x v="268"/>
  </r>
  <r>
    <n v="24926"/>
    <s v="Critical"/>
    <n v="0.09"/>
    <n v="909.36"/>
    <n v="517.48"/>
    <n v="16.63"/>
    <n v="1020"/>
    <x v="333"/>
    <x v="1"/>
    <x v="2"/>
    <x v="2"/>
    <x v="6"/>
    <s v="Jumbo Box"/>
    <x v="408"/>
    <n v="0.59"/>
    <s v="United States"/>
    <x v="2"/>
    <x v="13"/>
    <s v="Pittsburg"/>
    <n v="66762"/>
    <d v="2015-03-07T00:00:00"/>
    <d v="2015-03-07T00:00:00"/>
    <n v="5"/>
    <n v="2354.54"/>
    <n v="88632"/>
    <n v="0"/>
    <n v="38.619999999999997"/>
    <n v="232.87"/>
    <x v="5"/>
    <x v="0"/>
    <x v="0"/>
    <s v=""/>
    <n v="909.36"/>
    <x v="269"/>
  </r>
  <r>
    <n v="23562"/>
    <s v="Critical"/>
    <n v="7.0000000000000007E-2"/>
    <n v="-76.42"/>
    <n v="4.13"/>
    <n v="5.04"/>
    <n v="1020"/>
    <x v="333"/>
    <x v="2"/>
    <x v="2"/>
    <x v="0"/>
    <x v="8"/>
    <s v="Small Box"/>
    <x v="237"/>
    <n v="0.38"/>
    <s v="United States"/>
    <x v="2"/>
    <x v="13"/>
    <s v="Pittsburg"/>
    <n v="66762"/>
    <d v="2015-02-06T00:00:00"/>
    <d v="2015-02-07T00:00:00"/>
    <n v="20"/>
    <n v="79.06"/>
    <n v="88634"/>
    <n v="1"/>
    <n v="-96.67"/>
    <n v="5.95"/>
    <x v="2"/>
    <x v="0"/>
    <x v="0"/>
    <n v="-76.42"/>
    <s v=""/>
    <x v="2"/>
  </r>
  <r>
    <n v="23563"/>
    <s v="Critical"/>
    <n v="0"/>
    <n v="8.73"/>
    <n v="4.4800000000000004"/>
    <n v="2.5"/>
    <n v="1020"/>
    <x v="333"/>
    <x v="2"/>
    <x v="2"/>
    <x v="0"/>
    <x v="4"/>
    <s v="Small Box"/>
    <x v="409"/>
    <n v="0.37"/>
    <s v="United States"/>
    <x v="2"/>
    <x v="13"/>
    <s v="Pittsburg"/>
    <n v="66762"/>
    <d v="2015-02-06T00:00:00"/>
    <d v="2015-02-08T00:00:00"/>
    <n v="14"/>
    <n v="65.14"/>
    <n v="88634"/>
    <n v="2"/>
    <n v="13.4"/>
    <n v="0"/>
    <x v="2"/>
    <x v="1"/>
    <x v="1"/>
    <s v=""/>
    <n v="8.73"/>
    <x v="270"/>
  </r>
  <r>
    <n v="18921"/>
    <s v="Critical"/>
    <n v="0.02"/>
    <n v="442.09"/>
    <n v="39.06"/>
    <n v="10.55"/>
    <n v="1023"/>
    <x v="334"/>
    <x v="2"/>
    <x v="2"/>
    <x v="0"/>
    <x v="8"/>
    <s v="Small Box"/>
    <x v="410"/>
    <n v="0.37"/>
    <s v="United States"/>
    <x v="1"/>
    <x v="19"/>
    <s v="Wilkinsburg"/>
    <n v="15221"/>
    <d v="2015-05-15T00:00:00"/>
    <d v="2015-05-15T00:00:00"/>
    <n v="16"/>
    <n v="640.71"/>
    <n v="88633"/>
    <n v="0"/>
    <n v="69"/>
    <n v="13.08"/>
    <x v="3"/>
    <x v="0"/>
    <x v="0"/>
    <s v=""/>
    <n v="442.09"/>
    <x v="271"/>
  </r>
  <r>
    <n v="18922"/>
    <s v="Critical"/>
    <n v="0.1"/>
    <n v="455.12"/>
    <n v="37.700000000000003"/>
    <n v="2.99"/>
    <n v="1023"/>
    <x v="334"/>
    <x v="2"/>
    <x v="2"/>
    <x v="0"/>
    <x v="8"/>
    <s v="Small Box"/>
    <x v="188"/>
    <n v="0.35"/>
    <s v="United States"/>
    <x v="1"/>
    <x v="19"/>
    <s v="Wilkinsburg"/>
    <n v="15221"/>
    <d v="2015-05-15T00:00:00"/>
    <d v="2015-05-16T00:00:00"/>
    <n v="18"/>
    <n v="659.6"/>
    <n v="88633"/>
    <n v="1"/>
    <n v="69"/>
    <n v="73.290000000000006"/>
    <x v="3"/>
    <x v="0"/>
    <x v="0"/>
    <s v=""/>
    <n v="455.12"/>
    <x v="272"/>
  </r>
  <r>
    <n v="21402"/>
    <s v="Not Specified"/>
    <n v="0.08"/>
    <n v="624.4"/>
    <n v="65.989999999999995"/>
    <n v="5.92"/>
    <n v="1026"/>
    <x v="335"/>
    <x v="2"/>
    <x v="2"/>
    <x v="2"/>
    <x v="5"/>
    <s v="Small Box"/>
    <x v="411"/>
    <n v="0.57999999999999996"/>
    <s v="United States"/>
    <x v="1"/>
    <x v="4"/>
    <s v="Central Islip"/>
    <n v="11722"/>
    <d v="2015-02-07T00:00:00"/>
    <d v="2015-02-07T00:00:00"/>
    <n v="22"/>
    <n v="1137.5999999999999"/>
    <n v="89005"/>
    <n v="0"/>
    <n v="54.89"/>
    <n v="98.92"/>
    <x v="2"/>
    <x v="0"/>
    <x v="0"/>
    <s v=""/>
    <n v="624.4"/>
    <x v="273"/>
  </r>
  <r>
    <n v="20872"/>
    <s v="High"/>
    <n v="0.1"/>
    <n v="18.920000000000002"/>
    <n v="5.98"/>
    <n v="3.85"/>
    <n v="1026"/>
    <x v="335"/>
    <x v="2"/>
    <x v="2"/>
    <x v="2"/>
    <x v="13"/>
    <s v="Small Pack"/>
    <x v="412"/>
    <n v="0.68"/>
    <s v="United States"/>
    <x v="1"/>
    <x v="4"/>
    <s v="Central Islip"/>
    <n v="11722"/>
    <d v="2015-05-29T00:00:00"/>
    <d v="2015-05-30T00:00:00"/>
    <n v="26"/>
    <n v="151.55000000000001"/>
    <n v="89008"/>
    <n v="1"/>
    <n v="12.49"/>
    <n v="16.84"/>
    <x v="3"/>
    <x v="0"/>
    <x v="0"/>
    <s v=""/>
    <n v="18.920000000000002"/>
    <x v="274"/>
  </r>
  <r>
    <n v="20873"/>
    <s v="High"/>
    <n v="7.0000000000000007E-2"/>
    <n v="39.35"/>
    <n v="2.61"/>
    <n v="0.5"/>
    <n v="1026"/>
    <x v="335"/>
    <x v="2"/>
    <x v="2"/>
    <x v="0"/>
    <x v="9"/>
    <s v="Small Box"/>
    <x v="413"/>
    <n v="0.39"/>
    <s v="United States"/>
    <x v="1"/>
    <x v="4"/>
    <s v="Central Islip"/>
    <n v="11722"/>
    <d v="2015-05-29T00:00:00"/>
    <d v="2015-06-01T00:00:00"/>
    <n v="22"/>
    <n v="57.03"/>
    <n v="89008"/>
    <n v="3"/>
    <n v="69"/>
    <n v="4.29"/>
    <x v="3"/>
    <x v="0"/>
    <x v="0"/>
    <s v=""/>
    <n v="39.35"/>
    <x v="275"/>
  </r>
  <r>
    <n v="22662"/>
    <s v="High"/>
    <n v="0.1"/>
    <n v="-229.87"/>
    <n v="73.98"/>
    <n v="4"/>
    <n v="1027"/>
    <x v="336"/>
    <x v="2"/>
    <x v="2"/>
    <x v="2"/>
    <x v="13"/>
    <s v="Small Box"/>
    <x v="414"/>
    <n v="0.79"/>
    <s v="United States"/>
    <x v="1"/>
    <x v="4"/>
    <s v="Cheektowaga"/>
    <n v="14225"/>
    <d v="2015-03-12T00:00:00"/>
    <d v="2015-03-13T00:00:00"/>
    <n v="5"/>
    <n v="347.23"/>
    <n v="89004"/>
    <n v="1"/>
    <n v="-66.2"/>
    <n v="38.58"/>
    <x v="5"/>
    <x v="0"/>
    <x v="0"/>
    <n v="-229.87"/>
    <s v=""/>
    <x v="2"/>
  </r>
  <r>
    <n v="22663"/>
    <s v="High"/>
    <n v="0.05"/>
    <n v="329.98"/>
    <n v="51.98"/>
    <n v="10.17"/>
    <n v="1027"/>
    <x v="336"/>
    <x v="2"/>
    <x v="2"/>
    <x v="2"/>
    <x v="6"/>
    <s v="Medium Box"/>
    <x v="415"/>
    <n v="0.37"/>
    <s v="United States"/>
    <x v="1"/>
    <x v="4"/>
    <s v="Cheektowaga"/>
    <n v="14225"/>
    <d v="2015-03-12T00:00:00"/>
    <d v="2015-03-13T00:00:00"/>
    <n v="9"/>
    <n v="478.23"/>
    <n v="89004"/>
    <n v="1"/>
    <n v="69"/>
    <n v="25.17"/>
    <x v="5"/>
    <x v="0"/>
    <x v="0"/>
    <s v=""/>
    <n v="329.98"/>
    <x v="276"/>
  </r>
  <r>
    <n v="24325"/>
    <s v="Medium"/>
    <n v="7.0000000000000007E-2"/>
    <n v="30.49"/>
    <n v="7.08"/>
    <n v="2.35"/>
    <n v="1028"/>
    <x v="337"/>
    <x v="0"/>
    <x v="2"/>
    <x v="0"/>
    <x v="0"/>
    <s v="Wrap Bag"/>
    <x v="416"/>
    <n v="0.47"/>
    <s v="United States"/>
    <x v="1"/>
    <x v="4"/>
    <s v="Commack"/>
    <n v="11725"/>
    <d v="2015-03-29T00:00:00"/>
    <d v="2015-03-30T00:00:00"/>
    <n v="13"/>
    <n v="93.82"/>
    <n v="89006"/>
    <n v="1"/>
    <n v="32.5"/>
    <n v="7.06"/>
    <x v="5"/>
    <x v="0"/>
    <x v="0"/>
    <s v=""/>
    <n v="30.49"/>
    <x v="277"/>
  </r>
  <r>
    <n v="23398"/>
    <s v="Not Specified"/>
    <n v="0.05"/>
    <n v="1152.53"/>
    <n v="83.1"/>
    <n v="6.13"/>
    <n v="1028"/>
    <x v="337"/>
    <x v="0"/>
    <x v="2"/>
    <x v="2"/>
    <x v="13"/>
    <s v="Small Box"/>
    <x v="417"/>
    <n v="0.45"/>
    <s v="United States"/>
    <x v="1"/>
    <x v="4"/>
    <s v="Commack"/>
    <n v="11725"/>
    <d v="2015-05-08T00:00:00"/>
    <d v="2015-05-09T00:00:00"/>
    <n v="20"/>
    <n v="1670.33"/>
    <n v="89007"/>
    <n v="1"/>
    <n v="69"/>
    <n v="87.91"/>
    <x v="3"/>
    <x v="0"/>
    <x v="0"/>
    <s v=""/>
    <n v="1152.53"/>
    <x v="278"/>
  </r>
  <r>
    <n v="21959"/>
    <s v="Critical"/>
    <n v="7.0000000000000007E-2"/>
    <n v="-604.41"/>
    <n v="125.99"/>
    <n v="2.5"/>
    <n v="1035"/>
    <x v="338"/>
    <x v="2"/>
    <x v="1"/>
    <x v="2"/>
    <x v="5"/>
    <s v="Small Box"/>
    <x v="418"/>
    <n v="0.6"/>
    <s v="United States"/>
    <x v="1"/>
    <x v="10"/>
    <s v="Delaware"/>
    <n v="43015"/>
    <d v="2015-03-13T00:00:00"/>
    <d v="2015-03-13T00:00:00"/>
    <n v="1"/>
    <n v="100.59"/>
    <n v="90710"/>
    <n v="0"/>
    <n v="-600.86"/>
    <n v="7.57"/>
    <x v="5"/>
    <x v="0"/>
    <x v="0"/>
    <n v="-604.41"/>
    <s v=""/>
    <x v="2"/>
  </r>
  <r>
    <n v="21960"/>
    <s v="Critical"/>
    <n v="0.03"/>
    <n v="293.66000000000003"/>
    <n v="99.99"/>
    <n v="19.989999999999998"/>
    <n v="1036"/>
    <x v="339"/>
    <x v="2"/>
    <x v="1"/>
    <x v="2"/>
    <x v="13"/>
    <s v="Small Box"/>
    <x v="419"/>
    <n v="0.52"/>
    <s v="United States"/>
    <x v="1"/>
    <x v="10"/>
    <s v="Dublin"/>
    <n v="43017"/>
    <d v="2015-03-13T00:00:00"/>
    <d v="2015-03-14T00:00:00"/>
    <n v="6"/>
    <n v="598.38"/>
    <n v="90710"/>
    <n v="1"/>
    <n v="49.08"/>
    <n v="18.510000000000002"/>
    <x v="5"/>
    <x v="0"/>
    <x v="0"/>
    <s v=""/>
    <n v="293.66000000000003"/>
    <x v="279"/>
  </r>
  <r>
    <n v="20669"/>
    <s v="Critical"/>
    <n v="0.1"/>
    <n v="-403.19"/>
    <n v="7.64"/>
    <n v="5.83"/>
    <n v="1038"/>
    <x v="340"/>
    <x v="2"/>
    <x v="0"/>
    <x v="0"/>
    <x v="7"/>
    <s v="Wrap Bag"/>
    <x v="372"/>
    <n v="0.36"/>
    <s v="United States"/>
    <x v="3"/>
    <x v="26"/>
    <s v="Belle Glade"/>
    <n v="33430"/>
    <d v="2015-06-16T00:00:00"/>
    <d v="2015-06-17T00:00:00"/>
    <n v="5"/>
    <n v="39.36"/>
    <n v="90641"/>
    <n v="1"/>
    <n v="-1024.3599999999999"/>
    <n v="4.37"/>
    <x v="1"/>
    <x v="0"/>
    <x v="0"/>
    <n v="-403.19"/>
    <s v=""/>
    <x v="2"/>
  </r>
  <r>
    <n v="18404"/>
    <s v="Critical"/>
    <n v="0.06"/>
    <n v="-13.77"/>
    <n v="55.94"/>
    <n v="4"/>
    <n v="1041"/>
    <x v="341"/>
    <x v="2"/>
    <x v="2"/>
    <x v="2"/>
    <x v="13"/>
    <s v="Small Box"/>
    <x v="420"/>
    <n v="0.74"/>
    <s v="United States"/>
    <x v="0"/>
    <x v="1"/>
    <s v="Woodland"/>
    <n v="95695"/>
    <d v="2015-04-17T00:00:00"/>
    <d v="2015-04-18T00:00:00"/>
    <n v="6"/>
    <n v="322.77"/>
    <n v="87846"/>
    <n v="1"/>
    <n v="-4.2699999999999996"/>
    <n v="20.6"/>
    <x v="4"/>
    <x v="0"/>
    <x v="0"/>
    <n v="-13.77"/>
    <s v=""/>
    <x v="2"/>
  </r>
  <r>
    <n v="18405"/>
    <s v="Critical"/>
    <n v="7.0000000000000007E-2"/>
    <n v="44.91"/>
    <n v="6.3"/>
    <n v="0.5"/>
    <n v="1041"/>
    <x v="341"/>
    <x v="2"/>
    <x v="2"/>
    <x v="0"/>
    <x v="9"/>
    <s v="Small Box"/>
    <x v="421"/>
    <n v="0.39"/>
    <s v="United States"/>
    <x v="0"/>
    <x v="1"/>
    <s v="Woodland"/>
    <n v="95695"/>
    <d v="2015-04-17T00:00:00"/>
    <d v="2015-04-17T00:00:00"/>
    <n v="11"/>
    <n v="65.09"/>
    <n v="87846"/>
    <n v="0"/>
    <n v="69"/>
    <n v="4.9000000000000004"/>
    <x v="4"/>
    <x v="0"/>
    <x v="0"/>
    <s v=""/>
    <n v="44.91"/>
    <x v="280"/>
  </r>
  <r>
    <n v="20937"/>
    <s v="Critical"/>
    <n v="0"/>
    <n v="9.33"/>
    <n v="14.42"/>
    <n v="6.75"/>
    <n v="1042"/>
    <x v="342"/>
    <x v="0"/>
    <x v="2"/>
    <x v="0"/>
    <x v="15"/>
    <s v="Medium Box"/>
    <x v="194"/>
    <n v="0.52"/>
    <s v="United States"/>
    <x v="0"/>
    <x v="1"/>
    <s v="Yuba City"/>
    <n v="95991"/>
    <d v="2015-05-16T00:00:00"/>
    <d v="2015-05-17T00:00:00"/>
    <n v="6"/>
    <n v="98.96"/>
    <n v="87847"/>
    <n v="1"/>
    <n v="9.43"/>
    <n v="0"/>
    <x v="3"/>
    <x v="1"/>
    <x v="1"/>
    <s v=""/>
    <n v="9.33"/>
    <x v="281"/>
  </r>
  <r>
    <n v="3926"/>
    <s v="Critical"/>
    <n v="0.02"/>
    <n v="2593.14"/>
    <n v="209.84"/>
    <n v="21.21"/>
    <n v="1044"/>
    <x v="343"/>
    <x v="2"/>
    <x v="1"/>
    <x v="1"/>
    <x v="2"/>
    <s v="Large Box"/>
    <x v="422"/>
    <n v="0.59"/>
    <s v="United States"/>
    <x v="0"/>
    <x v="1"/>
    <s v="Los Angeles"/>
    <n v="90004"/>
    <d v="2015-06-14T00:00:00"/>
    <d v="2015-06-14T00:00:00"/>
    <n v="62"/>
    <n v="13546.94"/>
    <n v="28001"/>
    <n v="0"/>
    <n v="19.14"/>
    <n v="276.47000000000003"/>
    <x v="1"/>
    <x v="0"/>
    <x v="0"/>
    <s v=""/>
    <n v="2593.14"/>
    <x v="282"/>
  </r>
  <r>
    <n v="3927"/>
    <s v="Critical"/>
    <n v="0.01"/>
    <n v="1162.76"/>
    <n v="194.3"/>
    <n v="11.54"/>
    <n v="1044"/>
    <x v="343"/>
    <x v="2"/>
    <x v="1"/>
    <x v="1"/>
    <x v="2"/>
    <s v="Large Box"/>
    <x v="423"/>
    <n v="0.59"/>
    <s v="United States"/>
    <x v="0"/>
    <x v="1"/>
    <s v="Los Angeles"/>
    <n v="90004"/>
    <d v="2015-06-14T00:00:00"/>
    <d v="2015-06-16T00:00:00"/>
    <n v="32"/>
    <n v="6401.65"/>
    <n v="28001"/>
    <n v="2"/>
    <n v="18.16"/>
    <n v="64.66"/>
    <x v="1"/>
    <x v="0"/>
    <x v="0"/>
    <s v=""/>
    <n v="1162.76"/>
    <x v="283"/>
  </r>
  <r>
    <n v="6711"/>
    <s v="High"/>
    <n v="0"/>
    <n v="-76.94"/>
    <n v="6.68"/>
    <n v="5.66"/>
    <n v="1044"/>
    <x v="343"/>
    <x v="2"/>
    <x v="1"/>
    <x v="0"/>
    <x v="7"/>
    <s v="Small Box"/>
    <x v="424"/>
    <n v="0.37"/>
    <s v="United States"/>
    <x v="0"/>
    <x v="1"/>
    <s v="Los Angeles"/>
    <n v="90004"/>
    <d v="2015-02-27T00:00:00"/>
    <d v="2015-02-28T00:00:00"/>
    <n v="90"/>
    <n v="617.4"/>
    <n v="47813"/>
    <n v="1"/>
    <n v="-12.46"/>
    <n v="0"/>
    <x v="2"/>
    <x v="1"/>
    <x v="1"/>
    <n v="-76.94"/>
    <s v=""/>
    <x v="2"/>
  </r>
  <r>
    <n v="24711"/>
    <s v="High"/>
    <n v="0"/>
    <n v="-40.01"/>
    <n v="6.68"/>
    <n v="5.66"/>
    <n v="1047"/>
    <x v="344"/>
    <x v="2"/>
    <x v="1"/>
    <x v="0"/>
    <x v="7"/>
    <s v="Small Box"/>
    <x v="424"/>
    <n v="0.37"/>
    <s v="United States"/>
    <x v="1"/>
    <x v="15"/>
    <s v="Boston"/>
    <n v="2109"/>
    <d v="2015-02-27T00:00:00"/>
    <d v="2015-02-28T00:00:00"/>
    <n v="23"/>
    <n v="157.78"/>
    <n v="89389"/>
    <n v="1"/>
    <n v="-25.36"/>
    <n v="0"/>
    <x v="2"/>
    <x v="1"/>
    <x v="1"/>
    <n v="-40.01"/>
    <s v=""/>
    <x v="2"/>
  </r>
  <r>
    <n v="26259"/>
    <s v="Not Specified"/>
    <n v="0.03"/>
    <n v="-51.7"/>
    <n v="5.44"/>
    <n v="7.46"/>
    <n v="1054"/>
    <x v="345"/>
    <x v="0"/>
    <x v="0"/>
    <x v="0"/>
    <x v="8"/>
    <s v="Small Box"/>
    <x v="425"/>
    <n v="0.36"/>
    <s v="United States"/>
    <x v="0"/>
    <x v="28"/>
    <s v="Surprise"/>
    <n v="85374"/>
    <d v="2015-05-25T00:00:00"/>
    <d v="2015-05-27T00:00:00"/>
    <n v="4"/>
    <n v="26.31"/>
    <n v="90069"/>
    <n v="2"/>
    <n v="-196.52"/>
    <n v="0.81"/>
    <x v="3"/>
    <x v="0"/>
    <x v="0"/>
    <n v="-51.7"/>
    <s v=""/>
    <x v="2"/>
  </r>
  <r>
    <n v="26260"/>
    <s v="Not Specified"/>
    <n v="0.08"/>
    <n v="144.75"/>
    <n v="26.38"/>
    <n v="5.58"/>
    <n v="1054"/>
    <x v="345"/>
    <x v="2"/>
    <x v="0"/>
    <x v="0"/>
    <x v="7"/>
    <s v="Small Box"/>
    <x v="426"/>
    <n v="0.39"/>
    <s v="United States"/>
    <x v="0"/>
    <x v="28"/>
    <s v="Surprise"/>
    <n v="85374"/>
    <d v="2015-05-25T00:00:00"/>
    <d v="2015-05-26T00:00:00"/>
    <n v="8"/>
    <n v="209.78"/>
    <n v="90069"/>
    <n v="1"/>
    <n v="69"/>
    <n v="18.239999999999998"/>
    <x v="3"/>
    <x v="0"/>
    <x v="0"/>
    <s v=""/>
    <n v="144.75"/>
    <x v="284"/>
  </r>
  <r>
    <n v="26261"/>
    <s v="Not Specified"/>
    <n v="0.06"/>
    <n v="-112.19"/>
    <n v="20.99"/>
    <n v="2.5"/>
    <n v="1054"/>
    <x v="345"/>
    <x v="2"/>
    <x v="0"/>
    <x v="2"/>
    <x v="5"/>
    <s v="Wrap Bag"/>
    <x v="427"/>
    <n v="0.81"/>
    <s v="United States"/>
    <x v="0"/>
    <x v="28"/>
    <s v="Surprise"/>
    <n v="85374"/>
    <d v="2015-05-25T00:00:00"/>
    <d v="2015-05-27T00:00:00"/>
    <n v="1"/>
    <n v="17.829999999999998"/>
    <n v="90069"/>
    <n v="2"/>
    <n v="-629.21"/>
    <n v="1.1399999999999999"/>
    <x v="3"/>
    <x v="0"/>
    <x v="0"/>
    <n v="-112.19"/>
    <s v=""/>
    <x v="2"/>
  </r>
  <r>
    <n v="8200"/>
    <s v="Medium"/>
    <n v="0.09"/>
    <n v="-445.97"/>
    <n v="138.75"/>
    <n v="52.42"/>
    <n v="1060"/>
    <x v="346"/>
    <x v="1"/>
    <x v="2"/>
    <x v="1"/>
    <x v="11"/>
    <s v="Jumbo Box"/>
    <x v="428"/>
    <n v="0.74"/>
    <s v="United States"/>
    <x v="3"/>
    <x v="29"/>
    <s v="Atlanta"/>
    <n v="30318"/>
    <d v="2015-03-24T00:00:00"/>
    <d v="2015-03-25T00:00:00"/>
    <n v="23"/>
    <n v="2527.79"/>
    <n v="58628"/>
    <n v="1"/>
    <n v="-17.64"/>
    <n v="250"/>
    <x v="5"/>
    <x v="0"/>
    <x v="0"/>
    <n v="-445.97"/>
    <s v=""/>
    <x v="2"/>
  </r>
  <r>
    <n v="7980"/>
    <s v="Low"/>
    <n v="7.0000000000000007E-2"/>
    <n v="4.17"/>
    <n v="6.3"/>
    <n v="0.5"/>
    <n v="1060"/>
    <x v="346"/>
    <x v="2"/>
    <x v="2"/>
    <x v="0"/>
    <x v="9"/>
    <s v="Small Box"/>
    <x v="57"/>
    <n v="0.39"/>
    <s v="United States"/>
    <x v="3"/>
    <x v="29"/>
    <s v="Atlanta"/>
    <n v="30318"/>
    <d v="2015-05-30T00:00:00"/>
    <d v="2015-05-30T00:00:00"/>
    <n v="20"/>
    <n v="121.87"/>
    <n v="57061"/>
    <n v="0"/>
    <n v="3.42"/>
    <n v="9.17"/>
    <x v="3"/>
    <x v="0"/>
    <x v="0"/>
    <s v=""/>
    <n v="4.17"/>
    <x v="285"/>
  </r>
  <r>
    <n v="26200"/>
    <s v="Medium"/>
    <n v="0.09"/>
    <n v="-335.32"/>
    <n v="138.75"/>
    <n v="52.42"/>
    <n v="1062"/>
    <x v="347"/>
    <x v="1"/>
    <x v="2"/>
    <x v="1"/>
    <x v="11"/>
    <s v="Jumbo Box"/>
    <x v="428"/>
    <n v="0.74"/>
    <s v="United States"/>
    <x v="1"/>
    <x v="4"/>
    <s v="Coram"/>
    <n v="11727"/>
    <d v="2015-03-24T00:00:00"/>
    <d v="2015-03-25T00:00:00"/>
    <n v="6"/>
    <n v="659.42"/>
    <n v="91354"/>
    <n v="1"/>
    <n v="-50.85"/>
    <n v="65.22"/>
    <x v="5"/>
    <x v="0"/>
    <x v="0"/>
    <n v="-335.32"/>
    <s v=""/>
    <x v="2"/>
  </r>
  <r>
    <n v="25979"/>
    <s v="Low"/>
    <n v="0.04"/>
    <n v="16.02"/>
    <n v="22.38"/>
    <n v="15.1"/>
    <n v="1062"/>
    <x v="347"/>
    <x v="2"/>
    <x v="2"/>
    <x v="0"/>
    <x v="8"/>
    <s v="Small Box"/>
    <x v="429"/>
    <n v="0.38"/>
    <s v="United States"/>
    <x v="1"/>
    <x v="4"/>
    <s v="Coram"/>
    <n v="11727"/>
    <d v="2015-05-30T00:00:00"/>
    <d v="2015-06-07T00:00:00"/>
    <n v="18"/>
    <n v="403.53"/>
    <n v="91355"/>
    <n v="8"/>
    <n v="3.97"/>
    <n v="16.809999999999999"/>
    <x v="3"/>
    <x v="0"/>
    <x v="0"/>
    <s v=""/>
    <n v="16.02"/>
    <x v="286"/>
  </r>
  <r>
    <n v="25981"/>
    <s v="Low"/>
    <n v="0.06"/>
    <n v="38.07"/>
    <n v="17.78"/>
    <n v="5.03"/>
    <n v="1062"/>
    <x v="347"/>
    <x v="2"/>
    <x v="2"/>
    <x v="1"/>
    <x v="2"/>
    <s v="Small Box"/>
    <x v="430"/>
    <n v="0.54"/>
    <s v="United States"/>
    <x v="1"/>
    <x v="4"/>
    <s v="Coram"/>
    <n v="11727"/>
    <d v="2015-05-30T00:00:00"/>
    <d v="2015-06-02T00:00:00"/>
    <n v="3"/>
    <n v="55.17"/>
    <n v="91355"/>
    <n v="3"/>
    <n v="69"/>
    <n v="3.52"/>
    <x v="3"/>
    <x v="0"/>
    <x v="0"/>
    <s v=""/>
    <n v="38.07"/>
    <x v="287"/>
  </r>
  <r>
    <n v="19445"/>
    <s v="Critical"/>
    <n v="0.01"/>
    <n v="-99.44"/>
    <n v="15.99"/>
    <n v="13.18"/>
    <n v="1065"/>
    <x v="348"/>
    <x v="2"/>
    <x v="0"/>
    <x v="0"/>
    <x v="8"/>
    <s v="Small Box"/>
    <x v="222"/>
    <n v="0.37"/>
    <s v="United States"/>
    <x v="2"/>
    <x v="12"/>
    <s v="Burbank"/>
    <n v="60459"/>
    <d v="2015-02-18T00:00:00"/>
    <d v="2015-02-20T00:00:00"/>
    <n v="23"/>
    <n v="377.44"/>
    <n v="88899"/>
    <n v="2"/>
    <n v="-26.34"/>
    <n v="3.81"/>
    <x v="2"/>
    <x v="0"/>
    <x v="0"/>
    <n v="-99.44"/>
    <s v=""/>
    <x v="2"/>
  </r>
  <r>
    <n v="20445"/>
    <s v="Low"/>
    <n v="0.04"/>
    <n v="-97.28"/>
    <n v="22.84"/>
    <n v="16.87"/>
    <n v="1068"/>
    <x v="349"/>
    <x v="2"/>
    <x v="1"/>
    <x v="0"/>
    <x v="7"/>
    <s v="Small Box"/>
    <x v="431"/>
    <n v="0.39"/>
    <s v="United States"/>
    <x v="2"/>
    <x v="12"/>
    <s v="Calumet City"/>
    <n v="60409"/>
    <d v="2015-03-16T00:00:00"/>
    <d v="2015-03-16T00:00:00"/>
    <n v="12"/>
    <n v="286.39999999999998"/>
    <n v="87109"/>
    <n v="0"/>
    <n v="-33.97"/>
    <n v="11.93"/>
    <x v="5"/>
    <x v="0"/>
    <x v="0"/>
    <n v="-97.28"/>
    <s v=""/>
    <x v="2"/>
  </r>
  <r>
    <n v="24737"/>
    <s v="Medium"/>
    <n v="0.02"/>
    <n v="139.61000000000001"/>
    <n v="15.94"/>
    <n v="5.45"/>
    <n v="1069"/>
    <x v="350"/>
    <x v="2"/>
    <x v="1"/>
    <x v="0"/>
    <x v="0"/>
    <s v="Small Pack"/>
    <x v="432"/>
    <n v="0.55000000000000004"/>
    <s v="United States"/>
    <x v="2"/>
    <x v="12"/>
    <s v="Carbondale"/>
    <n v="62901"/>
    <d v="2015-05-14T00:00:00"/>
    <d v="2015-05-15T00:00:00"/>
    <n v="41"/>
    <n v="664.34"/>
    <n v="87110"/>
    <n v="1"/>
    <n v="21.02"/>
    <n v="13.56"/>
    <x v="3"/>
    <x v="0"/>
    <x v="0"/>
    <s v=""/>
    <n v="139.61000000000001"/>
    <x v="288"/>
  </r>
  <r>
    <n v="22685"/>
    <s v="Not Specified"/>
    <n v="0.01"/>
    <n v="-505.76"/>
    <n v="150.88999999999999"/>
    <n v="60.2"/>
    <n v="1072"/>
    <x v="351"/>
    <x v="1"/>
    <x v="0"/>
    <x v="1"/>
    <x v="1"/>
    <s v="Jumbo Drum"/>
    <x v="433"/>
    <n v="0.77"/>
    <s v="United States"/>
    <x v="1"/>
    <x v="19"/>
    <s v="Bethlehem"/>
    <n v="18018"/>
    <d v="2015-03-27T00:00:00"/>
    <d v="2015-03-30T00:00:00"/>
    <n v="3"/>
    <n v="473.53"/>
    <n v="89631"/>
    <n v="3"/>
    <n v="-106.81"/>
    <n v="4.78"/>
    <x v="5"/>
    <x v="0"/>
    <x v="0"/>
    <n v="-505.76"/>
    <s v=""/>
    <x v="2"/>
  </r>
  <r>
    <n v="26176"/>
    <s v="High"/>
    <n v="0.04"/>
    <n v="152.43"/>
    <n v="19.23"/>
    <n v="6.15"/>
    <n v="1075"/>
    <x v="352"/>
    <x v="2"/>
    <x v="1"/>
    <x v="1"/>
    <x v="2"/>
    <s v="Small Pack"/>
    <x v="159"/>
    <n v="0.44"/>
    <s v="United States"/>
    <x v="2"/>
    <x v="12"/>
    <s v="Romeoville"/>
    <n v="60441"/>
    <d v="2015-03-09T00:00:00"/>
    <d v="2015-03-10T00:00:00"/>
    <n v="11"/>
    <n v="220.92"/>
    <n v="86422"/>
    <n v="1"/>
    <n v="69"/>
    <n v="9.2100000000000009"/>
    <x v="5"/>
    <x v="0"/>
    <x v="0"/>
    <s v=""/>
    <n v="152.43"/>
    <x v="289"/>
  </r>
  <r>
    <n v="23312"/>
    <s v="Not Specified"/>
    <n v="0.08"/>
    <n v="9.86"/>
    <n v="13.9"/>
    <n v="7.59"/>
    <n v="1080"/>
    <x v="353"/>
    <x v="2"/>
    <x v="0"/>
    <x v="0"/>
    <x v="12"/>
    <s v="Small Pack"/>
    <x v="243"/>
    <n v="0.56000000000000005"/>
    <s v="United States"/>
    <x v="2"/>
    <x v="12"/>
    <s v="Saint Charles"/>
    <n v="60174"/>
    <d v="2015-05-08T00:00:00"/>
    <d v="2015-05-09T00:00:00"/>
    <n v="14"/>
    <n v="196.41"/>
    <n v="88461"/>
    <n v="1"/>
    <n v="5.0199999999999996"/>
    <n v="17.079999999999998"/>
    <x v="3"/>
    <x v="0"/>
    <x v="0"/>
    <s v=""/>
    <n v="9.86"/>
    <x v="290"/>
  </r>
  <r>
    <n v="24324"/>
    <s v="Not Specified"/>
    <n v="7.0000000000000007E-2"/>
    <n v="-232.99"/>
    <n v="55.99"/>
    <n v="5"/>
    <n v="1083"/>
    <x v="354"/>
    <x v="0"/>
    <x v="0"/>
    <x v="2"/>
    <x v="5"/>
    <s v="Small Pack"/>
    <x v="134"/>
    <n v="0.83"/>
    <s v="United States"/>
    <x v="2"/>
    <x v="12"/>
    <s v="Springfield"/>
    <n v="62701"/>
    <d v="2015-03-31T00:00:00"/>
    <d v="2015-04-02T00:00:00"/>
    <n v="1"/>
    <n v="54.08"/>
    <n v="88460"/>
    <n v="2"/>
    <n v="-430.83"/>
    <n v="4.07"/>
    <x v="5"/>
    <x v="0"/>
    <x v="0"/>
    <n v="-232.99"/>
    <s v=""/>
    <x v="2"/>
  </r>
  <r>
    <n v="18047"/>
    <s v="Not Specified"/>
    <n v="0.05"/>
    <n v="-40.28"/>
    <n v="7.64"/>
    <n v="5.83"/>
    <n v="1085"/>
    <x v="355"/>
    <x v="2"/>
    <x v="1"/>
    <x v="0"/>
    <x v="7"/>
    <s v="Wrap Bag"/>
    <x v="372"/>
    <n v="0.36"/>
    <s v="United States"/>
    <x v="1"/>
    <x v="4"/>
    <s v="Deer Park"/>
    <n v="11729"/>
    <d v="2015-01-05T00:00:00"/>
    <d v="2015-01-06T00:00:00"/>
    <n v="6"/>
    <n v="47.18"/>
    <n v="86122"/>
    <n v="1"/>
    <n v="-85.36"/>
    <n v="2.48"/>
    <x v="0"/>
    <x v="0"/>
    <x v="0"/>
    <n v="-40.28"/>
    <s v=""/>
    <x v="2"/>
  </r>
  <r>
    <n v="25279"/>
    <s v="High"/>
    <n v="0.04"/>
    <n v="-53.25"/>
    <n v="9.06"/>
    <n v="9.86"/>
    <n v="1085"/>
    <x v="355"/>
    <x v="2"/>
    <x v="1"/>
    <x v="0"/>
    <x v="7"/>
    <s v="Small Box"/>
    <x v="204"/>
    <n v="0.4"/>
    <s v="United States"/>
    <x v="1"/>
    <x v="4"/>
    <s v="Deer Park"/>
    <n v="11729"/>
    <d v="2015-04-24T00:00:00"/>
    <d v="2015-04-25T00:00:00"/>
    <n v="3"/>
    <n v="30.87"/>
    <n v="86123"/>
    <n v="1"/>
    <n v="-172.5"/>
    <n v="1.29"/>
    <x v="4"/>
    <x v="0"/>
    <x v="0"/>
    <n v="-53.25"/>
    <s v=""/>
    <x v="2"/>
  </r>
  <r>
    <n v="23104"/>
    <s v="Not Specified"/>
    <n v="0.06"/>
    <n v="-159.25"/>
    <n v="30.42"/>
    <n v="8.65"/>
    <n v="1085"/>
    <x v="355"/>
    <x v="2"/>
    <x v="0"/>
    <x v="2"/>
    <x v="13"/>
    <s v="Small Box"/>
    <x v="434"/>
    <n v="0.74"/>
    <s v="United States"/>
    <x v="1"/>
    <x v="4"/>
    <s v="Deer Park"/>
    <n v="11729"/>
    <d v="2015-05-13T00:00:00"/>
    <d v="2015-05-15T00:00:00"/>
    <n v="10"/>
    <n v="309.05"/>
    <n v="86124"/>
    <n v="2"/>
    <n v="-51.53"/>
    <n v="19.73"/>
    <x v="3"/>
    <x v="0"/>
    <x v="0"/>
    <n v="-159.25"/>
    <s v=""/>
    <x v="2"/>
  </r>
  <r>
    <n v="23105"/>
    <s v="Not Specified"/>
    <n v="0.02"/>
    <n v="206.52"/>
    <n v="37.94"/>
    <n v="5.08"/>
    <n v="1085"/>
    <x v="355"/>
    <x v="2"/>
    <x v="0"/>
    <x v="0"/>
    <x v="7"/>
    <s v="Wrap Bag"/>
    <x v="320"/>
    <n v="0.38"/>
    <s v="United States"/>
    <x v="1"/>
    <x v="4"/>
    <s v="Deer Park"/>
    <n v="11729"/>
    <d v="2015-05-13T00:00:00"/>
    <d v="2015-05-14T00:00:00"/>
    <n v="8"/>
    <n v="299.3"/>
    <n v="86124"/>
    <n v="1"/>
    <n v="69"/>
    <n v="6.11"/>
    <x v="3"/>
    <x v="0"/>
    <x v="0"/>
    <s v=""/>
    <n v="206.52"/>
    <x v="291"/>
  </r>
  <r>
    <n v="25280"/>
    <s v="High"/>
    <n v="0.04"/>
    <n v="2.12"/>
    <n v="14.27"/>
    <n v="7.27"/>
    <n v="1086"/>
    <x v="356"/>
    <x v="2"/>
    <x v="1"/>
    <x v="0"/>
    <x v="8"/>
    <s v="Small Box"/>
    <x v="435"/>
    <n v="0.38"/>
    <s v="United States"/>
    <x v="1"/>
    <x v="4"/>
    <s v="Dix Hills"/>
    <n v="11746"/>
    <d v="2015-04-24T00:00:00"/>
    <d v="2015-04-25T00:00:00"/>
    <n v="3"/>
    <n v="45.24"/>
    <n v="86123"/>
    <n v="1"/>
    <n v="4.7"/>
    <n v="1.88"/>
    <x v="4"/>
    <x v="0"/>
    <x v="0"/>
    <s v=""/>
    <n v="2.12"/>
    <x v="292"/>
  </r>
  <r>
    <n v="22537"/>
    <s v="Medium"/>
    <n v="0.02"/>
    <n v="5.88"/>
    <n v="15.14"/>
    <n v="4.53"/>
    <n v="1101"/>
    <x v="357"/>
    <x v="2"/>
    <x v="2"/>
    <x v="0"/>
    <x v="10"/>
    <s v="Small Box"/>
    <x v="436"/>
    <n v="0.81"/>
    <s v="United States"/>
    <x v="0"/>
    <x v="1"/>
    <s v="Oxnard"/>
    <n v="93030"/>
    <d v="2015-05-05T00:00:00"/>
    <d v="2015-05-06T00:00:00"/>
    <n v="3"/>
    <n v="51.02"/>
    <n v="91488"/>
    <n v="1"/>
    <n v="11.53"/>
    <n v="1.04"/>
    <x v="3"/>
    <x v="0"/>
    <x v="0"/>
    <s v=""/>
    <n v="5.88"/>
    <x v="293"/>
  </r>
  <r>
    <n v="21847"/>
    <s v="Not Specified"/>
    <n v="0.05"/>
    <n v="772.04"/>
    <n v="328.14"/>
    <n v="91.05"/>
    <n v="1103"/>
    <x v="358"/>
    <x v="1"/>
    <x v="1"/>
    <x v="0"/>
    <x v="15"/>
    <s v="Jumbo Drum"/>
    <x v="158"/>
    <n v="0.56999999999999995"/>
    <s v="United States"/>
    <x v="2"/>
    <x v="32"/>
    <s v="Omaha"/>
    <n v="68046"/>
    <d v="2015-04-10T00:00:00"/>
    <d v="2015-04-11T00:00:00"/>
    <n v="7"/>
    <n v="2291.39"/>
    <n v="90977"/>
    <n v="1"/>
    <n v="33.69"/>
    <n v="120.6"/>
    <x v="4"/>
    <x v="0"/>
    <x v="0"/>
    <s v=""/>
    <n v="772.04"/>
    <x v="294"/>
  </r>
  <r>
    <n v="3847"/>
    <s v="Not Specified"/>
    <n v="0.05"/>
    <n v="772.04"/>
    <n v="328.14"/>
    <n v="91.05"/>
    <n v="1104"/>
    <x v="359"/>
    <x v="1"/>
    <x v="1"/>
    <x v="0"/>
    <x v="15"/>
    <s v="Jumbo Drum"/>
    <x v="158"/>
    <n v="0.56999999999999995"/>
    <s v="United States"/>
    <x v="1"/>
    <x v="4"/>
    <s v="New York City"/>
    <n v="10282"/>
    <d v="2015-04-10T00:00:00"/>
    <d v="2015-04-11T00:00:00"/>
    <n v="29"/>
    <n v="9492.92"/>
    <n v="27456"/>
    <n v="1"/>
    <n v="8.1300000000000008"/>
    <n v="499.63"/>
    <x v="4"/>
    <x v="0"/>
    <x v="0"/>
    <s v=""/>
    <n v="772.04"/>
    <x v="295"/>
  </r>
  <r>
    <n v="2808"/>
    <s v="Medium"/>
    <n v="0.04"/>
    <n v="81.91"/>
    <n v="6.35"/>
    <n v="1.02"/>
    <n v="1106"/>
    <x v="360"/>
    <x v="2"/>
    <x v="2"/>
    <x v="0"/>
    <x v="7"/>
    <s v="Wrap Bag"/>
    <x v="318"/>
    <n v="0.39"/>
    <s v="United States"/>
    <x v="2"/>
    <x v="7"/>
    <s v="Dallas"/>
    <n v="75220"/>
    <d v="2015-05-20T00:00:00"/>
    <d v="2015-05-23T00:00:00"/>
    <n v="52"/>
    <n v="318.47000000000003"/>
    <n v="20261"/>
    <n v="3"/>
    <n v="25.72"/>
    <n v="13.27"/>
    <x v="3"/>
    <x v="0"/>
    <x v="0"/>
    <s v=""/>
    <n v="81.91"/>
    <x v="296"/>
  </r>
  <r>
    <n v="106"/>
    <s v="High"/>
    <n v="0.01"/>
    <n v="-10.9"/>
    <n v="9.31"/>
    <n v="3.98"/>
    <n v="1106"/>
    <x v="360"/>
    <x v="2"/>
    <x v="2"/>
    <x v="0"/>
    <x v="12"/>
    <s v="Small Pack"/>
    <x v="437"/>
    <n v="0.56000000000000005"/>
    <s v="United States"/>
    <x v="2"/>
    <x v="7"/>
    <s v="Dallas"/>
    <n v="75220"/>
    <d v="2015-05-21T00:00:00"/>
    <d v="2015-05-22T00:00:00"/>
    <n v="61"/>
    <n v="586.96"/>
    <n v="646"/>
    <n v="1"/>
    <n v="-1.86"/>
    <n v="5.93"/>
    <x v="3"/>
    <x v="0"/>
    <x v="0"/>
    <n v="-10.9"/>
    <s v=""/>
    <x v="2"/>
  </r>
  <r>
    <n v="6443"/>
    <s v="Not Specified"/>
    <n v="0.08"/>
    <n v="1232.79"/>
    <n v="140.81"/>
    <n v="24.49"/>
    <n v="1106"/>
    <x v="360"/>
    <x v="2"/>
    <x v="3"/>
    <x v="1"/>
    <x v="1"/>
    <s v="Large Box"/>
    <x v="438"/>
    <n v="0.56999999999999995"/>
    <s v="United States"/>
    <x v="2"/>
    <x v="7"/>
    <s v="Dallas"/>
    <n v="75220"/>
    <d v="2015-06-06T00:00:00"/>
    <d v="2015-06-08T00:00:00"/>
    <n v="81"/>
    <n v="11272.77"/>
    <n v="45824"/>
    <n v="2"/>
    <n v="10.94"/>
    <n v="980.24"/>
    <x v="1"/>
    <x v="0"/>
    <x v="0"/>
    <s v=""/>
    <n v="1232.79"/>
    <x v="297"/>
  </r>
  <r>
    <n v="18106"/>
    <s v="High"/>
    <n v="0.01"/>
    <n v="2.1800000000000002"/>
    <n v="9.31"/>
    <n v="3.98"/>
    <n v="1107"/>
    <x v="361"/>
    <x v="2"/>
    <x v="2"/>
    <x v="0"/>
    <x v="12"/>
    <s v="Small Pack"/>
    <x v="437"/>
    <n v="0.56000000000000005"/>
    <s v="United States"/>
    <x v="2"/>
    <x v="7"/>
    <s v="Lake Jackson"/>
    <n v="77566"/>
    <d v="2015-05-21T00:00:00"/>
    <d v="2015-05-22T00:00:00"/>
    <n v="15"/>
    <n v="144.33000000000001"/>
    <n v="86411"/>
    <n v="1"/>
    <n v="1.51"/>
    <n v="1.46"/>
    <x v="3"/>
    <x v="0"/>
    <x v="0"/>
    <s v=""/>
    <n v="2.1800000000000002"/>
    <x v="298"/>
  </r>
  <r>
    <n v="20807"/>
    <s v="Medium"/>
    <n v="0.09"/>
    <n v="67.11"/>
    <n v="31.74"/>
    <n v="12.62"/>
    <n v="1108"/>
    <x v="362"/>
    <x v="0"/>
    <x v="2"/>
    <x v="0"/>
    <x v="8"/>
    <s v="Small Box"/>
    <x v="383"/>
    <n v="0.37"/>
    <s v="United States"/>
    <x v="2"/>
    <x v="7"/>
    <s v="Lancaster"/>
    <n v="75146"/>
    <d v="2015-05-20T00:00:00"/>
    <d v="2015-05-20T00:00:00"/>
    <n v="9"/>
    <n v="270.55"/>
    <n v="86409"/>
    <n v="0"/>
    <n v="24.8"/>
    <n v="26.76"/>
    <x v="3"/>
    <x v="0"/>
    <x v="0"/>
    <s v=""/>
    <n v="67.11"/>
    <x v="299"/>
  </r>
  <r>
    <n v="20808"/>
    <s v="Medium"/>
    <n v="0.04"/>
    <n v="54.94"/>
    <n v="6.35"/>
    <n v="1.02"/>
    <n v="1108"/>
    <x v="362"/>
    <x v="2"/>
    <x v="2"/>
    <x v="0"/>
    <x v="7"/>
    <s v="Wrap Bag"/>
    <x v="318"/>
    <n v="0.39"/>
    <s v="United States"/>
    <x v="2"/>
    <x v="7"/>
    <s v="Lancaster"/>
    <n v="75146"/>
    <d v="2015-05-20T00:00:00"/>
    <d v="2015-05-23T00:00:00"/>
    <n v="13"/>
    <n v="79.62"/>
    <n v="86409"/>
    <n v="3"/>
    <n v="69"/>
    <n v="3.32"/>
    <x v="3"/>
    <x v="0"/>
    <x v="0"/>
    <s v=""/>
    <n v="54.94"/>
    <x v="300"/>
  </r>
  <r>
    <n v="20809"/>
    <s v="Medium"/>
    <n v="0.02"/>
    <n v="168.24"/>
    <n v="65.989999999999995"/>
    <n v="8.99"/>
    <n v="1108"/>
    <x v="362"/>
    <x v="0"/>
    <x v="2"/>
    <x v="2"/>
    <x v="5"/>
    <s v="Small Box"/>
    <x v="210"/>
    <n v="0.56000000000000005"/>
    <s v="United States"/>
    <x v="2"/>
    <x v="7"/>
    <s v="Lancaster"/>
    <n v="75146"/>
    <d v="2015-05-20T00:00:00"/>
    <d v="2015-05-21T00:00:00"/>
    <n v="8"/>
    <n v="479.79"/>
    <n v="86409"/>
    <n v="1"/>
    <n v="35.06"/>
    <n v="9.7899999999999991"/>
    <x v="3"/>
    <x v="0"/>
    <x v="0"/>
    <s v=""/>
    <n v="168.24"/>
    <x v="301"/>
  </r>
  <r>
    <n v="22480"/>
    <s v="Medium"/>
    <n v="0.08"/>
    <n v="-169.23"/>
    <n v="8.3699999999999992"/>
    <n v="10.16"/>
    <n v="1109"/>
    <x v="363"/>
    <x v="2"/>
    <x v="3"/>
    <x v="1"/>
    <x v="2"/>
    <s v="Large Box"/>
    <x v="439"/>
    <n v="0.59"/>
    <s v="United States"/>
    <x v="2"/>
    <x v="7"/>
    <s v="Laredo"/>
    <n v="78041"/>
    <d v="2015-06-29T00:00:00"/>
    <d v="2015-06-29T00:00:00"/>
    <n v="13"/>
    <n v="108.99"/>
    <n v="86410"/>
    <n v="0"/>
    <n v="-155.27000000000001"/>
    <n v="9.48"/>
    <x v="1"/>
    <x v="0"/>
    <x v="0"/>
    <n v="-169.23"/>
    <s v=""/>
    <x v="2"/>
  </r>
  <r>
    <n v="20176"/>
    <s v="Not Specified"/>
    <n v="0.03"/>
    <n v="1272.58"/>
    <n v="300.98"/>
    <n v="54.92"/>
    <n v="1112"/>
    <x v="364"/>
    <x v="1"/>
    <x v="0"/>
    <x v="1"/>
    <x v="14"/>
    <s v="Jumbo Box"/>
    <x v="52"/>
    <n v="0.55000000000000004"/>
    <s v="United States"/>
    <x v="0"/>
    <x v="1"/>
    <s v="Yucaipa"/>
    <n v="92399"/>
    <d v="2015-04-02T00:00:00"/>
    <d v="2015-04-04T00:00:00"/>
    <n v="12"/>
    <n v="3527.82"/>
    <n v="90832"/>
    <n v="2"/>
    <n v="36.07"/>
    <n v="109.11"/>
    <x v="4"/>
    <x v="0"/>
    <x v="0"/>
    <s v=""/>
    <n v="1272.58"/>
    <x v="302"/>
  </r>
  <r>
    <n v="20177"/>
    <s v="Not Specified"/>
    <n v="0.02"/>
    <n v="-5390.74"/>
    <n v="2550.14"/>
    <n v="29.7"/>
    <n v="1112"/>
    <x v="364"/>
    <x v="1"/>
    <x v="0"/>
    <x v="2"/>
    <x v="6"/>
    <s v="Jumbo Drum"/>
    <x v="440"/>
    <n v="0.56999999999999995"/>
    <s v="United States"/>
    <x v="0"/>
    <x v="1"/>
    <s v="Yucaipa"/>
    <n v="92399"/>
    <d v="2015-04-02T00:00:00"/>
    <d v="2015-04-04T00:00:00"/>
    <n v="2"/>
    <n v="4698.21"/>
    <n v="90832"/>
    <n v="2"/>
    <n v="-114.74"/>
    <n v="95.88"/>
    <x v="4"/>
    <x v="0"/>
    <x v="0"/>
    <n v="-5390.74"/>
    <s v=""/>
    <x v="2"/>
  </r>
  <r>
    <n v="26060"/>
    <s v="Critical"/>
    <n v="0.01"/>
    <n v="29.73"/>
    <n v="2.89"/>
    <n v="0.5"/>
    <n v="1113"/>
    <x v="365"/>
    <x v="2"/>
    <x v="0"/>
    <x v="0"/>
    <x v="9"/>
    <s v="Small Box"/>
    <x v="277"/>
    <n v="0.38"/>
    <s v="United States"/>
    <x v="0"/>
    <x v="21"/>
    <s v="Arvada"/>
    <n v="80004"/>
    <d v="2015-04-06T00:00:00"/>
    <d v="2015-04-07T00:00:00"/>
    <n v="14"/>
    <n v="43.08"/>
    <n v="90833"/>
    <n v="1"/>
    <n v="69"/>
    <n v="0.44"/>
    <x v="4"/>
    <x v="0"/>
    <x v="0"/>
    <s v=""/>
    <n v="29.73"/>
    <x v="303"/>
  </r>
  <r>
    <n v="26061"/>
    <s v="Critical"/>
    <n v="0"/>
    <n v="-187.11"/>
    <n v="55.99"/>
    <n v="5"/>
    <n v="1113"/>
    <x v="365"/>
    <x v="2"/>
    <x v="0"/>
    <x v="2"/>
    <x v="5"/>
    <s v="Small Pack"/>
    <x v="241"/>
    <n v="0.8"/>
    <s v="United States"/>
    <x v="0"/>
    <x v="21"/>
    <s v="Arvada"/>
    <n v="80004"/>
    <d v="2015-04-06T00:00:00"/>
    <d v="2015-04-08T00:00:00"/>
    <n v="5"/>
    <n v="258.93"/>
    <n v="90833"/>
    <n v="2"/>
    <n v="-72.260000000000005"/>
    <n v="0"/>
    <x v="4"/>
    <x v="1"/>
    <x v="1"/>
    <n v="-187.11"/>
    <s v=""/>
    <x v="2"/>
  </r>
  <r>
    <n v="21579"/>
    <s v="Not Specified"/>
    <n v="0.06"/>
    <n v="-139.29"/>
    <n v="64.650000000000006"/>
    <n v="35"/>
    <n v="1117"/>
    <x v="366"/>
    <x v="2"/>
    <x v="1"/>
    <x v="0"/>
    <x v="10"/>
    <s v="Large Box"/>
    <x v="333"/>
    <n v="0.8"/>
    <s v="United States"/>
    <x v="0"/>
    <x v="28"/>
    <s v="Tucson"/>
    <n v="85705"/>
    <d v="2015-02-05T00:00:00"/>
    <d v="2015-02-06T00:00:00"/>
    <n v="4"/>
    <n v="277.60000000000002"/>
    <n v="86768"/>
    <n v="1"/>
    <n v="-50.18"/>
    <n v="17.72"/>
    <x v="2"/>
    <x v="0"/>
    <x v="0"/>
    <n v="-139.29"/>
    <s v=""/>
    <x v="2"/>
  </r>
  <r>
    <n v="21329"/>
    <s v="Low"/>
    <n v="0.04"/>
    <n v="108"/>
    <n v="19.98"/>
    <n v="8.68"/>
    <n v="1121"/>
    <x v="367"/>
    <x v="2"/>
    <x v="3"/>
    <x v="0"/>
    <x v="7"/>
    <s v="Small Box"/>
    <x v="441"/>
    <n v="0.37"/>
    <s v="United States"/>
    <x v="0"/>
    <x v="1"/>
    <s v="Temecula"/>
    <n v="92592"/>
    <d v="2015-02-07T00:00:00"/>
    <d v="2015-02-14T00:00:00"/>
    <n v="8"/>
    <n v="168.04"/>
    <n v="86767"/>
    <n v="7"/>
    <n v="64.27"/>
    <n v="7"/>
    <x v="2"/>
    <x v="0"/>
    <x v="0"/>
    <s v=""/>
    <n v="108"/>
    <x v="304"/>
  </r>
  <r>
    <n v="21330"/>
    <s v="Low"/>
    <n v="0.08"/>
    <n v="377.15"/>
    <n v="125.99"/>
    <n v="7.69"/>
    <n v="1121"/>
    <x v="367"/>
    <x v="2"/>
    <x v="3"/>
    <x v="2"/>
    <x v="5"/>
    <s v="Small Box"/>
    <x v="442"/>
    <n v="0.57999999999999996"/>
    <s v="United States"/>
    <x v="0"/>
    <x v="1"/>
    <s v="Temecula"/>
    <n v="92592"/>
    <d v="2015-02-07T00:00:00"/>
    <d v="2015-02-09T00:00:00"/>
    <n v="7"/>
    <n v="703.46"/>
    <n v="86767"/>
    <n v="2"/>
    <n v="53.61"/>
    <n v="61.17"/>
    <x v="2"/>
    <x v="0"/>
    <x v="0"/>
    <s v=""/>
    <n v="377.15"/>
    <x v="305"/>
  </r>
  <r>
    <n v="20612"/>
    <s v="High"/>
    <n v="0.03"/>
    <n v="-127.05"/>
    <n v="7.3"/>
    <n v="7.72"/>
    <n v="1123"/>
    <x v="368"/>
    <x v="2"/>
    <x v="2"/>
    <x v="0"/>
    <x v="8"/>
    <s v="Small Box"/>
    <x v="443"/>
    <n v="0.38"/>
    <s v="United States"/>
    <x v="0"/>
    <x v="1"/>
    <s v="Roseville"/>
    <n v="95661"/>
    <d v="2015-03-15T00:00:00"/>
    <d v="2015-03-18T00:00:00"/>
    <n v="14"/>
    <n v="103.61"/>
    <n v="87015"/>
    <n v="3"/>
    <n v="-122.63"/>
    <n v="3.2"/>
    <x v="5"/>
    <x v="0"/>
    <x v="0"/>
    <n v="-127.05"/>
    <s v=""/>
    <x v="2"/>
  </r>
  <r>
    <n v="18212"/>
    <s v="High"/>
    <n v="0.09"/>
    <n v="2169.75"/>
    <n v="175.99"/>
    <n v="4.99"/>
    <n v="1123"/>
    <x v="368"/>
    <x v="2"/>
    <x v="2"/>
    <x v="2"/>
    <x v="5"/>
    <s v="Small Box"/>
    <x v="32"/>
    <n v="0.59"/>
    <s v="United States"/>
    <x v="0"/>
    <x v="1"/>
    <s v="Roseville"/>
    <n v="95661"/>
    <d v="2015-06-20T00:00:00"/>
    <d v="2015-06-22T00:00:00"/>
    <n v="22"/>
    <n v="3144.56"/>
    <n v="87016"/>
    <n v="2"/>
    <n v="69"/>
    <n v="311"/>
    <x v="1"/>
    <x v="0"/>
    <x v="0"/>
    <s v=""/>
    <n v="2169.75"/>
    <x v="306"/>
  </r>
  <r>
    <n v="18211"/>
    <s v="High"/>
    <n v="0.09"/>
    <n v="-229.93"/>
    <n v="160.97999999999999"/>
    <n v="35.020000000000003"/>
    <n v="1124"/>
    <x v="369"/>
    <x v="1"/>
    <x v="2"/>
    <x v="1"/>
    <x v="14"/>
    <s v="Jumbo Box"/>
    <x v="263"/>
    <n v="0.72"/>
    <s v="United States"/>
    <x v="1"/>
    <x v="18"/>
    <s v="Norwich"/>
    <n v="6360"/>
    <d v="2015-06-20T00:00:00"/>
    <d v="2015-06-21T00:00:00"/>
    <n v="18"/>
    <n v="2653.02"/>
    <n v="87016"/>
    <n v="1"/>
    <n v="-8.67"/>
    <n v="262.39"/>
    <x v="1"/>
    <x v="0"/>
    <x v="0"/>
    <n v="-229.93"/>
    <s v=""/>
    <x v="2"/>
  </r>
  <r>
    <n v="22052"/>
    <s v="Medium"/>
    <n v="0.02"/>
    <n v="-93.74"/>
    <n v="4.0599999999999996"/>
    <n v="6.89"/>
    <n v="1127"/>
    <x v="370"/>
    <x v="2"/>
    <x v="3"/>
    <x v="0"/>
    <x v="15"/>
    <s v="Small Box"/>
    <x v="326"/>
    <n v="0.6"/>
    <s v="United States"/>
    <x v="2"/>
    <x v="7"/>
    <s v="Eagle Pass"/>
    <n v="78852"/>
    <d v="2015-02-24T00:00:00"/>
    <d v="2015-02-26T00:00:00"/>
    <n v="16"/>
    <n v="66.81"/>
    <n v="87221"/>
    <n v="2"/>
    <n v="-140.30000000000001"/>
    <n v="1.36"/>
    <x v="2"/>
    <x v="0"/>
    <x v="0"/>
    <n v="-93.74"/>
    <s v=""/>
    <x v="2"/>
  </r>
  <r>
    <n v="26377"/>
    <s v="Low"/>
    <n v="0.04"/>
    <n v="4.53"/>
    <n v="4.71"/>
    <n v="0.7"/>
    <n v="1127"/>
    <x v="370"/>
    <x v="2"/>
    <x v="3"/>
    <x v="0"/>
    <x v="3"/>
    <s v="Wrap Bag"/>
    <x v="444"/>
    <n v="0.8"/>
    <s v="United States"/>
    <x v="2"/>
    <x v="7"/>
    <s v="Eagle Pass"/>
    <n v="78852"/>
    <d v="2015-06-22T00:00:00"/>
    <d v="2015-06-26T00:00:00"/>
    <n v="19"/>
    <n v="90.52"/>
    <n v="87222"/>
    <n v="4"/>
    <n v="5"/>
    <n v="3.77"/>
    <x v="1"/>
    <x v="0"/>
    <x v="0"/>
    <s v=""/>
    <n v="4.53"/>
    <x v="307"/>
  </r>
  <r>
    <n v="26378"/>
    <s v="Low"/>
    <n v="0.06"/>
    <n v="9.7799999999999994"/>
    <n v="4.2"/>
    <n v="2.2599999999999998"/>
    <n v="1128"/>
    <x v="371"/>
    <x v="2"/>
    <x v="3"/>
    <x v="0"/>
    <x v="7"/>
    <s v="Wrap Bag"/>
    <x v="445"/>
    <n v="0.36"/>
    <s v="United States"/>
    <x v="2"/>
    <x v="7"/>
    <s v="Edinburg"/>
    <n v="78539"/>
    <d v="2015-06-22T00:00:00"/>
    <d v="2015-06-27T00:00:00"/>
    <n v="13"/>
    <n v="55.97"/>
    <n v="87222"/>
    <n v="5"/>
    <n v="17.47"/>
    <n v="3.57"/>
    <x v="1"/>
    <x v="0"/>
    <x v="0"/>
    <s v=""/>
    <n v="9.7799999999999994"/>
    <x v="308"/>
  </r>
  <r>
    <n v="4501"/>
    <s v="Low"/>
    <n v="0.04"/>
    <n v="-63.81"/>
    <n v="8.6"/>
    <n v="6.19"/>
    <n v="1129"/>
    <x v="372"/>
    <x v="2"/>
    <x v="1"/>
    <x v="0"/>
    <x v="8"/>
    <s v="Small Box"/>
    <x v="331"/>
    <n v="0.38"/>
    <s v="United States"/>
    <x v="1"/>
    <x v="15"/>
    <s v="Boston"/>
    <n v="2118"/>
    <d v="2015-02-16T00:00:00"/>
    <d v="2015-02-23T00:00:00"/>
    <n v="37"/>
    <n v="311.66000000000003"/>
    <n v="32037"/>
    <n v="7"/>
    <n v="-20.48"/>
    <n v="12.99"/>
    <x v="2"/>
    <x v="0"/>
    <x v="0"/>
    <n v="-63.81"/>
    <s v=""/>
    <x v="2"/>
  </r>
  <r>
    <n v="4502"/>
    <s v="Low"/>
    <n v="7.0000000000000007E-2"/>
    <n v="325.29000000000002"/>
    <n v="699.99"/>
    <n v="24.49"/>
    <n v="1129"/>
    <x v="372"/>
    <x v="2"/>
    <x v="1"/>
    <x v="2"/>
    <x v="16"/>
    <s v="Large Box"/>
    <x v="446"/>
    <n v="0.54"/>
    <s v="United States"/>
    <x v="1"/>
    <x v="15"/>
    <s v="Boston"/>
    <n v="2118"/>
    <d v="2015-02-16T00:00:00"/>
    <d v="2015-02-20T00:00:00"/>
    <n v="15"/>
    <n v="9862.51"/>
    <n v="32037"/>
    <n v="4"/>
    <n v="3.3"/>
    <n v="742.34"/>
    <x v="2"/>
    <x v="0"/>
    <x v="0"/>
    <s v=""/>
    <n v="325.29000000000002"/>
    <x v="309"/>
  </r>
  <r>
    <n v="6891"/>
    <s v="Not Specified"/>
    <n v="0.05"/>
    <n v="-116.05"/>
    <n v="5.78"/>
    <n v="7.64"/>
    <n v="1129"/>
    <x v="372"/>
    <x v="0"/>
    <x v="0"/>
    <x v="0"/>
    <x v="7"/>
    <s v="Small Box"/>
    <x v="447"/>
    <n v="0.36"/>
    <s v="United States"/>
    <x v="1"/>
    <x v="15"/>
    <s v="Boston"/>
    <n v="2118"/>
    <d v="2015-03-29T00:00:00"/>
    <d v="2015-03-31T00:00:00"/>
    <n v="29"/>
    <n v="177.41"/>
    <n v="49125"/>
    <n v="2"/>
    <n v="-65.41"/>
    <n v="9.34"/>
    <x v="5"/>
    <x v="0"/>
    <x v="0"/>
    <n v="-116.05"/>
    <s v=""/>
    <x v="2"/>
  </r>
  <r>
    <n v="1917"/>
    <s v="Medium"/>
    <n v="0.02"/>
    <n v="117.38"/>
    <n v="7.64"/>
    <n v="1.39"/>
    <n v="1129"/>
    <x v="372"/>
    <x v="2"/>
    <x v="1"/>
    <x v="0"/>
    <x v="4"/>
    <s v="Small Box"/>
    <x v="448"/>
    <n v="0.36"/>
    <s v="United States"/>
    <x v="1"/>
    <x v="15"/>
    <s v="Boston"/>
    <n v="2118"/>
    <d v="2015-05-21T00:00:00"/>
    <d v="2015-05-23T00:00:00"/>
    <n v="52"/>
    <n v="406.91"/>
    <n v="13735"/>
    <n v="2"/>
    <n v="28.85"/>
    <n v="8.3000000000000007"/>
    <x v="3"/>
    <x v="0"/>
    <x v="0"/>
    <s v=""/>
    <n v="117.38"/>
    <x v="310"/>
  </r>
  <r>
    <n v="5568"/>
    <s v="Low"/>
    <n v="0.03"/>
    <n v="-144.19999999999999"/>
    <n v="30.98"/>
    <n v="6.5"/>
    <n v="1129"/>
    <x v="372"/>
    <x v="2"/>
    <x v="0"/>
    <x v="2"/>
    <x v="13"/>
    <s v="Small Box"/>
    <x v="449"/>
    <n v="0.79"/>
    <s v="United States"/>
    <x v="1"/>
    <x v="15"/>
    <s v="Boston"/>
    <n v="2118"/>
    <d v="2015-06-13T00:00:00"/>
    <d v="2015-06-17T00:00:00"/>
    <n v="44"/>
    <n v="1332.09"/>
    <n v="39430"/>
    <n v="4"/>
    <n v="-10.83"/>
    <n v="41.2"/>
    <x v="1"/>
    <x v="0"/>
    <x v="0"/>
    <n v="-144.19999999999999"/>
    <s v=""/>
    <x v="2"/>
  </r>
  <r>
    <n v="8099"/>
    <s v="Low"/>
    <n v="0.02"/>
    <n v="-46.92"/>
    <n v="4.9800000000000004"/>
    <n v="6.07"/>
    <n v="1129"/>
    <x v="372"/>
    <x v="2"/>
    <x v="1"/>
    <x v="0"/>
    <x v="7"/>
    <s v="Small Box"/>
    <x v="46"/>
    <n v="0.36"/>
    <s v="United States"/>
    <x v="1"/>
    <x v="15"/>
    <s v="Boston"/>
    <n v="2118"/>
    <d v="2015-01-26T00:00:00"/>
    <d v="2015-01-28T00:00:00"/>
    <n v="19"/>
    <n v="105.5"/>
    <n v="57794"/>
    <n v="2"/>
    <n v="-44.47"/>
    <n v="2.15"/>
    <x v="0"/>
    <x v="0"/>
    <x v="0"/>
    <n v="-46.92"/>
    <s v=""/>
    <x v="2"/>
  </r>
  <r>
    <n v="19917"/>
    <s v="Medium"/>
    <n v="0.02"/>
    <n v="70.19"/>
    <n v="7.64"/>
    <n v="1.39"/>
    <n v="1131"/>
    <x v="373"/>
    <x v="2"/>
    <x v="1"/>
    <x v="0"/>
    <x v="4"/>
    <s v="Small Box"/>
    <x v="448"/>
    <n v="0.36"/>
    <s v="United States"/>
    <x v="2"/>
    <x v="7"/>
    <s v="El Paso"/>
    <n v="79907"/>
    <d v="2015-05-21T00:00:00"/>
    <d v="2015-05-23T00:00:00"/>
    <n v="13"/>
    <n v="101.73"/>
    <n v="88103"/>
    <n v="2"/>
    <n v="69"/>
    <n v="2.08"/>
    <x v="3"/>
    <x v="0"/>
    <x v="0"/>
    <s v=""/>
    <n v="70.19"/>
    <x v="311"/>
  </r>
  <r>
    <n v="23860"/>
    <s v="Medium"/>
    <n v="0.06"/>
    <n v="-48.22"/>
    <n v="6.37"/>
    <n v="5.19"/>
    <n v="1132"/>
    <x v="374"/>
    <x v="2"/>
    <x v="0"/>
    <x v="0"/>
    <x v="8"/>
    <s v="Small Box"/>
    <x v="214"/>
    <n v="0.38"/>
    <s v="United States"/>
    <x v="2"/>
    <x v="7"/>
    <s v="Euless"/>
    <n v="76039"/>
    <d v="2015-02-10T00:00:00"/>
    <d v="2015-02-11T00:00:00"/>
    <n v="6"/>
    <n v="37.700000000000003"/>
    <n v="88101"/>
    <n v="1"/>
    <n v="-127.9"/>
    <n v="2.41"/>
    <x v="2"/>
    <x v="0"/>
    <x v="0"/>
    <n v="-48.22"/>
    <s v=""/>
    <x v="2"/>
  </r>
  <r>
    <n v="22501"/>
    <s v="Low"/>
    <n v="0.04"/>
    <n v="-63.81"/>
    <n v="8.6"/>
    <n v="6.19"/>
    <n v="1132"/>
    <x v="374"/>
    <x v="2"/>
    <x v="1"/>
    <x v="0"/>
    <x v="8"/>
    <s v="Small Box"/>
    <x v="331"/>
    <n v="0.38"/>
    <s v="United States"/>
    <x v="2"/>
    <x v="7"/>
    <s v="Euless"/>
    <n v="76039"/>
    <d v="2015-02-16T00:00:00"/>
    <d v="2015-02-23T00:00:00"/>
    <n v="9"/>
    <n v="75.81"/>
    <n v="88102"/>
    <n v="7"/>
    <n v="-84.18"/>
    <n v="3.16"/>
    <x v="2"/>
    <x v="0"/>
    <x v="0"/>
    <n v="-63.81"/>
    <s v=""/>
    <x v="2"/>
  </r>
  <r>
    <n v="22502"/>
    <s v="Low"/>
    <n v="7.0000000000000007E-2"/>
    <n v="325.29000000000002"/>
    <n v="699.99"/>
    <n v="24.49"/>
    <n v="1132"/>
    <x v="374"/>
    <x v="2"/>
    <x v="1"/>
    <x v="2"/>
    <x v="16"/>
    <s v="Large Box"/>
    <x v="446"/>
    <n v="0.54"/>
    <s v="United States"/>
    <x v="2"/>
    <x v="7"/>
    <s v="Euless"/>
    <n v="76039"/>
    <d v="2015-02-16T00:00:00"/>
    <d v="2015-02-20T00:00:00"/>
    <n v="4"/>
    <n v="2630"/>
    <n v="88102"/>
    <n v="4"/>
    <n v="12.37"/>
    <n v="197.96"/>
    <x v="2"/>
    <x v="0"/>
    <x v="0"/>
    <s v=""/>
    <n v="325.29000000000002"/>
    <x v="312"/>
  </r>
  <r>
    <n v="23568"/>
    <s v="Low"/>
    <n v="0.03"/>
    <n v="-115.36"/>
    <n v="30.98"/>
    <n v="6.5"/>
    <n v="1132"/>
    <x v="374"/>
    <x v="2"/>
    <x v="0"/>
    <x v="2"/>
    <x v="13"/>
    <s v="Small Box"/>
    <x v="449"/>
    <n v="0.79"/>
    <s v="United States"/>
    <x v="2"/>
    <x v="7"/>
    <s v="Euless"/>
    <n v="76039"/>
    <d v="2015-06-13T00:00:00"/>
    <d v="2015-06-17T00:00:00"/>
    <n v="11"/>
    <n v="333.02"/>
    <n v="88104"/>
    <n v="4"/>
    <n v="-34.64"/>
    <n v="10.3"/>
    <x v="1"/>
    <x v="0"/>
    <x v="0"/>
    <n v="-115.36"/>
    <s v=""/>
    <x v="2"/>
  </r>
  <r>
    <n v="26099"/>
    <s v="Low"/>
    <n v="0.02"/>
    <n v="-46.92"/>
    <n v="4.9800000000000004"/>
    <n v="6.07"/>
    <n v="1133"/>
    <x v="375"/>
    <x v="2"/>
    <x v="1"/>
    <x v="0"/>
    <x v="7"/>
    <s v="Small Box"/>
    <x v="46"/>
    <n v="0.36"/>
    <s v="United States"/>
    <x v="2"/>
    <x v="7"/>
    <s v="Farmers Branch"/>
    <n v="75234"/>
    <d v="2015-01-26T00:00:00"/>
    <d v="2015-01-28T00:00:00"/>
    <n v="5"/>
    <n v="27.76"/>
    <n v="88105"/>
    <n v="2"/>
    <n v="-169.02"/>
    <n v="0.56999999999999995"/>
    <x v="0"/>
    <x v="0"/>
    <x v="0"/>
    <n v="-46.92"/>
    <s v=""/>
    <x v="2"/>
  </r>
  <r>
    <n v="22119"/>
    <s v="High"/>
    <n v="0.09"/>
    <n v="2660.14"/>
    <n v="270.97000000000003"/>
    <n v="28.06"/>
    <n v="1136"/>
    <x v="376"/>
    <x v="1"/>
    <x v="3"/>
    <x v="2"/>
    <x v="6"/>
    <s v="Jumbo Drum"/>
    <x v="450"/>
    <n v="0.56000000000000005"/>
    <s v="United States"/>
    <x v="2"/>
    <x v="12"/>
    <s v="Carol Stream"/>
    <n v="60188"/>
    <d v="2015-01-02T00:00:00"/>
    <d v="2015-01-04T00:00:00"/>
    <n v="15"/>
    <n v="3855.28"/>
    <n v="87940"/>
    <n v="2"/>
    <n v="69"/>
    <n v="381.29"/>
    <x v="0"/>
    <x v="0"/>
    <x v="0"/>
    <s v=""/>
    <n v="2660.14"/>
    <x v="313"/>
  </r>
  <r>
    <n v="19357"/>
    <s v="Medium"/>
    <n v="0.02"/>
    <n v="-51.12"/>
    <n v="160.97999999999999"/>
    <n v="30"/>
    <n v="1138"/>
    <x v="377"/>
    <x v="1"/>
    <x v="1"/>
    <x v="1"/>
    <x v="1"/>
    <s v="Jumbo Drum"/>
    <x v="48"/>
    <n v="0.62"/>
    <s v="United States"/>
    <x v="2"/>
    <x v="7"/>
    <s v="The Colony"/>
    <n v="75056"/>
    <d v="2015-02-16T00:00:00"/>
    <d v="2015-02-19T00:00:00"/>
    <n v="1"/>
    <n v="192.49"/>
    <n v="86574"/>
    <n v="3"/>
    <n v="-26.56"/>
    <n v="3.93"/>
    <x v="2"/>
    <x v="0"/>
    <x v="0"/>
    <n v="-51.12"/>
    <s v=""/>
    <x v="2"/>
  </r>
  <r>
    <n v="25467"/>
    <s v="Medium"/>
    <n v="0.05"/>
    <n v="1766.78"/>
    <n v="363.25"/>
    <n v="19.989999999999998"/>
    <n v="1142"/>
    <x v="378"/>
    <x v="2"/>
    <x v="1"/>
    <x v="0"/>
    <x v="15"/>
    <s v="Small Box"/>
    <x v="451"/>
    <n v="0.56999999999999995"/>
    <s v="United States"/>
    <x v="2"/>
    <x v="7"/>
    <s v="Waco"/>
    <n v="76706"/>
    <d v="2015-01-04T00:00:00"/>
    <d v="2015-01-06T00:00:00"/>
    <n v="7"/>
    <n v="2560.5500000000002"/>
    <n v="86573"/>
    <n v="2"/>
    <n v="69"/>
    <n v="134.77000000000001"/>
    <x v="0"/>
    <x v="0"/>
    <x v="0"/>
    <s v=""/>
    <n v="1766.78"/>
    <x v="314"/>
  </r>
  <r>
    <n v="24539"/>
    <s v="Medium"/>
    <n v="0.01"/>
    <n v="85.88"/>
    <n v="18.97"/>
    <n v="9.5399999999999991"/>
    <n v="1142"/>
    <x v="378"/>
    <x v="2"/>
    <x v="1"/>
    <x v="0"/>
    <x v="7"/>
    <s v="Small Box"/>
    <x v="62"/>
    <n v="0.37"/>
    <s v="United States"/>
    <x v="2"/>
    <x v="7"/>
    <s v="Waco"/>
    <n v="76706"/>
    <d v="2015-06-06T00:00:00"/>
    <d v="2015-06-09T00:00:00"/>
    <n v="11"/>
    <n v="227.67"/>
    <n v="86575"/>
    <n v="3"/>
    <n v="37.72"/>
    <n v="2.2999999999999998"/>
    <x v="1"/>
    <x v="0"/>
    <x v="0"/>
    <s v=""/>
    <n v="85.88"/>
    <x v="315"/>
  </r>
  <r>
    <n v="25179"/>
    <s v="Low"/>
    <n v="0.05"/>
    <n v="6.09"/>
    <n v="7.59"/>
    <n v="4"/>
    <n v="1151"/>
    <x v="379"/>
    <x v="2"/>
    <x v="0"/>
    <x v="1"/>
    <x v="2"/>
    <s v="Wrap Bag"/>
    <x v="150"/>
    <n v="0.42"/>
    <s v="United States"/>
    <x v="1"/>
    <x v="15"/>
    <s v="South Hadley"/>
    <n v="1075"/>
    <d v="2015-06-09T00:00:00"/>
    <d v="2015-06-09T00:00:00"/>
    <n v="1"/>
    <n v="8.83"/>
    <n v="91344"/>
    <n v="0"/>
    <n v="69"/>
    <n v="0.46"/>
    <x v="1"/>
    <x v="0"/>
    <x v="0"/>
    <s v=""/>
    <n v="6.09"/>
    <x v="316"/>
  </r>
  <r>
    <n v="24224"/>
    <s v="Critical"/>
    <n v="0.09"/>
    <n v="20.3"/>
    <n v="9.11"/>
    <n v="2.15"/>
    <n v="1155"/>
    <x v="380"/>
    <x v="0"/>
    <x v="3"/>
    <x v="0"/>
    <x v="7"/>
    <s v="Wrap Bag"/>
    <x v="452"/>
    <n v="0.4"/>
    <s v="United States"/>
    <x v="0"/>
    <x v="1"/>
    <s v="Montebello"/>
    <n v="90640"/>
    <d v="2015-01-02T00:00:00"/>
    <d v="2015-01-04T00:00:00"/>
    <n v="4"/>
    <n v="34.409999999999997"/>
    <n v="90853"/>
    <n v="2"/>
    <n v="58.99"/>
    <n v="3.4"/>
    <x v="0"/>
    <x v="0"/>
    <x v="0"/>
    <s v=""/>
    <n v="20.3"/>
    <x v="317"/>
  </r>
  <r>
    <n v="24225"/>
    <s v="Critical"/>
    <n v="0.08"/>
    <n v="108.52"/>
    <n v="15.04"/>
    <n v="1.97"/>
    <n v="1155"/>
    <x v="380"/>
    <x v="2"/>
    <x v="3"/>
    <x v="0"/>
    <x v="7"/>
    <s v="Wrap Bag"/>
    <x v="231"/>
    <n v="0.39"/>
    <s v="United States"/>
    <x v="0"/>
    <x v="1"/>
    <s v="Montebello"/>
    <n v="90640"/>
    <d v="2015-01-02T00:00:00"/>
    <d v="2015-01-02T00:00:00"/>
    <n v="11"/>
    <n v="157.27000000000001"/>
    <n v="90853"/>
    <n v="0"/>
    <n v="69"/>
    <n v="13.68"/>
    <x v="0"/>
    <x v="0"/>
    <x v="0"/>
    <s v=""/>
    <n v="108.52"/>
    <x v="318"/>
  </r>
  <r>
    <n v="20212"/>
    <s v="High"/>
    <n v="0.06"/>
    <n v="48.47"/>
    <n v="175.99"/>
    <n v="8.99"/>
    <n v="1156"/>
    <x v="381"/>
    <x v="2"/>
    <x v="3"/>
    <x v="2"/>
    <x v="5"/>
    <s v="Small Box"/>
    <x v="44"/>
    <n v="0.56999999999999995"/>
    <s v="United States"/>
    <x v="1"/>
    <x v="15"/>
    <s v="Tewksbury"/>
    <n v="1876"/>
    <d v="2015-02-14T00:00:00"/>
    <d v="2015-02-15T00:00:00"/>
    <n v="7"/>
    <n v="1013.84"/>
    <n v="90855"/>
    <n v="1"/>
    <n v="4.78"/>
    <n v="64.709999999999994"/>
    <x v="2"/>
    <x v="0"/>
    <x v="0"/>
    <s v=""/>
    <n v="48.47"/>
    <x v="319"/>
  </r>
  <r>
    <n v="20897"/>
    <s v="High"/>
    <n v="0.04"/>
    <n v="-152.76"/>
    <n v="100.98"/>
    <n v="35.840000000000003"/>
    <n v="1159"/>
    <x v="382"/>
    <x v="1"/>
    <x v="3"/>
    <x v="1"/>
    <x v="14"/>
    <s v="Jumbo Box"/>
    <x v="77"/>
    <n v="0.62"/>
    <s v="United States"/>
    <x v="1"/>
    <x v="2"/>
    <s v="Union City"/>
    <n v="7086"/>
    <d v="2015-05-20T00:00:00"/>
    <d v="2015-05-21T00:00:00"/>
    <n v="1"/>
    <n v="110.75"/>
    <n v="90854"/>
    <n v="1"/>
    <n v="-137.93"/>
    <n v="4.6100000000000003"/>
    <x v="3"/>
    <x v="0"/>
    <x v="0"/>
    <n v="-152.76"/>
    <s v=""/>
    <x v="2"/>
  </r>
  <r>
    <n v="18860"/>
    <s v="Not Specified"/>
    <n v="0.09"/>
    <n v="125.21"/>
    <n v="9.7799999999999994"/>
    <n v="1.39"/>
    <n v="1170"/>
    <x v="383"/>
    <x v="2"/>
    <x v="3"/>
    <x v="0"/>
    <x v="4"/>
    <s v="Small Box"/>
    <x v="453"/>
    <n v="0.39"/>
    <s v="United States"/>
    <x v="1"/>
    <x v="42"/>
    <s v="Newark"/>
    <n v="19711"/>
    <d v="2015-06-02T00:00:00"/>
    <d v="2015-06-03T00:00:00"/>
    <n v="19"/>
    <n v="181.46"/>
    <n v="87520"/>
    <n v="1"/>
    <n v="69"/>
    <n v="17.95"/>
    <x v="1"/>
    <x v="0"/>
    <x v="0"/>
    <s v=""/>
    <n v="125.21"/>
    <x v="320"/>
  </r>
  <r>
    <n v="18861"/>
    <s v="Not Specified"/>
    <n v="0"/>
    <n v="281.52999999999997"/>
    <n v="200.99"/>
    <n v="8.08"/>
    <n v="1170"/>
    <x v="383"/>
    <x v="2"/>
    <x v="3"/>
    <x v="2"/>
    <x v="5"/>
    <s v="Small Box"/>
    <x v="454"/>
    <n v="0.59"/>
    <s v="United States"/>
    <x v="1"/>
    <x v="42"/>
    <s v="Newark"/>
    <n v="19711"/>
    <d v="2015-06-02T00:00:00"/>
    <d v="2015-06-04T00:00:00"/>
    <n v="6"/>
    <n v="1076.3"/>
    <n v="87520"/>
    <n v="2"/>
    <n v="26.16"/>
    <n v="0"/>
    <x v="1"/>
    <x v="1"/>
    <x v="1"/>
    <s v=""/>
    <n v="281.52999999999997"/>
    <x v="321"/>
  </r>
  <r>
    <n v="19182"/>
    <s v="High"/>
    <n v="0.03"/>
    <n v="64.27"/>
    <n v="4.4800000000000004"/>
    <n v="49"/>
    <n v="1178"/>
    <x v="384"/>
    <x v="2"/>
    <x v="3"/>
    <x v="0"/>
    <x v="15"/>
    <s v="Large Box"/>
    <x v="238"/>
    <n v="0.6"/>
    <s v="United States"/>
    <x v="3"/>
    <x v="26"/>
    <s v="Altamonte Springs"/>
    <n v="32701"/>
    <d v="2015-04-09T00:00:00"/>
    <d v="2015-04-11T00:00:00"/>
    <n v="2"/>
    <n v="21.46"/>
    <n v="89787"/>
    <n v="2"/>
    <n v="299.47000000000003"/>
    <n v="0.66"/>
    <x v="4"/>
    <x v="0"/>
    <x v="0"/>
    <s v=""/>
    <n v="64.27"/>
    <x v="322"/>
  </r>
  <r>
    <n v="19183"/>
    <s v="High"/>
    <n v="0.06"/>
    <n v="-302.62"/>
    <n v="350.99"/>
    <n v="39"/>
    <n v="1178"/>
    <x v="384"/>
    <x v="1"/>
    <x v="3"/>
    <x v="1"/>
    <x v="1"/>
    <s v="Jumbo Drum"/>
    <x v="455"/>
    <n v="0.55000000000000004"/>
    <s v="United States"/>
    <x v="3"/>
    <x v="26"/>
    <s v="Altamonte Springs"/>
    <n v="32701"/>
    <d v="2015-04-09T00:00:00"/>
    <d v="2015-04-11T00:00:00"/>
    <n v="10"/>
    <n v="3506.78"/>
    <n v="89787"/>
    <n v="2"/>
    <n v="-8.6300000000000008"/>
    <n v="223.84"/>
    <x v="4"/>
    <x v="0"/>
    <x v="0"/>
    <n v="-302.62"/>
    <s v=""/>
    <x v="2"/>
  </r>
  <r>
    <n v="19184"/>
    <s v="High"/>
    <n v="0.09"/>
    <n v="5.69"/>
    <n v="40.98"/>
    <n v="6.5"/>
    <n v="1178"/>
    <x v="384"/>
    <x v="0"/>
    <x v="3"/>
    <x v="2"/>
    <x v="13"/>
    <s v="Small Box"/>
    <x v="456"/>
    <n v="0.74"/>
    <s v="United States"/>
    <x v="3"/>
    <x v="26"/>
    <s v="Altamonte Springs"/>
    <n v="32701"/>
    <d v="2015-04-09T00:00:00"/>
    <d v="2015-04-11T00:00:00"/>
    <n v="7"/>
    <n v="267.69"/>
    <n v="89787"/>
    <n v="2"/>
    <n v="2.13"/>
    <n v="26.47"/>
    <x v="4"/>
    <x v="0"/>
    <x v="0"/>
    <s v=""/>
    <n v="5.69"/>
    <x v="323"/>
  </r>
  <r>
    <n v="19185"/>
    <s v="High"/>
    <n v="0.09"/>
    <n v="-369.11"/>
    <n v="349.45"/>
    <n v="60"/>
    <n v="1178"/>
    <x v="384"/>
    <x v="1"/>
    <x v="3"/>
    <x v="1"/>
    <x v="11"/>
    <s v="Jumbo Drum"/>
    <x v="356"/>
    <n v="0.51883000000000001"/>
    <s v="United States"/>
    <x v="3"/>
    <x v="26"/>
    <s v="Altamonte Springs"/>
    <n v="32701"/>
    <d v="2015-04-09T00:00:00"/>
    <d v="2015-04-10T00:00:00"/>
    <n v="7"/>
    <n v="2307.2600000000002"/>
    <n v="89787"/>
    <n v="1"/>
    <n v="-16"/>
    <n v="228.19"/>
    <x v="4"/>
    <x v="0"/>
    <x v="0"/>
    <n v="-369.11"/>
    <s v=""/>
    <x v="2"/>
  </r>
  <r>
    <n v="19484"/>
    <s v="High"/>
    <n v="7.0000000000000007E-2"/>
    <n v="27.01"/>
    <n v="2.61"/>
    <n v="0.5"/>
    <n v="1182"/>
    <x v="385"/>
    <x v="2"/>
    <x v="1"/>
    <x v="0"/>
    <x v="9"/>
    <s v="Small Box"/>
    <x v="413"/>
    <n v="0.39"/>
    <s v="United States"/>
    <x v="0"/>
    <x v="17"/>
    <s v="Spanish Fork"/>
    <n v="84660"/>
    <d v="2015-05-23T00:00:00"/>
    <d v="2015-05-23T00:00:00"/>
    <n v="15"/>
    <n v="39.15"/>
    <n v="86913"/>
    <n v="0"/>
    <n v="69"/>
    <n v="2.95"/>
    <x v="3"/>
    <x v="0"/>
    <x v="0"/>
    <s v=""/>
    <n v="27.01"/>
    <x v="324"/>
  </r>
  <r>
    <n v="21522"/>
    <s v="Not Specified"/>
    <n v="0.04"/>
    <n v="184.2"/>
    <n v="35.99"/>
    <n v="3.3"/>
    <n v="1183"/>
    <x v="386"/>
    <x v="2"/>
    <x v="1"/>
    <x v="2"/>
    <x v="5"/>
    <s v="Small Pack"/>
    <x v="457"/>
    <n v="0.39"/>
    <s v="United States"/>
    <x v="0"/>
    <x v="17"/>
    <s v="Springville"/>
    <n v="84663"/>
    <d v="2015-06-29T00:00:00"/>
    <d v="2015-06-29T00:00:00"/>
    <n v="9"/>
    <n v="266.95"/>
    <n v="86914"/>
    <n v="0"/>
    <n v="69"/>
    <n v="11.12"/>
    <x v="1"/>
    <x v="0"/>
    <x v="0"/>
    <s v=""/>
    <n v="184.2"/>
    <x v="325"/>
  </r>
  <r>
    <n v="22190"/>
    <s v="Medium"/>
    <n v="0"/>
    <n v="4.1100000000000003"/>
    <n v="6783.02"/>
    <n v="24.49"/>
    <n v="1185"/>
    <x v="387"/>
    <x v="2"/>
    <x v="3"/>
    <x v="2"/>
    <x v="6"/>
    <s v="Large Box"/>
    <x v="458"/>
    <n v="0.39"/>
    <s v="United States"/>
    <x v="3"/>
    <x v="43"/>
    <s v="Madison"/>
    <n v="35756"/>
    <d v="2015-03-21T00:00:00"/>
    <d v="2015-03-22T00:00:00"/>
    <n v="3"/>
    <n v="20552.55"/>
    <n v="85938"/>
    <n v="1"/>
    <n v="0.02"/>
    <n v="0"/>
    <x v="5"/>
    <x v="1"/>
    <x v="1"/>
    <s v=""/>
    <n v="4.1100000000000003"/>
    <x v="326"/>
  </r>
  <r>
    <n v="20764"/>
    <s v="Not Specified"/>
    <n v="0.08"/>
    <n v="28.57"/>
    <n v="11.7"/>
    <n v="6.96"/>
    <n v="1185"/>
    <x v="387"/>
    <x v="2"/>
    <x v="3"/>
    <x v="0"/>
    <x v="15"/>
    <s v="Medium Box"/>
    <x v="459"/>
    <n v="0.5"/>
    <s v="United States"/>
    <x v="3"/>
    <x v="43"/>
    <s v="Madison"/>
    <n v="35756"/>
    <d v="2015-04-10T00:00:00"/>
    <d v="2015-04-13T00:00:00"/>
    <n v="8"/>
    <n v="87.8"/>
    <n v="85940"/>
    <n v="3"/>
    <n v="32.54"/>
    <n v="7.63"/>
    <x v="4"/>
    <x v="0"/>
    <x v="0"/>
    <s v=""/>
    <n v="28.57"/>
    <x v="327"/>
  </r>
  <r>
    <n v="24358"/>
    <s v="Critical"/>
    <n v="7.0000000000000007E-2"/>
    <n v="2581.56"/>
    <n v="400.97"/>
    <n v="48.26"/>
    <n v="1186"/>
    <x v="388"/>
    <x v="1"/>
    <x v="3"/>
    <x v="2"/>
    <x v="6"/>
    <s v="Jumbo Box"/>
    <x v="460"/>
    <n v="0.36"/>
    <s v="United States"/>
    <x v="0"/>
    <x v="1"/>
    <s v="Huntington Beach"/>
    <n v="92646"/>
    <d v="2015-04-09T00:00:00"/>
    <d v="2015-04-10T00:00:00"/>
    <n v="10"/>
    <n v="3741.39"/>
    <n v="85939"/>
    <n v="1"/>
    <n v="69"/>
    <n v="281.61"/>
    <x v="4"/>
    <x v="0"/>
    <x v="0"/>
    <s v=""/>
    <n v="2581.56"/>
    <x v="328"/>
  </r>
  <r>
    <n v="18829"/>
    <s v="Low"/>
    <n v="0.06"/>
    <n v="-25.11"/>
    <n v="10.89"/>
    <n v="4.5"/>
    <n v="1189"/>
    <x v="389"/>
    <x v="2"/>
    <x v="3"/>
    <x v="0"/>
    <x v="15"/>
    <s v="Small Box"/>
    <x v="76"/>
    <n v="0.59"/>
    <s v="United States"/>
    <x v="0"/>
    <x v="1"/>
    <s v="Huntington Beach"/>
    <n v="92646"/>
    <d v="2015-06-17T00:00:00"/>
    <d v="2015-06-22T00:00:00"/>
    <n v="14"/>
    <n v="149.32"/>
    <n v="87584"/>
    <n v="5"/>
    <n v="-16.82"/>
    <n v="9.5299999999999994"/>
    <x v="1"/>
    <x v="0"/>
    <x v="0"/>
    <n v="-25.11"/>
    <s v=""/>
    <x v="2"/>
  </r>
  <r>
    <n v="18830"/>
    <s v="Low"/>
    <n v="0.03"/>
    <n v="17.38"/>
    <n v="10.64"/>
    <n v="5.16"/>
    <n v="1189"/>
    <x v="389"/>
    <x v="2"/>
    <x v="3"/>
    <x v="1"/>
    <x v="2"/>
    <s v="Small Box"/>
    <x v="304"/>
    <n v="0.56999999999999995"/>
    <s v="United States"/>
    <x v="0"/>
    <x v="1"/>
    <s v="Huntington Beach"/>
    <n v="92646"/>
    <d v="2015-06-17T00:00:00"/>
    <d v="2015-06-22T00:00:00"/>
    <n v="16"/>
    <n v="177.01"/>
    <n v="87584"/>
    <n v="5"/>
    <n v="9.82"/>
    <n v="5.47"/>
    <x v="1"/>
    <x v="0"/>
    <x v="0"/>
    <s v=""/>
    <n v="17.38"/>
    <x v="329"/>
  </r>
  <r>
    <n v="18831"/>
    <s v="Low"/>
    <n v="0.03"/>
    <n v="24.26"/>
    <n v="7.96"/>
    <n v="4.95"/>
    <n v="1189"/>
    <x v="389"/>
    <x v="2"/>
    <x v="3"/>
    <x v="1"/>
    <x v="2"/>
    <s v="Small Box"/>
    <x v="461"/>
    <n v="0.41"/>
    <s v="United States"/>
    <x v="0"/>
    <x v="1"/>
    <s v="Huntington Beach"/>
    <n v="92646"/>
    <d v="2015-06-17T00:00:00"/>
    <d v="2015-06-19T00:00:00"/>
    <n v="4"/>
    <n v="35.159999999999997"/>
    <n v="87584"/>
    <n v="2"/>
    <n v="69"/>
    <n v="1.0900000000000001"/>
    <x v="1"/>
    <x v="0"/>
    <x v="0"/>
    <s v=""/>
    <n v="24.26"/>
    <x v="330"/>
  </r>
  <r>
    <n v="19553"/>
    <s v="Low"/>
    <n v="0.03"/>
    <n v="59.44"/>
    <n v="28.53"/>
    <n v="1.49"/>
    <n v="1191"/>
    <x v="390"/>
    <x v="2"/>
    <x v="2"/>
    <x v="0"/>
    <x v="8"/>
    <s v="Small Box"/>
    <x v="107"/>
    <n v="0.38"/>
    <s v="United States"/>
    <x v="1"/>
    <x v="18"/>
    <s v="New Britain"/>
    <n v="6050"/>
    <d v="2015-06-28T00:00:00"/>
    <d v="2015-07-01T00:00:00"/>
    <n v="3"/>
    <n v="88.84"/>
    <n v="87587"/>
    <n v="3"/>
    <n v="66.91"/>
    <n v="2.75"/>
    <x v="1"/>
    <x v="0"/>
    <x v="0"/>
    <s v=""/>
    <n v="59.44"/>
    <x v="331"/>
  </r>
  <r>
    <n v="830"/>
    <s v="Low"/>
    <n v="0.03"/>
    <n v="14.48"/>
    <n v="10.64"/>
    <n v="5.16"/>
    <n v="1193"/>
    <x v="391"/>
    <x v="2"/>
    <x v="3"/>
    <x v="1"/>
    <x v="2"/>
    <s v="Small Box"/>
    <x v="304"/>
    <n v="0.56999999999999995"/>
    <s v="United States"/>
    <x v="1"/>
    <x v="41"/>
    <s v="Washington"/>
    <n v="20016"/>
    <d v="2015-06-17T00:00:00"/>
    <d v="2015-06-22T00:00:00"/>
    <n v="63"/>
    <n v="696.96"/>
    <n v="5984"/>
    <n v="5"/>
    <n v="2.08"/>
    <n v="21.56"/>
    <x v="1"/>
    <x v="0"/>
    <x v="0"/>
    <s v=""/>
    <n v="14.48"/>
    <x v="332"/>
  </r>
  <r>
    <n v="831"/>
    <s v="Low"/>
    <n v="0.03"/>
    <n v="22.25"/>
    <n v="7.96"/>
    <n v="4.95"/>
    <n v="1193"/>
    <x v="391"/>
    <x v="2"/>
    <x v="3"/>
    <x v="1"/>
    <x v="2"/>
    <s v="Small Box"/>
    <x v="461"/>
    <n v="0.41"/>
    <s v="United States"/>
    <x v="1"/>
    <x v="41"/>
    <s v="Washington"/>
    <n v="20016"/>
    <d v="2015-06-17T00:00:00"/>
    <d v="2015-06-19T00:00:00"/>
    <n v="17"/>
    <n v="149.41"/>
    <n v="5984"/>
    <n v="2"/>
    <n v="14.89"/>
    <n v="4.62"/>
    <x v="1"/>
    <x v="0"/>
    <x v="0"/>
    <s v=""/>
    <n v="22.25"/>
    <x v="333"/>
  </r>
  <r>
    <n v="4131"/>
    <s v="High"/>
    <n v="0.05"/>
    <n v="592.53"/>
    <n v="52.4"/>
    <n v="16.11"/>
    <n v="1193"/>
    <x v="391"/>
    <x v="2"/>
    <x v="3"/>
    <x v="0"/>
    <x v="8"/>
    <s v="Small Box"/>
    <x v="462"/>
    <n v="0.39"/>
    <s v="United States"/>
    <x v="1"/>
    <x v="41"/>
    <s v="Washington"/>
    <n v="20016"/>
    <d v="2015-02-25T00:00:00"/>
    <d v="2015-02-27T00:00:00"/>
    <n v="85"/>
    <n v="4556.63"/>
    <n v="29350"/>
    <n v="2"/>
    <n v="13"/>
    <n v="239.82"/>
    <x v="2"/>
    <x v="0"/>
    <x v="0"/>
    <s v=""/>
    <n v="592.53"/>
    <x v="334"/>
  </r>
  <r>
    <n v="4133"/>
    <s v="High"/>
    <n v="0.05"/>
    <n v="232.8"/>
    <n v="36.549999999999997"/>
    <n v="13.89"/>
    <n v="1193"/>
    <x v="391"/>
    <x v="0"/>
    <x v="3"/>
    <x v="0"/>
    <x v="0"/>
    <s v="Wrap Bag"/>
    <x v="463"/>
    <n v="0.41"/>
    <s v="United States"/>
    <x v="1"/>
    <x v="41"/>
    <s v="Washington"/>
    <n v="20016"/>
    <d v="2015-02-25T00:00:00"/>
    <d v="2015-02-26T00:00:00"/>
    <n v="83"/>
    <n v="2948.61"/>
    <n v="29350"/>
    <n v="1"/>
    <n v="7.9"/>
    <n v="155.19"/>
    <x v="2"/>
    <x v="0"/>
    <x v="0"/>
    <s v=""/>
    <n v="232.8"/>
    <x v="335"/>
  </r>
  <r>
    <n v="5468"/>
    <s v="Not Specified"/>
    <n v="0.03"/>
    <n v="38.08"/>
    <n v="5.98"/>
    <n v="1.49"/>
    <n v="1193"/>
    <x v="391"/>
    <x v="2"/>
    <x v="2"/>
    <x v="0"/>
    <x v="8"/>
    <s v="Small Box"/>
    <x v="370"/>
    <n v="0.39"/>
    <s v="United States"/>
    <x v="1"/>
    <x v="41"/>
    <s v="Washington"/>
    <n v="20016"/>
    <d v="2015-05-01T00:00:00"/>
    <d v="2015-05-03T00:00:00"/>
    <n v="85"/>
    <n v="517.85"/>
    <n v="38852"/>
    <n v="2"/>
    <n v="7.35"/>
    <n v="16.02"/>
    <x v="3"/>
    <x v="0"/>
    <x v="0"/>
    <s v=""/>
    <n v="38.08"/>
    <x v="336"/>
  </r>
  <r>
    <n v="1552"/>
    <s v="Low"/>
    <n v="0.09"/>
    <n v="-17.03"/>
    <n v="49.99"/>
    <n v="19.989999999999998"/>
    <n v="1193"/>
    <x v="391"/>
    <x v="2"/>
    <x v="2"/>
    <x v="2"/>
    <x v="13"/>
    <s v="Small Box"/>
    <x v="84"/>
    <n v="0.41"/>
    <s v="United States"/>
    <x v="1"/>
    <x v="41"/>
    <s v="Washington"/>
    <n v="20016"/>
    <d v="2015-06-28T00:00:00"/>
    <d v="2015-06-30T00:00:00"/>
    <n v="48"/>
    <n v="2373.3200000000002"/>
    <n v="11206"/>
    <n v="2"/>
    <n v="-0.72"/>
    <n v="234.72"/>
    <x v="1"/>
    <x v="0"/>
    <x v="0"/>
    <n v="-17.03"/>
    <s v=""/>
    <x v="2"/>
  </r>
  <r>
    <n v="1553"/>
    <s v="Low"/>
    <n v="0.03"/>
    <n v="39.630000000000003"/>
    <n v="28.53"/>
    <n v="1.49"/>
    <n v="1193"/>
    <x v="391"/>
    <x v="2"/>
    <x v="2"/>
    <x v="0"/>
    <x v="8"/>
    <s v="Small Box"/>
    <x v="107"/>
    <n v="0.38"/>
    <s v="United States"/>
    <x v="1"/>
    <x v="41"/>
    <s v="Washington"/>
    <n v="20016"/>
    <d v="2015-06-28T00:00:00"/>
    <d v="2015-07-01T00:00:00"/>
    <n v="11"/>
    <n v="325.73"/>
    <n v="11206"/>
    <n v="3"/>
    <n v="12.17"/>
    <n v="10.07"/>
    <x v="1"/>
    <x v="0"/>
    <x v="0"/>
    <s v=""/>
    <n v="39.630000000000003"/>
    <x v="337"/>
  </r>
  <r>
    <n v="23468"/>
    <s v="Not Specified"/>
    <n v="0.03"/>
    <n v="20.5"/>
    <n v="5.98"/>
    <n v="1.49"/>
    <n v="1194"/>
    <x v="392"/>
    <x v="2"/>
    <x v="2"/>
    <x v="0"/>
    <x v="8"/>
    <s v="Small Box"/>
    <x v="370"/>
    <n v="0.39"/>
    <s v="United States"/>
    <x v="3"/>
    <x v="26"/>
    <s v="Immokalee"/>
    <n v="34142"/>
    <d v="2015-05-01T00:00:00"/>
    <d v="2015-05-03T00:00:00"/>
    <n v="21"/>
    <n v="127.94"/>
    <n v="87586"/>
    <n v="2"/>
    <n v="16.02"/>
    <n v="3.96"/>
    <x v="3"/>
    <x v="0"/>
    <x v="0"/>
    <s v=""/>
    <n v="20.5"/>
    <x v="338"/>
  </r>
  <r>
    <n v="19358"/>
    <s v="High"/>
    <n v="0.08"/>
    <n v="103.83"/>
    <n v="355.98"/>
    <n v="58.92"/>
    <n v="1197"/>
    <x v="393"/>
    <x v="1"/>
    <x v="2"/>
    <x v="1"/>
    <x v="1"/>
    <s v="Jumbo Drum"/>
    <x v="464"/>
    <n v="0.64"/>
    <s v="United States"/>
    <x v="1"/>
    <x v="15"/>
    <s v="Sudbury"/>
    <n v="1776"/>
    <d v="2015-03-18T00:00:00"/>
    <d v="2015-03-20T00:00:00"/>
    <n v="4"/>
    <n v="1350.94"/>
    <n v="87583"/>
    <n v="2"/>
    <n v="7.69"/>
    <n v="117.47"/>
    <x v="5"/>
    <x v="0"/>
    <x v="0"/>
    <s v=""/>
    <n v="103.83"/>
    <x v="339"/>
  </r>
  <r>
    <n v="22132"/>
    <s v="High"/>
    <n v="0.1"/>
    <n v="-24.9"/>
    <n v="15.14"/>
    <n v="4.53"/>
    <n v="1199"/>
    <x v="394"/>
    <x v="2"/>
    <x v="3"/>
    <x v="0"/>
    <x v="10"/>
    <s v="Small Box"/>
    <x v="436"/>
    <n v="0.81"/>
    <s v="United States"/>
    <x v="1"/>
    <x v="16"/>
    <s v="Nashua"/>
    <n v="3060"/>
    <d v="2015-02-25T00:00:00"/>
    <d v="2015-02-28T00:00:00"/>
    <n v="5"/>
    <n v="75.17"/>
    <n v="87585"/>
    <n v="3"/>
    <n v="-33.119999999999997"/>
    <n v="8.35"/>
    <x v="2"/>
    <x v="0"/>
    <x v="0"/>
    <n v="-24.9"/>
    <s v=""/>
    <x v="2"/>
  </r>
  <r>
    <n v="22131"/>
    <s v="High"/>
    <n v="0.05"/>
    <n v="776.77"/>
    <n v="52.4"/>
    <n v="16.11"/>
    <n v="1200"/>
    <x v="395"/>
    <x v="2"/>
    <x v="3"/>
    <x v="0"/>
    <x v="8"/>
    <s v="Small Box"/>
    <x v="462"/>
    <n v="0.39"/>
    <s v="United States"/>
    <x v="1"/>
    <x v="2"/>
    <s v="Elmwood Park"/>
    <n v="7407"/>
    <d v="2015-02-25T00:00:00"/>
    <d v="2015-02-27T00:00:00"/>
    <n v="21"/>
    <n v="1125.76"/>
    <n v="87585"/>
    <n v="2"/>
    <n v="69"/>
    <n v="59.25"/>
    <x v="2"/>
    <x v="0"/>
    <x v="0"/>
    <s v=""/>
    <n v="776.77"/>
    <x v="340"/>
  </r>
  <r>
    <n v="22133"/>
    <s v="High"/>
    <n v="0.05"/>
    <n v="344.54"/>
    <n v="36.549999999999997"/>
    <n v="13.89"/>
    <n v="1202"/>
    <x v="396"/>
    <x v="0"/>
    <x v="3"/>
    <x v="0"/>
    <x v="0"/>
    <s v="Wrap Bag"/>
    <x v="463"/>
    <n v="0.41"/>
    <s v="United States"/>
    <x v="1"/>
    <x v="2"/>
    <s v="South Orange"/>
    <n v="7079"/>
    <d v="2015-02-25T00:00:00"/>
    <d v="2015-02-26T00:00:00"/>
    <n v="21"/>
    <n v="746.03"/>
    <n v="87585"/>
    <n v="1"/>
    <n v="46.18"/>
    <n v="39.26"/>
    <x v="2"/>
    <x v="0"/>
    <x v="0"/>
    <s v=""/>
    <n v="344.54"/>
    <x v="341"/>
  </r>
  <r>
    <n v="19552"/>
    <s v="Low"/>
    <n v="0.09"/>
    <n v="-8.52"/>
    <n v="49.99"/>
    <n v="19.989999999999998"/>
    <n v="1203"/>
    <x v="397"/>
    <x v="2"/>
    <x v="2"/>
    <x v="2"/>
    <x v="13"/>
    <s v="Small Box"/>
    <x v="84"/>
    <n v="0.41"/>
    <s v="United States"/>
    <x v="1"/>
    <x v="31"/>
    <s v="Cranston"/>
    <n v="2920"/>
    <d v="2015-06-28T00:00:00"/>
    <d v="2015-06-30T00:00:00"/>
    <n v="12"/>
    <n v="593.33000000000004"/>
    <n v="87587"/>
    <n v="2"/>
    <n v="-1.44"/>
    <n v="58.68"/>
    <x v="1"/>
    <x v="0"/>
    <x v="0"/>
    <n v="-8.52"/>
    <s v=""/>
    <x v="2"/>
  </r>
  <r>
    <n v="18636"/>
    <s v="Low"/>
    <n v="0.01"/>
    <n v="9"/>
    <n v="3.08"/>
    <n v="0.5"/>
    <n v="1211"/>
    <x v="398"/>
    <x v="2"/>
    <x v="0"/>
    <x v="0"/>
    <x v="9"/>
    <s v="Small Box"/>
    <x v="465"/>
    <n v="0.37"/>
    <s v="United States"/>
    <x v="2"/>
    <x v="38"/>
    <s v="Fort Wayne"/>
    <n v="46806"/>
    <d v="2015-02-01T00:00:00"/>
    <d v="2015-02-06T00:00:00"/>
    <n v="4"/>
    <n v="13.05"/>
    <n v="88598"/>
    <n v="5"/>
    <n v="69"/>
    <n v="0.13"/>
    <x v="2"/>
    <x v="0"/>
    <x v="0"/>
    <s v=""/>
    <n v="9"/>
    <x v="342"/>
  </r>
  <r>
    <n v="22528"/>
    <s v="High"/>
    <n v="0.08"/>
    <n v="-99.76"/>
    <n v="4.91"/>
    <n v="4.97"/>
    <n v="1212"/>
    <x v="399"/>
    <x v="2"/>
    <x v="0"/>
    <x v="0"/>
    <x v="8"/>
    <s v="Small Box"/>
    <x v="466"/>
    <n v="0.38"/>
    <s v="United States"/>
    <x v="2"/>
    <x v="38"/>
    <s v="Gary"/>
    <n v="46404"/>
    <d v="2015-01-15T00:00:00"/>
    <d v="2015-01-16T00:00:00"/>
    <n v="12"/>
    <n v="58.95"/>
    <n v="88600"/>
    <n v="1"/>
    <n v="-169.23"/>
    <n v="5.13"/>
    <x v="0"/>
    <x v="0"/>
    <x v="0"/>
    <n v="-99.76"/>
    <s v=""/>
    <x v="2"/>
  </r>
  <r>
    <n v="22529"/>
    <s v="High"/>
    <n v="0.01"/>
    <n v="-3061.82"/>
    <n v="3499.99"/>
    <n v="24.49"/>
    <n v="1212"/>
    <x v="399"/>
    <x v="2"/>
    <x v="0"/>
    <x v="2"/>
    <x v="16"/>
    <s v="Large Box"/>
    <x v="467"/>
    <n v="0.37"/>
    <s v="United States"/>
    <x v="2"/>
    <x v="38"/>
    <s v="Gary"/>
    <n v="46404"/>
    <d v="2015-01-15T00:00:00"/>
    <d v="2015-01-16T00:00:00"/>
    <n v="1"/>
    <n v="3672.89"/>
    <n v="88600"/>
    <n v="1"/>
    <n v="-83.36"/>
    <n v="37.1"/>
    <x v="0"/>
    <x v="0"/>
    <x v="0"/>
    <n v="-3061.82"/>
    <s v=""/>
    <x v="2"/>
  </r>
  <r>
    <n v="24270"/>
    <s v="Low"/>
    <n v="7.0000000000000007E-2"/>
    <n v="258.62"/>
    <n v="29.89"/>
    <n v="1.99"/>
    <n v="1213"/>
    <x v="400"/>
    <x v="0"/>
    <x v="0"/>
    <x v="2"/>
    <x v="13"/>
    <s v="Small Pack"/>
    <x v="468"/>
    <n v="0.5"/>
    <s v="United States"/>
    <x v="2"/>
    <x v="38"/>
    <s v="Granger"/>
    <n v="46530"/>
    <d v="2015-02-04T00:00:00"/>
    <d v="2015-02-09T00:00:00"/>
    <n v="13"/>
    <n v="374.81"/>
    <n v="88599"/>
    <n v="5"/>
    <n v="69"/>
    <n v="28.21"/>
    <x v="2"/>
    <x v="0"/>
    <x v="0"/>
    <s v=""/>
    <n v="258.62"/>
    <x v="343"/>
  </r>
  <r>
    <n v="24271"/>
    <s v="Low"/>
    <n v="0.03"/>
    <n v="-6.71"/>
    <n v="8.34"/>
    <n v="4.82"/>
    <n v="1213"/>
    <x v="400"/>
    <x v="2"/>
    <x v="0"/>
    <x v="0"/>
    <x v="7"/>
    <s v="Small Box"/>
    <x v="329"/>
    <n v="0.4"/>
    <s v="United States"/>
    <x v="2"/>
    <x v="38"/>
    <s v="Granger"/>
    <n v="46530"/>
    <d v="2015-02-04T00:00:00"/>
    <d v="2015-02-08T00:00:00"/>
    <n v="5"/>
    <n v="43.27"/>
    <n v="88599"/>
    <n v="4"/>
    <n v="-15.51"/>
    <n v="1.34"/>
    <x v="2"/>
    <x v="0"/>
    <x v="0"/>
    <n v="-6.71"/>
    <s v=""/>
    <x v="2"/>
  </r>
  <r>
    <n v="22530"/>
    <s v="High"/>
    <n v="0.03"/>
    <n v="-0.01"/>
    <n v="5.84"/>
    <n v="1.2"/>
    <n v="1213"/>
    <x v="400"/>
    <x v="2"/>
    <x v="0"/>
    <x v="0"/>
    <x v="0"/>
    <s v="Wrap Bag"/>
    <x v="469"/>
    <n v="0.55000000000000004"/>
    <s v="United States"/>
    <x v="2"/>
    <x v="38"/>
    <s v="Granger"/>
    <n v="46530"/>
    <d v="2015-01-15T00:00:00"/>
    <d v="2015-01-17T00:00:00"/>
    <n v="2"/>
    <n v="11.74"/>
    <n v="88600"/>
    <n v="2"/>
    <n v="-0.09"/>
    <n v="0.36"/>
    <x v="0"/>
    <x v="0"/>
    <x v="0"/>
    <n v="-0.01"/>
    <s v=""/>
    <x v="2"/>
  </r>
  <r>
    <n v="7632"/>
    <s v="Medium"/>
    <n v="0.09"/>
    <n v="-421.76"/>
    <n v="130.97999999999999"/>
    <n v="30"/>
    <n v="1217"/>
    <x v="401"/>
    <x v="1"/>
    <x v="2"/>
    <x v="1"/>
    <x v="1"/>
    <s v="Jumbo Drum"/>
    <x v="185"/>
    <n v="0.78"/>
    <s v="United States"/>
    <x v="1"/>
    <x v="15"/>
    <s v="Boston"/>
    <n v="2112"/>
    <d v="2015-04-28T00:00:00"/>
    <d v="2015-05-01T00:00:00"/>
    <n v="41"/>
    <n v="5258.94"/>
    <n v="54595"/>
    <n v="3"/>
    <n v="-8.02"/>
    <n v="520.11"/>
    <x v="4"/>
    <x v="0"/>
    <x v="0"/>
    <n v="-421.76"/>
    <s v=""/>
    <x v="2"/>
  </r>
  <r>
    <n v="25631"/>
    <s v="Medium"/>
    <n v="0.02"/>
    <n v="6.79"/>
    <n v="8.34"/>
    <n v="2.64"/>
    <n v="1226"/>
    <x v="402"/>
    <x v="2"/>
    <x v="2"/>
    <x v="0"/>
    <x v="12"/>
    <s v="Small Pack"/>
    <x v="120"/>
    <n v="0.59"/>
    <s v="United States"/>
    <x v="1"/>
    <x v="31"/>
    <s v="Pawtucket"/>
    <n v="2861"/>
    <d v="2015-04-28T00:00:00"/>
    <d v="2015-04-30T00:00:00"/>
    <n v="8"/>
    <n v="66.739999999999995"/>
    <n v="90800"/>
    <n v="2"/>
    <n v="10.17"/>
    <n v="1.36"/>
    <x v="4"/>
    <x v="0"/>
    <x v="0"/>
    <s v=""/>
    <n v="6.79"/>
    <x v="344"/>
  </r>
  <r>
    <n v="25632"/>
    <s v="Medium"/>
    <n v="0.09"/>
    <n v="-421.76"/>
    <n v="130.97999999999999"/>
    <n v="30"/>
    <n v="1227"/>
    <x v="403"/>
    <x v="1"/>
    <x v="2"/>
    <x v="1"/>
    <x v="1"/>
    <s v="Jumbo Drum"/>
    <x v="185"/>
    <n v="0.78"/>
    <s v="United States"/>
    <x v="1"/>
    <x v="9"/>
    <s v="South Burlington"/>
    <n v="5403"/>
    <d v="2015-04-28T00:00:00"/>
    <d v="2015-05-01T00:00:00"/>
    <n v="10"/>
    <n v="1282.67"/>
    <n v="90800"/>
    <n v="3"/>
    <n v="-32.880000000000003"/>
    <n v="126.86"/>
    <x v="4"/>
    <x v="0"/>
    <x v="0"/>
    <n v="-421.76"/>
    <s v=""/>
    <x v="2"/>
  </r>
  <r>
    <n v="7810"/>
    <s v="Medium"/>
    <n v="0"/>
    <n v="-60.15"/>
    <n v="7.1"/>
    <n v="6.05"/>
    <n v="1228"/>
    <x v="404"/>
    <x v="2"/>
    <x v="2"/>
    <x v="0"/>
    <x v="8"/>
    <s v="Small Box"/>
    <x v="227"/>
    <n v="0.39"/>
    <s v="United States"/>
    <x v="1"/>
    <x v="19"/>
    <s v="Philadelphia"/>
    <n v="19140"/>
    <d v="2015-02-16T00:00:00"/>
    <d v="2015-02-17T00:00:00"/>
    <n v="28"/>
    <n v="208.83"/>
    <n v="55874"/>
    <n v="1"/>
    <n v="-28.8"/>
    <n v="0"/>
    <x v="2"/>
    <x v="1"/>
    <x v="1"/>
    <n v="-60.15"/>
    <s v=""/>
    <x v="2"/>
  </r>
  <r>
    <n v="7811"/>
    <s v="Medium"/>
    <n v="0.01"/>
    <n v="-111.72"/>
    <n v="4.9800000000000004"/>
    <n v="4.62"/>
    <n v="1228"/>
    <x v="404"/>
    <x v="0"/>
    <x v="2"/>
    <x v="2"/>
    <x v="13"/>
    <s v="Small Pack"/>
    <x v="139"/>
    <n v="0.64"/>
    <s v="United States"/>
    <x v="1"/>
    <x v="19"/>
    <s v="Philadelphia"/>
    <n v="19140"/>
    <d v="2015-02-16T00:00:00"/>
    <d v="2015-02-18T00:00:00"/>
    <n v="41"/>
    <n v="228.3"/>
    <n v="55874"/>
    <n v="2"/>
    <n v="-48.94"/>
    <n v="2.31"/>
    <x v="2"/>
    <x v="0"/>
    <x v="0"/>
    <n v="-111.72"/>
    <s v=""/>
    <x v="2"/>
  </r>
  <r>
    <n v="7812"/>
    <s v="Medium"/>
    <n v="0.06"/>
    <n v="33.01"/>
    <n v="5.68"/>
    <n v="1.39"/>
    <n v="1228"/>
    <x v="404"/>
    <x v="2"/>
    <x v="2"/>
    <x v="0"/>
    <x v="4"/>
    <s v="Small Box"/>
    <x v="360"/>
    <n v="0.38"/>
    <s v="United States"/>
    <x v="1"/>
    <x v="19"/>
    <s v="Philadelphia"/>
    <n v="19140"/>
    <d v="2015-02-16T00:00:00"/>
    <d v="2015-02-16T00:00:00"/>
    <n v="24"/>
    <n v="129.53"/>
    <n v="55874"/>
    <n v="0"/>
    <n v="25.48"/>
    <n v="8.27"/>
    <x v="2"/>
    <x v="0"/>
    <x v="0"/>
    <s v=""/>
    <n v="33.01"/>
    <x v="345"/>
  </r>
  <r>
    <n v="25811"/>
    <s v="Medium"/>
    <n v="0.01"/>
    <n v="-111.72"/>
    <n v="4.9800000000000004"/>
    <n v="4.62"/>
    <n v="1229"/>
    <x v="405"/>
    <x v="0"/>
    <x v="2"/>
    <x v="2"/>
    <x v="13"/>
    <s v="Small Pack"/>
    <x v="139"/>
    <n v="0.64"/>
    <s v="United States"/>
    <x v="2"/>
    <x v="7"/>
    <s v="Sulphur Springs"/>
    <n v="75482"/>
    <d v="2015-02-16T00:00:00"/>
    <d v="2015-02-18T00:00:00"/>
    <n v="10"/>
    <n v="55.68"/>
    <n v="90378"/>
    <n v="2"/>
    <n v="-200.65"/>
    <n v="0.56000000000000005"/>
    <x v="2"/>
    <x v="0"/>
    <x v="0"/>
    <n v="-111.72"/>
    <s v=""/>
    <x v="2"/>
  </r>
  <r>
    <n v="21206"/>
    <s v="Critical"/>
    <n v="0.1"/>
    <n v="297.45999999999998"/>
    <n v="120.98"/>
    <n v="9.07"/>
    <n v="1233"/>
    <x v="406"/>
    <x v="0"/>
    <x v="3"/>
    <x v="0"/>
    <x v="8"/>
    <s v="Small Box"/>
    <x v="470"/>
    <n v="0.35"/>
    <s v="United States"/>
    <x v="2"/>
    <x v="7"/>
    <s v="Flower Mound"/>
    <n v="75028"/>
    <d v="2015-04-09T00:00:00"/>
    <d v="2015-04-11T00:00:00"/>
    <n v="5"/>
    <n v="568.24"/>
    <n v="89375"/>
    <n v="2"/>
    <n v="52.35"/>
    <n v="63.14"/>
    <x v="4"/>
    <x v="0"/>
    <x v="0"/>
    <s v=""/>
    <n v="297.45999999999998"/>
    <x v="346"/>
  </r>
  <r>
    <n v="21207"/>
    <s v="Critical"/>
    <n v="0.02"/>
    <n v="-564.6"/>
    <n v="152.47999999999999"/>
    <n v="6.5"/>
    <n v="1233"/>
    <x v="406"/>
    <x v="0"/>
    <x v="3"/>
    <x v="2"/>
    <x v="13"/>
    <s v="Small Box"/>
    <x v="208"/>
    <n v="0.74"/>
    <s v="United States"/>
    <x v="2"/>
    <x v="7"/>
    <s v="Flower Mound"/>
    <n v="75028"/>
    <d v="2015-04-09T00:00:00"/>
    <d v="2015-04-11T00:00:00"/>
    <n v="1"/>
    <n v="162.91"/>
    <n v="89375"/>
    <n v="2"/>
    <n v="-346.57"/>
    <n v="3.32"/>
    <x v="4"/>
    <x v="0"/>
    <x v="0"/>
    <n v="-564.6"/>
    <s v=""/>
    <x v="2"/>
  </r>
  <r>
    <n v="19874"/>
    <s v="High"/>
    <n v="0.09"/>
    <n v="-161.47"/>
    <n v="99.99"/>
    <n v="19.989999999999998"/>
    <n v="1233"/>
    <x v="406"/>
    <x v="2"/>
    <x v="3"/>
    <x v="2"/>
    <x v="13"/>
    <s v="Small Box"/>
    <x v="419"/>
    <n v="0.52"/>
    <s v="United States"/>
    <x v="2"/>
    <x v="7"/>
    <s v="Flower Mound"/>
    <n v="75028"/>
    <d v="2015-06-04T00:00:00"/>
    <d v="2015-06-06T00:00:00"/>
    <n v="1"/>
    <n v="97.65"/>
    <n v="89376"/>
    <n v="2"/>
    <n v="-165.36"/>
    <n v="9.66"/>
    <x v="1"/>
    <x v="0"/>
    <x v="0"/>
    <n v="-161.47"/>
    <s v=""/>
    <x v="2"/>
  </r>
  <r>
    <n v="19875"/>
    <s v="High"/>
    <n v="0.04"/>
    <n v="-0.81"/>
    <n v="205.99"/>
    <n v="5.26"/>
    <n v="1233"/>
    <x v="406"/>
    <x v="2"/>
    <x v="3"/>
    <x v="2"/>
    <x v="5"/>
    <s v="Small Box"/>
    <x v="291"/>
    <n v="0.56000000000000005"/>
    <s v="United States"/>
    <x v="2"/>
    <x v="7"/>
    <s v="Flower Mound"/>
    <n v="75028"/>
    <d v="2015-06-04T00:00:00"/>
    <d v="2015-06-05T00:00:00"/>
    <n v="6"/>
    <n v="1018.61"/>
    <n v="89376"/>
    <n v="1"/>
    <n v="-0.08"/>
    <n v="42.44"/>
    <x v="1"/>
    <x v="0"/>
    <x v="0"/>
    <n v="-0.81"/>
    <s v=""/>
    <x v="2"/>
  </r>
  <r>
    <n v="20592"/>
    <s v="Medium"/>
    <n v="0.03"/>
    <n v="790.46"/>
    <n v="128.24"/>
    <n v="12.65"/>
    <n v="1237"/>
    <x v="407"/>
    <x v="2"/>
    <x v="0"/>
    <x v="1"/>
    <x v="1"/>
    <s v="Medium Box"/>
    <x v="212"/>
    <n v="0.51883000000000001"/>
    <s v="United States"/>
    <x v="2"/>
    <x v="7"/>
    <s v="Carrollton"/>
    <n v="75007"/>
    <d v="2015-01-31T00:00:00"/>
    <d v="2015-02-02T00:00:00"/>
    <n v="9"/>
    <n v="1145.5999999999999"/>
    <n v="86075"/>
    <n v="2"/>
    <n v="69"/>
    <n v="35.43"/>
    <x v="0"/>
    <x v="0"/>
    <x v="0"/>
    <s v=""/>
    <n v="790.46"/>
    <x v="347"/>
  </r>
  <r>
    <n v="18625"/>
    <s v="Not Specified"/>
    <n v="0.02"/>
    <n v="7.74"/>
    <n v="7.38"/>
    <n v="5.21"/>
    <n v="1237"/>
    <x v="407"/>
    <x v="2"/>
    <x v="0"/>
    <x v="1"/>
    <x v="2"/>
    <s v="Small Box"/>
    <x v="143"/>
    <n v="0.56000000000000005"/>
    <s v="United States"/>
    <x v="2"/>
    <x v="7"/>
    <s v="Carrollton"/>
    <n v="75007"/>
    <d v="2015-03-29T00:00:00"/>
    <d v="2015-03-30T00:00:00"/>
    <n v="3"/>
    <n v="24.52"/>
    <n v="86076"/>
    <n v="1"/>
    <n v="31.57"/>
    <n v="0.5"/>
    <x v="5"/>
    <x v="0"/>
    <x v="0"/>
    <s v=""/>
    <n v="7.74"/>
    <x v="348"/>
  </r>
  <r>
    <n v="20432"/>
    <s v="Medium"/>
    <n v="0.05"/>
    <n v="3985.31"/>
    <n v="300.98"/>
    <n v="13.99"/>
    <n v="1237"/>
    <x v="407"/>
    <x v="2"/>
    <x v="0"/>
    <x v="2"/>
    <x v="6"/>
    <s v="Medium Box"/>
    <x v="471"/>
    <n v="0.39"/>
    <s v="United States"/>
    <x v="2"/>
    <x v="7"/>
    <s v="Carrollton"/>
    <n v="75007"/>
    <d v="2015-05-25T00:00:00"/>
    <d v="2015-05-26T00:00:00"/>
    <n v="20"/>
    <n v="5775.81"/>
    <n v="86077"/>
    <n v="1"/>
    <n v="69"/>
    <n v="303.99"/>
    <x v="3"/>
    <x v="0"/>
    <x v="0"/>
    <s v=""/>
    <n v="3985.31"/>
    <x v="349"/>
  </r>
  <r>
    <n v="20433"/>
    <s v="Medium"/>
    <n v="0.04"/>
    <n v="13.96"/>
    <n v="205.99"/>
    <n v="5"/>
    <n v="1237"/>
    <x v="407"/>
    <x v="0"/>
    <x v="0"/>
    <x v="2"/>
    <x v="5"/>
    <s v="Small Box"/>
    <x v="472"/>
    <n v="0.59"/>
    <s v="United States"/>
    <x v="2"/>
    <x v="7"/>
    <s v="Carrollton"/>
    <n v="75007"/>
    <d v="2015-05-25T00:00:00"/>
    <d v="2015-05-26T00:00:00"/>
    <n v="11"/>
    <n v="1878.24"/>
    <n v="86077"/>
    <n v="1"/>
    <n v="0.74"/>
    <n v="78.260000000000005"/>
    <x v="3"/>
    <x v="0"/>
    <x v="0"/>
    <s v=""/>
    <n v="13.96"/>
    <x v="350"/>
  </r>
  <r>
    <n v="20593"/>
    <s v="Medium"/>
    <n v="0.01"/>
    <n v="788.79"/>
    <n v="160.97999999999999"/>
    <n v="30"/>
    <n v="1238"/>
    <x v="408"/>
    <x v="1"/>
    <x v="0"/>
    <x v="1"/>
    <x v="1"/>
    <s v="Jumbo Drum"/>
    <x v="48"/>
    <n v="0.62"/>
    <s v="United States"/>
    <x v="2"/>
    <x v="7"/>
    <s v="Cedar Hill"/>
    <n v="75104"/>
    <d v="2015-01-31T00:00:00"/>
    <d v="2015-02-02T00:00:00"/>
    <n v="10"/>
    <n v="1634.67"/>
    <n v="86075"/>
    <n v="2"/>
    <n v="48.25"/>
    <n v="16.510000000000002"/>
    <x v="0"/>
    <x v="0"/>
    <x v="0"/>
    <s v=""/>
    <n v="788.79"/>
    <x v="351"/>
  </r>
  <r>
    <n v="20920"/>
    <s v="Not Specified"/>
    <n v="0"/>
    <n v="-70.14"/>
    <n v="387.99"/>
    <n v="19.989999999999998"/>
    <n v="1241"/>
    <x v="409"/>
    <x v="2"/>
    <x v="0"/>
    <x v="0"/>
    <x v="8"/>
    <s v="Small Box"/>
    <x v="473"/>
    <n v="0.38"/>
    <s v="United States"/>
    <x v="3"/>
    <x v="43"/>
    <s v="Auburn"/>
    <n v="36830"/>
    <d v="2015-03-16T00:00:00"/>
    <d v="2015-03-17T00:00:00"/>
    <n v="23"/>
    <n v="9280.7199999999993"/>
    <n v="90880"/>
    <n v="1"/>
    <n v="-0.76"/>
    <n v="0"/>
    <x v="5"/>
    <x v="1"/>
    <x v="1"/>
    <n v="-70.14"/>
    <s v=""/>
    <x v="2"/>
  </r>
  <r>
    <n v="20233"/>
    <s v="Critical"/>
    <n v="0.06"/>
    <n v="531.62"/>
    <n v="200.97"/>
    <n v="15.59"/>
    <n v="1241"/>
    <x v="409"/>
    <x v="1"/>
    <x v="2"/>
    <x v="2"/>
    <x v="6"/>
    <s v="Jumbo Drum"/>
    <x v="474"/>
    <n v="0.36"/>
    <s v="United States"/>
    <x v="3"/>
    <x v="43"/>
    <s v="Auburn"/>
    <n v="36830"/>
    <d v="2015-03-25T00:00:00"/>
    <d v="2015-03-25T00:00:00"/>
    <n v="7"/>
    <n v="1348.83"/>
    <n v="90881"/>
    <n v="0"/>
    <n v="39.409999999999997"/>
    <n v="86.1"/>
    <x v="5"/>
    <x v="0"/>
    <x v="0"/>
    <s v=""/>
    <n v="531.62"/>
    <x v="352"/>
  </r>
  <r>
    <n v="5117"/>
    <s v="High"/>
    <n v="0.1"/>
    <n v="-107.51"/>
    <n v="22.38"/>
    <n v="15.1"/>
    <n v="1246"/>
    <x v="410"/>
    <x v="2"/>
    <x v="1"/>
    <x v="0"/>
    <x v="8"/>
    <s v="Small Box"/>
    <x v="429"/>
    <n v="0.38"/>
    <s v="United States"/>
    <x v="1"/>
    <x v="4"/>
    <s v="New York City"/>
    <n v="10009"/>
    <d v="2015-04-05T00:00:00"/>
    <d v="2015-04-06T00:00:00"/>
    <n v="26"/>
    <n v="564.98"/>
    <n v="36452"/>
    <n v="1"/>
    <n v="-19.03"/>
    <n v="62.78"/>
    <x v="4"/>
    <x v="0"/>
    <x v="0"/>
    <n v="-107.51"/>
    <s v=""/>
    <x v="2"/>
  </r>
  <r>
    <n v="5118"/>
    <s v="High"/>
    <n v="0.04"/>
    <n v="46.01"/>
    <n v="6.98"/>
    <n v="2.83"/>
    <n v="1246"/>
    <x v="410"/>
    <x v="2"/>
    <x v="1"/>
    <x v="1"/>
    <x v="2"/>
    <s v="Small Pack"/>
    <x v="475"/>
    <n v="0.37"/>
    <s v="United States"/>
    <x v="1"/>
    <x v="4"/>
    <s v="New York City"/>
    <n v="10009"/>
    <d v="2015-04-05T00:00:00"/>
    <d v="2015-04-07T00:00:00"/>
    <n v="18"/>
    <n v="129.47999999999999"/>
    <n v="36452"/>
    <n v="2"/>
    <n v="35.53"/>
    <n v="5.4"/>
    <x v="4"/>
    <x v="0"/>
    <x v="0"/>
    <s v=""/>
    <n v="46.01"/>
    <x v="353"/>
  </r>
  <r>
    <n v="6581"/>
    <s v="Low"/>
    <n v="0.03"/>
    <n v="1489.8"/>
    <n v="256.99"/>
    <n v="11.25"/>
    <n v="1246"/>
    <x v="410"/>
    <x v="2"/>
    <x v="1"/>
    <x v="2"/>
    <x v="13"/>
    <s v="Small Box"/>
    <x v="476"/>
    <n v="0.51"/>
    <s v="United States"/>
    <x v="1"/>
    <x v="4"/>
    <s v="New York City"/>
    <n v="10009"/>
    <d v="2015-05-22T00:00:00"/>
    <d v="2015-05-22T00:00:00"/>
    <n v="32"/>
    <n v="8216.2800000000007"/>
    <n v="46853"/>
    <n v="0"/>
    <n v="18.13"/>
    <n v="254.11"/>
    <x v="3"/>
    <x v="0"/>
    <x v="0"/>
    <s v=""/>
    <n v="1489.8"/>
    <x v="354"/>
  </r>
  <r>
    <n v="23117"/>
    <s v="High"/>
    <n v="0.1"/>
    <n v="-107.51"/>
    <n v="22.38"/>
    <n v="15.1"/>
    <n v="1247"/>
    <x v="411"/>
    <x v="2"/>
    <x v="1"/>
    <x v="0"/>
    <x v="8"/>
    <s v="Small Box"/>
    <x v="429"/>
    <n v="0.38"/>
    <s v="United States"/>
    <x v="2"/>
    <x v="7"/>
    <s v="Leander"/>
    <n v="78641"/>
    <d v="2015-04-05T00:00:00"/>
    <d v="2015-04-06T00:00:00"/>
    <n v="7"/>
    <n v="152.11000000000001"/>
    <n v="91555"/>
    <n v="1"/>
    <n v="-70.680000000000007"/>
    <n v="16.899999999999999"/>
    <x v="4"/>
    <x v="0"/>
    <x v="0"/>
    <n v="-107.51"/>
    <s v=""/>
    <x v="2"/>
  </r>
  <r>
    <n v="23118"/>
    <s v="High"/>
    <n v="0.04"/>
    <n v="24.82"/>
    <n v="6.98"/>
    <n v="2.83"/>
    <n v="1247"/>
    <x v="411"/>
    <x v="2"/>
    <x v="1"/>
    <x v="1"/>
    <x v="2"/>
    <s v="Small Pack"/>
    <x v="475"/>
    <n v="0.37"/>
    <s v="United States"/>
    <x v="2"/>
    <x v="7"/>
    <s v="Leander"/>
    <n v="78641"/>
    <d v="2015-04-05T00:00:00"/>
    <d v="2015-04-07T00:00:00"/>
    <n v="5"/>
    <n v="35.97"/>
    <n v="91555"/>
    <n v="2"/>
    <n v="69"/>
    <n v="1.5"/>
    <x v="4"/>
    <x v="0"/>
    <x v="0"/>
    <s v=""/>
    <n v="24.82"/>
    <x v="355"/>
  </r>
  <r>
    <n v="18413"/>
    <s v="High"/>
    <n v="0"/>
    <n v="-255.17"/>
    <n v="3.89"/>
    <n v="7.01"/>
    <n v="1250"/>
    <x v="412"/>
    <x v="2"/>
    <x v="0"/>
    <x v="0"/>
    <x v="8"/>
    <s v="Small Box"/>
    <x v="477"/>
    <n v="0.37"/>
    <s v="United States"/>
    <x v="2"/>
    <x v="12"/>
    <s v="Carpentersville"/>
    <n v="60110"/>
    <d v="2015-04-09T00:00:00"/>
    <d v="2015-04-09T00:00:00"/>
    <n v="21"/>
    <n v="85.64"/>
    <n v="87877"/>
    <n v="0"/>
    <n v="-297.95999999999998"/>
    <n v="0"/>
    <x v="4"/>
    <x v="1"/>
    <x v="1"/>
    <n v="-255.17"/>
    <s v=""/>
    <x v="2"/>
  </r>
  <r>
    <n v="18414"/>
    <s v="High"/>
    <n v="0.09"/>
    <n v="74"/>
    <n v="120.98"/>
    <n v="30"/>
    <n v="1250"/>
    <x v="412"/>
    <x v="1"/>
    <x v="0"/>
    <x v="1"/>
    <x v="1"/>
    <s v="Jumbo Drum"/>
    <x v="478"/>
    <n v="0.64"/>
    <s v="United States"/>
    <x v="2"/>
    <x v="12"/>
    <s v="Carpentersville"/>
    <n v="60110"/>
    <d v="2015-04-09T00:00:00"/>
    <d v="2015-04-11T00:00:00"/>
    <n v="22"/>
    <n v="2508.15"/>
    <n v="87877"/>
    <n v="2"/>
    <n v="2.95"/>
    <n v="248.06"/>
    <x v="4"/>
    <x v="0"/>
    <x v="0"/>
    <s v=""/>
    <n v="74"/>
    <x v="356"/>
  </r>
  <r>
    <n v="18415"/>
    <s v="High"/>
    <n v="0.1"/>
    <n v="109.42"/>
    <n v="30.98"/>
    <n v="5.76"/>
    <n v="1250"/>
    <x v="412"/>
    <x v="2"/>
    <x v="0"/>
    <x v="0"/>
    <x v="7"/>
    <s v="Small Box"/>
    <x v="479"/>
    <n v="0.4"/>
    <s v="United States"/>
    <x v="2"/>
    <x v="12"/>
    <s v="Carpentersville"/>
    <n v="60110"/>
    <d v="2015-04-09T00:00:00"/>
    <d v="2015-04-10T00:00:00"/>
    <n v="8"/>
    <n v="225.62"/>
    <n v="87877"/>
    <n v="1"/>
    <n v="48.5"/>
    <n v="25.07"/>
    <x v="4"/>
    <x v="0"/>
    <x v="0"/>
    <s v=""/>
    <n v="109.42"/>
    <x v="357"/>
  </r>
  <r>
    <n v="19322"/>
    <s v="Low"/>
    <n v="0.02"/>
    <n v="421.35"/>
    <n v="46.89"/>
    <n v="5.0999999999999996"/>
    <n v="1253"/>
    <x v="413"/>
    <x v="2"/>
    <x v="1"/>
    <x v="0"/>
    <x v="15"/>
    <s v="Medium Box"/>
    <x v="480"/>
    <n v="0.46"/>
    <s v="United States"/>
    <x v="2"/>
    <x v="7"/>
    <s v="Cedar Park"/>
    <n v="78613"/>
    <d v="2015-04-23T00:00:00"/>
    <d v="2015-04-23T00:00:00"/>
    <n v="13"/>
    <n v="610.65"/>
    <n v="89981"/>
    <n v="0"/>
    <n v="69"/>
    <n v="12.46"/>
    <x v="4"/>
    <x v="0"/>
    <x v="0"/>
    <s v=""/>
    <n v="421.35"/>
    <x v="358"/>
  </r>
  <r>
    <n v="19323"/>
    <s v="Low"/>
    <n v="0.05"/>
    <n v="-373.09"/>
    <n v="140.97999999999999"/>
    <n v="36.090000000000003"/>
    <n v="1253"/>
    <x v="413"/>
    <x v="1"/>
    <x v="1"/>
    <x v="1"/>
    <x v="14"/>
    <s v="Jumbo Box"/>
    <x v="481"/>
    <n v="0.77"/>
    <s v="United States"/>
    <x v="2"/>
    <x v="7"/>
    <s v="Cedar Park"/>
    <n v="78613"/>
    <d v="2015-04-23T00:00:00"/>
    <d v="2015-04-25T00:00:00"/>
    <n v="5"/>
    <n v="699.24"/>
    <n v="89981"/>
    <n v="2"/>
    <n v="-53.36"/>
    <n v="36.799999999999997"/>
    <x v="4"/>
    <x v="0"/>
    <x v="0"/>
    <n v="-373.09"/>
    <s v=""/>
    <x v="2"/>
  </r>
  <r>
    <n v="19324"/>
    <s v="Low"/>
    <n v="0.1"/>
    <n v="-3465.07"/>
    <n v="212.6"/>
    <n v="110.2"/>
    <n v="1253"/>
    <x v="413"/>
    <x v="1"/>
    <x v="1"/>
    <x v="1"/>
    <x v="11"/>
    <s v="Jumbo Box"/>
    <x v="482"/>
    <n v="0.73"/>
    <s v="United States"/>
    <x v="2"/>
    <x v="7"/>
    <s v="Cedar Park"/>
    <n v="78613"/>
    <d v="2015-04-23T00:00:00"/>
    <d v="2015-04-25T00:00:00"/>
    <n v="12"/>
    <n v="2346.0300000000002"/>
    <n v="89981"/>
    <n v="2"/>
    <n v="-147.69999999999999"/>
    <n v="260.67"/>
    <x v="4"/>
    <x v="0"/>
    <x v="0"/>
    <n v="-3465.07"/>
    <s v=""/>
    <x v="2"/>
  </r>
  <r>
    <n v="23455"/>
    <s v="Medium"/>
    <n v="0.04"/>
    <n v="-11.28"/>
    <n v="2.08"/>
    <n v="1.49"/>
    <n v="1254"/>
    <x v="414"/>
    <x v="2"/>
    <x v="1"/>
    <x v="0"/>
    <x v="8"/>
    <s v="Small Box"/>
    <x v="483"/>
    <n v="0.36"/>
    <s v="United States"/>
    <x v="2"/>
    <x v="7"/>
    <s v="Channelview"/>
    <n v="77530"/>
    <d v="2015-05-21T00:00:00"/>
    <d v="2015-05-23T00:00:00"/>
    <n v="16"/>
    <n v="33.770000000000003"/>
    <n v="89982"/>
    <n v="2"/>
    <n v="-33.409999999999997"/>
    <n v="1.41"/>
    <x v="3"/>
    <x v="0"/>
    <x v="0"/>
    <n v="-11.28"/>
    <s v=""/>
    <x v="2"/>
  </r>
  <r>
    <n v="23815"/>
    <s v="Critical"/>
    <n v="0.06"/>
    <n v="-218.77"/>
    <n v="80.98"/>
    <n v="35"/>
    <n v="1254"/>
    <x v="414"/>
    <x v="2"/>
    <x v="1"/>
    <x v="0"/>
    <x v="10"/>
    <s v="Large Box"/>
    <x v="484"/>
    <n v="0.81"/>
    <s v="United States"/>
    <x v="2"/>
    <x v="7"/>
    <s v="Channelview"/>
    <n v="77530"/>
    <d v="2015-03-12T00:00:00"/>
    <d v="2015-03-13T00:00:00"/>
    <n v="2"/>
    <n v="172.79"/>
    <n v="89983"/>
    <n v="1"/>
    <n v="-126.61"/>
    <n v="11.03"/>
    <x v="5"/>
    <x v="0"/>
    <x v="0"/>
    <n v="-218.77"/>
    <s v=""/>
    <x v="2"/>
  </r>
  <r>
    <n v="23926"/>
    <s v="Medium"/>
    <n v="0.06"/>
    <n v="-9.68"/>
    <n v="3.95"/>
    <n v="2"/>
    <n v="1254"/>
    <x v="414"/>
    <x v="2"/>
    <x v="1"/>
    <x v="0"/>
    <x v="3"/>
    <s v="Wrap Bag"/>
    <x v="485"/>
    <n v="0.53"/>
    <s v="United States"/>
    <x v="2"/>
    <x v="7"/>
    <s v="Channelview"/>
    <n v="77530"/>
    <d v="2015-03-24T00:00:00"/>
    <d v="2015-03-25T00:00:00"/>
    <n v="5"/>
    <n v="19.66"/>
    <n v="89984"/>
    <n v="1"/>
    <n v="-49.24"/>
    <n v="1.25"/>
    <x v="5"/>
    <x v="0"/>
    <x v="0"/>
    <n v="-9.68"/>
    <s v=""/>
    <x v="2"/>
  </r>
  <r>
    <n v="18131"/>
    <s v="Medium"/>
    <n v="0.01"/>
    <n v="-164.4"/>
    <n v="115.99"/>
    <n v="56.14"/>
    <n v="1257"/>
    <x v="415"/>
    <x v="1"/>
    <x v="1"/>
    <x v="2"/>
    <x v="6"/>
    <s v="Jumbo Drum"/>
    <x v="486"/>
    <n v="0.4"/>
    <s v="United States"/>
    <x v="0"/>
    <x v="21"/>
    <s v="Aurora"/>
    <n v="80013"/>
    <d v="2015-05-22T00:00:00"/>
    <d v="2015-05-23T00:00:00"/>
    <n v="5"/>
    <n v="604.35"/>
    <n v="86535"/>
    <n v="1"/>
    <n v="-27.2"/>
    <n v="6.1"/>
    <x v="3"/>
    <x v="0"/>
    <x v="0"/>
    <n v="-164.4"/>
    <s v=""/>
    <x v="2"/>
  </r>
  <r>
    <n v="18693"/>
    <s v="Critical"/>
    <n v="0.04"/>
    <n v="-8.2100000000000009"/>
    <n v="2.52"/>
    <n v="1.92"/>
    <n v="1257"/>
    <x v="415"/>
    <x v="2"/>
    <x v="1"/>
    <x v="0"/>
    <x v="12"/>
    <s v="Wrap Bag"/>
    <x v="487"/>
    <n v="0.82"/>
    <s v="United States"/>
    <x v="0"/>
    <x v="21"/>
    <s v="Aurora"/>
    <n v="80013"/>
    <d v="2015-04-24T00:00:00"/>
    <d v="2015-04-24T00:00:00"/>
    <n v="1"/>
    <n v="3.13"/>
    <n v="86536"/>
    <n v="0"/>
    <n v="-262.24"/>
    <n v="0.13"/>
    <x v="4"/>
    <x v="0"/>
    <x v="0"/>
    <n v="-8.2100000000000009"/>
    <s v=""/>
    <x v="2"/>
  </r>
  <r>
    <n v="24939"/>
    <s v="High"/>
    <n v="0.03"/>
    <n v="-2196.6799999999998"/>
    <n v="3.69"/>
    <n v="2.5"/>
    <n v="1259"/>
    <x v="416"/>
    <x v="0"/>
    <x v="1"/>
    <x v="0"/>
    <x v="4"/>
    <s v="Small Box"/>
    <x v="488"/>
    <n v="0.39"/>
    <s v="United States"/>
    <x v="3"/>
    <x v="35"/>
    <s v="Danville"/>
    <n v="40422"/>
    <d v="2015-04-20T00:00:00"/>
    <d v="2015-04-20T00:00:00"/>
    <n v="9"/>
    <n v="38.65"/>
    <n v="86534"/>
    <n v="0"/>
    <n v="-5683.53"/>
    <n v="1.2"/>
    <x v="4"/>
    <x v="0"/>
    <x v="0"/>
    <n v="-2196.6799999999998"/>
    <s v=""/>
    <x v="2"/>
  </r>
  <r>
    <n v="21771"/>
    <s v="Critical"/>
    <n v="0.02"/>
    <n v="43.54"/>
    <n v="73.98"/>
    <n v="14.52"/>
    <n v="1261"/>
    <x v="417"/>
    <x v="2"/>
    <x v="1"/>
    <x v="2"/>
    <x v="13"/>
    <s v="Small Box"/>
    <x v="414"/>
    <n v="0.65"/>
    <s v="United States"/>
    <x v="0"/>
    <x v="21"/>
    <s v="Broomfield"/>
    <n v="80020"/>
    <d v="2015-05-07T00:00:00"/>
    <d v="2015-05-10T00:00:00"/>
    <n v="5"/>
    <n v="378.23"/>
    <n v="89730"/>
    <n v="3"/>
    <n v="11.51"/>
    <n v="7.72"/>
    <x v="3"/>
    <x v="0"/>
    <x v="0"/>
    <s v=""/>
    <n v="43.54"/>
    <x v="359"/>
  </r>
  <r>
    <n v="24559"/>
    <s v="Critical"/>
    <n v="0.05"/>
    <n v="-11.38"/>
    <n v="5.28"/>
    <n v="6.26"/>
    <n v="1265"/>
    <x v="418"/>
    <x v="2"/>
    <x v="1"/>
    <x v="0"/>
    <x v="7"/>
    <s v="Small Box"/>
    <x v="489"/>
    <n v="0.4"/>
    <s v="United States"/>
    <x v="2"/>
    <x v="23"/>
    <s v="Altus"/>
    <n v="73521"/>
    <d v="2015-06-11T00:00:00"/>
    <d v="2015-06-12T00:00:00"/>
    <n v="1"/>
    <n v="7.15"/>
    <n v="89729"/>
    <n v="1"/>
    <n v="-159.1"/>
    <n v="0.38"/>
    <x v="1"/>
    <x v="0"/>
    <x v="0"/>
    <n v="-11.38"/>
    <s v=""/>
    <x v="2"/>
  </r>
  <r>
    <n v="22363"/>
    <s v="Critical"/>
    <n v="0.01"/>
    <n v="533.74"/>
    <n v="13.99"/>
    <n v="7.51"/>
    <n v="1267"/>
    <x v="419"/>
    <x v="2"/>
    <x v="0"/>
    <x v="2"/>
    <x v="6"/>
    <s v="Medium Box"/>
    <x v="490"/>
    <n v="0.39"/>
    <s v="United States"/>
    <x v="3"/>
    <x v="26"/>
    <s v="Boca Raton"/>
    <n v="33433"/>
    <d v="2015-02-10T00:00:00"/>
    <d v="2015-02-11T00:00:00"/>
    <n v="2"/>
    <n v="29.85"/>
    <n v="89514"/>
    <n v="1"/>
    <n v="1788.08"/>
    <n v="0.3"/>
    <x v="2"/>
    <x v="0"/>
    <x v="0"/>
    <s v=""/>
    <n v="533.74"/>
    <x v="360"/>
  </r>
  <r>
    <n v="21848"/>
    <s v="Not Specified"/>
    <n v="0.08"/>
    <n v="-379.34"/>
    <n v="128.24"/>
    <n v="12.65"/>
    <n v="1267"/>
    <x v="419"/>
    <x v="2"/>
    <x v="0"/>
    <x v="1"/>
    <x v="1"/>
    <s v="Medium Box"/>
    <x v="212"/>
    <n v="0.51883000000000001"/>
    <s v="United States"/>
    <x v="3"/>
    <x v="26"/>
    <s v="Boca Raton"/>
    <n v="33433"/>
    <d v="2015-05-12T00:00:00"/>
    <d v="2015-05-13T00:00:00"/>
    <n v="3"/>
    <n v="366.44"/>
    <n v="89515"/>
    <n v="1"/>
    <n v="-103.52"/>
    <n v="31.86"/>
    <x v="3"/>
    <x v="0"/>
    <x v="0"/>
    <n v="-379.34"/>
    <s v=""/>
    <x v="2"/>
  </r>
  <r>
    <n v="21849"/>
    <s v="Not Specified"/>
    <n v="0.04"/>
    <n v="-1522.3"/>
    <n v="5.98"/>
    <n v="4.38"/>
    <n v="1267"/>
    <x v="419"/>
    <x v="2"/>
    <x v="0"/>
    <x v="2"/>
    <x v="13"/>
    <s v="Small Pack"/>
    <x v="491"/>
    <n v="0.75"/>
    <s v="United States"/>
    <x v="3"/>
    <x v="26"/>
    <s v="Boca Raton"/>
    <n v="33433"/>
    <d v="2015-05-12T00:00:00"/>
    <d v="2015-05-14T00:00:00"/>
    <n v="11"/>
    <n v="69.75"/>
    <n v="89515"/>
    <n v="2"/>
    <n v="-2182.5100000000002"/>
    <n v="2.91"/>
    <x v="3"/>
    <x v="0"/>
    <x v="0"/>
    <n v="-1522.3"/>
    <s v=""/>
    <x v="2"/>
  </r>
  <r>
    <n v="19550"/>
    <s v="Medium"/>
    <n v="7.0000000000000007E-2"/>
    <n v="588.25"/>
    <n v="125.99"/>
    <n v="7.69"/>
    <n v="1271"/>
    <x v="420"/>
    <x v="2"/>
    <x v="0"/>
    <x v="2"/>
    <x v="5"/>
    <s v="Small Box"/>
    <x v="19"/>
    <n v="0.59"/>
    <s v="United States"/>
    <x v="0"/>
    <x v="1"/>
    <s v="La Mesa"/>
    <n v="91941"/>
    <d v="2015-04-09T00:00:00"/>
    <d v="2015-04-10T00:00:00"/>
    <n v="8"/>
    <n v="852.53"/>
    <n v="88410"/>
    <n v="1"/>
    <n v="69"/>
    <n v="64.17"/>
    <x v="4"/>
    <x v="0"/>
    <x v="0"/>
    <s v=""/>
    <n v="588.25"/>
    <x v="361"/>
  </r>
  <r>
    <n v="19398"/>
    <s v="Low"/>
    <n v="0.1"/>
    <n v="151.57"/>
    <n v="34.229999999999997"/>
    <n v="5.0199999999999996"/>
    <n v="1271"/>
    <x v="420"/>
    <x v="2"/>
    <x v="0"/>
    <x v="1"/>
    <x v="2"/>
    <s v="Small Box"/>
    <x v="492"/>
    <n v="0.55000000000000004"/>
    <s v="United States"/>
    <x v="0"/>
    <x v="1"/>
    <s v="La Mesa"/>
    <n v="91941"/>
    <d v="2015-05-01T00:00:00"/>
    <d v="2015-05-06T00:00:00"/>
    <n v="7"/>
    <n v="219.66"/>
    <n v="88411"/>
    <n v="5"/>
    <n v="69"/>
    <n v="24.41"/>
    <x v="3"/>
    <x v="0"/>
    <x v="0"/>
    <s v=""/>
    <n v="151.57"/>
    <x v="362"/>
  </r>
  <r>
    <n v="20628"/>
    <s v="Critical"/>
    <n v="7.0000000000000007E-2"/>
    <n v="54.9"/>
    <n v="40.98"/>
    <n v="7.47"/>
    <n v="1279"/>
    <x v="421"/>
    <x v="2"/>
    <x v="0"/>
    <x v="0"/>
    <x v="8"/>
    <s v="Small Box"/>
    <x v="493"/>
    <n v="0.37"/>
    <s v="United States"/>
    <x v="2"/>
    <x v="38"/>
    <s v="Hammond"/>
    <n v="46324"/>
    <d v="2015-03-01T00:00:00"/>
    <d v="2015-03-02T00:00:00"/>
    <n v="2"/>
    <n v="81.900000000000006"/>
    <n v="90114"/>
    <n v="1"/>
    <n v="67.03"/>
    <n v="6.16"/>
    <x v="5"/>
    <x v="0"/>
    <x v="0"/>
    <s v=""/>
    <n v="54.9"/>
    <x v="363"/>
  </r>
  <r>
    <n v="25005"/>
    <s v="Not Specified"/>
    <n v="0"/>
    <n v="501.51"/>
    <n v="442.14"/>
    <n v="14.7"/>
    <n v="1279"/>
    <x v="421"/>
    <x v="1"/>
    <x v="0"/>
    <x v="2"/>
    <x v="6"/>
    <s v="Jumbo Drum"/>
    <x v="110"/>
    <n v="0.56000000000000005"/>
    <s v="United States"/>
    <x v="2"/>
    <x v="38"/>
    <s v="Hammond"/>
    <n v="46324"/>
    <d v="2015-03-05T00:00:00"/>
    <d v="2015-03-05T00:00:00"/>
    <n v="5"/>
    <n v="2343.34"/>
    <n v="90115"/>
    <n v="0"/>
    <n v="21.4"/>
    <n v="0"/>
    <x v="5"/>
    <x v="1"/>
    <x v="1"/>
    <s v=""/>
    <n v="501.51"/>
    <x v="364"/>
  </r>
  <r>
    <n v="2628"/>
    <s v="Critical"/>
    <n v="7.0000000000000007E-2"/>
    <n v="54.9"/>
    <n v="40.98"/>
    <n v="7.47"/>
    <n v="1280"/>
    <x v="422"/>
    <x v="2"/>
    <x v="0"/>
    <x v="0"/>
    <x v="8"/>
    <s v="Small Box"/>
    <x v="493"/>
    <n v="0.37"/>
    <s v="United States"/>
    <x v="0"/>
    <x v="0"/>
    <s v="Seattle"/>
    <n v="98119"/>
    <d v="2015-03-01T00:00:00"/>
    <d v="2015-03-02T00:00:00"/>
    <n v="8"/>
    <n v="327.61"/>
    <n v="19042"/>
    <n v="1"/>
    <n v="16.760000000000002"/>
    <n v="24.66"/>
    <x v="5"/>
    <x v="0"/>
    <x v="0"/>
    <s v=""/>
    <n v="54.9"/>
    <x v="365"/>
  </r>
  <r>
    <n v="22125"/>
    <s v="Low"/>
    <n v="0.1"/>
    <n v="875.28"/>
    <n v="238.4"/>
    <n v="24.49"/>
    <n v="1281"/>
    <x v="423"/>
    <x v="2"/>
    <x v="2"/>
    <x v="1"/>
    <x v="1"/>
    <s v="Large Box"/>
    <x v="494"/>
    <n v="0.51883000000000001"/>
    <s v="United States"/>
    <x v="2"/>
    <x v="38"/>
    <s v="Vincennes"/>
    <n v="47591"/>
    <d v="2015-01-24T00:00:00"/>
    <d v="2015-01-26T00:00:00"/>
    <n v="8"/>
    <n v="1774.5"/>
    <n v="89112"/>
    <n v="2"/>
    <n v="49.33"/>
    <n v="197.17"/>
    <x v="0"/>
    <x v="0"/>
    <x v="0"/>
    <s v=""/>
    <n v="875.28"/>
    <x v="366"/>
  </r>
  <r>
    <n v="22126"/>
    <s v="Low"/>
    <n v="0.03"/>
    <n v="727.74"/>
    <n v="199.99"/>
    <n v="24.49"/>
    <n v="1281"/>
    <x v="423"/>
    <x v="0"/>
    <x v="2"/>
    <x v="2"/>
    <x v="16"/>
    <s v="Large Box"/>
    <x v="495"/>
    <n v="0.46"/>
    <s v="United States"/>
    <x v="2"/>
    <x v="38"/>
    <s v="Vincennes"/>
    <n v="47591"/>
    <d v="2015-01-24T00:00:00"/>
    <d v="2015-01-26T00:00:00"/>
    <n v="5"/>
    <n v="1054.69"/>
    <n v="89112"/>
    <n v="2"/>
    <n v="69"/>
    <n v="32.619999999999997"/>
    <x v="0"/>
    <x v="0"/>
    <x v="0"/>
    <s v=""/>
    <n v="727.74"/>
    <x v="367"/>
  </r>
  <r>
    <n v="4125"/>
    <s v="Low"/>
    <n v="0.1"/>
    <n v="460.68"/>
    <n v="238.4"/>
    <n v="24.49"/>
    <n v="1282"/>
    <x v="424"/>
    <x v="2"/>
    <x v="2"/>
    <x v="1"/>
    <x v="1"/>
    <s v="Large Box"/>
    <x v="494"/>
    <n v="0.51883000000000001"/>
    <s v="United States"/>
    <x v="1"/>
    <x v="19"/>
    <s v="Philadelphia"/>
    <n v="19134"/>
    <d v="2015-01-24T00:00:00"/>
    <d v="2015-01-26T00:00:00"/>
    <n v="30"/>
    <n v="6654.39"/>
    <n v="29319"/>
    <n v="2"/>
    <n v="6.92"/>
    <n v="739.38"/>
    <x v="0"/>
    <x v="0"/>
    <x v="0"/>
    <s v=""/>
    <n v="460.68"/>
    <x v="368"/>
  </r>
  <r>
    <n v="4126"/>
    <s v="Low"/>
    <n v="0.03"/>
    <n v="393.42"/>
    <n v="199.99"/>
    <n v="24.49"/>
    <n v="1282"/>
    <x v="424"/>
    <x v="0"/>
    <x v="2"/>
    <x v="2"/>
    <x v="16"/>
    <s v="Large Box"/>
    <x v="495"/>
    <n v="0.46"/>
    <s v="United States"/>
    <x v="1"/>
    <x v="19"/>
    <s v="Philadelphia"/>
    <n v="19134"/>
    <d v="2015-01-24T00:00:00"/>
    <d v="2015-01-26T00:00:00"/>
    <n v="21"/>
    <n v="4429.6899999999996"/>
    <n v="29319"/>
    <n v="2"/>
    <n v="8.8800000000000008"/>
    <n v="137"/>
    <x v="0"/>
    <x v="0"/>
    <x v="0"/>
    <s v=""/>
    <n v="393.42"/>
    <x v="369"/>
  </r>
  <r>
    <n v="19990"/>
    <s v="Not Specified"/>
    <n v="0.04"/>
    <n v="606.04999999999995"/>
    <n v="150.97999999999999"/>
    <n v="13.99"/>
    <n v="1298"/>
    <x v="425"/>
    <x v="2"/>
    <x v="1"/>
    <x v="2"/>
    <x v="6"/>
    <s v="Medium Box"/>
    <x v="216"/>
    <n v="0.38"/>
    <s v="United States"/>
    <x v="2"/>
    <x v="7"/>
    <s v="Sulphur Springs"/>
    <n v="75482"/>
    <d v="2015-02-12T00:00:00"/>
    <d v="2015-02-15T00:00:00"/>
    <n v="6"/>
    <n v="878.34"/>
    <n v="90662"/>
    <n v="3"/>
    <n v="69"/>
    <n v="36.6"/>
    <x v="2"/>
    <x v="0"/>
    <x v="0"/>
    <s v=""/>
    <n v="606.04999999999995"/>
    <x v="370"/>
  </r>
  <r>
    <n v="19991"/>
    <s v="Not Specified"/>
    <n v="0.04"/>
    <n v="320.10000000000002"/>
    <n v="176.19"/>
    <n v="11.87"/>
    <n v="1298"/>
    <x v="425"/>
    <x v="2"/>
    <x v="1"/>
    <x v="0"/>
    <x v="10"/>
    <s v="Small Box"/>
    <x v="496"/>
    <n v="0.62"/>
    <s v="United States"/>
    <x v="2"/>
    <x v="7"/>
    <s v="Sulphur Springs"/>
    <n v="75482"/>
    <d v="2015-02-12T00:00:00"/>
    <d v="2015-02-14T00:00:00"/>
    <n v="4"/>
    <n v="676.57"/>
    <n v="90662"/>
    <n v="2"/>
    <n v="47.31"/>
    <n v="28.19"/>
    <x v="2"/>
    <x v="0"/>
    <x v="0"/>
    <s v=""/>
    <n v="320.10000000000002"/>
    <x v="371"/>
  </r>
  <r>
    <n v="23120"/>
    <s v="High"/>
    <n v="0.03"/>
    <n v="317.08999999999997"/>
    <n v="39.479999999999997"/>
    <n v="1.99"/>
    <n v="1303"/>
    <x v="426"/>
    <x v="2"/>
    <x v="3"/>
    <x v="2"/>
    <x v="13"/>
    <s v="Small Pack"/>
    <x v="246"/>
    <n v="0.54"/>
    <s v="United States"/>
    <x v="0"/>
    <x v="17"/>
    <s v="Tooele"/>
    <n v="84074"/>
    <d v="2015-02-19T00:00:00"/>
    <d v="2015-02-21T00:00:00"/>
    <n v="12"/>
    <n v="459.55"/>
    <n v="87003"/>
    <n v="2"/>
    <n v="69"/>
    <n v="14.21"/>
    <x v="2"/>
    <x v="0"/>
    <x v="0"/>
    <s v=""/>
    <n v="317.08999999999997"/>
    <x v="372"/>
  </r>
  <r>
    <n v="20652"/>
    <s v="Low"/>
    <n v="0.01"/>
    <n v="250.36"/>
    <n v="65.989999999999995"/>
    <n v="5.31"/>
    <n v="1303"/>
    <x v="426"/>
    <x v="2"/>
    <x v="3"/>
    <x v="2"/>
    <x v="5"/>
    <s v="Small Box"/>
    <x v="497"/>
    <n v="0.56999999999999995"/>
    <s v="United States"/>
    <x v="0"/>
    <x v="17"/>
    <s v="Tooele"/>
    <n v="84074"/>
    <d v="2015-02-19T00:00:00"/>
    <d v="2015-02-26T00:00:00"/>
    <n v="9"/>
    <n v="536.9"/>
    <n v="87005"/>
    <n v="7"/>
    <n v="46.63"/>
    <n v="5.42"/>
    <x v="2"/>
    <x v="0"/>
    <x v="0"/>
    <s v=""/>
    <n v="250.36"/>
    <x v="373"/>
  </r>
  <r>
    <n v="25092"/>
    <s v="Medium"/>
    <n v="0.08"/>
    <n v="6.03"/>
    <n v="2.88"/>
    <n v="0.5"/>
    <n v="1304"/>
    <x v="427"/>
    <x v="2"/>
    <x v="3"/>
    <x v="0"/>
    <x v="9"/>
    <s v="Small Box"/>
    <x v="498"/>
    <n v="0.39"/>
    <s v="United States"/>
    <x v="0"/>
    <x v="17"/>
    <s v="West Jordan"/>
    <n v="84084"/>
    <d v="2015-04-23T00:00:00"/>
    <d v="2015-04-24T00:00:00"/>
    <n v="3"/>
    <n v="8.74"/>
    <n v="87004"/>
    <n v="1"/>
    <n v="69"/>
    <n v="0.76"/>
    <x v="4"/>
    <x v="0"/>
    <x v="0"/>
    <s v=""/>
    <n v="6.03"/>
    <x v="374"/>
  </r>
  <r>
    <n v="26274"/>
    <s v="High"/>
    <n v="0.04"/>
    <n v="125.81"/>
    <n v="62.18"/>
    <n v="10.84"/>
    <n v="1305"/>
    <x v="428"/>
    <x v="2"/>
    <x v="3"/>
    <x v="1"/>
    <x v="2"/>
    <s v="Medium Box"/>
    <x v="499"/>
    <n v="0.63"/>
    <s v="United States"/>
    <x v="0"/>
    <x v="17"/>
    <s v="West Valley City"/>
    <n v="84120"/>
    <d v="2015-02-17T00:00:00"/>
    <d v="2015-02-19T00:00:00"/>
    <n v="3"/>
    <n v="182.33"/>
    <n v="87002"/>
    <n v="2"/>
    <n v="69"/>
    <n v="7.6"/>
    <x v="2"/>
    <x v="0"/>
    <x v="0"/>
    <s v=""/>
    <n v="125.81"/>
    <x v="375"/>
  </r>
  <r>
    <n v="22832"/>
    <s v="Low"/>
    <n v="0.04"/>
    <n v="44.89"/>
    <n v="8.33"/>
    <n v="1.99"/>
    <n v="1307"/>
    <x v="429"/>
    <x v="2"/>
    <x v="2"/>
    <x v="2"/>
    <x v="13"/>
    <s v="Small Pack"/>
    <x v="140"/>
    <n v="0.52"/>
    <s v="United States"/>
    <x v="0"/>
    <x v="6"/>
    <s v="Coos Bay"/>
    <n v="97420"/>
    <d v="2015-06-30T00:00:00"/>
    <d v="2015-07-07T00:00:00"/>
    <n v="16"/>
    <n v="131.26"/>
    <n v="91451"/>
    <n v="7"/>
    <n v="34.200000000000003"/>
    <n v="5.47"/>
    <x v="1"/>
    <x v="0"/>
    <x v="0"/>
    <s v=""/>
    <n v="44.89"/>
    <x v="376"/>
  </r>
  <r>
    <n v="3167"/>
    <s v="Medium"/>
    <n v="0.04"/>
    <n v="3.45"/>
    <n v="5.34"/>
    <n v="2.99"/>
    <n v="1314"/>
    <x v="430"/>
    <x v="2"/>
    <x v="1"/>
    <x v="0"/>
    <x v="8"/>
    <s v="Small Box"/>
    <x v="289"/>
    <n v="0.38"/>
    <s v="United States"/>
    <x v="0"/>
    <x v="1"/>
    <s v="Los Angeles"/>
    <n v="90058"/>
    <d v="2015-03-30T00:00:00"/>
    <d v="2015-04-01T00:00:00"/>
    <n v="45"/>
    <n v="240.6"/>
    <n v="22755"/>
    <n v="2"/>
    <n v="1.43"/>
    <n v="10.02"/>
    <x v="5"/>
    <x v="0"/>
    <x v="0"/>
    <s v=""/>
    <n v="3.45"/>
    <x v="377"/>
  </r>
  <r>
    <n v="3168"/>
    <s v="Medium"/>
    <n v="0.06"/>
    <n v="-275.25"/>
    <n v="55.99"/>
    <n v="5"/>
    <n v="1314"/>
    <x v="430"/>
    <x v="2"/>
    <x v="1"/>
    <x v="2"/>
    <x v="5"/>
    <s v="Small Pack"/>
    <x v="241"/>
    <n v="0.8"/>
    <s v="United States"/>
    <x v="0"/>
    <x v="1"/>
    <s v="Los Angeles"/>
    <n v="90058"/>
    <d v="2015-03-30T00:00:00"/>
    <d v="2015-04-01T00:00:00"/>
    <n v="5"/>
    <n v="236.88"/>
    <n v="22755"/>
    <n v="2"/>
    <n v="-116.2"/>
    <n v="15.12"/>
    <x v="5"/>
    <x v="0"/>
    <x v="0"/>
    <n v="-275.25"/>
    <s v=""/>
    <x v="2"/>
  </r>
  <r>
    <n v="3791"/>
    <s v="Low"/>
    <n v="0.05"/>
    <n v="-746.44"/>
    <n v="80.98"/>
    <n v="35"/>
    <n v="1314"/>
    <x v="430"/>
    <x v="2"/>
    <x v="1"/>
    <x v="0"/>
    <x v="10"/>
    <s v="Large Box"/>
    <x v="484"/>
    <n v="0.81"/>
    <s v="United States"/>
    <x v="0"/>
    <x v="1"/>
    <s v="Los Angeles"/>
    <n v="90058"/>
    <d v="2015-01-05T00:00:00"/>
    <d v="2015-01-09T00:00:00"/>
    <n v="34"/>
    <n v="2710.47"/>
    <n v="27013"/>
    <n v="4"/>
    <n v="-27.54"/>
    <n v="142.66"/>
    <x v="0"/>
    <x v="0"/>
    <x v="0"/>
    <n v="-746.44"/>
    <s v=""/>
    <x v="2"/>
  </r>
  <r>
    <n v="3792"/>
    <s v="Low"/>
    <n v="0.05"/>
    <n v="-274.95"/>
    <n v="279.48"/>
    <n v="35"/>
    <n v="1314"/>
    <x v="430"/>
    <x v="2"/>
    <x v="1"/>
    <x v="0"/>
    <x v="10"/>
    <s v="Large Box"/>
    <x v="284"/>
    <n v="0.8"/>
    <s v="United States"/>
    <x v="0"/>
    <x v="1"/>
    <s v="Los Angeles"/>
    <n v="90058"/>
    <d v="2015-01-05T00:00:00"/>
    <d v="2015-01-05T00:00:00"/>
    <n v="31"/>
    <n v="8354.73"/>
    <n v="27013"/>
    <n v="0"/>
    <n v="-3.29"/>
    <n v="439.72"/>
    <x v="0"/>
    <x v="0"/>
    <x v="0"/>
    <n v="-274.95"/>
    <s v=""/>
    <x v="2"/>
  </r>
  <r>
    <n v="21166"/>
    <s v="Medium"/>
    <n v="0"/>
    <n v="-95.05"/>
    <n v="4.91"/>
    <n v="5.68"/>
    <n v="1315"/>
    <x v="431"/>
    <x v="2"/>
    <x v="1"/>
    <x v="0"/>
    <x v="8"/>
    <s v="Small Box"/>
    <x v="500"/>
    <n v="0.36"/>
    <s v="United States"/>
    <x v="0"/>
    <x v="21"/>
    <s v="Colorado Springs"/>
    <n v="80906"/>
    <d v="2015-03-30T00:00:00"/>
    <d v="2015-03-31T00:00:00"/>
    <n v="9"/>
    <n v="48.3"/>
    <n v="87602"/>
    <n v="1"/>
    <n v="-196.79"/>
    <n v="0"/>
    <x v="5"/>
    <x v="1"/>
    <x v="1"/>
    <n v="-95.05"/>
    <s v=""/>
    <x v="2"/>
  </r>
  <r>
    <n v="21167"/>
    <s v="Medium"/>
    <n v="0.04"/>
    <n v="3.45"/>
    <n v="5.34"/>
    <n v="2.99"/>
    <n v="1316"/>
    <x v="432"/>
    <x v="2"/>
    <x v="1"/>
    <x v="0"/>
    <x v="8"/>
    <s v="Small Box"/>
    <x v="289"/>
    <n v="0.38"/>
    <s v="United States"/>
    <x v="0"/>
    <x v="21"/>
    <s v="Commerce City"/>
    <n v="80022"/>
    <d v="2015-03-30T00:00:00"/>
    <d v="2015-04-01T00:00:00"/>
    <n v="11"/>
    <n v="58.81"/>
    <n v="87602"/>
    <n v="2"/>
    <n v="5.87"/>
    <n v="2.4500000000000002"/>
    <x v="5"/>
    <x v="0"/>
    <x v="0"/>
    <s v=""/>
    <n v="3.45"/>
    <x v="378"/>
  </r>
  <r>
    <n v="21168"/>
    <s v="Medium"/>
    <n v="0.06"/>
    <n v="-275.25"/>
    <n v="55.99"/>
    <n v="5"/>
    <n v="1316"/>
    <x v="432"/>
    <x v="2"/>
    <x v="1"/>
    <x v="2"/>
    <x v="5"/>
    <s v="Small Pack"/>
    <x v="241"/>
    <n v="0.8"/>
    <s v="United States"/>
    <x v="0"/>
    <x v="21"/>
    <s v="Commerce City"/>
    <n v="80022"/>
    <d v="2015-03-30T00:00:00"/>
    <d v="2015-04-01T00:00:00"/>
    <n v="1"/>
    <n v="47.38"/>
    <n v="87602"/>
    <n v="2"/>
    <n v="-580.95000000000005"/>
    <n v="3.02"/>
    <x v="5"/>
    <x v="0"/>
    <x v="0"/>
    <n v="-275.25"/>
    <s v=""/>
    <x v="2"/>
  </r>
  <r>
    <n v="21791"/>
    <s v="Low"/>
    <n v="0.05"/>
    <n v="-746.44"/>
    <n v="80.98"/>
    <n v="35"/>
    <n v="1316"/>
    <x v="432"/>
    <x v="2"/>
    <x v="1"/>
    <x v="0"/>
    <x v="10"/>
    <s v="Large Box"/>
    <x v="484"/>
    <n v="0.81"/>
    <s v="United States"/>
    <x v="0"/>
    <x v="21"/>
    <s v="Commerce City"/>
    <n v="80022"/>
    <d v="2015-01-05T00:00:00"/>
    <d v="2015-01-09T00:00:00"/>
    <n v="8"/>
    <n v="637.76"/>
    <n v="87603"/>
    <n v="4"/>
    <n v="-117.04"/>
    <n v="33.57"/>
    <x v="0"/>
    <x v="0"/>
    <x v="0"/>
    <n v="-746.44"/>
    <s v=""/>
    <x v="2"/>
  </r>
  <r>
    <n v="21792"/>
    <s v="Low"/>
    <n v="0.05"/>
    <n v="-274.95"/>
    <n v="279.48"/>
    <n v="35"/>
    <n v="1316"/>
    <x v="432"/>
    <x v="2"/>
    <x v="1"/>
    <x v="0"/>
    <x v="10"/>
    <s v="Large Box"/>
    <x v="284"/>
    <n v="0.8"/>
    <s v="United States"/>
    <x v="0"/>
    <x v="21"/>
    <s v="Commerce City"/>
    <n v="80022"/>
    <d v="2015-01-05T00:00:00"/>
    <d v="2015-01-05T00:00:00"/>
    <n v="8"/>
    <n v="2156.06"/>
    <n v="87603"/>
    <n v="0"/>
    <n v="-12.75"/>
    <n v="113.48"/>
    <x v="0"/>
    <x v="0"/>
    <x v="0"/>
    <n v="-274.95"/>
    <s v=""/>
    <x v="2"/>
  </r>
  <r>
    <n v="21006"/>
    <s v="Low"/>
    <n v="0.02"/>
    <n v="525.20000000000005"/>
    <n v="55.99"/>
    <n v="3.3"/>
    <n v="1338"/>
    <x v="433"/>
    <x v="2"/>
    <x v="1"/>
    <x v="2"/>
    <x v="5"/>
    <s v="Small Pack"/>
    <x v="501"/>
    <n v="0.59"/>
    <s v="United States"/>
    <x v="2"/>
    <x v="12"/>
    <s v="Chicago"/>
    <n v="60623"/>
    <d v="2015-02-10T00:00:00"/>
    <d v="2015-02-10T00:00:00"/>
    <n v="16"/>
    <n v="761.16"/>
    <n v="91244"/>
    <n v="0"/>
    <n v="69"/>
    <n v="15.53"/>
    <x v="2"/>
    <x v="0"/>
    <x v="0"/>
    <s v=""/>
    <n v="525.20000000000005"/>
    <x v="379"/>
  </r>
  <r>
    <n v="3004"/>
    <s v="Low"/>
    <n v="0"/>
    <n v="-52.65"/>
    <n v="22.38"/>
    <n v="15.1"/>
    <n v="1340"/>
    <x v="434"/>
    <x v="0"/>
    <x v="1"/>
    <x v="0"/>
    <x v="8"/>
    <s v="Small Box"/>
    <x v="429"/>
    <n v="0.38"/>
    <s v="United States"/>
    <x v="1"/>
    <x v="4"/>
    <s v="New York City"/>
    <n v="10170"/>
    <d v="2015-02-10T00:00:00"/>
    <d v="2015-02-17T00:00:00"/>
    <n v="29"/>
    <n v="682.68"/>
    <n v="21636"/>
    <n v="7"/>
    <n v="-7.71"/>
    <n v="0"/>
    <x v="2"/>
    <x v="1"/>
    <x v="1"/>
    <n v="-52.65"/>
    <s v=""/>
    <x v="2"/>
  </r>
  <r>
    <n v="3005"/>
    <s v="Low"/>
    <n v="7.0000000000000007E-2"/>
    <n v="-24.44"/>
    <n v="5.98"/>
    <n v="4.6900000000000004"/>
    <n v="1340"/>
    <x v="434"/>
    <x v="2"/>
    <x v="1"/>
    <x v="0"/>
    <x v="10"/>
    <s v="Small Box"/>
    <x v="502"/>
    <n v="0.68"/>
    <s v="United States"/>
    <x v="1"/>
    <x v="4"/>
    <s v="New York City"/>
    <n v="10170"/>
    <d v="2015-02-10T00:00:00"/>
    <d v="2015-02-15T00:00:00"/>
    <n v="11"/>
    <n v="73.44"/>
    <n v="21636"/>
    <n v="5"/>
    <n v="-33.28"/>
    <n v="5.53"/>
    <x v="2"/>
    <x v="0"/>
    <x v="0"/>
    <n v="-24.44"/>
    <s v=""/>
    <x v="2"/>
  </r>
  <r>
    <n v="3006"/>
    <s v="Low"/>
    <n v="0.02"/>
    <n v="366.51"/>
    <n v="55.99"/>
    <n v="3.3"/>
    <n v="1340"/>
    <x v="434"/>
    <x v="2"/>
    <x v="1"/>
    <x v="2"/>
    <x v="5"/>
    <s v="Small Pack"/>
    <x v="501"/>
    <n v="0.59"/>
    <s v="United States"/>
    <x v="1"/>
    <x v="4"/>
    <s v="New York City"/>
    <n v="10170"/>
    <d v="2015-02-10T00:00:00"/>
    <d v="2015-02-10T00:00:00"/>
    <n v="63"/>
    <n v="2997.07"/>
    <n v="21636"/>
    <n v="0"/>
    <n v="12.23"/>
    <n v="61.16"/>
    <x v="2"/>
    <x v="0"/>
    <x v="0"/>
    <s v=""/>
    <n v="366.51"/>
    <x v="380"/>
  </r>
  <r>
    <n v="3431"/>
    <s v="Not Specified"/>
    <n v="7.0000000000000007E-2"/>
    <n v="27.38"/>
    <n v="3.98"/>
    <n v="0.83"/>
    <n v="1340"/>
    <x v="434"/>
    <x v="2"/>
    <x v="1"/>
    <x v="0"/>
    <x v="0"/>
    <s v="Wrap Bag"/>
    <x v="503"/>
    <n v="0.51"/>
    <s v="United States"/>
    <x v="1"/>
    <x v="4"/>
    <s v="New York City"/>
    <n v="10170"/>
    <d v="2015-06-06T00:00:00"/>
    <d v="2015-06-09T00:00:00"/>
    <n v="76"/>
    <n v="282.85000000000002"/>
    <n v="24455"/>
    <n v="3"/>
    <n v="9.68"/>
    <n v="21.29"/>
    <x v="1"/>
    <x v="0"/>
    <x v="0"/>
    <s v=""/>
    <n v="27.38"/>
    <x v="381"/>
  </r>
  <r>
    <n v="21005"/>
    <s v="Low"/>
    <n v="7.0000000000000007E-2"/>
    <n v="-12.71"/>
    <n v="5.98"/>
    <n v="4.6900000000000004"/>
    <n v="1341"/>
    <x v="435"/>
    <x v="2"/>
    <x v="1"/>
    <x v="0"/>
    <x v="10"/>
    <s v="Small Box"/>
    <x v="502"/>
    <n v="0.68"/>
    <s v="United States"/>
    <x v="1"/>
    <x v="19"/>
    <s v="Chambersburg"/>
    <n v="17201"/>
    <d v="2015-02-10T00:00:00"/>
    <d v="2015-02-15T00:00:00"/>
    <n v="3"/>
    <n v="20.03"/>
    <n v="91244"/>
    <n v="5"/>
    <n v="-63.45"/>
    <n v="1.51"/>
    <x v="2"/>
    <x v="0"/>
    <x v="0"/>
    <n v="-12.71"/>
    <s v=""/>
    <x v="2"/>
  </r>
  <r>
    <n v="21430"/>
    <s v="Not Specified"/>
    <n v="0"/>
    <n v="-5.29"/>
    <n v="20.89"/>
    <n v="1.99"/>
    <n v="1341"/>
    <x v="435"/>
    <x v="2"/>
    <x v="1"/>
    <x v="2"/>
    <x v="13"/>
    <s v="Small Pack"/>
    <x v="504"/>
    <n v="0.48"/>
    <s v="United States"/>
    <x v="1"/>
    <x v="19"/>
    <s v="Chambersburg"/>
    <n v="17201"/>
    <d v="2015-06-06T00:00:00"/>
    <d v="2015-06-08T00:00:00"/>
    <n v="4"/>
    <n v="84.56"/>
    <n v="91245"/>
    <n v="2"/>
    <n v="-6.26"/>
    <n v="0"/>
    <x v="1"/>
    <x v="1"/>
    <x v="1"/>
    <n v="-5.29"/>
    <s v=""/>
    <x v="2"/>
  </r>
  <r>
    <n v="21431"/>
    <s v="Not Specified"/>
    <n v="7.0000000000000007E-2"/>
    <n v="41.07"/>
    <n v="3.98"/>
    <n v="0.83"/>
    <n v="1341"/>
    <x v="435"/>
    <x v="2"/>
    <x v="1"/>
    <x v="0"/>
    <x v="0"/>
    <s v="Wrap Bag"/>
    <x v="503"/>
    <n v="0.51"/>
    <s v="United States"/>
    <x v="1"/>
    <x v="19"/>
    <s v="Chambersburg"/>
    <n v="17201"/>
    <d v="2015-06-06T00:00:00"/>
    <d v="2015-06-09T00:00:00"/>
    <n v="19"/>
    <n v="70.709999999999994"/>
    <n v="91245"/>
    <n v="3"/>
    <n v="58.08"/>
    <n v="5.32"/>
    <x v="1"/>
    <x v="0"/>
    <x v="0"/>
    <s v=""/>
    <n v="41.07"/>
    <x v="382"/>
  </r>
  <r>
    <n v="20804"/>
    <s v="Low"/>
    <n v="0.1"/>
    <n v="-94.49"/>
    <n v="2.62"/>
    <n v="0.8"/>
    <n v="1347"/>
    <x v="436"/>
    <x v="2"/>
    <x v="1"/>
    <x v="0"/>
    <x v="3"/>
    <s v="Wrap Bag"/>
    <x v="505"/>
    <n v="0.39"/>
    <s v="United States"/>
    <x v="3"/>
    <x v="26"/>
    <s v="Brandon"/>
    <n v="33511"/>
    <d v="2015-04-30T00:00:00"/>
    <d v="2015-05-06T00:00:00"/>
    <n v="21"/>
    <n v="51.86"/>
    <n v="89686"/>
    <n v="6"/>
    <n v="-182.2"/>
    <n v="5.76"/>
    <x v="4"/>
    <x v="0"/>
    <x v="0"/>
    <n v="-94.49"/>
    <s v=""/>
    <x v="2"/>
  </r>
  <r>
    <n v="22414"/>
    <s v="High"/>
    <n v="0"/>
    <n v="-172.3"/>
    <n v="12.2"/>
    <n v="6.02"/>
    <n v="1350"/>
    <x v="437"/>
    <x v="0"/>
    <x v="1"/>
    <x v="1"/>
    <x v="2"/>
    <s v="Small Pack"/>
    <x v="506"/>
    <n v="0.43"/>
    <s v="United States"/>
    <x v="3"/>
    <x v="26"/>
    <s v="Carol City"/>
    <n v="33055"/>
    <d v="2015-04-17T00:00:00"/>
    <d v="2015-04-18T00:00:00"/>
    <n v="4"/>
    <n v="56.24"/>
    <n v="88233"/>
    <n v="1"/>
    <n v="-306.36"/>
    <n v="0"/>
    <x v="4"/>
    <x v="1"/>
    <x v="1"/>
    <n v="-172.3"/>
    <s v=""/>
    <x v="2"/>
  </r>
  <r>
    <n v="18499"/>
    <s v="Not Specified"/>
    <n v="0.1"/>
    <n v="3285.48"/>
    <n v="110.99"/>
    <n v="8.99"/>
    <n v="1351"/>
    <x v="438"/>
    <x v="0"/>
    <x v="1"/>
    <x v="2"/>
    <x v="5"/>
    <s v="Small Box"/>
    <x v="507"/>
    <n v="0.56999999999999995"/>
    <s v="United States"/>
    <x v="3"/>
    <x v="26"/>
    <s v="Coconut Creek"/>
    <n v="33063"/>
    <d v="2015-01-27T00:00:00"/>
    <d v="2015-01-29T00:00:00"/>
    <n v="7"/>
    <n v="627.78"/>
    <n v="88232"/>
    <n v="2"/>
    <n v="523.35"/>
    <n v="69.75"/>
    <x v="0"/>
    <x v="0"/>
    <x v="0"/>
    <s v=""/>
    <n v="3285.48"/>
    <x v="383"/>
  </r>
  <r>
    <n v="24232"/>
    <s v="High"/>
    <n v="0.05"/>
    <n v="46.04"/>
    <n v="17.670000000000002"/>
    <n v="8.99"/>
    <n v="1352"/>
    <x v="439"/>
    <x v="2"/>
    <x v="1"/>
    <x v="1"/>
    <x v="2"/>
    <s v="Small Pack"/>
    <x v="283"/>
    <n v="0.47"/>
    <s v="United States"/>
    <x v="1"/>
    <x v="30"/>
    <s v="Camp Springs"/>
    <n v="20746"/>
    <d v="2015-04-30T00:00:00"/>
    <d v="2015-05-01T00:00:00"/>
    <n v="16"/>
    <n v="283.44"/>
    <n v="88234"/>
    <n v="1"/>
    <n v="16.239999999999998"/>
    <n v="14.92"/>
    <x v="4"/>
    <x v="0"/>
    <x v="0"/>
    <s v=""/>
    <n v="46.04"/>
    <x v="384"/>
  </r>
  <r>
    <n v="20870"/>
    <s v="High"/>
    <n v="0.1"/>
    <n v="-1.07"/>
    <n v="4.13"/>
    <n v="0.99"/>
    <n v="1354"/>
    <x v="440"/>
    <x v="2"/>
    <x v="3"/>
    <x v="0"/>
    <x v="9"/>
    <s v="Small Box"/>
    <x v="508"/>
    <n v="0.39"/>
    <s v="United States"/>
    <x v="2"/>
    <x v="7"/>
    <s v="Weatherford"/>
    <n v="76086"/>
    <d v="2015-02-11T00:00:00"/>
    <d v="2015-02-11T00:00:00"/>
    <n v="2"/>
    <n v="8.3000000000000007"/>
    <n v="91209"/>
    <n v="0"/>
    <n v="-12.91"/>
    <n v="0.92"/>
    <x v="2"/>
    <x v="0"/>
    <x v="0"/>
    <n v="-1.07"/>
    <s v=""/>
    <x v="2"/>
  </r>
  <r>
    <n v="20871"/>
    <s v="High"/>
    <n v="0.04"/>
    <n v="4.41"/>
    <n v="4.9800000000000004"/>
    <n v="0.49"/>
    <n v="1354"/>
    <x v="440"/>
    <x v="2"/>
    <x v="3"/>
    <x v="0"/>
    <x v="9"/>
    <s v="Small Box"/>
    <x v="509"/>
    <n v="0.39"/>
    <s v="United States"/>
    <x v="2"/>
    <x v="7"/>
    <s v="Weatherford"/>
    <n v="76086"/>
    <d v="2015-02-11T00:00:00"/>
    <d v="2015-02-13T00:00:00"/>
    <n v="2"/>
    <n v="10.039999999999999"/>
    <n v="91209"/>
    <n v="2"/>
    <n v="43.93"/>
    <n v="0.42"/>
    <x v="2"/>
    <x v="0"/>
    <x v="0"/>
    <s v=""/>
    <n v="4.41"/>
    <x v="385"/>
  </r>
  <r>
    <n v="18733"/>
    <s v="Medium"/>
    <n v="0.03"/>
    <n v="500.96"/>
    <n v="125.99"/>
    <n v="7.69"/>
    <n v="1357"/>
    <x v="441"/>
    <x v="2"/>
    <x v="1"/>
    <x v="2"/>
    <x v="5"/>
    <s v="Small Box"/>
    <x v="442"/>
    <n v="0.57999999999999996"/>
    <s v="United States"/>
    <x v="2"/>
    <x v="7"/>
    <s v="Weslaco"/>
    <n v="78596"/>
    <d v="2015-06-03T00:00:00"/>
    <d v="2015-06-05T00:00:00"/>
    <n v="9"/>
    <n v="981.65"/>
    <n v="88184"/>
    <n v="2"/>
    <n v="51.03"/>
    <n v="30.36"/>
    <x v="1"/>
    <x v="0"/>
    <x v="0"/>
    <s v=""/>
    <n v="500.96"/>
    <x v="386"/>
  </r>
  <r>
    <n v="18645"/>
    <s v="High"/>
    <n v="7.0000000000000007E-2"/>
    <n v="1206.5999999999999"/>
    <n v="119.99"/>
    <n v="16.8"/>
    <n v="1357"/>
    <x v="441"/>
    <x v="1"/>
    <x v="1"/>
    <x v="2"/>
    <x v="6"/>
    <s v="Jumbo Box"/>
    <x v="510"/>
    <n v="0.35"/>
    <s v="United States"/>
    <x v="2"/>
    <x v="7"/>
    <s v="Weslaco"/>
    <n v="78596"/>
    <d v="2015-06-28T00:00:00"/>
    <d v="2015-06-30T00:00:00"/>
    <n v="15"/>
    <n v="1748.69"/>
    <n v="88185"/>
    <n v="2"/>
    <n v="69"/>
    <n v="131.62"/>
    <x v="1"/>
    <x v="0"/>
    <x v="0"/>
    <s v=""/>
    <n v="1206.5999999999999"/>
    <x v="387"/>
  </r>
  <r>
    <n v="20830"/>
    <s v="High"/>
    <n v="0.03"/>
    <n v="82.31"/>
    <n v="14.34"/>
    <n v="5"/>
    <n v="1360"/>
    <x v="442"/>
    <x v="2"/>
    <x v="3"/>
    <x v="1"/>
    <x v="2"/>
    <s v="Small Pack"/>
    <x v="511"/>
    <n v="0.49"/>
    <s v="United States"/>
    <x v="2"/>
    <x v="25"/>
    <s v="Muscatine"/>
    <n v="52761"/>
    <d v="2015-01-26T00:00:00"/>
    <d v="2015-01-27T00:00:00"/>
    <n v="8"/>
    <n v="119.29"/>
    <n v="89595"/>
    <n v="1"/>
    <n v="69"/>
    <n v="3.69"/>
    <x v="0"/>
    <x v="0"/>
    <x v="0"/>
    <s v=""/>
    <n v="82.31"/>
    <x v="388"/>
  </r>
  <r>
    <n v="20829"/>
    <s v="High"/>
    <n v="0.01"/>
    <n v="1.22"/>
    <n v="2.89"/>
    <n v="0.5"/>
    <n v="1361"/>
    <x v="443"/>
    <x v="2"/>
    <x v="3"/>
    <x v="0"/>
    <x v="9"/>
    <s v="Small Box"/>
    <x v="277"/>
    <n v="0.38"/>
    <s v="United States"/>
    <x v="2"/>
    <x v="22"/>
    <s v="Allen Park"/>
    <n v="48101"/>
    <d v="2015-01-26T00:00:00"/>
    <d v="2015-01-28T00:00:00"/>
    <n v="1"/>
    <n v="3.08"/>
    <n v="89595"/>
    <n v="2"/>
    <n v="39.729999999999997"/>
    <n v="0.03"/>
    <x v="0"/>
    <x v="0"/>
    <x v="0"/>
    <s v=""/>
    <n v="1.22"/>
    <x v="389"/>
  </r>
  <r>
    <n v="24432"/>
    <s v="Critical"/>
    <n v="0.01"/>
    <n v="-15.63"/>
    <n v="6.48"/>
    <n v="6.22"/>
    <n v="1361"/>
    <x v="443"/>
    <x v="0"/>
    <x v="3"/>
    <x v="0"/>
    <x v="7"/>
    <s v="Small Box"/>
    <x v="512"/>
    <n v="0.37"/>
    <s v="United States"/>
    <x v="2"/>
    <x v="22"/>
    <s v="Allen Park"/>
    <n v="48101"/>
    <d v="2015-02-10T00:00:00"/>
    <d v="2015-02-11T00:00:00"/>
    <n v="9"/>
    <n v="69.459999999999994"/>
    <n v="89596"/>
    <n v="1"/>
    <n v="-22.5"/>
    <n v="0.7"/>
    <x v="2"/>
    <x v="0"/>
    <x v="0"/>
    <n v="-15.63"/>
    <s v=""/>
    <x v="2"/>
  </r>
  <r>
    <n v="24433"/>
    <s v="Critical"/>
    <n v="0.03"/>
    <n v="790.55"/>
    <n v="85.99"/>
    <n v="3.3"/>
    <n v="1361"/>
    <x v="443"/>
    <x v="2"/>
    <x v="3"/>
    <x v="2"/>
    <x v="5"/>
    <s v="Small Pack"/>
    <x v="181"/>
    <n v="0.37"/>
    <s v="United States"/>
    <x v="2"/>
    <x v="22"/>
    <s v="Allen Park"/>
    <n v="48101"/>
    <d v="2015-02-10T00:00:00"/>
    <d v="2015-02-12T00:00:00"/>
    <n v="16"/>
    <n v="1145.72"/>
    <n v="89596"/>
    <n v="2"/>
    <n v="69"/>
    <n v="35.43"/>
    <x v="2"/>
    <x v="0"/>
    <x v="0"/>
    <s v=""/>
    <n v="790.55"/>
    <x v="390"/>
  </r>
  <r>
    <n v="23011"/>
    <s v="Medium"/>
    <n v="0.05"/>
    <n v="5.47"/>
    <n v="12.97"/>
    <n v="1.49"/>
    <n v="1363"/>
    <x v="444"/>
    <x v="2"/>
    <x v="3"/>
    <x v="0"/>
    <x v="8"/>
    <s v="Small Box"/>
    <x v="513"/>
    <n v="0.35"/>
    <s v="United States"/>
    <x v="3"/>
    <x v="26"/>
    <s v="Casselberry"/>
    <n v="32707"/>
    <d v="2015-02-04T00:00:00"/>
    <d v="2015-02-06T00:00:00"/>
    <n v="2"/>
    <n v="26.37"/>
    <n v="89993"/>
    <n v="2"/>
    <n v="20.73"/>
    <n v="1.39"/>
    <x v="2"/>
    <x v="0"/>
    <x v="0"/>
    <s v=""/>
    <n v="5.47"/>
    <x v="391"/>
  </r>
  <r>
    <n v="23012"/>
    <s v="Medium"/>
    <n v="0.06"/>
    <n v="-149.12"/>
    <n v="5.81"/>
    <n v="3.37"/>
    <n v="1363"/>
    <x v="444"/>
    <x v="2"/>
    <x v="3"/>
    <x v="0"/>
    <x v="3"/>
    <s v="Wrap Bag"/>
    <x v="514"/>
    <n v="0.54"/>
    <s v="United States"/>
    <x v="3"/>
    <x v="26"/>
    <s v="Casselberry"/>
    <n v="32707"/>
    <d v="2015-02-04T00:00:00"/>
    <d v="2015-02-06T00:00:00"/>
    <n v="9"/>
    <n v="53.44"/>
    <n v="89993"/>
    <n v="2"/>
    <n v="-279.04000000000002"/>
    <n v="3.41"/>
    <x v="2"/>
    <x v="0"/>
    <x v="0"/>
    <n v="-149.12"/>
    <s v=""/>
    <x v="2"/>
  </r>
  <r>
    <n v="19333"/>
    <s v="Not Specified"/>
    <n v="0.1"/>
    <n v="-90.26"/>
    <n v="5.98"/>
    <n v="5.35"/>
    <n v="1364"/>
    <x v="445"/>
    <x v="2"/>
    <x v="1"/>
    <x v="0"/>
    <x v="7"/>
    <s v="Small Box"/>
    <x v="515"/>
    <n v="0.4"/>
    <s v="United States"/>
    <x v="1"/>
    <x v="30"/>
    <s v="Camp Springs"/>
    <n v="20746"/>
    <d v="2015-03-17T00:00:00"/>
    <d v="2015-03-17T00:00:00"/>
    <n v="10"/>
    <n v="57.34"/>
    <n v="89994"/>
    <n v="0"/>
    <n v="-157.41"/>
    <n v="6.37"/>
    <x v="5"/>
    <x v="0"/>
    <x v="0"/>
    <n v="-90.26"/>
    <s v=""/>
    <x v="2"/>
  </r>
  <r>
    <n v="20539"/>
    <s v="Medium"/>
    <n v="0.03"/>
    <n v="-326.23"/>
    <n v="73.98"/>
    <n v="14.52"/>
    <n v="1367"/>
    <x v="446"/>
    <x v="2"/>
    <x v="3"/>
    <x v="2"/>
    <x v="13"/>
    <s v="Small Box"/>
    <x v="414"/>
    <n v="0.65"/>
    <s v="United States"/>
    <x v="2"/>
    <x v="7"/>
    <s v="Lubbock"/>
    <n v="79424"/>
    <d v="2015-01-07T00:00:00"/>
    <d v="2015-01-10T00:00:00"/>
    <n v="1"/>
    <n v="79.02"/>
    <n v="90513"/>
    <n v="3"/>
    <n v="-412.85"/>
    <n v="2.44"/>
    <x v="0"/>
    <x v="0"/>
    <x v="0"/>
    <n v="-326.23"/>
    <s v=""/>
    <x v="2"/>
  </r>
  <r>
    <n v="26034"/>
    <s v="Medium"/>
    <n v="0.09"/>
    <n v="16.899999999999999"/>
    <n v="4.55"/>
    <n v="1.49"/>
    <n v="1368"/>
    <x v="447"/>
    <x v="2"/>
    <x v="3"/>
    <x v="0"/>
    <x v="8"/>
    <s v="Small Box"/>
    <x v="516"/>
    <n v="0.35"/>
    <s v="United States"/>
    <x v="2"/>
    <x v="7"/>
    <s v="Lufkin"/>
    <n v="75901"/>
    <d v="2015-03-23T00:00:00"/>
    <d v="2015-03-25T00:00:00"/>
    <n v="6"/>
    <n v="25.45"/>
    <n v="90514"/>
    <n v="2"/>
    <n v="66.400000000000006"/>
    <n v="2.52"/>
    <x v="5"/>
    <x v="0"/>
    <x v="0"/>
    <s v=""/>
    <n v="16.899999999999999"/>
    <x v="392"/>
  </r>
  <r>
    <n v="26035"/>
    <s v="Medium"/>
    <n v="7.0000000000000007E-2"/>
    <n v="20.14"/>
    <n v="9.7799999999999994"/>
    <n v="5.76"/>
    <n v="1369"/>
    <x v="448"/>
    <x v="0"/>
    <x v="3"/>
    <x v="0"/>
    <x v="4"/>
    <s v="Small Box"/>
    <x v="453"/>
    <n v="0.35"/>
    <s v="United States"/>
    <x v="2"/>
    <x v="7"/>
    <s v="Mansfield"/>
    <n v="76063"/>
    <d v="2015-03-23T00:00:00"/>
    <d v="2015-03-25T00:00:00"/>
    <n v="11"/>
    <n v="110.72"/>
    <n v="90514"/>
    <n v="2"/>
    <n v="18.190000000000001"/>
    <n v="8.33"/>
    <x v="5"/>
    <x v="0"/>
    <x v="0"/>
    <s v=""/>
    <n v="20.14"/>
    <x v="393"/>
  </r>
  <r>
    <n v="24534"/>
    <s v="Critical"/>
    <n v="0.06"/>
    <n v="-21.23"/>
    <n v="44.01"/>
    <n v="3.5"/>
    <n v="1374"/>
    <x v="449"/>
    <x v="2"/>
    <x v="1"/>
    <x v="0"/>
    <x v="15"/>
    <s v="Small Box"/>
    <x v="517"/>
    <n v="0.59"/>
    <s v="United States"/>
    <x v="0"/>
    <x v="1"/>
    <s v="Stockton"/>
    <n v="95207"/>
    <d v="2015-06-07T00:00:00"/>
    <d v="2015-06-08T00:00:00"/>
    <n v="1"/>
    <n v="46.94"/>
    <n v="88212"/>
    <n v="1"/>
    <n v="-45.23"/>
    <n v="3"/>
    <x v="1"/>
    <x v="0"/>
    <x v="0"/>
    <n v="-21.23"/>
    <s v=""/>
    <x v="2"/>
  </r>
  <r>
    <n v="19932"/>
    <s v="Low"/>
    <n v="0.05"/>
    <n v="18.059999999999999"/>
    <n v="2.89"/>
    <n v="0.5"/>
    <n v="1380"/>
    <x v="450"/>
    <x v="2"/>
    <x v="1"/>
    <x v="0"/>
    <x v="9"/>
    <s v="Small Box"/>
    <x v="277"/>
    <n v="0.38"/>
    <s v="United States"/>
    <x v="1"/>
    <x v="16"/>
    <s v="Portsmouth"/>
    <n v="3801"/>
    <d v="2015-06-27T00:00:00"/>
    <d v="2015-07-03T00:00:00"/>
    <n v="9"/>
    <n v="26.18"/>
    <n v="88213"/>
    <n v="6"/>
    <n v="69"/>
    <n v="1.38"/>
    <x v="1"/>
    <x v="0"/>
    <x v="0"/>
    <s v=""/>
    <n v="18.059999999999999"/>
    <x v="177"/>
  </r>
  <r>
    <n v="19018"/>
    <s v="Medium"/>
    <n v="0.03"/>
    <n v="-93.25"/>
    <n v="2.23"/>
    <n v="4.57"/>
    <n v="1383"/>
    <x v="451"/>
    <x v="2"/>
    <x v="3"/>
    <x v="1"/>
    <x v="2"/>
    <s v="Small Pack"/>
    <x v="518"/>
    <n v="0.41"/>
    <s v="United States"/>
    <x v="0"/>
    <x v="17"/>
    <s v="West Valley City"/>
    <n v="84120"/>
    <d v="2015-05-01T00:00:00"/>
    <d v="2015-05-02T00:00:00"/>
    <n v="12"/>
    <n v="28.66"/>
    <n v="89406"/>
    <n v="1"/>
    <n v="-325.37"/>
    <n v="0.89"/>
    <x v="3"/>
    <x v="0"/>
    <x v="0"/>
    <n v="-93.25"/>
    <s v=""/>
    <x v="2"/>
  </r>
  <r>
    <n v="25790"/>
    <s v="Not Specified"/>
    <n v="7.0000000000000007E-2"/>
    <n v="-163.03"/>
    <n v="11.29"/>
    <n v="5.03"/>
    <n v="1384"/>
    <x v="452"/>
    <x v="2"/>
    <x v="3"/>
    <x v="0"/>
    <x v="10"/>
    <s v="Small Box"/>
    <x v="519"/>
    <n v="0.59"/>
    <s v="United States"/>
    <x v="3"/>
    <x v="8"/>
    <s v="Alexandria"/>
    <n v="22304"/>
    <d v="2015-06-30T00:00:00"/>
    <d v="2015-07-02T00:00:00"/>
    <n v="11"/>
    <n v="123.18"/>
    <n v="89407"/>
    <n v="2"/>
    <n v="-132.35"/>
    <n v="9.27"/>
    <x v="1"/>
    <x v="0"/>
    <x v="0"/>
    <n v="-163.03"/>
    <s v=""/>
    <x v="2"/>
  </r>
  <r>
    <n v="22984"/>
    <s v="Low"/>
    <n v="0.02"/>
    <n v="23.62"/>
    <n v="70.97"/>
    <n v="3.5"/>
    <n v="1384"/>
    <x v="452"/>
    <x v="2"/>
    <x v="3"/>
    <x v="0"/>
    <x v="15"/>
    <s v="Small Box"/>
    <x v="235"/>
    <n v="0.59"/>
    <s v="United States"/>
    <x v="3"/>
    <x v="8"/>
    <s v="Alexandria"/>
    <n v="22304"/>
    <d v="2015-06-07T00:00:00"/>
    <d v="2015-06-14T00:00:00"/>
    <n v="21"/>
    <n v="1533.59"/>
    <n v="89408"/>
    <n v="7"/>
    <n v="1.54"/>
    <n v="31.3"/>
    <x v="1"/>
    <x v="0"/>
    <x v="0"/>
    <s v=""/>
    <n v="23.62"/>
    <x v="394"/>
  </r>
  <r>
    <n v="18970"/>
    <s v="Critical"/>
    <n v="0.06"/>
    <n v="-11.07"/>
    <n v="1.74"/>
    <n v="4.08"/>
    <n v="1389"/>
    <x v="453"/>
    <x v="2"/>
    <x v="0"/>
    <x v="1"/>
    <x v="2"/>
    <s v="Small Pack"/>
    <x v="60"/>
    <n v="0.53"/>
    <s v="United States"/>
    <x v="0"/>
    <x v="1"/>
    <s v="Menlo Park"/>
    <n v="94025"/>
    <d v="2015-01-25T00:00:00"/>
    <d v="2015-01-26T00:00:00"/>
    <n v="1"/>
    <n v="2.77"/>
    <n v="88726"/>
    <n v="1"/>
    <n v="-399.75"/>
    <n v="0.18"/>
    <x v="0"/>
    <x v="0"/>
    <x v="0"/>
    <n v="-11.07"/>
    <s v=""/>
    <x v="2"/>
  </r>
  <r>
    <n v="19852"/>
    <s v="High"/>
    <n v="0.08"/>
    <n v="21.77"/>
    <n v="2.62"/>
    <n v="0.8"/>
    <n v="1389"/>
    <x v="453"/>
    <x v="0"/>
    <x v="2"/>
    <x v="0"/>
    <x v="3"/>
    <s v="Wrap Bag"/>
    <x v="505"/>
    <n v="0.39"/>
    <s v="United States"/>
    <x v="0"/>
    <x v="1"/>
    <s v="Menlo Park"/>
    <n v="94025"/>
    <d v="2015-05-13T00:00:00"/>
    <d v="2015-05-15T00:00:00"/>
    <n v="12"/>
    <n v="31.55"/>
    <n v="88728"/>
    <n v="2"/>
    <n v="69"/>
    <n v="2.74"/>
    <x v="3"/>
    <x v="0"/>
    <x v="0"/>
    <s v=""/>
    <n v="21.77"/>
    <x v="395"/>
  </r>
  <r>
    <n v="19111"/>
    <s v="High"/>
    <n v="0.09"/>
    <n v="29.38"/>
    <n v="2.61"/>
    <n v="0.5"/>
    <n v="1389"/>
    <x v="453"/>
    <x v="2"/>
    <x v="3"/>
    <x v="0"/>
    <x v="9"/>
    <s v="Small Box"/>
    <x v="413"/>
    <n v="0.39"/>
    <s v="United States"/>
    <x v="0"/>
    <x v="1"/>
    <s v="Menlo Park"/>
    <n v="94025"/>
    <d v="2015-06-03T00:00:00"/>
    <d v="2015-06-05T00:00:00"/>
    <n v="17"/>
    <n v="42.58"/>
    <n v="88729"/>
    <n v="2"/>
    <n v="69"/>
    <n v="4.21"/>
    <x v="1"/>
    <x v="0"/>
    <x v="0"/>
    <s v=""/>
    <n v="29.38"/>
    <x v="396"/>
  </r>
  <r>
    <n v="18702"/>
    <s v="Critical"/>
    <n v="0.1"/>
    <n v="100.3"/>
    <n v="8.17"/>
    <n v="1.69"/>
    <n v="1390"/>
    <x v="454"/>
    <x v="2"/>
    <x v="0"/>
    <x v="0"/>
    <x v="7"/>
    <s v="Wrap Bag"/>
    <x v="520"/>
    <n v="0.38"/>
    <s v="United States"/>
    <x v="0"/>
    <x v="1"/>
    <s v="Stockton"/>
    <n v="95207"/>
    <d v="2015-05-16T00:00:00"/>
    <d v="2015-05-16T00:00:00"/>
    <n v="19"/>
    <n v="145.36000000000001"/>
    <n v="88731"/>
    <n v="0"/>
    <n v="69"/>
    <n v="16.149999999999999"/>
    <x v="3"/>
    <x v="0"/>
    <x v="0"/>
    <s v=""/>
    <n v="100.3"/>
    <x v="397"/>
  </r>
  <r>
    <n v="18703"/>
    <s v="Critical"/>
    <n v="0.03"/>
    <n v="2495.4"/>
    <n v="110.99"/>
    <n v="2.5"/>
    <n v="1390"/>
    <x v="454"/>
    <x v="2"/>
    <x v="0"/>
    <x v="2"/>
    <x v="5"/>
    <s v="Small Box"/>
    <x v="170"/>
    <n v="0.56999999999999995"/>
    <s v="United States"/>
    <x v="0"/>
    <x v="1"/>
    <s v="Stockton"/>
    <n v="95207"/>
    <d v="2015-05-16T00:00:00"/>
    <d v="2015-05-18T00:00:00"/>
    <n v="38"/>
    <n v="3616.52"/>
    <n v="88731"/>
    <n v="2"/>
    <n v="69"/>
    <n v="111.85"/>
    <x v="3"/>
    <x v="0"/>
    <x v="0"/>
    <s v=""/>
    <n v="2495.4"/>
    <x v="398"/>
  </r>
  <r>
    <n v="20523"/>
    <s v="Not Specified"/>
    <n v="0"/>
    <n v="-0.11"/>
    <n v="2.88"/>
    <n v="0.7"/>
    <n v="1391"/>
    <x v="455"/>
    <x v="0"/>
    <x v="3"/>
    <x v="0"/>
    <x v="0"/>
    <s v="Wrap Bag"/>
    <x v="122"/>
    <n v="0.56000000000000005"/>
    <s v="United States"/>
    <x v="0"/>
    <x v="1"/>
    <s v="Sunnyvale"/>
    <n v="94086"/>
    <d v="2015-04-24T00:00:00"/>
    <d v="2015-04-24T00:00:00"/>
    <n v="1"/>
    <n v="7.96"/>
    <n v="88727"/>
    <n v="0"/>
    <n v="-1.38"/>
    <n v="0"/>
    <x v="4"/>
    <x v="1"/>
    <x v="1"/>
    <n v="-0.11"/>
    <s v=""/>
    <x v="2"/>
  </r>
  <r>
    <n v="20163"/>
    <s v="Low"/>
    <n v="7.0000000000000007E-2"/>
    <n v="15.24"/>
    <n v="12.28"/>
    <n v="6.13"/>
    <n v="1391"/>
    <x v="455"/>
    <x v="2"/>
    <x v="2"/>
    <x v="0"/>
    <x v="10"/>
    <s v="Small Box"/>
    <x v="521"/>
    <n v="0.56999999999999995"/>
    <s v="United States"/>
    <x v="0"/>
    <x v="1"/>
    <s v="Sunnyvale"/>
    <n v="94086"/>
    <d v="2015-05-03T00:00:00"/>
    <d v="2015-05-10T00:00:00"/>
    <n v="33"/>
    <n v="389.59"/>
    <n v="88730"/>
    <n v="7"/>
    <n v="3.91"/>
    <n v="29.32"/>
    <x v="3"/>
    <x v="0"/>
    <x v="0"/>
    <s v=""/>
    <n v="15.24"/>
    <x v="399"/>
  </r>
  <r>
    <n v="5297"/>
    <s v="Not Specified"/>
    <n v="0"/>
    <n v="-42.85"/>
    <n v="8.6"/>
    <n v="6.19"/>
    <n v="1402"/>
    <x v="456"/>
    <x v="2"/>
    <x v="0"/>
    <x v="0"/>
    <x v="8"/>
    <s v="Small Box"/>
    <x v="331"/>
    <n v="0.38"/>
    <s v="United States"/>
    <x v="2"/>
    <x v="12"/>
    <s v="Chicago"/>
    <n v="60653"/>
    <d v="2015-01-15T00:00:00"/>
    <d v="2015-01-15T00:00:00"/>
    <n v="48"/>
    <n v="447.89"/>
    <n v="37729"/>
    <n v="0"/>
    <n v="-9.57"/>
    <n v="0"/>
    <x v="0"/>
    <x v="1"/>
    <x v="1"/>
    <n v="-42.85"/>
    <s v=""/>
    <x v="2"/>
  </r>
  <r>
    <n v="6080"/>
    <s v="Medium"/>
    <n v="0.04"/>
    <n v="-20.79"/>
    <n v="30.73"/>
    <n v="4"/>
    <n v="1402"/>
    <x v="456"/>
    <x v="2"/>
    <x v="1"/>
    <x v="2"/>
    <x v="13"/>
    <s v="Small Box"/>
    <x v="88"/>
    <n v="0.75"/>
    <s v="United States"/>
    <x v="2"/>
    <x v="12"/>
    <s v="Chicago"/>
    <n v="60653"/>
    <d v="2015-01-21T00:00:00"/>
    <d v="2015-01-22T00:00:00"/>
    <n v="48"/>
    <n v="1420.84"/>
    <n v="43079"/>
    <n v="1"/>
    <n v="-1.46"/>
    <n v="59.2"/>
    <x v="0"/>
    <x v="0"/>
    <x v="0"/>
    <n v="-20.79"/>
    <s v=""/>
    <x v="2"/>
  </r>
  <r>
    <n v="23297"/>
    <s v="Not Specified"/>
    <n v="0"/>
    <n v="-33.21"/>
    <n v="8.6"/>
    <n v="6.19"/>
    <n v="1405"/>
    <x v="457"/>
    <x v="2"/>
    <x v="0"/>
    <x v="0"/>
    <x v="8"/>
    <s v="Small Box"/>
    <x v="331"/>
    <n v="0.38"/>
    <s v="United States"/>
    <x v="2"/>
    <x v="22"/>
    <s v="Battle Creek"/>
    <n v="49017"/>
    <d v="2015-01-15T00:00:00"/>
    <d v="2015-01-15T00:00:00"/>
    <n v="12"/>
    <n v="111.97"/>
    <n v="86144"/>
    <n v="0"/>
    <n v="-29.66"/>
    <n v="0"/>
    <x v="0"/>
    <x v="1"/>
    <x v="1"/>
    <n v="-33.21"/>
    <s v=""/>
    <x v="2"/>
  </r>
  <r>
    <n v="24080"/>
    <s v="Medium"/>
    <n v="0.04"/>
    <n v="-20.79"/>
    <n v="30.73"/>
    <n v="4"/>
    <n v="1405"/>
    <x v="457"/>
    <x v="2"/>
    <x v="1"/>
    <x v="2"/>
    <x v="13"/>
    <s v="Small Box"/>
    <x v="88"/>
    <n v="0.75"/>
    <s v="United States"/>
    <x v="2"/>
    <x v="22"/>
    <s v="Battle Creek"/>
    <n v="49017"/>
    <d v="2015-01-21T00:00:00"/>
    <d v="2015-01-22T00:00:00"/>
    <n v="12"/>
    <n v="355.21"/>
    <n v="86145"/>
    <n v="1"/>
    <n v="-5.85"/>
    <n v="14.8"/>
    <x v="0"/>
    <x v="0"/>
    <x v="0"/>
    <n v="-20.79"/>
    <s v=""/>
    <x v="2"/>
  </r>
  <r>
    <n v="19417"/>
    <s v="Medium"/>
    <n v="0"/>
    <n v="370"/>
    <n v="65.989999999999995"/>
    <n v="5.26"/>
    <n v="1410"/>
    <x v="458"/>
    <x v="2"/>
    <x v="0"/>
    <x v="2"/>
    <x v="5"/>
    <s v="Small Box"/>
    <x v="522"/>
    <n v="0.59"/>
    <s v="United States"/>
    <x v="0"/>
    <x v="1"/>
    <s v="Moreno Valley"/>
    <n v="92553"/>
    <d v="2015-04-07T00:00:00"/>
    <d v="2015-04-08T00:00:00"/>
    <n v="9"/>
    <n v="536.23"/>
    <n v="87086"/>
    <n v="1"/>
    <n v="69"/>
    <n v="0"/>
    <x v="4"/>
    <x v="1"/>
    <x v="1"/>
    <s v=""/>
    <n v="370"/>
    <x v="400"/>
  </r>
  <r>
    <n v="24407"/>
    <s v="Not Specified"/>
    <n v="0.08"/>
    <n v="20.45"/>
    <n v="3.38"/>
    <n v="0.85"/>
    <n v="1412"/>
    <x v="459"/>
    <x v="2"/>
    <x v="0"/>
    <x v="0"/>
    <x v="0"/>
    <s v="Wrap Bag"/>
    <x v="523"/>
    <n v="0.48"/>
    <s v="United States"/>
    <x v="0"/>
    <x v="1"/>
    <s v="Mountain View"/>
    <n v="94043"/>
    <d v="2015-02-02T00:00:00"/>
    <d v="2015-02-04T00:00:00"/>
    <n v="12"/>
    <n v="38.81"/>
    <n v="87087"/>
    <n v="2"/>
    <n v="52.7"/>
    <n v="3.37"/>
    <x v="2"/>
    <x v="0"/>
    <x v="0"/>
    <s v=""/>
    <n v="20.45"/>
    <x v="401"/>
  </r>
  <r>
    <n v="1417"/>
    <s v="Medium"/>
    <n v="0"/>
    <n v="542.25"/>
    <n v="65.989999999999995"/>
    <n v="5.26"/>
    <n v="1413"/>
    <x v="460"/>
    <x v="2"/>
    <x v="0"/>
    <x v="2"/>
    <x v="5"/>
    <s v="Small Box"/>
    <x v="522"/>
    <n v="0.59"/>
    <s v="United States"/>
    <x v="1"/>
    <x v="15"/>
    <s v="Boston"/>
    <n v="2113"/>
    <d v="2015-04-07T00:00:00"/>
    <d v="2015-04-08T00:00:00"/>
    <n v="36"/>
    <n v="2144.92"/>
    <n v="10277"/>
    <n v="1"/>
    <n v="25.28"/>
    <n v="0"/>
    <x v="4"/>
    <x v="1"/>
    <x v="1"/>
    <s v=""/>
    <n v="542.25"/>
    <x v="402"/>
  </r>
  <r>
    <n v="6406"/>
    <s v="Not Specified"/>
    <n v="0.02"/>
    <n v="69.61"/>
    <n v="16.48"/>
    <n v="1.99"/>
    <n v="1413"/>
    <x v="460"/>
    <x v="0"/>
    <x v="0"/>
    <x v="2"/>
    <x v="13"/>
    <s v="Small Pack"/>
    <x v="524"/>
    <n v="0.42"/>
    <s v="United States"/>
    <x v="1"/>
    <x v="15"/>
    <s v="Boston"/>
    <n v="2113"/>
    <d v="2015-02-02T00:00:00"/>
    <d v="2015-02-04T00:00:00"/>
    <n v="27"/>
    <n v="484.56"/>
    <n v="45539"/>
    <n v="2"/>
    <n v="14.37"/>
    <n v="9.89"/>
    <x v="2"/>
    <x v="0"/>
    <x v="0"/>
    <s v=""/>
    <n v="69.61"/>
    <x v="403"/>
  </r>
  <r>
    <n v="25129"/>
    <s v="Critical"/>
    <n v="0.02"/>
    <n v="-634.87"/>
    <n v="417.4"/>
    <n v="75.23"/>
    <n v="1416"/>
    <x v="461"/>
    <x v="1"/>
    <x v="2"/>
    <x v="1"/>
    <x v="11"/>
    <s v="Jumbo Box"/>
    <x v="249"/>
    <n v="0.79"/>
    <s v="United States"/>
    <x v="2"/>
    <x v="38"/>
    <s v="Indianapolis"/>
    <n v="46203"/>
    <d v="2015-05-06T00:00:00"/>
    <d v="2015-05-07T00:00:00"/>
    <n v="1"/>
    <n v="471.21"/>
    <n v="90538"/>
    <n v="1"/>
    <n v="-134.72999999999999"/>
    <n v="9.6199999999999992"/>
    <x v="3"/>
    <x v="0"/>
    <x v="0"/>
    <n v="-634.87"/>
    <s v=""/>
    <x v="2"/>
  </r>
  <r>
    <n v="24722"/>
    <s v="High"/>
    <n v="0.04"/>
    <n v="87.12"/>
    <n v="46.89"/>
    <n v="5.0999999999999996"/>
    <n v="1416"/>
    <x v="461"/>
    <x v="2"/>
    <x v="2"/>
    <x v="0"/>
    <x v="15"/>
    <s v="Medium Box"/>
    <x v="480"/>
    <n v="0.46"/>
    <s v="United States"/>
    <x v="2"/>
    <x v="38"/>
    <s v="Indianapolis"/>
    <n v="46203"/>
    <d v="2015-06-25T00:00:00"/>
    <d v="2015-06-27T00:00:00"/>
    <n v="4"/>
    <n v="182.61"/>
    <n v="90540"/>
    <n v="2"/>
    <n v="47.71"/>
    <n v="7.61"/>
    <x v="1"/>
    <x v="0"/>
    <x v="0"/>
    <s v=""/>
    <n v="87.12"/>
    <x v="404"/>
  </r>
  <r>
    <n v="22823"/>
    <s v="Low"/>
    <n v="7.0000000000000007E-2"/>
    <n v="25.24"/>
    <n v="4.84"/>
    <n v="0.71"/>
    <n v="1418"/>
    <x v="462"/>
    <x v="2"/>
    <x v="2"/>
    <x v="0"/>
    <x v="0"/>
    <s v="Wrap Bag"/>
    <x v="525"/>
    <n v="0.52"/>
    <s v="United States"/>
    <x v="2"/>
    <x v="38"/>
    <s v="Kokomo"/>
    <n v="46901"/>
    <d v="2015-01-01T00:00:00"/>
    <d v="2015-01-03T00:00:00"/>
    <n v="8"/>
    <n v="36.58"/>
    <n v="90539"/>
    <n v="2"/>
    <n v="69"/>
    <n v="2.75"/>
    <x v="0"/>
    <x v="0"/>
    <x v="0"/>
    <s v=""/>
    <n v="25.24"/>
    <x v="405"/>
  </r>
  <r>
    <n v="24295"/>
    <s v="Not Specified"/>
    <n v="0.01"/>
    <n v="-94.67"/>
    <n v="124.49"/>
    <n v="51.94"/>
    <n v="1419"/>
    <x v="463"/>
    <x v="1"/>
    <x v="2"/>
    <x v="1"/>
    <x v="11"/>
    <s v="Jumbo Box"/>
    <x v="156"/>
    <n v="0.63"/>
    <s v="United States"/>
    <x v="2"/>
    <x v="38"/>
    <s v="Lafayette"/>
    <n v="47905"/>
    <d v="2015-06-25T00:00:00"/>
    <d v="2015-06-26T00:00:00"/>
    <n v="18"/>
    <n v="2376.12"/>
    <n v="90540"/>
    <n v="1"/>
    <n v="-3.98"/>
    <n v="24"/>
    <x v="1"/>
    <x v="0"/>
    <x v="0"/>
    <n v="-94.67"/>
    <s v=""/>
    <x v="2"/>
  </r>
  <r>
    <n v="19024"/>
    <s v="Low"/>
    <n v="0.05"/>
    <n v="451.28"/>
    <n v="350.99"/>
    <n v="39"/>
    <n v="1424"/>
    <x v="464"/>
    <x v="1"/>
    <x v="1"/>
    <x v="1"/>
    <x v="1"/>
    <s v="Jumbo Drum"/>
    <x v="455"/>
    <n v="0.55000000000000004"/>
    <s v="United States"/>
    <x v="0"/>
    <x v="21"/>
    <s v="Englewood"/>
    <n v="80112"/>
    <d v="2015-01-12T00:00:00"/>
    <d v="2015-01-14T00:00:00"/>
    <n v="3"/>
    <n v="1020.08"/>
    <n v="89448"/>
    <n v="2"/>
    <n v="44.24"/>
    <n v="53.69"/>
    <x v="0"/>
    <x v="0"/>
    <x v="0"/>
    <s v=""/>
    <n v="451.28"/>
    <x v="406"/>
  </r>
  <r>
    <n v="19025"/>
    <s v="Low"/>
    <n v="0"/>
    <n v="44.99"/>
    <n v="8.74"/>
    <n v="1.39"/>
    <n v="1424"/>
    <x v="464"/>
    <x v="2"/>
    <x v="1"/>
    <x v="0"/>
    <x v="4"/>
    <s v="Small Box"/>
    <x v="526"/>
    <n v="0.38"/>
    <s v="United States"/>
    <x v="0"/>
    <x v="21"/>
    <s v="Englewood"/>
    <n v="80112"/>
    <d v="2015-01-12T00:00:00"/>
    <d v="2015-01-16T00:00:00"/>
    <n v="7"/>
    <n v="65.2"/>
    <n v="89448"/>
    <n v="4"/>
    <n v="69"/>
    <n v="0"/>
    <x v="0"/>
    <x v="1"/>
    <x v="1"/>
    <s v=""/>
    <n v="44.99"/>
    <x v="407"/>
  </r>
  <r>
    <n v="19026"/>
    <s v="Low"/>
    <n v="0.02"/>
    <n v="-20.73"/>
    <n v="1.98"/>
    <n v="0.7"/>
    <n v="1424"/>
    <x v="464"/>
    <x v="2"/>
    <x v="1"/>
    <x v="0"/>
    <x v="3"/>
    <s v="Wrap Bag"/>
    <x v="133"/>
    <n v="0.83"/>
    <s v="United States"/>
    <x v="0"/>
    <x v="21"/>
    <s v="Englewood"/>
    <n v="80112"/>
    <d v="2015-01-12T00:00:00"/>
    <d v="2015-01-16T00:00:00"/>
    <n v="11"/>
    <n v="22.59"/>
    <n v="89448"/>
    <n v="4"/>
    <n v="-91.78"/>
    <n v="0.46"/>
    <x v="0"/>
    <x v="0"/>
    <x v="0"/>
    <n v="-20.73"/>
    <s v=""/>
    <x v="2"/>
  </r>
  <r>
    <n v="23620"/>
    <s v="Not Specified"/>
    <n v="0.05"/>
    <n v="-164.39"/>
    <n v="8.0399999999999991"/>
    <n v="8.94"/>
    <n v="1424"/>
    <x v="464"/>
    <x v="2"/>
    <x v="1"/>
    <x v="0"/>
    <x v="8"/>
    <s v="Small Box"/>
    <x v="376"/>
    <n v="0.4"/>
    <s v="United States"/>
    <x v="0"/>
    <x v="21"/>
    <s v="Englewood"/>
    <n v="80112"/>
    <d v="2015-06-20T00:00:00"/>
    <d v="2015-06-22T00:00:00"/>
    <n v="15"/>
    <n v="121.36"/>
    <n v="89449"/>
    <n v="2"/>
    <n v="-135.46"/>
    <n v="6.39"/>
    <x v="1"/>
    <x v="0"/>
    <x v="0"/>
    <n v="-164.39"/>
    <s v=""/>
    <x v="2"/>
  </r>
  <r>
    <n v="22824"/>
    <s v="Low"/>
    <n v="0.04"/>
    <n v="-4793"/>
    <n v="2036.48"/>
    <n v="14.7"/>
    <n v="1425"/>
    <x v="465"/>
    <x v="1"/>
    <x v="2"/>
    <x v="2"/>
    <x v="6"/>
    <s v="Jumbo Drum"/>
    <x v="220"/>
    <n v="0.55000000000000004"/>
    <s v="United States"/>
    <x v="0"/>
    <x v="21"/>
    <s v="Fort Collins"/>
    <n v="80525"/>
    <d v="2015-01-01T00:00:00"/>
    <d v="2015-01-06T00:00:00"/>
    <n v="1"/>
    <n v="2013.67"/>
    <n v="89450"/>
    <n v="5"/>
    <n v="-238.02"/>
    <n v="83.9"/>
    <x v="0"/>
    <x v="0"/>
    <x v="0"/>
    <n v="-4793"/>
    <s v=""/>
    <x v="2"/>
  </r>
  <r>
    <n v="22407"/>
    <s v="Low"/>
    <n v="0.09"/>
    <n v="1258.79"/>
    <n v="125.99"/>
    <n v="2.5"/>
    <n v="1427"/>
    <x v="466"/>
    <x v="2"/>
    <x v="1"/>
    <x v="2"/>
    <x v="5"/>
    <s v="Small Box"/>
    <x v="418"/>
    <n v="0.6"/>
    <s v="United States"/>
    <x v="2"/>
    <x v="22"/>
    <s v="Bay City"/>
    <n v="48708"/>
    <d v="2015-02-05T00:00:00"/>
    <d v="2015-02-09T00:00:00"/>
    <n v="18"/>
    <n v="1824.33"/>
    <n v="90905"/>
    <n v="4"/>
    <n v="69"/>
    <n v="180.43"/>
    <x v="2"/>
    <x v="0"/>
    <x v="0"/>
    <s v=""/>
    <n v="1258.79"/>
    <x v="408"/>
  </r>
  <r>
    <n v="19810"/>
    <s v="Not Specified"/>
    <n v="0.05"/>
    <n v="74.28"/>
    <n v="9.7799999999999994"/>
    <n v="1.39"/>
    <n v="1432"/>
    <x v="467"/>
    <x v="2"/>
    <x v="0"/>
    <x v="0"/>
    <x v="4"/>
    <s v="Small Box"/>
    <x v="453"/>
    <n v="0.39"/>
    <s v="United States"/>
    <x v="2"/>
    <x v="38"/>
    <s v="Indianapolis"/>
    <n v="46203"/>
    <d v="2015-03-05T00:00:00"/>
    <d v="2015-03-06T00:00:00"/>
    <n v="11"/>
    <n v="107.65"/>
    <n v="86826"/>
    <n v="1"/>
    <n v="69"/>
    <n v="5.67"/>
    <x v="5"/>
    <x v="0"/>
    <x v="0"/>
    <s v=""/>
    <n v="74.28"/>
    <x v="409"/>
  </r>
  <r>
    <n v="18762"/>
    <s v="Low"/>
    <n v="7.0000000000000007E-2"/>
    <n v="52.92"/>
    <n v="10.98"/>
    <n v="4.8"/>
    <n v="1432"/>
    <x v="467"/>
    <x v="2"/>
    <x v="0"/>
    <x v="0"/>
    <x v="4"/>
    <s v="Small Box"/>
    <x v="182"/>
    <n v="0.36"/>
    <s v="United States"/>
    <x v="2"/>
    <x v="38"/>
    <s v="Indianapolis"/>
    <n v="46203"/>
    <d v="2015-06-20T00:00:00"/>
    <d v="2015-06-27T00:00:00"/>
    <n v="16"/>
    <n v="165.21"/>
    <n v="86827"/>
    <n v="7"/>
    <n v="32.03"/>
    <n v="12.44"/>
    <x v="1"/>
    <x v="0"/>
    <x v="0"/>
    <s v=""/>
    <n v="52.92"/>
    <x v="410"/>
  </r>
  <r>
    <n v="19811"/>
    <s v="Not Specified"/>
    <n v="0.02"/>
    <n v="-66.349999999999994"/>
    <n v="3.28"/>
    <n v="3.97"/>
    <n v="1433"/>
    <x v="468"/>
    <x v="0"/>
    <x v="0"/>
    <x v="0"/>
    <x v="0"/>
    <s v="Wrap Bag"/>
    <x v="365"/>
    <n v="0.56000000000000005"/>
    <s v="United States"/>
    <x v="2"/>
    <x v="38"/>
    <s v="Jeffersonville"/>
    <n v="47130"/>
    <d v="2015-03-05T00:00:00"/>
    <d v="2015-03-06T00:00:00"/>
    <n v="7"/>
    <n v="25.15"/>
    <n v="86826"/>
    <n v="1"/>
    <n v="-263.82"/>
    <n v="0.51"/>
    <x v="5"/>
    <x v="0"/>
    <x v="0"/>
    <n v="-66.349999999999994"/>
    <s v=""/>
    <x v="2"/>
  </r>
  <r>
    <n v="20124"/>
    <s v="High"/>
    <n v="7.0000000000000007E-2"/>
    <n v="1399.64"/>
    <n v="300.98"/>
    <n v="64.73"/>
    <n v="1433"/>
    <x v="468"/>
    <x v="1"/>
    <x v="0"/>
    <x v="1"/>
    <x v="1"/>
    <s v="Jumbo Drum"/>
    <x v="527"/>
    <n v="0.56000000000000005"/>
    <s v="United States"/>
    <x v="2"/>
    <x v="38"/>
    <s v="Jeffersonville"/>
    <n v="47130"/>
    <d v="2015-05-19T00:00:00"/>
    <d v="2015-05-21T00:00:00"/>
    <n v="14"/>
    <n v="4285.5600000000004"/>
    <n v="86828"/>
    <n v="2"/>
    <n v="32.659999999999997"/>
    <n v="322.57"/>
    <x v="3"/>
    <x v="0"/>
    <x v="0"/>
    <s v=""/>
    <n v="1399.64"/>
    <x v="411"/>
  </r>
  <r>
    <n v="20125"/>
    <s v="High"/>
    <n v="0.01"/>
    <n v="232.64"/>
    <n v="20.98"/>
    <n v="45"/>
    <n v="1433"/>
    <x v="468"/>
    <x v="1"/>
    <x v="0"/>
    <x v="0"/>
    <x v="10"/>
    <s v="Jumbo Drum"/>
    <x v="528"/>
    <n v="0.61"/>
    <s v="United States"/>
    <x v="2"/>
    <x v="38"/>
    <s v="Jeffersonville"/>
    <n v="47130"/>
    <d v="2015-05-19T00:00:00"/>
    <d v="2015-05-19T00:00:00"/>
    <n v="28"/>
    <n v="631.37"/>
    <n v="86828"/>
    <n v="0"/>
    <n v="36.85"/>
    <n v="6.38"/>
    <x v="3"/>
    <x v="0"/>
    <x v="0"/>
    <s v=""/>
    <n v="232.64"/>
    <x v="412"/>
  </r>
  <r>
    <n v="21955"/>
    <s v="Critical"/>
    <n v="0.01"/>
    <n v="-409.37"/>
    <n v="80.98"/>
    <n v="35"/>
    <n v="1438"/>
    <x v="469"/>
    <x v="2"/>
    <x v="0"/>
    <x v="0"/>
    <x v="10"/>
    <s v="Large Box"/>
    <x v="354"/>
    <n v="0.83"/>
    <s v="United States"/>
    <x v="1"/>
    <x v="10"/>
    <s v="Elyria"/>
    <n v="44035"/>
    <d v="2015-01-22T00:00:00"/>
    <d v="2015-01-24T00:00:00"/>
    <n v="3"/>
    <n v="267.83"/>
    <n v="90120"/>
    <n v="2"/>
    <n v="-152.85"/>
    <n v="2.71"/>
    <x v="0"/>
    <x v="0"/>
    <x v="0"/>
    <n v="-409.37"/>
    <s v=""/>
    <x v="2"/>
  </r>
  <r>
    <n v="23415"/>
    <s v="Critical"/>
    <n v="0.05"/>
    <n v="-29.07"/>
    <n v="6.48"/>
    <n v="6.22"/>
    <n v="1439"/>
    <x v="470"/>
    <x v="2"/>
    <x v="0"/>
    <x v="0"/>
    <x v="7"/>
    <s v="Small Box"/>
    <x v="512"/>
    <n v="0.37"/>
    <s v="United States"/>
    <x v="1"/>
    <x v="10"/>
    <s v="Euclid"/>
    <n v="44117"/>
    <d v="2015-04-28T00:00:00"/>
    <d v="2015-04-29T00:00:00"/>
    <n v="3"/>
    <n v="21.46"/>
    <n v="90121"/>
    <n v="1"/>
    <n v="-135.46"/>
    <n v="1.1299999999999999"/>
    <x v="4"/>
    <x v="0"/>
    <x v="0"/>
    <n v="-29.07"/>
    <s v=""/>
    <x v="2"/>
  </r>
  <r>
    <n v="22672"/>
    <s v="Not Specified"/>
    <n v="0.04"/>
    <n v="1909.89"/>
    <n v="177.98"/>
    <n v="0.99"/>
    <n v="1442"/>
    <x v="471"/>
    <x v="2"/>
    <x v="0"/>
    <x v="0"/>
    <x v="15"/>
    <s v="Small Box"/>
    <x v="529"/>
    <n v="0.56000000000000005"/>
    <s v="United States"/>
    <x v="2"/>
    <x v="33"/>
    <s v="Springfield"/>
    <n v="65807"/>
    <d v="2015-06-25T00:00:00"/>
    <d v="2015-06-27T00:00:00"/>
    <n v="15"/>
    <n v="2767.95"/>
    <n v="89076"/>
    <n v="2"/>
    <n v="69"/>
    <n v="115.33"/>
    <x v="1"/>
    <x v="0"/>
    <x v="0"/>
    <s v=""/>
    <n v="1909.89"/>
    <x v="413"/>
  </r>
  <r>
    <n v="21945"/>
    <s v="Low"/>
    <n v="0.02"/>
    <n v="-76.989999999999995"/>
    <n v="15.99"/>
    <n v="13.18"/>
    <n v="1442"/>
    <x v="471"/>
    <x v="0"/>
    <x v="0"/>
    <x v="0"/>
    <x v="8"/>
    <s v="Small Box"/>
    <x v="222"/>
    <n v="0.37"/>
    <s v="United States"/>
    <x v="2"/>
    <x v="33"/>
    <s v="Springfield"/>
    <n v="65807"/>
    <d v="2015-01-30T00:00:00"/>
    <d v="2015-02-03T00:00:00"/>
    <n v="7"/>
    <n v="123.03"/>
    <n v="89077"/>
    <n v="4"/>
    <n v="-62.58"/>
    <n v="2.5099999999999998"/>
    <x v="0"/>
    <x v="0"/>
    <x v="0"/>
    <n v="-76.989999999999995"/>
    <s v=""/>
    <x v="2"/>
  </r>
  <r>
    <n v="21946"/>
    <s v="Low"/>
    <n v="0.09"/>
    <n v="297.97000000000003"/>
    <n v="46.94"/>
    <n v="6.77"/>
    <n v="1442"/>
    <x v="471"/>
    <x v="0"/>
    <x v="0"/>
    <x v="1"/>
    <x v="2"/>
    <s v="Small Box"/>
    <x v="530"/>
    <n v="0.44"/>
    <s v="United States"/>
    <x v="2"/>
    <x v="33"/>
    <s v="Springfield"/>
    <n v="65807"/>
    <d v="2015-01-30T00:00:00"/>
    <d v="2015-01-30T00:00:00"/>
    <n v="10"/>
    <n v="431.84"/>
    <n v="89077"/>
    <n v="0"/>
    <n v="69"/>
    <n v="42.71"/>
    <x v="0"/>
    <x v="0"/>
    <x v="0"/>
    <s v=""/>
    <n v="297.97000000000003"/>
    <x v="414"/>
  </r>
  <r>
    <n v="23793"/>
    <s v="Medium"/>
    <n v="0.1"/>
    <n v="1318.83"/>
    <n v="218.08"/>
    <n v="18.059999999999999"/>
    <n v="1450"/>
    <x v="472"/>
    <x v="0"/>
    <x v="3"/>
    <x v="1"/>
    <x v="1"/>
    <s v="Large Box"/>
    <x v="531"/>
    <n v="0.56999999999999995"/>
    <s v="United States"/>
    <x v="0"/>
    <x v="1"/>
    <s v="South Lake Tahoe"/>
    <n v="96150"/>
    <d v="2015-05-24T00:00:00"/>
    <d v="2015-05-25T00:00:00"/>
    <n v="12"/>
    <n v="2366.5100000000002"/>
    <n v="86735"/>
    <n v="1"/>
    <n v="55.73"/>
    <n v="262.95"/>
    <x v="3"/>
    <x v="0"/>
    <x v="0"/>
    <s v=""/>
    <n v="1318.83"/>
    <x v="415"/>
  </r>
  <r>
    <n v="25006"/>
    <s v="High"/>
    <n v="0.05"/>
    <n v="36.22"/>
    <n v="85.99"/>
    <n v="0.99"/>
    <n v="1459"/>
    <x v="473"/>
    <x v="2"/>
    <x v="3"/>
    <x v="2"/>
    <x v="5"/>
    <s v="Wrap Bag"/>
    <x v="141"/>
    <n v="0.55000000000000004"/>
    <s v="United States"/>
    <x v="3"/>
    <x v="39"/>
    <s v="Taylors"/>
    <n v="29687"/>
    <d v="2015-04-05T00:00:00"/>
    <d v="2015-04-07T00:00:00"/>
    <n v="4"/>
    <n v="291.64"/>
    <n v="86734"/>
    <n v="2"/>
    <n v="12.42"/>
    <n v="15.35"/>
    <x v="4"/>
    <x v="0"/>
    <x v="0"/>
    <s v=""/>
    <n v="36.22"/>
    <x v="416"/>
  </r>
  <r>
    <n v="18105"/>
    <s v="High"/>
    <n v="0.05"/>
    <n v="134.16999999999999"/>
    <n v="12.95"/>
    <n v="4.9800000000000004"/>
    <n v="1461"/>
    <x v="474"/>
    <x v="2"/>
    <x v="3"/>
    <x v="0"/>
    <x v="8"/>
    <s v="Small Box"/>
    <x v="532"/>
    <n v="0.4"/>
    <s v="United States"/>
    <x v="2"/>
    <x v="38"/>
    <s v="Lafayette"/>
    <n v="47905"/>
    <d v="2015-06-02T00:00:00"/>
    <d v="2015-06-04T00:00:00"/>
    <n v="19"/>
    <n v="252.36"/>
    <n v="86397"/>
    <n v="2"/>
    <n v="53.17"/>
    <n v="13.28"/>
    <x v="1"/>
    <x v="0"/>
    <x v="0"/>
    <s v=""/>
    <n v="134.16999999999999"/>
    <x v="417"/>
  </r>
  <r>
    <n v="23735"/>
    <s v="High"/>
    <n v="0"/>
    <n v="253.3"/>
    <n v="65.989999999999995"/>
    <n v="8.99"/>
    <n v="1466"/>
    <x v="475"/>
    <x v="2"/>
    <x v="2"/>
    <x v="2"/>
    <x v="5"/>
    <s v="Small Box"/>
    <x v="377"/>
    <n v="0.56000000000000005"/>
    <s v="United States"/>
    <x v="2"/>
    <x v="32"/>
    <s v="Columbus"/>
    <n v="68601"/>
    <d v="2015-06-11T00:00:00"/>
    <d v="2015-06-13T00:00:00"/>
    <n v="10"/>
    <n v="575.07000000000005"/>
    <n v="91115"/>
    <n v="2"/>
    <n v="44.05"/>
    <n v="0"/>
    <x v="1"/>
    <x v="1"/>
    <x v="1"/>
    <s v=""/>
    <n v="253.3"/>
    <x v="418"/>
  </r>
  <r>
    <n v="25917"/>
    <s v="Low"/>
    <n v="0.04"/>
    <n v="-723.78"/>
    <n v="130.97999999999999"/>
    <n v="54.74"/>
    <n v="1466"/>
    <x v="475"/>
    <x v="1"/>
    <x v="2"/>
    <x v="1"/>
    <x v="14"/>
    <s v="Jumbo Box"/>
    <x v="136"/>
    <n v="0.69"/>
    <s v="United States"/>
    <x v="2"/>
    <x v="32"/>
    <s v="Columbus"/>
    <n v="68601"/>
    <d v="2015-06-12T00:00:00"/>
    <d v="2015-06-12T00:00:00"/>
    <n v="14"/>
    <n v="1781.66"/>
    <n v="91116"/>
    <n v="0"/>
    <n v="-40.619999999999997"/>
    <n v="74.239999999999995"/>
    <x v="1"/>
    <x v="0"/>
    <x v="0"/>
    <n v="-723.78"/>
    <s v=""/>
    <x v="2"/>
  </r>
  <r>
    <n v="25915"/>
    <s v="Low"/>
    <n v="0.04"/>
    <n v="589.19000000000005"/>
    <n v="105.29"/>
    <n v="10.119999999999999"/>
    <n v="1469"/>
    <x v="476"/>
    <x v="2"/>
    <x v="2"/>
    <x v="1"/>
    <x v="2"/>
    <s v="Large Box"/>
    <x v="533"/>
    <n v="0.79"/>
    <s v="United States"/>
    <x v="0"/>
    <x v="17"/>
    <s v="Clearfield"/>
    <n v="84015"/>
    <d v="2015-06-12T00:00:00"/>
    <d v="2015-06-16T00:00:00"/>
    <n v="9"/>
    <n v="940.64"/>
    <n v="91116"/>
    <n v="4"/>
    <n v="62.64"/>
    <n v="39.19"/>
    <x v="1"/>
    <x v="0"/>
    <x v="0"/>
    <s v=""/>
    <n v="589.19000000000005"/>
    <x v="419"/>
  </r>
  <r>
    <n v="25916"/>
    <s v="Low"/>
    <n v="7.0000000000000007E-2"/>
    <n v="-1314.99"/>
    <n v="31.76"/>
    <n v="45.51"/>
    <n v="1469"/>
    <x v="476"/>
    <x v="1"/>
    <x v="2"/>
    <x v="1"/>
    <x v="11"/>
    <s v="Jumbo Box"/>
    <x v="123"/>
    <n v="0.65"/>
    <s v="United States"/>
    <x v="0"/>
    <x v="17"/>
    <s v="Clearfield"/>
    <n v="84015"/>
    <d v="2015-06-12T00:00:00"/>
    <d v="2015-06-14T00:00:00"/>
    <n v="18"/>
    <n v="439.27"/>
    <n v="91116"/>
    <n v="2"/>
    <n v="-299.36"/>
    <n v="33.06"/>
    <x v="1"/>
    <x v="0"/>
    <x v="0"/>
    <n v="-1314.99"/>
    <s v=""/>
    <x v="2"/>
  </r>
  <r>
    <n v="21710"/>
    <s v="High"/>
    <n v="0.03"/>
    <n v="3043.03"/>
    <n v="420.98"/>
    <n v="19.989999999999998"/>
    <n v="1471"/>
    <x v="477"/>
    <x v="2"/>
    <x v="1"/>
    <x v="0"/>
    <x v="8"/>
    <s v="Small Box"/>
    <x v="534"/>
    <n v="0.35"/>
    <s v="United States"/>
    <x v="1"/>
    <x v="10"/>
    <s v="Westerville"/>
    <n v="43081"/>
    <d v="2015-03-21T00:00:00"/>
    <d v="2015-03-22T00:00:00"/>
    <n v="10"/>
    <n v="4410.1899999999996"/>
    <n v="87077"/>
    <n v="1"/>
    <n v="69"/>
    <n v="136.4"/>
    <x v="5"/>
    <x v="0"/>
    <x v="0"/>
    <s v=""/>
    <n v="3043.03"/>
    <x v="420"/>
  </r>
  <r>
    <n v="23958"/>
    <s v="Not Specified"/>
    <n v="0.02"/>
    <n v="-44.62"/>
    <n v="30.98"/>
    <n v="6.5"/>
    <n v="1472"/>
    <x v="478"/>
    <x v="0"/>
    <x v="1"/>
    <x v="2"/>
    <x v="13"/>
    <s v="Small Box"/>
    <x v="449"/>
    <n v="0.79"/>
    <s v="United States"/>
    <x v="1"/>
    <x v="10"/>
    <s v="Westlake"/>
    <n v="44145"/>
    <d v="2015-06-30T00:00:00"/>
    <d v="2015-07-01T00:00:00"/>
    <n v="17"/>
    <n v="552.89"/>
    <n v="87078"/>
    <n v="1"/>
    <n v="-8.07"/>
    <n v="11.28"/>
    <x v="1"/>
    <x v="0"/>
    <x v="0"/>
    <n v="-44.62"/>
    <s v=""/>
    <x v="2"/>
  </r>
  <r>
    <n v="22313"/>
    <s v="Medium"/>
    <n v="0.05"/>
    <n v="309.25"/>
    <n v="20.27"/>
    <n v="3.99"/>
    <n v="1472"/>
    <x v="478"/>
    <x v="2"/>
    <x v="1"/>
    <x v="0"/>
    <x v="15"/>
    <s v="Small Box"/>
    <x v="535"/>
    <n v="0.56999999999999995"/>
    <s v="United States"/>
    <x v="1"/>
    <x v="10"/>
    <s v="Westlake"/>
    <n v="44145"/>
    <d v="2015-05-25T00:00:00"/>
    <d v="2015-05-26T00:00:00"/>
    <n v="30"/>
    <n v="621.55999999999995"/>
    <n v="87079"/>
    <n v="1"/>
    <n v="49.75"/>
    <n v="32.71"/>
    <x v="3"/>
    <x v="0"/>
    <x v="0"/>
    <s v=""/>
    <n v="309.25"/>
    <x v="421"/>
  </r>
  <r>
    <n v="24937"/>
    <s v="Critical"/>
    <n v="0.04"/>
    <n v="61.29"/>
    <n v="9.7799999999999994"/>
    <n v="1.99"/>
    <n v="1473"/>
    <x v="479"/>
    <x v="0"/>
    <x v="1"/>
    <x v="2"/>
    <x v="13"/>
    <s v="Small Pack"/>
    <x v="536"/>
    <n v="0.43"/>
    <s v="United States"/>
    <x v="1"/>
    <x v="10"/>
    <s v="Wooster"/>
    <n v="44691"/>
    <d v="2015-01-21T00:00:00"/>
    <d v="2015-01-22T00:00:00"/>
    <n v="9"/>
    <n v="88.83"/>
    <n v="87076"/>
    <n v="1"/>
    <n v="69"/>
    <n v="3.7"/>
    <x v="0"/>
    <x v="0"/>
    <x v="0"/>
    <s v=""/>
    <n v="61.29"/>
    <x v="422"/>
  </r>
  <r>
    <n v="7544"/>
    <s v="Not Specified"/>
    <n v="7.0000000000000007E-2"/>
    <n v="91.73"/>
    <n v="8.9499999999999993"/>
    <n v="2.0099999999999998"/>
    <n v="1481"/>
    <x v="480"/>
    <x v="2"/>
    <x v="0"/>
    <x v="0"/>
    <x v="7"/>
    <s v="Wrap Bag"/>
    <x v="537"/>
    <n v="0.39"/>
    <s v="United States"/>
    <x v="0"/>
    <x v="1"/>
    <s v="Los Angeles"/>
    <n v="90049"/>
    <d v="2015-03-27T00:00:00"/>
    <d v="2015-03-28T00:00:00"/>
    <n v="36"/>
    <n v="307.64999999999998"/>
    <n v="53953"/>
    <n v="1"/>
    <n v="29.82"/>
    <n v="23.16"/>
    <x v="5"/>
    <x v="0"/>
    <x v="0"/>
    <s v=""/>
    <n v="91.73"/>
    <x v="423"/>
  </r>
  <r>
    <n v="25544"/>
    <s v="Not Specified"/>
    <n v="7.0000000000000007E-2"/>
    <n v="53.07"/>
    <n v="8.9499999999999993"/>
    <n v="2.0099999999999998"/>
    <n v="1482"/>
    <x v="481"/>
    <x v="2"/>
    <x v="0"/>
    <x v="0"/>
    <x v="7"/>
    <s v="Wrap Bag"/>
    <x v="537"/>
    <n v="0.39"/>
    <s v="United States"/>
    <x v="2"/>
    <x v="22"/>
    <s v="Bay City"/>
    <n v="48708"/>
    <d v="2015-03-27T00:00:00"/>
    <d v="2015-03-28T00:00:00"/>
    <n v="9"/>
    <n v="76.91"/>
    <n v="91362"/>
    <n v="1"/>
    <n v="69"/>
    <n v="5.79"/>
    <x v="5"/>
    <x v="0"/>
    <x v="0"/>
    <s v=""/>
    <n v="53.07"/>
    <x v="424"/>
  </r>
  <r>
    <n v="22745"/>
    <s v="Not Specified"/>
    <n v="0.05"/>
    <n v="-14.64"/>
    <n v="9.65"/>
    <n v="6.22"/>
    <n v="1482"/>
    <x v="481"/>
    <x v="2"/>
    <x v="0"/>
    <x v="1"/>
    <x v="2"/>
    <s v="Small Box"/>
    <x v="105"/>
    <n v="0.55000000000000004"/>
    <s v="United States"/>
    <x v="2"/>
    <x v="22"/>
    <s v="Bay City"/>
    <n v="48708"/>
    <d v="2015-02-28T00:00:00"/>
    <d v="2015-02-28T00:00:00"/>
    <n v="15"/>
    <n v="151.34"/>
    <n v="91363"/>
    <n v="0"/>
    <n v="-9.68"/>
    <n v="7.97"/>
    <x v="2"/>
    <x v="0"/>
    <x v="0"/>
    <n v="-14.64"/>
    <s v=""/>
    <x v="2"/>
  </r>
  <r>
    <n v="21806"/>
    <s v="High"/>
    <n v="0.06"/>
    <n v="-127.56"/>
    <n v="99.99"/>
    <n v="19.989999999999998"/>
    <n v="1484"/>
    <x v="482"/>
    <x v="2"/>
    <x v="1"/>
    <x v="2"/>
    <x v="13"/>
    <s v="Small Box"/>
    <x v="419"/>
    <n v="0.52"/>
    <s v="United States"/>
    <x v="2"/>
    <x v="12"/>
    <s v="Des Plaines"/>
    <n v="60016"/>
    <d v="2015-03-11T00:00:00"/>
    <d v="2015-03-14T00:00:00"/>
    <n v="3"/>
    <n v="290.24"/>
    <n v="91235"/>
    <n v="3"/>
    <n v="-43.95"/>
    <n v="18.53"/>
    <x v="5"/>
    <x v="0"/>
    <x v="0"/>
    <n v="-127.56"/>
    <s v=""/>
    <x v="2"/>
  </r>
  <r>
    <n v="21807"/>
    <s v="High"/>
    <n v="0"/>
    <n v="282.18"/>
    <n v="193.17"/>
    <n v="19.989999999999998"/>
    <n v="1484"/>
    <x v="482"/>
    <x v="2"/>
    <x v="1"/>
    <x v="0"/>
    <x v="10"/>
    <s v="Small Box"/>
    <x v="538"/>
    <n v="0.71"/>
    <s v="United States"/>
    <x v="2"/>
    <x v="12"/>
    <s v="Des Plaines"/>
    <n v="60016"/>
    <d v="2015-03-11T00:00:00"/>
    <d v="2015-03-12T00:00:00"/>
    <n v="5"/>
    <n v="971.4"/>
    <n v="91235"/>
    <n v="1"/>
    <n v="29.05"/>
    <n v="0"/>
    <x v="5"/>
    <x v="1"/>
    <x v="1"/>
    <s v=""/>
    <n v="282.18"/>
    <x v="425"/>
  </r>
  <r>
    <n v="21808"/>
    <s v="High"/>
    <n v="0.08"/>
    <n v="-96.34"/>
    <n v="20.99"/>
    <n v="3.3"/>
    <n v="1484"/>
    <x v="482"/>
    <x v="0"/>
    <x v="1"/>
    <x v="2"/>
    <x v="5"/>
    <s v="Small Pack"/>
    <x v="321"/>
    <n v="0.81"/>
    <s v="United States"/>
    <x v="2"/>
    <x v="12"/>
    <s v="Des Plaines"/>
    <n v="60016"/>
    <d v="2015-03-11T00:00:00"/>
    <d v="2015-03-11T00:00:00"/>
    <n v="11"/>
    <n v="193.51"/>
    <n v="91235"/>
    <n v="0"/>
    <n v="-49.78"/>
    <n v="16.829999999999998"/>
    <x v="5"/>
    <x v="0"/>
    <x v="0"/>
    <n v="-96.34"/>
    <s v=""/>
    <x v="2"/>
  </r>
  <r>
    <n v="22763"/>
    <s v="Not Specified"/>
    <n v="0.04"/>
    <n v="-23.36"/>
    <n v="11.5"/>
    <n v="7.19"/>
    <n v="1485"/>
    <x v="483"/>
    <x v="2"/>
    <x v="1"/>
    <x v="0"/>
    <x v="8"/>
    <s v="Small Box"/>
    <x v="539"/>
    <n v="0.4"/>
    <s v="United States"/>
    <x v="2"/>
    <x v="12"/>
    <s v="Downers Grove"/>
    <n v="60516"/>
    <d v="2015-02-20T00:00:00"/>
    <d v="2015-02-23T00:00:00"/>
    <n v="14"/>
    <n v="157.81"/>
    <n v="91236"/>
    <n v="3"/>
    <n v="-14.8"/>
    <n v="6.58"/>
    <x v="2"/>
    <x v="0"/>
    <x v="0"/>
    <n v="-23.36"/>
    <s v=""/>
    <x v="2"/>
  </r>
  <r>
    <n v="22764"/>
    <s v="Not Specified"/>
    <n v="0.02"/>
    <n v="-18.239999999999998"/>
    <n v="15.7"/>
    <n v="11.25"/>
    <n v="1485"/>
    <x v="483"/>
    <x v="2"/>
    <x v="1"/>
    <x v="0"/>
    <x v="10"/>
    <s v="Small Box"/>
    <x v="540"/>
    <n v="0.6"/>
    <s v="United States"/>
    <x v="2"/>
    <x v="12"/>
    <s v="Downers Grove"/>
    <n v="60516"/>
    <d v="2015-02-20T00:00:00"/>
    <d v="2015-02-21T00:00:00"/>
    <n v="1"/>
    <n v="19.440000000000001"/>
    <n v="91236"/>
    <n v="1"/>
    <n v="-93.84"/>
    <n v="0.4"/>
    <x v="2"/>
    <x v="0"/>
    <x v="0"/>
    <n v="-18.239999999999998"/>
    <s v=""/>
    <x v="2"/>
  </r>
  <r>
    <n v="22765"/>
    <s v="Not Specified"/>
    <n v="0.05"/>
    <n v="1428.91"/>
    <n v="225.02"/>
    <n v="28.66"/>
    <n v="1485"/>
    <x v="483"/>
    <x v="1"/>
    <x v="1"/>
    <x v="0"/>
    <x v="10"/>
    <s v="Jumbo Drum"/>
    <x v="541"/>
    <n v="0.72"/>
    <s v="United States"/>
    <x v="2"/>
    <x v="12"/>
    <s v="Downers Grove"/>
    <n v="60516"/>
    <d v="2015-02-20T00:00:00"/>
    <d v="2015-02-22T00:00:00"/>
    <n v="21"/>
    <n v="4636.63"/>
    <n v="91236"/>
    <n v="2"/>
    <n v="30.82"/>
    <n v="244.03"/>
    <x v="2"/>
    <x v="0"/>
    <x v="0"/>
    <s v=""/>
    <n v="1428.91"/>
    <x v="426"/>
  </r>
  <r>
    <n v="18460"/>
    <s v="High"/>
    <n v="0.04"/>
    <n v="509.96"/>
    <n v="119.99"/>
    <n v="14"/>
    <n v="1492"/>
    <x v="484"/>
    <x v="1"/>
    <x v="0"/>
    <x v="2"/>
    <x v="6"/>
    <s v="Jumbo Drum"/>
    <x v="319"/>
    <n v="0.36"/>
    <s v="United States"/>
    <x v="2"/>
    <x v="33"/>
    <s v="Ozark"/>
    <n v="65721"/>
    <d v="2015-06-16T00:00:00"/>
    <d v="2015-06-18T00:00:00"/>
    <n v="6"/>
    <n v="739.07"/>
    <n v="88004"/>
    <n v="2"/>
    <n v="69"/>
    <n v="30.79"/>
    <x v="1"/>
    <x v="0"/>
    <x v="0"/>
    <s v=""/>
    <n v="509.96"/>
    <x v="427"/>
  </r>
  <r>
    <n v="19472"/>
    <s v="Critical"/>
    <n v="0.06"/>
    <n v="-255.65"/>
    <n v="8.3699999999999992"/>
    <n v="10.16"/>
    <n v="1494"/>
    <x v="485"/>
    <x v="2"/>
    <x v="0"/>
    <x v="1"/>
    <x v="2"/>
    <s v="Large Box"/>
    <x v="439"/>
    <n v="0.59"/>
    <s v="United States"/>
    <x v="1"/>
    <x v="30"/>
    <s v="Dundalk"/>
    <n v="21222"/>
    <d v="2015-03-11T00:00:00"/>
    <d v="2015-03-13T00:00:00"/>
    <n v="18"/>
    <n v="157.63999999999999"/>
    <n v="85880"/>
    <n v="2"/>
    <n v="-162.16999999999999"/>
    <n v="10.06"/>
    <x v="5"/>
    <x v="0"/>
    <x v="0"/>
    <n v="-255.65"/>
    <s v=""/>
    <x v="2"/>
  </r>
  <r>
    <n v="19473"/>
    <s v="Critical"/>
    <n v="0.09"/>
    <n v="-76.540000000000006"/>
    <n v="6.48"/>
    <n v="9.17"/>
    <n v="1494"/>
    <x v="485"/>
    <x v="0"/>
    <x v="0"/>
    <x v="0"/>
    <x v="7"/>
    <s v="Small Box"/>
    <x v="92"/>
    <n v="0.37"/>
    <s v="United States"/>
    <x v="1"/>
    <x v="30"/>
    <s v="Dundalk"/>
    <n v="21222"/>
    <d v="2015-03-11T00:00:00"/>
    <d v="2015-03-13T00:00:00"/>
    <n v="6"/>
    <n v="42.16"/>
    <n v="85880"/>
    <n v="2"/>
    <n v="-181.55"/>
    <n v="4.17"/>
    <x v="5"/>
    <x v="0"/>
    <x v="0"/>
    <n v="-76.540000000000006"/>
    <s v=""/>
    <x v="2"/>
  </r>
  <r>
    <n v="24286"/>
    <s v="Critical"/>
    <n v="0.09"/>
    <n v="-10.09"/>
    <n v="6.28"/>
    <n v="5.29"/>
    <n v="1497"/>
    <x v="486"/>
    <x v="2"/>
    <x v="0"/>
    <x v="1"/>
    <x v="2"/>
    <s v="Small Box"/>
    <x v="148"/>
    <n v="0.43"/>
    <s v="United States"/>
    <x v="1"/>
    <x v="4"/>
    <s v="Elmira"/>
    <n v="14901"/>
    <d v="2015-03-11T00:00:00"/>
    <d v="2015-03-12T00:00:00"/>
    <n v="2"/>
    <n v="14.08"/>
    <n v="85880"/>
    <n v="1"/>
    <n v="-71.66"/>
    <n v="1.39"/>
    <x v="5"/>
    <x v="0"/>
    <x v="0"/>
    <n v="-10.09"/>
    <s v=""/>
    <x v="2"/>
  </r>
  <r>
    <n v="24287"/>
    <s v="Critical"/>
    <n v="0.03"/>
    <n v="-92.87"/>
    <n v="15.14"/>
    <n v="4.53"/>
    <n v="1497"/>
    <x v="486"/>
    <x v="2"/>
    <x v="0"/>
    <x v="0"/>
    <x v="10"/>
    <s v="Small Box"/>
    <x v="436"/>
    <n v="0.81"/>
    <s v="United States"/>
    <x v="1"/>
    <x v="4"/>
    <s v="Elmira"/>
    <n v="14901"/>
    <d v="2015-03-11T00:00:00"/>
    <d v="2015-03-13T00:00:00"/>
    <n v="17"/>
    <n v="256.73"/>
    <n v="85880"/>
    <n v="2"/>
    <n v="-36.17"/>
    <n v="7.94"/>
    <x v="5"/>
    <x v="0"/>
    <x v="0"/>
    <n v="-92.87"/>
    <s v=""/>
    <x v="2"/>
  </r>
  <r>
    <n v="20016"/>
    <s v="Medium"/>
    <n v="0.05"/>
    <n v="-298.89"/>
    <n v="2.16"/>
    <n v="6.05"/>
    <n v="1499"/>
    <x v="487"/>
    <x v="2"/>
    <x v="1"/>
    <x v="0"/>
    <x v="8"/>
    <s v="Small Box"/>
    <x v="542"/>
    <n v="0.37"/>
    <s v="United States"/>
    <x v="3"/>
    <x v="26"/>
    <s v="Coral Gables"/>
    <n v="33134"/>
    <d v="2015-02-04T00:00:00"/>
    <d v="2015-02-05T00:00:00"/>
    <n v="8"/>
    <n v="18.59"/>
    <n v="90731"/>
    <n v="1"/>
    <n v="-1607.78"/>
    <n v="0.98"/>
    <x v="2"/>
    <x v="0"/>
    <x v="0"/>
    <n v="-298.89"/>
    <s v=""/>
    <x v="2"/>
  </r>
  <r>
    <n v="20017"/>
    <s v="Medium"/>
    <n v="0.03"/>
    <n v="-145.85"/>
    <n v="6.48"/>
    <n v="6.6"/>
    <n v="1499"/>
    <x v="487"/>
    <x v="2"/>
    <x v="1"/>
    <x v="0"/>
    <x v="7"/>
    <s v="Small Box"/>
    <x v="205"/>
    <n v="0.37"/>
    <s v="United States"/>
    <x v="3"/>
    <x v="26"/>
    <s v="Coral Gables"/>
    <n v="33134"/>
    <d v="2015-02-04T00:00:00"/>
    <d v="2015-02-05T00:00:00"/>
    <n v="9"/>
    <n v="58.83"/>
    <n v="90731"/>
    <n v="1"/>
    <n v="-247.92"/>
    <n v="1.82"/>
    <x v="2"/>
    <x v="0"/>
    <x v="0"/>
    <n v="-145.85"/>
    <s v=""/>
    <x v="2"/>
  </r>
  <r>
    <n v="20018"/>
    <s v="Medium"/>
    <n v="0.08"/>
    <n v="-27.95"/>
    <n v="146.05000000000001"/>
    <n v="80.2"/>
    <n v="1499"/>
    <x v="487"/>
    <x v="1"/>
    <x v="1"/>
    <x v="1"/>
    <x v="11"/>
    <s v="Jumbo Box"/>
    <x v="115"/>
    <n v="0.71"/>
    <s v="United States"/>
    <x v="3"/>
    <x v="26"/>
    <s v="Coral Gables"/>
    <n v="33134"/>
    <d v="2015-02-04T00:00:00"/>
    <d v="2015-02-05T00:00:00"/>
    <n v="11"/>
    <n v="1557.66"/>
    <n v="90731"/>
    <n v="1"/>
    <n v="-1.79"/>
    <n v="135.44999999999999"/>
    <x v="2"/>
    <x v="0"/>
    <x v="0"/>
    <n v="-27.95"/>
    <s v=""/>
    <x v="2"/>
  </r>
  <r>
    <n v="21682"/>
    <s v="Critical"/>
    <n v="0.08"/>
    <n v="-3.65"/>
    <n v="3.69"/>
    <n v="0.5"/>
    <n v="1502"/>
    <x v="488"/>
    <x v="2"/>
    <x v="2"/>
    <x v="0"/>
    <x v="9"/>
    <s v="Small Box"/>
    <x v="543"/>
    <n v="0.38"/>
    <s v="United States"/>
    <x v="3"/>
    <x v="26"/>
    <s v="Coral Springs"/>
    <n v="33065"/>
    <d v="2015-05-07T00:00:00"/>
    <d v="2015-05-10T00:00:00"/>
    <n v="38"/>
    <n v="129.43"/>
    <n v="89193"/>
    <n v="3"/>
    <n v="-2.82"/>
    <n v="11.25"/>
    <x v="3"/>
    <x v="0"/>
    <x v="0"/>
    <n v="-3.65"/>
    <s v=""/>
    <x v="2"/>
  </r>
  <r>
    <n v="18868"/>
    <s v="Low"/>
    <n v="0.08"/>
    <n v="731.92"/>
    <n v="5.84"/>
    <n v="1"/>
    <n v="1502"/>
    <x v="488"/>
    <x v="0"/>
    <x v="2"/>
    <x v="0"/>
    <x v="0"/>
    <s v="Wrap Bag"/>
    <x v="544"/>
    <n v="0.38"/>
    <s v="United States"/>
    <x v="3"/>
    <x v="26"/>
    <s v="Coral Springs"/>
    <n v="33065"/>
    <d v="2015-06-29T00:00:00"/>
    <d v="2015-07-03T00:00:00"/>
    <n v="11"/>
    <n v="61.39"/>
    <n v="89194"/>
    <n v="4"/>
    <n v="1192.25"/>
    <n v="5.34"/>
    <x v="1"/>
    <x v="0"/>
    <x v="0"/>
    <s v=""/>
    <n v="731.92"/>
    <x v="428"/>
  </r>
  <r>
    <n v="18869"/>
    <s v="Low"/>
    <n v="0"/>
    <n v="186.56"/>
    <n v="205.99"/>
    <n v="8.99"/>
    <n v="1502"/>
    <x v="488"/>
    <x v="2"/>
    <x v="2"/>
    <x v="2"/>
    <x v="5"/>
    <s v="Small Box"/>
    <x v="545"/>
    <n v="0.6"/>
    <s v="United States"/>
    <x v="3"/>
    <x v="26"/>
    <s v="Coral Springs"/>
    <n v="33065"/>
    <d v="2015-06-29T00:00:00"/>
    <d v="2015-07-02T00:00:00"/>
    <n v="13"/>
    <n v="2435.52"/>
    <n v="89194"/>
    <n v="3"/>
    <n v="7.66"/>
    <n v="0"/>
    <x v="1"/>
    <x v="1"/>
    <x v="1"/>
    <s v=""/>
    <n v="186.56"/>
    <x v="429"/>
  </r>
  <r>
    <n v="18061"/>
    <s v="Low"/>
    <n v="0"/>
    <n v="-138.04"/>
    <n v="85.99"/>
    <n v="0.99"/>
    <n v="1505"/>
    <x v="489"/>
    <x v="2"/>
    <x v="2"/>
    <x v="2"/>
    <x v="5"/>
    <s v="Wrap Bag"/>
    <x v="163"/>
    <n v="0.85"/>
    <s v="United States"/>
    <x v="2"/>
    <x v="7"/>
    <s v="College Station"/>
    <n v="77840"/>
    <d v="2015-06-13T00:00:00"/>
    <d v="2015-06-18T00:00:00"/>
    <n v="6"/>
    <n v="464.86"/>
    <n v="86181"/>
    <n v="5"/>
    <n v="-29.69"/>
    <n v="0"/>
    <x v="1"/>
    <x v="1"/>
    <x v="1"/>
    <n v="-138.04"/>
    <s v=""/>
    <x v="2"/>
  </r>
  <r>
    <n v="23329"/>
    <s v="Critical"/>
    <n v="0.09"/>
    <n v="199.18"/>
    <n v="20.98"/>
    <n v="1.49"/>
    <n v="1511"/>
    <x v="490"/>
    <x v="2"/>
    <x v="0"/>
    <x v="0"/>
    <x v="8"/>
    <s v="Small Box"/>
    <x v="546"/>
    <n v="0.35"/>
    <s v="United States"/>
    <x v="2"/>
    <x v="38"/>
    <s v="Muncie"/>
    <n v="47302"/>
    <d v="2015-06-22T00:00:00"/>
    <d v="2015-06-24T00:00:00"/>
    <n v="14"/>
    <n v="288.67"/>
    <n v="90303"/>
    <n v="2"/>
    <n v="69"/>
    <n v="28.55"/>
    <x v="1"/>
    <x v="0"/>
    <x v="0"/>
    <s v=""/>
    <n v="199.18"/>
    <x v="430"/>
  </r>
  <r>
    <n v="23470"/>
    <s v="Critical"/>
    <n v="0.06"/>
    <n v="711.05"/>
    <n v="55.48"/>
    <n v="4.8499999999999996"/>
    <n v="1519"/>
    <x v="491"/>
    <x v="2"/>
    <x v="3"/>
    <x v="0"/>
    <x v="7"/>
    <s v="Small Box"/>
    <x v="547"/>
    <n v="0.37"/>
    <s v="United States"/>
    <x v="1"/>
    <x v="14"/>
    <s v="Auburn"/>
    <n v="4210"/>
    <d v="2015-06-14T00:00:00"/>
    <d v="2015-06-14T00:00:00"/>
    <n v="19"/>
    <n v="1030.51"/>
    <n v="89957"/>
    <n v="0"/>
    <n v="69"/>
    <n v="65.78"/>
    <x v="1"/>
    <x v="0"/>
    <x v="0"/>
    <s v=""/>
    <n v="711.05"/>
    <x v="431"/>
  </r>
  <r>
    <n v="23471"/>
    <s v="Critical"/>
    <n v="0.1"/>
    <n v="-899.67"/>
    <n v="122.99"/>
    <n v="70.2"/>
    <n v="1522"/>
    <x v="492"/>
    <x v="1"/>
    <x v="3"/>
    <x v="1"/>
    <x v="1"/>
    <s v="Jumbo Drum"/>
    <x v="36"/>
    <n v="0.74"/>
    <s v="United States"/>
    <x v="2"/>
    <x v="3"/>
    <s v="Hopkins"/>
    <n v="55305"/>
    <d v="2015-06-14T00:00:00"/>
    <d v="2015-06-15T00:00:00"/>
    <n v="17"/>
    <n v="2026.91"/>
    <n v="89957"/>
    <n v="1"/>
    <n v="-44.39"/>
    <n v="225.21"/>
    <x v="1"/>
    <x v="0"/>
    <x v="0"/>
    <n v="-899.67"/>
    <s v=""/>
    <x v="2"/>
  </r>
  <r>
    <n v="19269"/>
    <s v="High"/>
    <n v="0.04"/>
    <n v="-189.22"/>
    <n v="11.34"/>
    <n v="5.01"/>
    <n v="1526"/>
    <x v="493"/>
    <x v="2"/>
    <x v="1"/>
    <x v="0"/>
    <x v="7"/>
    <s v="Small Box"/>
    <x v="195"/>
    <n v="0.36"/>
    <s v="United States"/>
    <x v="3"/>
    <x v="43"/>
    <s v="Birmingham"/>
    <n v="35211"/>
    <d v="2015-02-10T00:00:00"/>
    <d v="2015-02-11T00:00:00"/>
    <n v="10"/>
    <n v="115.53"/>
    <n v="86812"/>
    <n v="1"/>
    <n v="-163.79"/>
    <n v="4.8099999999999996"/>
    <x v="2"/>
    <x v="0"/>
    <x v="0"/>
    <n v="-189.22"/>
    <s v=""/>
    <x v="2"/>
  </r>
  <r>
    <n v="24974"/>
    <s v="Critical"/>
    <n v="0.03"/>
    <n v="0.51"/>
    <n v="30.98"/>
    <n v="8.99"/>
    <n v="1527"/>
    <x v="494"/>
    <x v="0"/>
    <x v="2"/>
    <x v="0"/>
    <x v="0"/>
    <s v="Small Pack"/>
    <x v="548"/>
    <n v="0.57999999999999996"/>
    <s v="United States"/>
    <x v="3"/>
    <x v="43"/>
    <s v="Decatur"/>
    <n v="35601"/>
    <d v="2015-01-09T00:00:00"/>
    <d v="2015-01-11T00:00:00"/>
    <n v="5"/>
    <n v="162.38999999999999"/>
    <n v="86813"/>
    <n v="2"/>
    <n v="0.31"/>
    <n v="5.0199999999999996"/>
    <x v="0"/>
    <x v="0"/>
    <x v="0"/>
    <s v=""/>
    <n v="0.51"/>
    <x v="432"/>
  </r>
  <r>
    <n v="22253"/>
    <s v="Low"/>
    <n v="0.03"/>
    <n v="-52.25"/>
    <n v="65.989999999999995"/>
    <n v="5.26"/>
    <n v="1527"/>
    <x v="494"/>
    <x v="2"/>
    <x v="1"/>
    <x v="2"/>
    <x v="5"/>
    <s v="Small Box"/>
    <x v="167"/>
    <n v="0.56000000000000005"/>
    <s v="United States"/>
    <x v="3"/>
    <x v="43"/>
    <s v="Decatur"/>
    <n v="35601"/>
    <d v="2015-03-30T00:00:00"/>
    <d v="2015-04-09T00:00:00"/>
    <n v="23"/>
    <n v="1316.03"/>
    <n v="86814"/>
    <n v="10"/>
    <n v="-3.97"/>
    <n v="40.700000000000003"/>
    <x v="5"/>
    <x v="0"/>
    <x v="0"/>
    <n v="-52.25"/>
    <s v=""/>
    <x v="2"/>
  </r>
  <r>
    <n v="21455"/>
    <s v="Low"/>
    <n v="0.09"/>
    <n v="70.180000000000007"/>
    <n v="50.98"/>
    <n v="6.5"/>
    <n v="1527"/>
    <x v="494"/>
    <x v="2"/>
    <x v="1"/>
    <x v="2"/>
    <x v="13"/>
    <s v="Small Box"/>
    <x v="338"/>
    <n v="0.73"/>
    <s v="United States"/>
    <x v="3"/>
    <x v="43"/>
    <s v="Decatur"/>
    <n v="35601"/>
    <d v="2015-05-21T00:00:00"/>
    <d v="2015-05-28T00:00:00"/>
    <n v="28"/>
    <n v="1395.41"/>
    <n v="86815"/>
    <n v="7"/>
    <n v="5.03"/>
    <n v="138.01"/>
    <x v="3"/>
    <x v="0"/>
    <x v="0"/>
    <s v=""/>
    <n v="70.180000000000007"/>
    <x v="433"/>
  </r>
  <r>
    <n v="24975"/>
    <s v="Critical"/>
    <n v="0.01"/>
    <n v="-161.91999999999999"/>
    <n v="525.98"/>
    <n v="19.989999999999998"/>
    <n v="1528"/>
    <x v="495"/>
    <x v="2"/>
    <x v="2"/>
    <x v="0"/>
    <x v="8"/>
    <s v="Small Box"/>
    <x v="549"/>
    <n v="0.37"/>
    <s v="United States"/>
    <x v="3"/>
    <x v="24"/>
    <s v="Eden"/>
    <n v="27288"/>
    <d v="2015-01-09T00:00:00"/>
    <d v="2015-01-11T00:00:00"/>
    <n v="9"/>
    <n v="4920.8100000000004"/>
    <n v="86813"/>
    <n v="2"/>
    <n v="-3.29"/>
    <n v="49.71"/>
    <x v="0"/>
    <x v="0"/>
    <x v="0"/>
    <n v="-161.91999999999999"/>
    <s v=""/>
    <x v="2"/>
  </r>
  <r>
    <n v="21199"/>
    <s v="Critical"/>
    <n v="7.0000000000000007E-2"/>
    <n v="-157.69999999999999"/>
    <n v="4.91"/>
    <n v="0.5"/>
    <n v="1531"/>
    <x v="496"/>
    <x v="2"/>
    <x v="3"/>
    <x v="0"/>
    <x v="9"/>
    <s v="Small Box"/>
    <x v="550"/>
    <n v="0.36"/>
    <s v="United States"/>
    <x v="3"/>
    <x v="26"/>
    <s v="Palm Coast"/>
    <n v="32137"/>
    <d v="2015-01-17T00:00:00"/>
    <d v="2015-01-18T00:00:00"/>
    <n v="6"/>
    <n v="28.22"/>
    <n v="88852"/>
    <n v="1"/>
    <n v="-558.80999999999995"/>
    <n v="2.12"/>
    <x v="0"/>
    <x v="0"/>
    <x v="0"/>
    <n v="-157.69999999999999"/>
    <s v=""/>
    <x v="2"/>
  </r>
  <r>
    <n v="21596"/>
    <s v="High"/>
    <n v="0.02"/>
    <n v="-56.45"/>
    <n v="4.8899999999999997"/>
    <n v="4.93"/>
    <n v="1533"/>
    <x v="497"/>
    <x v="2"/>
    <x v="0"/>
    <x v="2"/>
    <x v="13"/>
    <s v="Small Pack"/>
    <x v="154"/>
    <n v="0.66"/>
    <s v="United States"/>
    <x v="2"/>
    <x v="33"/>
    <s v="University City"/>
    <n v="63130"/>
    <d v="2015-02-06T00:00:00"/>
    <d v="2015-02-07T00:00:00"/>
    <n v="14"/>
    <n v="74.010000000000005"/>
    <n v="91328"/>
    <n v="1"/>
    <n v="-76.27"/>
    <n v="1.51"/>
    <x v="2"/>
    <x v="0"/>
    <x v="0"/>
    <n v="-56.45"/>
    <s v=""/>
    <x v="2"/>
  </r>
  <r>
    <n v="21597"/>
    <s v="High"/>
    <n v="7.0000000000000007E-2"/>
    <n v="33.19"/>
    <n v="10.06"/>
    <n v="2.06"/>
    <n v="1533"/>
    <x v="497"/>
    <x v="2"/>
    <x v="0"/>
    <x v="0"/>
    <x v="7"/>
    <s v="Wrap Bag"/>
    <x v="85"/>
    <n v="0.39"/>
    <s v="United States"/>
    <x v="2"/>
    <x v="33"/>
    <s v="University City"/>
    <n v="63130"/>
    <d v="2015-02-06T00:00:00"/>
    <d v="2015-02-07T00:00:00"/>
    <n v="5"/>
    <n v="48.1"/>
    <n v="91328"/>
    <n v="1"/>
    <n v="69"/>
    <n v="3.62"/>
    <x v="2"/>
    <x v="0"/>
    <x v="0"/>
    <s v=""/>
    <n v="33.19"/>
    <x v="434"/>
  </r>
  <r>
    <n v="23147"/>
    <s v="Low"/>
    <n v="0"/>
    <n v="-367.17"/>
    <n v="599.99"/>
    <n v="24.49"/>
    <n v="1548"/>
    <x v="498"/>
    <x v="2"/>
    <x v="0"/>
    <x v="2"/>
    <x v="16"/>
    <s v="Large Box"/>
    <x v="551"/>
    <n v="0.44"/>
    <s v="United States"/>
    <x v="2"/>
    <x v="38"/>
    <s v="Richmond"/>
    <n v="47374"/>
    <d v="2015-06-23T00:00:00"/>
    <d v="2015-06-25T00:00:00"/>
    <n v="18"/>
    <n v="11015.82"/>
    <n v="88487"/>
    <n v="2"/>
    <n v="-3.33"/>
    <n v="0"/>
    <x v="1"/>
    <x v="1"/>
    <x v="1"/>
    <n v="-367.17"/>
    <s v=""/>
    <x v="2"/>
  </r>
  <r>
    <n v="19627"/>
    <s v="Low"/>
    <n v="7.0000000000000007E-2"/>
    <n v="-243.54"/>
    <n v="17.7"/>
    <n v="9.4700000000000006"/>
    <n v="1551"/>
    <x v="499"/>
    <x v="2"/>
    <x v="3"/>
    <x v="0"/>
    <x v="10"/>
    <s v="Small Box"/>
    <x v="552"/>
    <n v="0.59"/>
    <s v="United States"/>
    <x v="3"/>
    <x v="37"/>
    <s v="Biloxi"/>
    <n v="39530"/>
    <d v="2015-06-25T00:00:00"/>
    <d v="2015-07-01T00:00:00"/>
    <n v="18"/>
    <n v="300.67"/>
    <n v="87488"/>
    <n v="6"/>
    <n v="-81"/>
    <n v="22.63"/>
    <x v="1"/>
    <x v="0"/>
    <x v="0"/>
    <n v="-243.54"/>
    <s v=""/>
    <x v="2"/>
  </r>
  <r>
    <n v="20993"/>
    <s v="Critical"/>
    <n v="0.01"/>
    <n v="-337.09"/>
    <n v="348.21"/>
    <n v="40.19"/>
    <n v="1552"/>
    <x v="500"/>
    <x v="1"/>
    <x v="2"/>
    <x v="1"/>
    <x v="11"/>
    <s v="Jumbo Box"/>
    <x v="553"/>
    <n v="0.62"/>
    <s v="United States"/>
    <x v="3"/>
    <x v="37"/>
    <s v="Clinton"/>
    <n v="39056"/>
    <d v="2015-01-01T00:00:00"/>
    <d v="2015-01-04T00:00:00"/>
    <n v="2"/>
    <n v="723.54"/>
    <n v="87486"/>
    <n v="3"/>
    <n v="-46.59"/>
    <n v="7.31"/>
    <x v="0"/>
    <x v="0"/>
    <x v="0"/>
    <n v="-337.09"/>
    <s v=""/>
    <x v="2"/>
  </r>
  <r>
    <n v="24862"/>
    <s v="Not Specified"/>
    <n v="0.03"/>
    <n v="68.680000000000007"/>
    <n v="12.28"/>
    <n v="6.35"/>
    <n v="1553"/>
    <x v="501"/>
    <x v="2"/>
    <x v="2"/>
    <x v="0"/>
    <x v="7"/>
    <s v="Small Box"/>
    <x v="554"/>
    <n v="0.38"/>
    <s v="United States"/>
    <x v="3"/>
    <x v="37"/>
    <s v="Greenville"/>
    <n v="38701"/>
    <d v="2015-03-22T00:00:00"/>
    <d v="2015-03-24T00:00:00"/>
    <n v="7"/>
    <n v="87.53"/>
    <n v="87484"/>
    <n v="2"/>
    <n v="78.459999999999994"/>
    <n v="2.71"/>
    <x v="5"/>
    <x v="0"/>
    <x v="0"/>
    <s v=""/>
    <n v="68.680000000000007"/>
    <x v="435"/>
  </r>
  <r>
    <n v="26135"/>
    <s v="High"/>
    <n v="0.04"/>
    <n v="481.03"/>
    <n v="10.98"/>
    <n v="3.99"/>
    <n v="1554"/>
    <x v="502"/>
    <x v="2"/>
    <x v="2"/>
    <x v="0"/>
    <x v="15"/>
    <s v="Small Box"/>
    <x v="555"/>
    <n v="0.57999999999999996"/>
    <s v="United States"/>
    <x v="3"/>
    <x v="37"/>
    <s v="Gulfport"/>
    <n v="39503"/>
    <d v="2015-05-18T00:00:00"/>
    <d v="2015-05-18T00:00:00"/>
    <n v="15"/>
    <n v="172.22"/>
    <n v="87485"/>
    <n v="0"/>
    <n v="279.31"/>
    <n v="7.18"/>
    <x v="3"/>
    <x v="0"/>
    <x v="0"/>
    <s v=""/>
    <n v="481.03"/>
    <x v="436"/>
  </r>
  <r>
    <n v="25409"/>
    <s v="High"/>
    <n v="0.03"/>
    <n v="-4.0199999999999996"/>
    <n v="124.49"/>
    <n v="51.94"/>
    <n v="1554"/>
    <x v="502"/>
    <x v="1"/>
    <x v="3"/>
    <x v="1"/>
    <x v="11"/>
    <s v="Jumbo Box"/>
    <x v="156"/>
    <n v="0.63"/>
    <s v="United States"/>
    <x v="3"/>
    <x v="37"/>
    <s v="Gulfport"/>
    <n v="39503"/>
    <d v="2015-02-13T00:00:00"/>
    <d v="2015-02-14T00:00:00"/>
    <n v="7"/>
    <n v="894.88"/>
    <n v="87487"/>
    <n v="1"/>
    <n v="-0.45"/>
    <n v="27.68"/>
    <x v="2"/>
    <x v="0"/>
    <x v="0"/>
    <n v="-4.0199999999999996"/>
    <s v=""/>
    <x v="2"/>
  </r>
  <r>
    <n v="18294"/>
    <s v="Not Specified"/>
    <n v="0.06"/>
    <n v="-2.0099999999999998"/>
    <n v="2.89"/>
    <n v="0.99"/>
    <n v="1556"/>
    <x v="503"/>
    <x v="2"/>
    <x v="3"/>
    <x v="0"/>
    <x v="9"/>
    <s v="Small Box"/>
    <x v="556"/>
    <n v="0.38"/>
    <s v="United States"/>
    <x v="3"/>
    <x v="8"/>
    <s v="Alexandria"/>
    <n v="22304"/>
    <d v="2015-06-01T00:00:00"/>
    <d v="2015-06-03T00:00:00"/>
    <n v="6"/>
    <n v="16.670000000000002"/>
    <n v="87425"/>
    <n v="2"/>
    <n v="-12.06"/>
    <n v="1.06"/>
    <x v="1"/>
    <x v="0"/>
    <x v="0"/>
    <n v="-2.0099999999999998"/>
    <s v=""/>
    <x v="2"/>
  </r>
  <r>
    <n v="18295"/>
    <s v="Not Specified"/>
    <n v="0.08"/>
    <n v="-477.37"/>
    <n v="22.84"/>
    <n v="11.54"/>
    <n v="1556"/>
    <x v="503"/>
    <x v="2"/>
    <x v="3"/>
    <x v="0"/>
    <x v="7"/>
    <s v="Small Box"/>
    <x v="64"/>
    <n v="0.39"/>
    <s v="United States"/>
    <x v="3"/>
    <x v="8"/>
    <s v="Alexandria"/>
    <n v="22304"/>
    <d v="2015-06-01T00:00:00"/>
    <d v="2015-06-03T00:00:00"/>
    <n v="9"/>
    <n v="195.16"/>
    <n v="87425"/>
    <n v="2"/>
    <n v="-244.61"/>
    <n v="16.97"/>
    <x v="1"/>
    <x v="0"/>
    <x v="0"/>
    <n v="-477.37"/>
    <s v=""/>
    <x v="2"/>
  </r>
  <r>
    <n v="18511"/>
    <s v="Low"/>
    <n v="0.09"/>
    <n v="-954.76"/>
    <n v="60.98"/>
    <n v="49"/>
    <n v="1557"/>
    <x v="504"/>
    <x v="2"/>
    <x v="3"/>
    <x v="0"/>
    <x v="15"/>
    <s v="Large Box"/>
    <x v="557"/>
    <n v="0.59"/>
    <s v="United States"/>
    <x v="3"/>
    <x v="8"/>
    <s v="Annandale"/>
    <n v="22003"/>
    <d v="2015-03-25T00:00:00"/>
    <d v="2015-04-02T00:00:00"/>
    <n v="15"/>
    <n v="879.62"/>
    <n v="87426"/>
    <n v="8"/>
    <n v="-108.54"/>
    <n v="87"/>
    <x v="5"/>
    <x v="0"/>
    <x v="0"/>
    <n v="-954.76"/>
    <s v=""/>
    <x v="2"/>
  </r>
  <r>
    <n v="18512"/>
    <s v="Low"/>
    <n v="0.05"/>
    <n v="219.47"/>
    <n v="29.89"/>
    <n v="1.99"/>
    <n v="1557"/>
    <x v="504"/>
    <x v="2"/>
    <x v="3"/>
    <x v="2"/>
    <x v="13"/>
    <s v="Small Pack"/>
    <x v="468"/>
    <n v="0.5"/>
    <s v="United States"/>
    <x v="3"/>
    <x v="8"/>
    <s v="Annandale"/>
    <n v="22003"/>
    <d v="2015-03-25T00:00:00"/>
    <d v="2015-03-27T00:00:00"/>
    <n v="12"/>
    <n v="361.19"/>
    <n v="87426"/>
    <n v="2"/>
    <n v="60.76"/>
    <n v="19.010000000000002"/>
    <x v="5"/>
    <x v="0"/>
    <x v="0"/>
    <s v=""/>
    <n v="219.47"/>
    <x v="437"/>
  </r>
  <r>
    <n v="26229"/>
    <s v="Critical"/>
    <n v="0.1"/>
    <n v="-390.77"/>
    <n v="226.67"/>
    <n v="28.16"/>
    <n v="1559"/>
    <x v="505"/>
    <x v="1"/>
    <x v="3"/>
    <x v="1"/>
    <x v="1"/>
    <s v="Jumbo Drum"/>
    <x v="558"/>
    <n v="0.59"/>
    <s v="United States"/>
    <x v="3"/>
    <x v="8"/>
    <s v="Blacksburg"/>
    <n v="24060"/>
    <d v="2015-04-15T00:00:00"/>
    <d v="2015-04-17T00:00:00"/>
    <n v="5"/>
    <n v="1088.26"/>
    <n v="87424"/>
    <n v="2"/>
    <n v="-35.909999999999997"/>
    <n v="120.92"/>
    <x v="4"/>
    <x v="0"/>
    <x v="0"/>
    <n v="-390.77"/>
    <s v=""/>
    <x v="2"/>
  </r>
  <r>
    <n v="19130"/>
    <s v="High"/>
    <n v="0.02"/>
    <n v="-155.21"/>
    <n v="11.34"/>
    <n v="11.25"/>
    <n v="1561"/>
    <x v="506"/>
    <x v="2"/>
    <x v="0"/>
    <x v="0"/>
    <x v="7"/>
    <s v="Small Box"/>
    <x v="559"/>
    <n v="0.36"/>
    <s v="United States"/>
    <x v="2"/>
    <x v="7"/>
    <s v="Mansfield"/>
    <n v="76063"/>
    <d v="2015-03-01T00:00:00"/>
    <d v="2015-03-02T00:00:00"/>
    <n v="9"/>
    <n v="105.75"/>
    <n v="88093"/>
    <n v="1"/>
    <n v="-146.77000000000001"/>
    <n v="2.16"/>
    <x v="5"/>
    <x v="0"/>
    <x v="0"/>
    <n v="-155.21"/>
    <s v=""/>
    <x v="2"/>
  </r>
  <r>
    <n v="19208"/>
    <s v="Critical"/>
    <n v="0.05"/>
    <n v="-6.64"/>
    <n v="12.2"/>
    <n v="6.02"/>
    <n v="1561"/>
    <x v="506"/>
    <x v="2"/>
    <x v="0"/>
    <x v="1"/>
    <x v="2"/>
    <s v="Small Pack"/>
    <x v="506"/>
    <n v="0.43"/>
    <s v="United States"/>
    <x v="2"/>
    <x v="7"/>
    <s v="Mansfield"/>
    <n v="76063"/>
    <d v="2015-04-13T00:00:00"/>
    <d v="2015-04-14T00:00:00"/>
    <n v="5"/>
    <n v="63.93"/>
    <n v="88094"/>
    <n v="1"/>
    <n v="-10.39"/>
    <n v="3.36"/>
    <x v="4"/>
    <x v="0"/>
    <x v="0"/>
    <n v="-6.64"/>
    <s v=""/>
    <x v="2"/>
  </r>
  <r>
    <n v="20464"/>
    <s v="Medium"/>
    <n v="7.0000000000000007E-2"/>
    <n v="27.23"/>
    <n v="20.95"/>
    <n v="5.99"/>
    <n v="1574"/>
    <x v="507"/>
    <x v="2"/>
    <x v="3"/>
    <x v="2"/>
    <x v="13"/>
    <s v="Small Box"/>
    <x v="560"/>
    <n v="0.65"/>
    <s v="United States"/>
    <x v="3"/>
    <x v="24"/>
    <s v="Fayetteville"/>
    <n v="28314"/>
    <d v="2015-02-09T00:00:00"/>
    <d v="2015-02-10T00:00:00"/>
    <n v="19"/>
    <n v="391.4"/>
    <n v="86966"/>
    <n v="1"/>
    <n v="6.96"/>
    <n v="29.46"/>
    <x v="2"/>
    <x v="0"/>
    <x v="0"/>
    <s v=""/>
    <n v="27.23"/>
    <x v="438"/>
  </r>
  <r>
    <n v="22127"/>
    <s v="Low"/>
    <n v="0.1"/>
    <n v="-8.4"/>
    <n v="11.58"/>
    <n v="6.97"/>
    <n v="1580"/>
    <x v="508"/>
    <x v="2"/>
    <x v="0"/>
    <x v="0"/>
    <x v="4"/>
    <s v="Small Box"/>
    <x v="240"/>
    <n v="0.35"/>
    <s v="United States"/>
    <x v="1"/>
    <x v="14"/>
    <s v="Waterville"/>
    <n v="4901"/>
    <d v="2015-02-16T00:00:00"/>
    <d v="2015-02-20T00:00:00"/>
    <n v="1"/>
    <n v="14.53"/>
    <n v="90934"/>
    <n v="4"/>
    <n v="-57.8"/>
    <n v="1.61"/>
    <x v="2"/>
    <x v="0"/>
    <x v="0"/>
    <n v="-8.4"/>
    <s v=""/>
    <x v="2"/>
  </r>
  <r>
    <n v="25013"/>
    <s v="Medium"/>
    <n v="0.03"/>
    <n v="83.79"/>
    <n v="19.04"/>
    <n v="6.38"/>
    <n v="1590"/>
    <x v="509"/>
    <x v="0"/>
    <x v="0"/>
    <x v="1"/>
    <x v="2"/>
    <s v="Small Box"/>
    <x v="561"/>
    <n v="0.56000000000000005"/>
    <s v="United States"/>
    <x v="1"/>
    <x v="10"/>
    <s v="Willoughby"/>
    <n v="44094"/>
    <d v="2015-04-04T00:00:00"/>
    <d v="2015-04-04T00:00:00"/>
    <n v="7"/>
    <n v="144.03"/>
    <n v="86668"/>
    <n v="0"/>
    <n v="58.18"/>
    <n v="4.45"/>
    <x v="4"/>
    <x v="0"/>
    <x v="0"/>
    <s v=""/>
    <n v="83.79"/>
    <x v="439"/>
  </r>
  <r>
    <n v="25011"/>
    <s v="Medium"/>
    <n v="0.02"/>
    <n v="-77.819999999999993"/>
    <n v="5.53"/>
    <n v="6.98"/>
    <n v="1593"/>
    <x v="510"/>
    <x v="2"/>
    <x v="0"/>
    <x v="0"/>
    <x v="8"/>
    <s v="Small Box"/>
    <x v="562"/>
    <n v="0.39"/>
    <s v="United States"/>
    <x v="2"/>
    <x v="23"/>
    <s v="Bartlesville"/>
    <n v="74006"/>
    <d v="2015-04-04T00:00:00"/>
    <d v="2015-04-06T00:00:00"/>
    <n v="8"/>
    <n v="48.81"/>
    <n v="86668"/>
    <n v="2"/>
    <n v="-159.44"/>
    <n v="1"/>
    <x v="4"/>
    <x v="0"/>
    <x v="0"/>
    <n v="-77.819999999999993"/>
    <s v=""/>
    <x v="2"/>
  </r>
  <r>
    <n v="21059"/>
    <s v="High"/>
    <n v="0.01"/>
    <n v="5078.54"/>
    <n v="500.98"/>
    <n v="26"/>
    <n v="1595"/>
    <x v="511"/>
    <x v="1"/>
    <x v="0"/>
    <x v="1"/>
    <x v="1"/>
    <s v="Jumbo Drum"/>
    <x v="1"/>
    <n v="0.6"/>
    <s v="United States"/>
    <x v="1"/>
    <x v="36"/>
    <s v="Huntington"/>
    <n v="25705"/>
    <d v="2015-05-11T00:00:00"/>
    <d v="2015-05-12T00:00:00"/>
    <n v="14"/>
    <n v="7360.2"/>
    <n v="90796"/>
    <n v="1"/>
    <n v="69"/>
    <n v="74.349999999999994"/>
    <x v="3"/>
    <x v="0"/>
    <x v="0"/>
    <s v=""/>
    <n v="5078.54"/>
    <x v="440"/>
  </r>
  <r>
    <n v="21060"/>
    <s v="High"/>
    <n v="0.08"/>
    <n v="23.28"/>
    <n v="9.77"/>
    <n v="6.02"/>
    <n v="1595"/>
    <x v="511"/>
    <x v="2"/>
    <x v="0"/>
    <x v="1"/>
    <x v="2"/>
    <s v="Medium Box"/>
    <x v="563"/>
    <n v="0.48"/>
    <s v="United States"/>
    <x v="1"/>
    <x v="36"/>
    <s v="Huntington"/>
    <n v="25705"/>
    <d v="2015-05-11T00:00:00"/>
    <d v="2015-05-12T00:00:00"/>
    <n v="9"/>
    <n v="89.06"/>
    <n v="90796"/>
    <n v="1"/>
    <n v="26.14"/>
    <n v="7.74"/>
    <x v="3"/>
    <x v="0"/>
    <x v="0"/>
    <s v=""/>
    <n v="23.28"/>
    <x v="441"/>
  </r>
  <r>
    <n v="21061"/>
    <s v="High"/>
    <n v="0.09"/>
    <n v="17.75"/>
    <n v="3.28"/>
    <n v="0.98"/>
    <n v="1595"/>
    <x v="511"/>
    <x v="2"/>
    <x v="0"/>
    <x v="0"/>
    <x v="0"/>
    <s v="Wrap Bag"/>
    <x v="564"/>
    <n v="0.59"/>
    <s v="United States"/>
    <x v="1"/>
    <x v="36"/>
    <s v="Huntington"/>
    <n v="25705"/>
    <d v="2015-05-11T00:00:00"/>
    <d v="2015-05-13T00:00:00"/>
    <n v="42"/>
    <n v="134.97"/>
    <n v="90796"/>
    <n v="2"/>
    <n v="13.15"/>
    <n v="13.35"/>
    <x v="3"/>
    <x v="0"/>
    <x v="0"/>
    <s v=""/>
    <n v="17.75"/>
    <x v="442"/>
  </r>
  <r>
    <n v="21928"/>
    <s v="Critical"/>
    <n v="0.1"/>
    <n v="-3.93"/>
    <n v="9.11"/>
    <n v="2.15"/>
    <n v="1602"/>
    <x v="512"/>
    <x v="2"/>
    <x v="1"/>
    <x v="0"/>
    <x v="7"/>
    <s v="Wrap Bag"/>
    <x v="452"/>
    <n v="0.4"/>
    <s v="United States"/>
    <x v="1"/>
    <x v="30"/>
    <s v="Waldorf"/>
    <n v="20601"/>
    <d v="2015-04-10T00:00:00"/>
    <d v="2015-04-12T00:00:00"/>
    <n v="2"/>
    <n v="17.420000000000002"/>
    <n v="89680"/>
    <n v="2"/>
    <n v="-22.57"/>
    <n v="1.94"/>
    <x v="4"/>
    <x v="0"/>
    <x v="0"/>
    <n v="-3.93"/>
    <s v=""/>
    <x v="2"/>
  </r>
  <r>
    <n v="23533"/>
    <s v="Critical"/>
    <n v="0.09"/>
    <n v="2.4500000000000002"/>
    <n v="2.1800000000000002"/>
    <n v="0.78"/>
    <n v="1603"/>
    <x v="513"/>
    <x v="2"/>
    <x v="2"/>
    <x v="0"/>
    <x v="3"/>
    <s v="Wrap Bag"/>
    <x v="565"/>
    <n v="0.52"/>
    <s v="United States"/>
    <x v="1"/>
    <x v="4"/>
    <s v="Woodmere"/>
    <n v="11598"/>
    <d v="2015-01-16T00:00:00"/>
    <d v="2015-01-18T00:00:00"/>
    <n v="9"/>
    <n v="19.12"/>
    <n v="89679"/>
    <n v="2"/>
    <n v="12.84"/>
    <n v="1.89"/>
    <x v="0"/>
    <x v="0"/>
    <x v="0"/>
    <s v=""/>
    <n v="2.4500000000000002"/>
    <x v="443"/>
  </r>
  <r>
    <n v="23534"/>
    <s v="Critical"/>
    <n v="0.05"/>
    <n v="-537.28"/>
    <n v="179.29"/>
    <n v="29.21"/>
    <n v="1603"/>
    <x v="513"/>
    <x v="1"/>
    <x v="2"/>
    <x v="1"/>
    <x v="11"/>
    <s v="Jumbo Box"/>
    <x v="218"/>
    <n v="0.76"/>
    <s v="United States"/>
    <x v="1"/>
    <x v="4"/>
    <s v="Woodmere"/>
    <n v="11598"/>
    <d v="2015-01-16T00:00:00"/>
    <d v="2015-01-18T00:00:00"/>
    <n v="1"/>
    <n v="186.64"/>
    <n v="89679"/>
    <n v="2"/>
    <n v="-287.87"/>
    <n v="9.82"/>
    <x v="0"/>
    <x v="0"/>
    <x v="0"/>
    <n v="-537.28"/>
    <s v=""/>
    <x v="2"/>
  </r>
  <r>
    <n v="18450"/>
    <s v="Medium"/>
    <n v="0.05"/>
    <n v="-14.36"/>
    <n v="1.98"/>
    <n v="4.7699999999999996"/>
    <n v="1606"/>
    <x v="514"/>
    <x v="2"/>
    <x v="1"/>
    <x v="0"/>
    <x v="8"/>
    <s v="Small Box"/>
    <x v="566"/>
    <n v="0.4"/>
    <s v="United States"/>
    <x v="1"/>
    <x v="4"/>
    <s v="Franklin Square"/>
    <n v="11010"/>
    <d v="2015-01-07T00:00:00"/>
    <d v="2015-01-08T00:00:00"/>
    <n v="1"/>
    <n v="3.53"/>
    <n v="87993"/>
    <n v="1"/>
    <n v="-406.79"/>
    <n v="0.19"/>
    <x v="0"/>
    <x v="0"/>
    <x v="0"/>
    <n v="-14.36"/>
    <s v=""/>
    <x v="2"/>
  </r>
  <r>
    <n v="18451"/>
    <s v="Medium"/>
    <n v="7.0000000000000007E-2"/>
    <n v="-2870.28"/>
    <n v="699.99"/>
    <n v="24.49"/>
    <n v="1606"/>
    <x v="514"/>
    <x v="0"/>
    <x v="1"/>
    <x v="2"/>
    <x v="16"/>
    <s v="Large Box"/>
    <x v="199"/>
    <n v="0.41"/>
    <s v="United States"/>
    <x v="1"/>
    <x v="4"/>
    <s v="Franklin Square"/>
    <n v="11010"/>
    <d v="2015-01-07T00:00:00"/>
    <d v="2015-01-08T00:00:00"/>
    <n v="1"/>
    <n v="706.56"/>
    <n v="87993"/>
    <n v="1"/>
    <n v="-406.23"/>
    <n v="53.18"/>
    <x v="0"/>
    <x v="0"/>
    <x v="0"/>
    <n v="-2870.28"/>
    <s v=""/>
    <x v="2"/>
  </r>
  <r>
    <n v="18452"/>
    <s v="Medium"/>
    <n v="7.0000000000000007E-2"/>
    <n v="77.98"/>
    <n v="6783.02"/>
    <n v="24.49"/>
    <n v="1606"/>
    <x v="514"/>
    <x v="2"/>
    <x v="1"/>
    <x v="2"/>
    <x v="6"/>
    <s v="Large Box"/>
    <x v="458"/>
    <n v="0.39"/>
    <s v="United States"/>
    <x v="1"/>
    <x v="4"/>
    <s v="Franklin Square"/>
    <n v="11010"/>
    <d v="2015-01-07T00:00:00"/>
    <d v="2015-01-08T00:00:00"/>
    <n v="2"/>
    <n v="13121.07"/>
    <n v="87993"/>
    <n v="1"/>
    <n v="0.59"/>
    <n v="987.61"/>
    <x v="0"/>
    <x v="0"/>
    <x v="0"/>
    <s v=""/>
    <n v="77.98"/>
    <x v="444"/>
  </r>
  <r>
    <n v="22921"/>
    <s v="Not Specified"/>
    <n v="0.01"/>
    <n v="-200.86"/>
    <n v="15.16"/>
    <n v="15.09"/>
    <n v="1607"/>
    <x v="515"/>
    <x v="2"/>
    <x v="1"/>
    <x v="0"/>
    <x v="8"/>
    <s v="Small Box"/>
    <x v="567"/>
    <n v="0.39"/>
    <s v="United States"/>
    <x v="1"/>
    <x v="4"/>
    <s v="Freeport"/>
    <n v="11520"/>
    <d v="2015-04-15T00:00:00"/>
    <d v="2015-04-15T00:00:00"/>
    <n v="7"/>
    <n v="110.93"/>
    <n v="87994"/>
    <n v="0"/>
    <n v="-181.07"/>
    <n v="1.1200000000000001"/>
    <x v="4"/>
    <x v="0"/>
    <x v="0"/>
    <n v="-200.86"/>
    <s v=""/>
    <x v="2"/>
  </r>
  <r>
    <n v="24951"/>
    <s v="Low"/>
    <n v="0.1"/>
    <n v="-33.299999999999997"/>
    <n v="5.68"/>
    <n v="3.6"/>
    <n v="1607"/>
    <x v="515"/>
    <x v="0"/>
    <x v="1"/>
    <x v="0"/>
    <x v="12"/>
    <s v="Small Pack"/>
    <x v="568"/>
    <n v="0.56000000000000005"/>
    <s v="United States"/>
    <x v="1"/>
    <x v="4"/>
    <s v="Freeport"/>
    <n v="11520"/>
    <d v="2015-02-06T00:00:00"/>
    <d v="2015-02-10T00:00:00"/>
    <n v="21"/>
    <n v="118.35"/>
    <n v="87995"/>
    <n v="4"/>
    <n v="-28.13"/>
    <n v="13.15"/>
    <x v="2"/>
    <x v="0"/>
    <x v="0"/>
    <n v="-33.299999999999997"/>
    <s v=""/>
    <x v="2"/>
  </r>
  <r>
    <n v="22682"/>
    <s v="High"/>
    <n v="0.03"/>
    <n v="-90.59"/>
    <n v="2.16"/>
    <n v="6.05"/>
    <n v="1609"/>
    <x v="516"/>
    <x v="2"/>
    <x v="3"/>
    <x v="0"/>
    <x v="8"/>
    <s v="Small Box"/>
    <x v="542"/>
    <n v="0.37"/>
    <s v="United States"/>
    <x v="0"/>
    <x v="1"/>
    <s v="Sacramento"/>
    <n v="95823"/>
    <d v="2015-05-11T00:00:00"/>
    <d v="2015-05-12T00:00:00"/>
    <n v="7"/>
    <n v="17.309999999999999"/>
    <n v="87824"/>
    <n v="1"/>
    <n v="-523.30999999999995"/>
    <n v="0.54"/>
    <x v="3"/>
    <x v="0"/>
    <x v="0"/>
    <n v="-90.59"/>
    <s v=""/>
    <x v="2"/>
  </r>
  <r>
    <n v="22683"/>
    <s v="High"/>
    <n v="0.03"/>
    <n v="-36.9"/>
    <n v="9.7100000000000009"/>
    <n v="9.4499999999999993"/>
    <n v="1609"/>
    <x v="516"/>
    <x v="2"/>
    <x v="3"/>
    <x v="0"/>
    <x v="10"/>
    <s v="Small Box"/>
    <x v="173"/>
    <n v="0.6"/>
    <s v="United States"/>
    <x v="0"/>
    <x v="1"/>
    <s v="Sacramento"/>
    <n v="95823"/>
    <d v="2015-05-11T00:00:00"/>
    <d v="2015-05-11T00:00:00"/>
    <n v="2"/>
    <n v="23.56"/>
    <n v="87824"/>
    <n v="0"/>
    <n v="-156.62"/>
    <n v="0.73"/>
    <x v="3"/>
    <x v="0"/>
    <x v="0"/>
    <n v="-36.9"/>
    <s v=""/>
    <x v="2"/>
  </r>
  <r>
    <n v="18394"/>
    <s v="Low"/>
    <n v="0.06"/>
    <n v="341.2"/>
    <n v="40.97"/>
    <n v="1.99"/>
    <n v="1614"/>
    <x v="517"/>
    <x v="2"/>
    <x v="3"/>
    <x v="2"/>
    <x v="13"/>
    <s v="Small Pack"/>
    <x v="569"/>
    <n v="0.42"/>
    <s v="United States"/>
    <x v="1"/>
    <x v="15"/>
    <s v="Hopkinton"/>
    <n v="1748"/>
    <d v="2015-04-08T00:00:00"/>
    <d v="2015-04-12T00:00:00"/>
    <n v="12"/>
    <n v="494.49"/>
    <n v="87823"/>
    <n v="4"/>
    <n v="69"/>
    <n v="31.56"/>
    <x v="4"/>
    <x v="0"/>
    <x v="0"/>
    <s v=""/>
    <n v="341.2"/>
    <x v="445"/>
  </r>
  <r>
    <n v="19501"/>
    <s v="High"/>
    <n v="0.09"/>
    <n v="-175.13"/>
    <n v="12.88"/>
    <n v="4.59"/>
    <n v="1618"/>
    <x v="518"/>
    <x v="2"/>
    <x v="3"/>
    <x v="0"/>
    <x v="12"/>
    <s v="Wrap Bag"/>
    <x v="570"/>
    <n v="0.82"/>
    <s v="United States"/>
    <x v="2"/>
    <x v="38"/>
    <s v="Highland"/>
    <n v="46322"/>
    <d v="2015-04-06T00:00:00"/>
    <d v="2015-04-06T00:00:00"/>
    <n v="13"/>
    <n v="158.13"/>
    <n v="90248"/>
    <n v="0"/>
    <n v="-110.75"/>
    <n v="15.64"/>
    <x v="4"/>
    <x v="0"/>
    <x v="0"/>
    <n v="-175.13"/>
    <s v=""/>
    <x v="2"/>
  </r>
  <r>
    <n v="19502"/>
    <s v="High"/>
    <n v="0.02"/>
    <n v="3.96"/>
    <n v="45.99"/>
    <n v="4.99"/>
    <n v="1620"/>
    <x v="519"/>
    <x v="0"/>
    <x v="3"/>
    <x v="2"/>
    <x v="5"/>
    <s v="Small Box"/>
    <x v="571"/>
    <n v="0.56999999999999995"/>
    <s v="United States"/>
    <x v="1"/>
    <x v="19"/>
    <s v="Lancaster"/>
    <n v="17602"/>
    <d v="2015-04-06T00:00:00"/>
    <d v="2015-04-07T00:00:00"/>
    <n v="4"/>
    <n v="163.01"/>
    <n v="90248"/>
    <n v="1"/>
    <n v="2.4300000000000002"/>
    <n v="3.33"/>
    <x v="4"/>
    <x v="0"/>
    <x v="0"/>
    <s v=""/>
    <n v="3.96"/>
    <x v="446"/>
  </r>
  <r>
    <n v="23750"/>
    <s v="High"/>
    <n v="0.06"/>
    <n v="1.62"/>
    <n v="15.01"/>
    <n v="8.4"/>
    <n v="1623"/>
    <x v="520"/>
    <x v="2"/>
    <x v="2"/>
    <x v="0"/>
    <x v="8"/>
    <s v="Small Box"/>
    <x v="572"/>
    <n v="0.39"/>
    <s v="United States"/>
    <x v="2"/>
    <x v="38"/>
    <s v="Schererville"/>
    <n v="46375"/>
    <d v="2015-05-24T00:00:00"/>
    <d v="2015-05-26T00:00:00"/>
    <n v="22"/>
    <n v="333.04"/>
    <n v="87611"/>
    <n v="2"/>
    <n v="0.49"/>
    <n v="21.26"/>
    <x v="3"/>
    <x v="0"/>
    <x v="0"/>
    <s v=""/>
    <n v="1.62"/>
    <x v="447"/>
  </r>
  <r>
    <n v="23751"/>
    <s v="High"/>
    <n v="0.09"/>
    <n v="65.39"/>
    <n v="40.479999999999997"/>
    <n v="19.989999999999998"/>
    <n v="1623"/>
    <x v="520"/>
    <x v="2"/>
    <x v="2"/>
    <x v="2"/>
    <x v="13"/>
    <s v="Small Box"/>
    <x v="295"/>
    <n v="0.77"/>
    <s v="United States"/>
    <x v="2"/>
    <x v="38"/>
    <s v="Schererville"/>
    <n v="46375"/>
    <d v="2015-05-24T00:00:00"/>
    <d v="2015-05-26T00:00:00"/>
    <n v="12"/>
    <n v="472.44"/>
    <n v="87611"/>
    <n v="2"/>
    <n v="13.84"/>
    <n v="46.72"/>
    <x v="3"/>
    <x v="0"/>
    <x v="0"/>
    <s v=""/>
    <n v="65.39"/>
    <x v="448"/>
  </r>
  <r>
    <n v="23752"/>
    <s v="High"/>
    <n v="0.05"/>
    <n v="1.34"/>
    <n v="12.28"/>
    <n v="6.13"/>
    <n v="1623"/>
    <x v="520"/>
    <x v="2"/>
    <x v="2"/>
    <x v="0"/>
    <x v="10"/>
    <s v="Small Box"/>
    <x v="521"/>
    <n v="0.56999999999999995"/>
    <s v="United States"/>
    <x v="2"/>
    <x v="38"/>
    <s v="Schererville"/>
    <n v="46375"/>
    <d v="2015-05-24T00:00:00"/>
    <d v="2015-05-25T00:00:00"/>
    <n v="1"/>
    <n v="18.73"/>
    <n v="87611"/>
    <n v="1"/>
    <n v="7.13"/>
    <n v="0.99"/>
    <x v="3"/>
    <x v="0"/>
    <x v="0"/>
    <s v=""/>
    <n v="1.34"/>
    <x v="449"/>
  </r>
  <r>
    <n v="21145"/>
    <s v="Medium"/>
    <n v="0.08"/>
    <n v="1674.75"/>
    <n v="213.45"/>
    <n v="14.7"/>
    <n v="1625"/>
    <x v="521"/>
    <x v="1"/>
    <x v="1"/>
    <x v="2"/>
    <x v="6"/>
    <s v="Jumbo Drum"/>
    <x v="90"/>
    <n v="0.59"/>
    <s v="United States"/>
    <x v="1"/>
    <x v="4"/>
    <s v="Glen Cove"/>
    <n v="11542"/>
    <d v="2015-03-27T00:00:00"/>
    <d v="2015-03-29T00:00:00"/>
    <n v="12"/>
    <n v="2427.1799999999998"/>
    <n v="90600"/>
    <n v="2"/>
    <n v="69"/>
    <n v="211.06"/>
    <x v="5"/>
    <x v="0"/>
    <x v="0"/>
    <s v=""/>
    <n v="1674.75"/>
    <x v="450"/>
  </r>
  <r>
    <n v="21146"/>
    <s v="Medium"/>
    <n v="0.1"/>
    <n v="300.05"/>
    <n v="55.98"/>
    <n v="13.88"/>
    <n v="1625"/>
    <x v="521"/>
    <x v="2"/>
    <x v="1"/>
    <x v="0"/>
    <x v="7"/>
    <s v="Small Box"/>
    <x v="573"/>
    <n v="0.36"/>
    <s v="United States"/>
    <x v="1"/>
    <x v="4"/>
    <s v="Glen Cove"/>
    <n v="11542"/>
    <d v="2015-03-27T00:00:00"/>
    <d v="2015-03-29T00:00:00"/>
    <n v="8"/>
    <n v="434.85"/>
    <n v="90600"/>
    <n v="2"/>
    <n v="69"/>
    <n v="48.32"/>
    <x v="5"/>
    <x v="0"/>
    <x v="0"/>
    <s v=""/>
    <n v="300.05"/>
    <x v="451"/>
  </r>
  <r>
    <n v="21147"/>
    <s v="Medium"/>
    <n v="0"/>
    <n v="-28.09"/>
    <n v="16.059999999999999"/>
    <n v="8.34"/>
    <n v="1625"/>
    <x v="521"/>
    <x v="2"/>
    <x v="1"/>
    <x v="0"/>
    <x v="10"/>
    <s v="Small Box"/>
    <x v="574"/>
    <n v="0.59"/>
    <s v="United States"/>
    <x v="1"/>
    <x v="4"/>
    <s v="Glen Cove"/>
    <n v="11542"/>
    <d v="2015-03-27T00:00:00"/>
    <d v="2015-03-28T00:00:00"/>
    <n v="1"/>
    <n v="19.16"/>
    <n v="90600"/>
    <n v="1"/>
    <n v="-146.61000000000001"/>
    <n v="0"/>
    <x v="5"/>
    <x v="1"/>
    <x v="1"/>
    <n v="-28.09"/>
    <s v=""/>
    <x v="2"/>
  </r>
  <r>
    <n v="21270"/>
    <s v="Medium"/>
    <n v="0"/>
    <n v="-263.11"/>
    <n v="209.37"/>
    <n v="69"/>
    <n v="1625"/>
    <x v="521"/>
    <x v="2"/>
    <x v="1"/>
    <x v="1"/>
    <x v="11"/>
    <s v="Large Box"/>
    <x v="575"/>
    <n v="0.79"/>
    <s v="United States"/>
    <x v="1"/>
    <x v="4"/>
    <s v="Glen Cove"/>
    <n v="11542"/>
    <d v="2015-02-16T00:00:00"/>
    <d v="2015-02-18T00:00:00"/>
    <n v="11"/>
    <n v="1959.88"/>
    <n v="90601"/>
    <n v="2"/>
    <n v="-13.42"/>
    <n v="0"/>
    <x v="2"/>
    <x v="1"/>
    <x v="1"/>
    <n v="-263.11"/>
    <s v=""/>
    <x v="2"/>
  </r>
  <r>
    <n v="23604"/>
    <s v="High"/>
    <n v="0.06"/>
    <n v="-38.81"/>
    <n v="43.57"/>
    <n v="16.36"/>
    <n v="1627"/>
    <x v="522"/>
    <x v="2"/>
    <x v="0"/>
    <x v="0"/>
    <x v="10"/>
    <s v="Small Box"/>
    <x v="576"/>
    <n v="0.55000000000000004"/>
    <s v="United States"/>
    <x v="3"/>
    <x v="20"/>
    <s v="Greeneville"/>
    <n v="37743"/>
    <d v="2015-05-28T00:00:00"/>
    <d v="2015-05-30T00:00:00"/>
    <n v="17"/>
    <n v="710.16"/>
    <n v="90602"/>
    <n v="2"/>
    <n v="-5.46"/>
    <n v="45.33"/>
    <x v="3"/>
    <x v="0"/>
    <x v="0"/>
    <n v="-38.81"/>
    <s v=""/>
    <x v="2"/>
  </r>
  <r>
    <n v="19769"/>
    <s v="High"/>
    <n v="0.08"/>
    <n v="15.98"/>
    <n v="8.09"/>
    <n v="7.96"/>
    <n v="1632"/>
    <x v="523"/>
    <x v="0"/>
    <x v="1"/>
    <x v="1"/>
    <x v="2"/>
    <s v="Small Box"/>
    <x v="38"/>
    <n v="0.49"/>
    <s v="United States"/>
    <x v="3"/>
    <x v="37"/>
    <s v="Hattiesburg"/>
    <n v="39401"/>
    <d v="2015-01-15T00:00:00"/>
    <d v="2015-01-16T00:00:00"/>
    <n v="6"/>
    <n v="48.25"/>
    <n v="90530"/>
    <n v="1"/>
    <n v="33.130000000000003"/>
    <n v="4.2"/>
    <x v="0"/>
    <x v="0"/>
    <x v="0"/>
    <s v=""/>
    <n v="15.98"/>
    <x v="452"/>
  </r>
  <r>
    <n v="20359"/>
    <s v="High"/>
    <n v="0.02"/>
    <n v="-88.16"/>
    <n v="25.99"/>
    <n v="5.37"/>
    <n v="1632"/>
    <x v="523"/>
    <x v="2"/>
    <x v="1"/>
    <x v="0"/>
    <x v="0"/>
    <s v="Small Box"/>
    <x v="577"/>
    <n v="0.56000000000000005"/>
    <s v="United States"/>
    <x v="3"/>
    <x v="37"/>
    <s v="Hattiesburg"/>
    <n v="39401"/>
    <d v="2015-04-15T00:00:00"/>
    <d v="2015-04-17T00:00:00"/>
    <n v="9"/>
    <n v="243.24"/>
    <n v="90533"/>
    <n v="2"/>
    <n v="-36.24"/>
    <n v="4.96"/>
    <x v="4"/>
    <x v="0"/>
    <x v="0"/>
    <n v="-88.16"/>
    <s v=""/>
    <x v="2"/>
  </r>
  <r>
    <n v="24786"/>
    <s v="Not Specified"/>
    <n v="0.03"/>
    <n v="-76.11"/>
    <n v="5.98"/>
    <n v="3.85"/>
    <n v="1633"/>
    <x v="524"/>
    <x v="2"/>
    <x v="1"/>
    <x v="2"/>
    <x v="13"/>
    <s v="Small Pack"/>
    <x v="412"/>
    <n v="0.68"/>
    <s v="United States"/>
    <x v="3"/>
    <x v="37"/>
    <s v="Horn Lake"/>
    <n v="38637"/>
    <d v="2015-02-10T00:00:00"/>
    <d v="2015-02-12T00:00:00"/>
    <n v="6"/>
    <n v="38.54"/>
    <n v="90531"/>
    <n v="2"/>
    <n v="-197.47"/>
    <n v="1.19"/>
    <x v="2"/>
    <x v="0"/>
    <x v="0"/>
    <n v="-76.11"/>
    <s v=""/>
    <x v="2"/>
  </r>
  <r>
    <n v="26340"/>
    <s v="Not Specified"/>
    <n v="0.08"/>
    <n v="-73.489999999999995"/>
    <n v="100.97"/>
    <n v="14"/>
    <n v="1634"/>
    <x v="525"/>
    <x v="1"/>
    <x v="1"/>
    <x v="2"/>
    <x v="6"/>
    <s v="Jumbo Drum"/>
    <x v="578"/>
    <n v="0.37"/>
    <s v="United States"/>
    <x v="3"/>
    <x v="37"/>
    <s v="Jackson"/>
    <n v="39212"/>
    <d v="2015-04-09T00:00:00"/>
    <d v="2015-04-10T00:00:00"/>
    <n v="15"/>
    <n v="1483.16"/>
    <n v="90532"/>
    <n v="1"/>
    <n v="-4.96"/>
    <n v="128.97"/>
    <x v="4"/>
    <x v="0"/>
    <x v="0"/>
    <n v="-73.489999999999995"/>
    <s v=""/>
    <x v="2"/>
  </r>
  <r>
    <n v="19144"/>
    <s v="Critical"/>
    <n v="0.08"/>
    <n v="-272.86"/>
    <n v="115.99"/>
    <n v="56.14"/>
    <n v="1636"/>
    <x v="526"/>
    <x v="1"/>
    <x v="1"/>
    <x v="2"/>
    <x v="6"/>
    <s v="Jumbo Drum"/>
    <x v="486"/>
    <n v="0.4"/>
    <s v="United States"/>
    <x v="0"/>
    <x v="1"/>
    <s v="Salinas"/>
    <n v="93905"/>
    <d v="2015-01-14T00:00:00"/>
    <d v="2015-01-16T00:00:00"/>
    <n v="5"/>
    <n v="562.92999999999995"/>
    <n v="89704"/>
    <n v="2"/>
    <n v="-48.47"/>
    <n v="48.95"/>
    <x v="0"/>
    <x v="0"/>
    <x v="0"/>
    <n v="-272.86"/>
    <s v=""/>
    <x v="2"/>
  </r>
  <r>
    <n v="19145"/>
    <s v="Critical"/>
    <n v="0.08"/>
    <n v="10.58"/>
    <n v="4.28"/>
    <n v="0.94"/>
    <n v="1636"/>
    <x v="526"/>
    <x v="2"/>
    <x v="1"/>
    <x v="0"/>
    <x v="0"/>
    <s v="Wrap Bag"/>
    <x v="579"/>
    <n v="0.56000000000000005"/>
    <s v="United States"/>
    <x v="0"/>
    <x v="1"/>
    <s v="Salinas"/>
    <n v="93905"/>
    <d v="2015-01-14T00:00:00"/>
    <d v="2015-01-17T00:00:00"/>
    <n v="7"/>
    <n v="29.18"/>
    <n v="89704"/>
    <n v="3"/>
    <n v="36.25"/>
    <n v="2.54"/>
    <x v="0"/>
    <x v="0"/>
    <x v="0"/>
    <s v=""/>
    <n v="10.58"/>
    <x v="453"/>
  </r>
  <r>
    <n v="20869"/>
    <s v="High"/>
    <n v="0.04"/>
    <n v="1127.55"/>
    <n v="136.97999999999999"/>
    <n v="24.49"/>
    <n v="1636"/>
    <x v="526"/>
    <x v="0"/>
    <x v="1"/>
    <x v="1"/>
    <x v="2"/>
    <s v="Large Box"/>
    <x v="580"/>
    <n v="0.59"/>
    <s v="United States"/>
    <x v="0"/>
    <x v="1"/>
    <s v="Salinas"/>
    <n v="93905"/>
    <d v="2015-01-12T00:00:00"/>
    <d v="2015-01-14T00:00:00"/>
    <n v="12"/>
    <n v="1634.13"/>
    <n v="89706"/>
    <n v="2"/>
    <n v="69"/>
    <n v="68.09"/>
    <x v="0"/>
    <x v="0"/>
    <x v="0"/>
    <s v=""/>
    <n v="1127.55"/>
    <x v="454"/>
  </r>
  <r>
    <n v="26109"/>
    <s v="Critical"/>
    <n v="0.08"/>
    <n v="147.76"/>
    <n v="55.48"/>
    <n v="6.79"/>
    <n v="1639"/>
    <x v="527"/>
    <x v="2"/>
    <x v="1"/>
    <x v="0"/>
    <x v="7"/>
    <s v="Small Box"/>
    <x v="581"/>
    <n v="0.37"/>
    <s v="United States"/>
    <x v="1"/>
    <x v="18"/>
    <s v="Stamford"/>
    <n v="6901"/>
    <d v="2015-02-26T00:00:00"/>
    <d v="2015-02-28T00:00:00"/>
    <n v="4"/>
    <n v="214.14"/>
    <n v="89705"/>
    <n v="2"/>
    <n v="69"/>
    <n v="18.62"/>
    <x v="2"/>
    <x v="0"/>
    <x v="0"/>
    <s v=""/>
    <n v="147.76"/>
    <x v="455"/>
  </r>
  <r>
    <n v="18274"/>
    <s v="Low"/>
    <n v="0.09"/>
    <n v="69.55"/>
    <n v="107.53"/>
    <n v="5.81"/>
    <n v="1644"/>
    <x v="528"/>
    <x v="2"/>
    <x v="2"/>
    <x v="1"/>
    <x v="2"/>
    <s v="Medium Box"/>
    <x v="582"/>
    <n v="0.65"/>
    <s v="United States"/>
    <x v="2"/>
    <x v="7"/>
    <s v="Friendswood"/>
    <n v="77546"/>
    <d v="2015-06-14T00:00:00"/>
    <d v="2015-06-16T00:00:00"/>
    <n v="1"/>
    <n v="100.79"/>
    <n v="87342"/>
    <n v="2"/>
    <n v="69"/>
    <n v="9.9700000000000006"/>
    <x v="1"/>
    <x v="0"/>
    <x v="0"/>
    <s v=""/>
    <n v="69.55"/>
    <x v="456"/>
  </r>
  <r>
    <n v="24265"/>
    <s v="Not Specified"/>
    <n v="0.06"/>
    <n v="8.5299999999999994"/>
    <n v="3.29"/>
    <n v="1.35"/>
    <n v="1646"/>
    <x v="529"/>
    <x v="2"/>
    <x v="2"/>
    <x v="0"/>
    <x v="3"/>
    <s v="Wrap Bag"/>
    <x v="93"/>
    <n v="0.4"/>
    <s v="United States"/>
    <x v="1"/>
    <x v="4"/>
    <s v="Bethpage"/>
    <n v="11714"/>
    <d v="2015-03-15T00:00:00"/>
    <d v="2015-03-17T00:00:00"/>
    <n v="11"/>
    <n v="35.97"/>
    <n v="90932"/>
    <n v="2"/>
    <n v="23.71"/>
    <n v="2.2999999999999998"/>
    <x v="5"/>
    <x v="0"/>
    <x v="0"/>
    <s v=""/>
    <n v="8.5299999999999994"/>
    <x v="457"/>
  </r>
  <r>
    <n v="21947"/>
    <s v="Critical"/>
    <n v="0.08"/>
    <n v="507.63"/>
    <n v="46.89"/>
    <n v="5.0999999999999996"/>
    <n v="1648"/>
    <x v="530"/>
    <x v="2"/>
    <x v="0"/>
    <x v="0"/>
    <x v="15"/>
    <s v="Medium Box"/>
    <x v="480"/>
    <n v="0.46"/>
    <s v="United States"/>
    <x v="2"/>
    <x v="12"/>
    <s v="Woodstock"/>
    <n v="60098"/>
    <d v="2015-03-25T00:00:00"/>
    <d v="2015-03-27T00:00:00"/>
    <n v="17"/>
    <n v="735.7"/>
    <n v="91043"/>
    <n v="2"/>
    <n v="69"/>
    <n v="63.97"/>
    <x v="5"/>
    <x v="0"/>
    <x v="0"/>
    <s v=""/>
    <n v="507.63"/>
    <x v="458"/>
  </r>
  <r>
    <n v="21948"/>
    <s v="Critical"/>
    <n v="0.05"/>
    <n v="38.229999999999997"/>
    <n v="12.98"/>
    <n v="3.14"/>
    <n v="1648"/>
    <x v="530"/>
    <x v="2"/>
    <x v="0"/>
    <x v="0"/>
    <x v="12"/>
    <s v="Small Pack"/>
    <x v="47"/>
    <n v="0.6"/>
    <s v="United States"/>
    <x v="2"/>
    <x v="12"/>
    <s v="Woodstock"/>
    <n v="60098"/>
    <d v="2015-03-25T00:00:00"/>
    <d v="2015-03-25T00:00:00"/>
    <n v="18"/>
    <n v="225.59"/>
    <n v="91043"/>
    <n v="0"/>
    <n v="16.95"/>
    <n v="11.87"/>
    <x v="5"/>
    <x v="0"/>
    <x v="0"/>
    <s v=""/>
    <n v="38.229999999999997"/>
    <x v="459"/>
  </r>
  <r>
    <n v="20603"/>
    <s v="Critical"/>
    <n v="0.03"/>
    <n v="100.13"/>
    <n v="48.58"/>
    <n v="3.99"/>
    <n v="1649"/>
    <x v="531"/>
    <x v="0"/>
    <x v="0"/>
    <x v="0"/>
    <x v="15"/>
    <s v="Small Box"/>
    <x v="583"/>
    <n v="0.56000000000000005"/>
    <s v="United States"/>
    <x v="1"/>
    <x v="4"/>
    <s v="Woodmere"/>
    <n v="11598"/>
    <d v="2015-02-24T00:00:00"/>
    <d v="2015-02-26T00:00:00"/>
    <n v="3"/>
    <n v="145.12"/>
    <n v="91041"/>
    <n v="2"/>
    <n v="69"/>
    <n v="4.49"/>
    <x v="2"/>
    <x v="0"/>
    <x v="0"/>
    <s v=""/>
    <n v="100.13"/>
    <x v="460"/>
  </r>
  <r>
    <n v="24016"/>
    <s v="High"/>
    <n v="0.05"/>
    <n v="15.1"/>
    <n v="6.48"/>
    <n v="2.74"/>
    <n v="1650"/>
    <x v="532"/>
    <x v="2"/>
    <x v="0"/>
    <x v="2"/>
    <x v="13"/>
    <s v="Small Pack"/>
    <x v="584"/>
    <n v="0.71"/>
    <s v="United States"/>
    <x v="3"/>
    <x v="24"/>
    <s v="Asheboro"/>
    <n v="27203"/>
    <d v="2015-05-09T00:00:00"/>
    <d v="2015-05-09T00:00:00"/>
    <n v="15"/>
    <n v="94.27"/>
    <n v="91042"/>
    <n v="0"/>
    <n v="16.010000000000002"/>
    <n v="4.96"/>
    <x v="3"/>
    <x v="0"/>
    <x v="0"/>
    <s v=""/>
    <n v="15.1"/>
    <x v="461"/>
  </r>
  <r>
    <n v="24017"/>
    <s v="High"/>
    <n v="0.09"/>
    <n v="14.91"/>
    <n v="12.53"/>
    <n v="0.5"/>
    <n v="1650"/>
    <x v="532"/>
    <x v="2"/>
    <x v="0"/>
    <x v="0"/>
    <x v="9"/>
    <s v="Small Box"/>
    <x v="585"/>
    <n v="0.38"/>
    <s v="United States"/>
    <x v="3"/>
    <x v="24"/>
    <s v="Asheboro"/>
    <n v="27203"/>
    <d v="2015-05-09T00:00:00"/>
    <d v="2015-05-10T00:00:00"/>
    <n v="7"/>
    <n v="82.21"/>
    <n v="91042"/>
    <n v="1"/>
    <n v="18.14"/>
    <n v="8.1300000000000008"/>
    <x v="3"/>
    <x v="0"/>
    <x v="0"/>
    <s v=""/>
    <n v="14.91"/>
    <x v="462"/>
  </r>
  <r>
    <n v="24019"/>
    <s v="High"/>
    <n v="0.08"/>
    <n v="-135.22999999999999"/>
    <n v="65.989999999999995"/>
    <n v="8.99"/>
    <n v="1650"/>
    <x v="532"/>
    <x v="0"/>
    <x v="0"/>
    <x v="2"/>
    <x v="5"/>
    <s v="Small Box"/>
    <x v="586"/>
    <n v="0.55000000000000004"/>
    <s v="United States"/>
    <x v="3"/>
    <x v="24"/>
    <s v="Asheboro"/>
    <n v="27203"/>
    <d v="2015-05-09T00:00:00"/>
    <d v="2015-05-11T00:00:00"/>
    <n v="8"/>
    <n v="417.47"/>
    <n v="91042"/>
    <n v="2"/>
    <n v="-32.39"/>
    <n v="36.299999999999997"/>
    <x v="3"/>
    <x v="0"/>
    <x v="0"/>
    <n v="-135.22999999999999"/>
    <s v=""/>
    <x v="2"/>
  </r>
  <r>
    <n v="19251"/>
    <s v="Not Specified"/>
    <n v="0"/>
    <n v="-457.73"/>
    <n v="101.41"/>
    <n v="35"/>
    <n v="1653"/>
    <x v="533"/>
    <x v="0"/>
    <x v="0"/>
    <x v="0"/>
    <x v="10"/>
    <s v="Large Box"/>
    <x v="308"/>
    <n v="0.82"/>
    <s v="United States"/>
    <x v="0"/>
    <x v="1"/>
    <s v="Thousand Oaks"/>
    <n v="91360"/>
    <d v="2015-01-24T00:00:00"/>
    <d v="2015-01-25T00:00:00"/>
    <n v="10"/>
    <n v="1104.32"/>
    <n v="89885"/>
    <n v="1"/>
    <n v="-41.45"/>
    <n v="0"/>
    <x v="0"/>
    <x v="1"/>
    <x v="1"/>
    <n v="-457.73"/>
    <s v=""/>
    <x v="2"/>
  </r>
  <r>
    <n v="19252"/>
    <s v="Not Specified"/>
    <n v="0.1"/>
    <n v="-268.66000000000003"/>
    <n v="95.99"/>
    <n v="4.9000000000000004"/>
    <n v="1653"/>
    <x v="533"/>
    <x v="2"/>
    <x v="0"/>
    <x v="2"/>
    <x v="5"/>
    <s v="Small Box"/>
    <x v="75"/>
    <n v="0.56000000000000005"/>
    <s v="United States"/>
    <x v="0"/>
    <x v="1"/>
    <s v="Thousand Oaks"/>
    <n v="91360"/>
    <d v="2015-01-24T00:00:00"/>
    <d v="2015-01-25T00:00:00"/>
    <n v="2"/>
    <n v="149.80000000000001"/>
    <n v="89885"/>
    <n v="1"/>
    <n v="-179.35"/>
    <n v="16.64"/>
    <x v="0"/>
    <x v="0"/>
    <x v="0"/>
    <n v="-268.66000000000003"/>
    <s v=""/>
    <x v="2"/>
  </r>
  <r>
    <n v="24187"/>
    <s v="High"/>
    <n v="0.1"/>
    <n v="-8.2799999999999994"/>
    <n v="3.6"/>
    <n v="2.2000000000000002"/>
    <n v="1665"/>
    <x v="534"/>
    <x v="2"/>
    <x v="3"/>
    <x v="0"/>
    <x v="7"/>
    <s v="Wrap Bag"/>
    <x v="587"/>
    <n v="0.39"/>
    <s v="United States"/>
    <x v="0"/>
    <x v="1"/>
    <s v="Laguna Hills"/>
    <n v="92653"/>
    <d v="2015-02-26T00:00:00"/>
    <d v="2015-02-27T00:00:00"/>
    <n v="2"/>
    <n v="6.97"/>
    <n v="90678"/>
    <n v="1"/>
    <n v="-118.79"/>
    <n v="0.77"/>
    <x v="2"/>
    <x v="0"/>
    <x v="0"/>
    <n v="-8.2799999999999994"/>
    <s v=""/>
    <x v="2"/>
  </r>
  <r>
    <n v="21491"/>
    <s v="Low"/>
    <n v="0.03"/>
    <n v="1912.42"/>
    <n v="35.409999999999997"/>
    <n v="1.99"/>
    <n v="1670"/>
    <x v="535"/>
    <x v="2"/>
    <x v="2"/>
    <x v="2"/>
    <x v="13"/>
    <s v="Small Pack"/>
    <x v="588"/>
    <n v="0.43"/>
    <s v="United States"/>
    <x v="3"/>
    <x v="8"/>
    <s v="Blacksburg"/>
    <n v="24060"/>
    <d v="2015-04-24T00:00:00"/>
    <d v="2015-04-26T00:00:00"/>
    <n v="10"/>
    <n v="367.52"/>
    <n v="86722"/>
    <n v="2"/>
    <n v="520.36"/>
    <n v="11.37"/>
    <x v="4"/>
    <x v="0"/>
    <x v="0"/>
    <s v=""/>
    <n v="1912.42"/>
    <x v="463"/>
  </r>
  <r>
    <n v="21492"/>
    <s v="Low"/>
    <n v="0"/>
    <n v="-739.33"/>
    <n v="142.86000000000001"/>
    <n v="19.989999999999998"/>
    <n v="1670"/>
    <x v="535"/>
    <x v="2"/>
    <x v="2"/>
    <x v="0"/>
    <x v="10"/>
    <s v="Small Box"/>
    <x v="589"/>
    <n v="0.56000000000000005"/>
    <s v="United States"/>
    <x v="3"/>
    <x v="8"/>
    <s v="Blacksburg"/>
    <n v="24060"/>
    <d v="2015-04-24T00:00:00"/>
    <d v="2015-05-03T00:00:00"/>
    <n v="11"/>
    <n v="1576.35"/>
    <n v="86722"/>
    <n v="9"/>
    <n v="-46.9"/>
    <n v="0"/>
    <x v="4"/>
    <x v="1"/>
    <x v="1"/>
    <n v="-739.33"/>
    <s v=""/>
    <x v="2"/>
  </r>
  <r>
    <n v="23578"/>
    <s v="Low"/>
    <n v="0.1"/>
    <n v="-40.53"/>
    <n v="4.13"/>
    <n v="0.99"/>
    <n v="1671"/>
    <x v="536"/>
    <x v="2"/>
    <x v="2"/>
    <x v="0"/>
    <x v="9"/>
    <s v="Small Box"/>
    <x v="508"/>
    <n v="0.39"/>
    <s v="United States"/>
    <x v="3"/>
    <x v="8"/>
    <s v="Burke"/>
    <n v="22015"/>
    <d v="2015-02-09T00:00:00"/>
    <d v="2015-02-13T00:00:00"/>
    <n v="13"/>
    <n v="52.16"/>
    <n v="86724"/>
    <n v="4"/>
    <n v="-77.7"/>
    <n v="5.8"/>
    <x v="2"/>
    <x v="0"/>
    <x v="0"/>
    <n v="-40.53"/>
    <s v=""/>
    <x v="2"/>
  </r>
  <r>
    <n v="22007"/>
    <s v="Critical"/>
    <n v="0.03"/>
    <n v="0.7"/>
    <n v="223.98"/>
    <n v="15.01"/>
    <n v="1671"/>
    <x v="536"/>
    <x v="2"/>
    <x v="2"/>
    <x v="0"/>
    <x v="8"/>
    <s v="Small Box"/>
    <x v="590"/>
    <n v="0.38"/>
    <s v="United States"/>
    <x v="3"/>
    <x v="8"/>
    <s v="Burke"/>
    <n v="22015"/>
    <d v="2015-05-12T00:00:00"/>
    <d v="2015-05-13T00:00:00"/>
    <n v="21"/>
    <n v="4881.84"/>
    <n v="86725"/>
    <n v="1"/>
    <n v="0.01"/>
    <n v="150.97999999999999"/>
    <x v="3"/>
    <x v="0"/>
    <x v="0"/>
    <s v=""/>
    <n v="0.7"/>
    <x v="464"/>
  </r>
  <r>
    <n v="25066"/>
    <s v="Low"/>
    <n v="0.02"/>
    <n v="15.53"/>
    <n v="284.98"/>
    <n v="69.55"/>
    <n v="1672"/>
    <x v="537"/>
    <x v="1"/>
    <x v="2"/>
    <x v="1"/>
    <x v="1"/>
    <s v="Jumbo Drum"/>
    <x v="391"/>
    <n v="0.6"/>
    <s v="United States"/>
    <x v="3"/>
    <x v="8"/>
    <s v="Charlottesville"/>
    <n v="22901"/>
    <d v="2015-06-07T00:00:00"/>
    <d v="2015-06-12T00:00:00"/>
    <n v="3"/>
    <n v="926.3"/>
    <n v="86723"/>
    <n v="5"/>
    <n v="1.68"/>
    <n v="18.899999999999999"/>
    <x v="1"/>
    <x v="0"/>
    <x v="0"/>
    <s v=""/>
    <n v="15.53"/>
    <x v="465"/>
  </r>
  <r>
    <n v="25067"/>
    <s v="Low"/>
    <n v="0.08"/>
    <n v="-225.56"/>
    <n v="55.48"/>
    <n v="14.3"/>
    <n v="1672"/>
    <x v="537"/>
    <x v="2"/>
    <x v="2"/>
    <x v="0"/>
    <x v="7"/>
    <s v="Small Box"/>
    <x v="14"/>
    <n v="0.37"/>
    <s v="United States"/>
    <x v="3"/>
    <x v="8"/>
    <s v="Charlottesville"/>
    <n v="22901"/>
    <d v="2015-06-07T00:00:00"/>
    <d v="2015-06-09T00:00:00"/>
    <n v="17"/>
    <n v="942.53"/>
    <n v="86723"/>
    <n v="2"/>
    <n v="-23.93"/>
    <n v="81.96"/>
    <x v="1"/>
    <x v="0"/>
    <x v="0"/>
    <n v="-225.56"/>
    <s v=""/>
    <x v="2"/>
  </r>
  <r>
    <n v="18150"/>
    <s v="Medium"/>
    <n v="7.0000000000000007E-2"/>
    <n v="-22.72"/>
    <n v="13.73"/>
    <n v="6.85"/>
    <n v="1679"/>
    <x v="538"/>
    <x v="2"/>
    <x v="3"/>
    <x v="1"/>
    <x v="2"/>
    <s v="Wrap Bag"/>
    <x v="226"/>
    <n v="0.54"/>
    <s v="United States"/>
    <x v="1"/>
    <x v="10"/>
    <s v="Fairborn"/>
    <n v="45324"/>
    <d v="2015-03-20T00:00:00"/>
    <d v="2015-03-21T00:00:00"/>
    <n v="21"/>
    <n v="276.64"/>
    <n v="86646"/>
    <n v="1"/>
    <n v="-8.2100000000000009"/>
    <n v="20.82"/>
    <x v="5"/>
    <x v="0"/>
    <x v="0"/>
    <n v="-22.72"/>
    <s v=""/>
    <x v="2"/>
  </r>
  <r>
    <n v="23524"/>
    <s v="Low"/>
    <n v="0.09"/>
    <n v="-163.53"/>
    <n v="30.98"/>
    <n v="19.510000000000002"/>
    <n v="1680"/>
    <x v="539"/>
    <x v="2"/>
    <x v="3"/>
    <x v="0"/>
    <x v="4"/>
    <s v="Small Box"/>
    <x v="591"/>
    <n v="0.36"/>
    <s v="United States"/>
    <x v="1"/>
    <x v="10"/>
    <s v="Fairfield"/>
    <n v="45014"/>
    <d v="2015-05-03T00:00:00"/>
    <d v="2015-05-05T00:00:00"/>
    <n v="18"/>
    <n v="514.62"/>
    <n v="86645"/>
    <n v="2"/>
    <n v="-31.78"/>
    <n v="50.9"/>
    <x v="3"/>
    <x v="0"/>
    <x v="0"/>
    <n v="-163.53"/>
    <s v=""/>
    <x v="2"/>
  </r>
  <r>
    <n v="23525"/>
    <s v="Low"/>
    <n v="0.03"/>
    <n v="554.77"/>
    <n v="49.34"/>
    <n v="10.25"/>
    <n v="1680"/>
    <x v="539"/>
    <x v="2"/>
    <x v="3"/>
    <x v="1"/>
    <x v="2"/>
    <s v="Large Box"/>
    <x v="592"/>
    <n v="0.56999999999999995"/>
    <s v="United States"/>
    <x v="1"/>
    <x v="10"/>
    <s v="Fairfield"/>
    <n v="45014"/>
    <d v="2015-05-03T00:00:00"/>
    <d v="2015-05-05T00:00:00"/>
    <n v="17"/>
    <n v="817.32"/>
    <n v="86645"/>
    <n v="2"/>
    <n v="67.88"/>
    <n v="25.28"/>
    <x v="3"/>
    <x v="0"/>
    <x v="0"/>
    <s v=""/>
    <n v="554.77"/>
    <x v="466"/>
  </r>
  <r>
    <n v="1976"/>
    <s v="Not Specified"/>
    <n v="0.04"/>
    <n v="-38.380000000000003"/>
    <n v="6.28"/>
    <n v="5.41"/>
    <n v="1682"/>
    <x v="540"/>
    <x v="2"/>
    <x v="3"/>
    <x v="1"/>
    <x v="2"/>
    <s v="Small Box"/>
    <x v="593"/>
    <n v="0.53"/>
    <s v="United States"/>
    <x v="2"/>
    <x v="12"/>
    <s v="Chicago"/>
    <n v="60611"/>
    <d v="2015-02-14T00:00:00"/>
    <d v="2015-02-16T00:00:00"/>
    <n v="43"/>
    <n v="284.48"/>
    <n v="14115"/>
    <n v="2"/>
    <n v="-13.49"/>
    <n v="11.85"/>
    <x v="2"/>
    <x v="0"/>
    <x v="0"/>
    <n v="-38.380000000000003"/>
    <s v=""/>
    <x v="2"/>
  </r>
  <r>
    <n v="5358"/>
    <s v="Not Specified"/>
    <n v="0.08"/>
    <n v="-56.35"/>
    <n v="4.9800000000000004"/>
    <n v="4.7"/>
    <n v="1682"/>
    <x v="540"/>
    <x v="2"/>
    <x v="3"/>
    <x v="0"/>
    <x v="7"/>
    <s v="Small Box"/>
    <x v="594"/>
    <n v="0.38"/>
    <s v="United States"/>
    <x v="2"/>
    <x v="12"/>
    <s v="Chicago"/>
    <n v="60611"/>
    <d v="2015-03-14T00:00:00"/>
    <d v="2015-03-15T00:00:00"/>
    <n v="47"/>
    <n v="225.98"/>
    <n v="38080"/>
    <n v="1"/>
    <n v="-24.94"/>
    <n v="19.649999999999999"/>
    <x v="5"/>
    <x v="0"/>
    <x v="0"/>
    <n v="-56.35"/>
    <s v=""/>
    <x v="2"/>
  </r>
  <r>
    <n v="19976"/>
    <s v="Not Specified"/>
    <n v="0.04"/>
    <n v="-19.96"/>
    <n v="6.28"/>
    <n v="5.41"/>
    <n v="1683"/>
    <x v="541"/>
    <x v="2"/>
    <x v="3"/>
    <x v="1"/>
    <x v="2"/>
    <s v="Small Box"/>
    <x v="593"/>
    <n v="0.53"/>
    <s v="United States"/>
    <x v="2"/>
    <x v="7"/>
    <s v="Conroe"/>
    <n v="77301"/>
    <d v="2015-02-14T00:00:00"/>
    <d v="2015-02-16T00:00:00"/>
    <n v="11"/>
    <n v="72.77"/>
    <n v="90612"/>
    <n v="2"/>
    <n v="-27.43"/>
    <n v="3.03"/>
    <x v="2"/>
    <x v="0"/>
    <x v="0"/>
    <n v="-19.96"/>
    <s v=""/>
    <x v="2"/>
  </r>
  <r>
    <n v="23358"/>
    <s v="Not Specified"/>
    <n v="0.08"/>
    <n v="-56.35"/>
    <n v="4.9800000000000004"/>
    <n v="4.7"/>
    <n v="1683"/>
    <x v="541"/>
    <x v="2"/>
    <x v="3"/>
    <x v="0"/>
    <x v="7"/>
    <s v="Small Box"/>
    <x v="594"/>
    <n v="0.38"/>
    <s v="United States"/>
    <x v="2"/>
    <x v="7"/>
    <s v="Conroe"/>
    <n v="77301"/>
    <d v="2015-03-14T00:00:00"/>
    <d v="2015-03-15T00:00:00"/>
    <n v="12"/>
    <n v="57.7"/>
    <n v="90613"/>
    <n v="1"/>
    <n v="-97.66"/>
    <n v="5.0199999999999996"/>
    <x v="5"/>
    <x v="0"/>
    <x v="0"/>
    <n v="-56.35"/>
    <s v=""/>
    <x v="2"/>
  </r>
  <r>
    <n v="19751"/>
    <s v="Low"/>
    <n v="0.08"/>
    <n v="-129.01"/>
    <n v="2.08"/>
    <n v="5.33"/>
    <n v="1686"/>
    <x v="542"/>
    <x v="2"/>
    <x v="0"/>
    <x v="1"/>
    <x v="2"/>
    <s v="Small Box"/>
    <x v="261"/>
    <n v="0.43"/>
    <s v="United States"/>
    <x v="2"/>
    <x v="12"/>
    <s v="Elgin"/>
    <n v="60123"/>
    <d v="2015-03-03T00:00:00"/>
    <d v="2015-03-10T00:00:00"/>
    <n v="9"/>
    <n v="19.670000000000002"/>
    <n v="86973"/>
    <n v="7"/>
    <n v="-655.87"/>
    <n v="1.71"/>
    <x v="5"/>
    <x v="0"/>
    <x v="0"/>
    <n v="-129.01"/>
    <s v=""/>
    <x v="2"/>
  </r>
  <r>
    <n v="25690"/>
    <s v="High"/>
    <n v="0"/>
    <n v="-628.38"/>
    <n v="48.91"/>
    <n v="35"/>
    <n v="1689"/>
    <x v="543"/>
    <x v="2"/>
    <x v="0"/>
    <x v="0"/>
    <x v="10"/>
    <s v="Large Box"/>
    <x v="595"/>
    <n v="0.83"/>
    <s v="United States"/>
    <x v="2"/>
    <x v="38"/>
    <s v="Highland"/>
    <n v="46322"/>
    <d v="2015-03-24T00:00:00"/>
    <d v="2015-03-25T00:00:00"/>
    <n v="10"/>
    <n v="514.79"/>
    <n v="91077"/>
    <n v="1"/>
    <n v="-122.07"/>
    <n v="0"/>
    <x v="5"/>
    <x v="1"/>
    <x v="1"/>
    <n v="-628.38"/>
    <s v=""/>
    <x v="2"/>
  </r>
  <r>
    <n v="22798"/>
    <s v="Low"/>
    <n v="0.05"/>
    <n v="616.54"/>
    <n v="115.99"/>
    <n v="5.26"/>
    <n v="1690"/>
    <x v="544"/>
    <x v="2"/>
    <x v="0"/>
    <x v="2"/>
    <x v="5"/>
    <s v="Small Box"/>
    <x v="596"/>
    <n v="0.56999999999999995"/>
    <s v="United States"/>
    <x v="1"/>
    <x v="19"/>
    <s v="Harrisburg"/>
    <n v="17112"/>
    <d v="2015-01-24T00:00:00"/>
    <d v="2015-01-28T00:00:00"/>
    <n v="9"/>
    <n v="893.53"/>
    <n v="91076"/>
    <n v="4"/>
    <n v="69"/>
    <n v="47.03"/>
    <x v="0"/>
    <x v="0"/>
    <x v="0"/>
    <s v=""/>
    <n v="616.54"/>
    <x v="467"/>
  </r>
  <r>
    <n v="23626"/>
    <s v="Not Specified"/>
    <n v="0.09"/>
    <n v="-143.24"/>
    <n v="95.43"/>
    <n v="19.989999999999998"/>
    <n v="1690"/>
    <x v="544"/>
    <x v="2"/>
    <x v="0"/>
    <x v="0"/>
    <x v="10"/>
    <s v="Small Box"/>
    <x v="303"/>
    <n v="0.79"/>
    <s v="United States"/>
    <x v="1"/>
    <x v="19"/>
    <s v="Harrisburg"/>
    <n v="17112"/>
    <d v="2015-06-01T00:00:00"/>
    <d v="2015-06-02T00:00:00"/>
    <n v="22"/>
    <n v="2053.6"/>
    <n v="91078"/>
    <n v="1"/>
    <n v="-6.97"/>
    <n v="203.1"/>
    <x v="1"/>
    <x v="0"/>
    <x v="0"/>
    <n v="-143.24"/>
    <s v=""/>
    <x v="2"/>
  </r>
  <r>
    <n v="19481"/>
    <s v="Not Specified"/>
    <n v="0"/>
    <n v="-123.18"/>
    <n v="6.84"/>
    <n v="8.3699999999999992"/>
    <n v="1692"/>
    <x v="545"/>
    <x v="2"/>
    <x v="3"/>
    <x v="0"/>
    <x v="12"/>
    <s v="Small Pack"/>
    <x v="597"/>
    <n v="0.57999999999999996"/>
    <s v="United States"/>
    <x v="2"/>
    <x v="13"/>
    <s v="Newton"/>
    <n v="67114"/>
    <d v="2015-01-23T00:00:00"/>
    <d v="2015-01-24T00:00:00"/>
    <n v="5"/>
    <n v="37.89"/>
    <n v="90189"/>
    <n v="1"/>
    <n v="-325.10000000000002"/>
    <n v="0"/>
    <x v="0"/>
    <x v="1"/>
    <x v="1"/>
    <n v="-123.18"/>
    <s v=""/>
    <x v="2"/>
  </r>
  <r>
    <n v="19482"/>
    <s v="Not Specified"/>
    <n v="7.0000000000000007E-2"/>
    <n v="-28.8"/>
    <n v="30.98"/>
    <n v="5.76"/>
    <n v="1693"/>
    <x v="546"/>
    <x v="2"/>
    <x v="3"/>
    <x v="0"/>
    <x v="7"/>
    <s v="Small Box"/>
    <x v="479"/>
    <n v="0.4"/>
    <s v="United States"/>
    <x v="3"/>
    <x v="8"/>
    <s v="Reston"/>
    <n v="20190"/>
    <d v="2015-01-23T00:00:00"/>
    <d v="2015-01-25T00:00:00"/>
    <n v="11"/>
    <n v="343.79"/>
    <n v="90189"/>
    <n v="2"/>
    <n v="-8.3800000000000008"/>
    <n v="25.88"/>
    <x v="0"/>
    <x v="0"/>
    <x v="0"/>
    <n v="-28.8"/>
    <s v=""/>
    <x v="2"/>
  </r>
  <r>
    <n v="21262"/>
    <s v="Low"/>
    <n v="0.01"/>
    <n v="-273.98"/>
    <n v="15.67"/>
    <n v="1.39"/>
    <n v="1693"/>
    <x v="546"/>
    <x v="0"/>
    <x v="3"/>
    <x v="0"/>
    <x v="4"/>
    <s v="Small Box"/>
    <x v="598"/>
    <n v="0.38"/>
    <s v="United States"/>
    <x v="3"/>
    <x v="8"/>
    <s v="Reston"/>
    <n v="20190"/>
    <d v="2015-05-11T00:00:00"/>
    <d v="2015-05-11T00:00:00"/>
    <n v="11"/>
    <n v="188.09"/>
    <n v="90190"/>
    <n v="0"/>
    <n v="-145.66"/>
    <n v="1.9"/>
    <x v="3"/>
    <x v="0"/>
    <x v="0"/>
    <n v="-273.98"/>
    <s v=""/>
    <x v="2"/>
  </r>
  <r>
    <n v="24941"/>
    <s v="Medium"/>
    <n v="0"/>
    <n v="-253.78"/>
    <n v="13.43"/>
    <n v="5.5"/>
    <n v="1697"/>
    <x v="547"/>
    <x v="2"/>
    <x v="1"/>
    <x v="0"/>
    <x v="10"/>
    <s v="Small Box"/>
    <x v="599"/>
    <n v="0.56999999999999995"/>
    <s v="United States"/>
    <x v="3"/>
    <x v="40"/>
    <s v="Hot Springs"/>
    <n v="71901"/>
    <d v="2015-01-16T00:00:00"/>
    <d v="2015-01-17T00:00:00"/>
    <n v="9"/>
    <n v="129.54"/>
    <n v="86338"/>
    <n v="1"/>
    <n v="-195.91"/>
    <n v="0"/>
    <x v="0"/>
    <x v="1"/>
    <x v="1"/>
    <n v="-253.78"/>
    <s v=""/>
    <x v="2"/>
  </r>
  <r>
    <n v="18275"/>
    <s v="Low"/>
    <n v="0.05"/>
    <n v="-152.52000000000001"/>
    <n v="3.98"/>
    <n v="5.26"/>
    <n v="1699"/>
    <x v="548"/>
    <x v="2"/>
    <x v="2"/>
    <x v="0"/>
    <x v="8"/>
    <s v="Small Box"/>
    <x v="600"/>
    <n v="0.38"/>
    <s v="United States"/>
    <x v="1"/>
    <x v="19"/>
    <s v="Levittown"/>
    <n v="19057"/>
    <d v="2015-03-25T00:00:00"/>
    <d v="2015-03-29T00:00:00"/>
    <n v="12"/>
    <n v="49.44"/>
    <n v="87345"/>
    <n v="4"/>
    <n v="-308.5"/>
    <n v="2.6"/>
    <x v="5"/>
    <x v="0"/>
    <x v="0"/>
    <n v="-152.52000000000001"/>
    <s v=""/>
    <x v="2"/>
  </r>
  <r>
    <n v="18276"/>
    <s v="Low"/>
    <n v="0.01"/>
    <n v="-18.850000000000001"/>
    <n v="6.48"/>
    <n v="5.4"/>
    <n v="1699"/>
    <x v="548"/>
    <x v="2"/>
    <x v="2"/>
    <x v="0"/>
    <x v="7"/>
    <s v="Small Box"/>
    <x v="601"/>
    <n v="0.37"/>
    <s v="United States"/>
    <x v="1"/>
    <x v="19"/>
    <s v="Levittown"/>
    <n v="19057"/>
    <d v="2015-03-25T00:00:00"/>
    <d v="2015-03-25T00:00:00"/>
    <n v="2"/>
    <n v="14.29"/>
    <n v="87345"/>
    <n v="0"/>
    <n v="-131.91"/>
    <n v="0.14000000000000001"/>
    <x v="5"/>
    <x v="0"/>
    <x v="0"/>
    <n v="-18.850000000000001"/>
    <s v=""/>
    <x v="2"/>
  </r>
  <r>
    <n v="24158"/>
    <s v="Medium"/>
    <n v="0.05"/>
    <n v="-220.05"/>
    <n v="14.81"/>
    <n v="13.32"/>
    <n v="1702"/>
    <x v="549"/>
    <x v="2"/>
    <x v="1"/>
    <x v="0"/>
    <x v="15"/>
    <s v="Small Box"/>
    <x v="296"/>
    <n v="0.43"/>
    <s v="United States"/>
    <x v="3"/>
    <x v="37"/>
    <s v="Meridian"/>
    <n v="39301"/>
    <d v="2015-01-17T00:00:00"/>
    <d v="2015-01-20T00:00:00"/>
    <n v="3"/>
    <n v="45.28"/>
    <n v="90473"/>
    <n v="3"/>
    <n v="-485.98"/>
    <n v="2.38"/>
    <x v="0"/>
    <x v="0"/>
    <x v="0"/>
    <n v="-220.05"/>
    <s v=""/>
    <x v="2"/>
  </r>
  <r>
    <n v="24159"/>
    <s v="Medium"/>
    <n v="0.05"/>
    <n v="20.39"/>
    <n v="4.2"/>
    <n v="2.2599999999999998"/>
    <n v="1702"/>
    <x v="549"/>
    <x v="0"/>
    <x v="1"/>
    <x v="0"/>
    <x v="7"/>
    <s v="Wrap Bag"/>
    <x v="445"/>
    <n v="0.36"/>
    <s v="United States"/>
    <x v="3"/>
    <x v="37"/>
    <s v="Meridian"/>
    <n v="39301"/>
    <d v="2015-01-17T00:00:00"/>
    <d v="2015-01-19T00:00:00"/>
    <n v="3"/>
    <n v="13.57"/>
    <n v="90473"/>
    <n v="2"/>
    <n v="150.28"/>
    <n v="0.71"/>
    <x v="0"/>
    <x v="0"/>
    <x v="0"/>
    <s v=""/>
    <n v="20.39"/>
    <x v="468"/>
  </r>
  <r>
    <n v="25761"/>
    <s v="Medium"/>
    <n v="0.05"/>
    <n v="38.28"/>
    <n v="5.68"/>
    <n v="1.39"/>
    <n v="1708"/>
    <x v="550"/>
    <x v="2"/>
    <x v="2"/>
    <x v="0"/>
    <x v="4"/>
    <s v="Small Box"/>
    <x v="360"/>
    <n v="0.38"/>
    <s v="United States"/>
    <x v="1"/>
    <x v="10"/>
    <s v="Shaker Heights"/>
    <n v="44118"/>
    <d v="2015-01-17T00:00:00"/>
    <d v="2015-01-18T00:00:00"/>
    <n v="10"/>
    <n v="55.48"/>
    <n v="88781"/>
    <n v="1"/>
    <n v="69"/>
    <n v="2.92"/>
    <x v="0"/>
    <x v="0"/>
    <x v="0"/>
    <s v=""/>
    <n v="38.28"/>
    <x v="469"/>
  </r>
  <r>
    <n v="26037"/>
    <s v="Not Specified"/>
    <n v="0.03"/>
    <n v="3670.35"/>
    <n v="205.99"/>
    <n v="3"/>
    <n v="1708"/>
    <x v="550"/>
    <x v="2"/>
    <x v="2"/>
    <x v="2"/>
    <x v="5"/>
    <s v="Small Box"/>
    <x v="58"/>
    <n v="0.57999999999999996"/>
    <s v="United States"/>
    <x v="1"/>
    <x v="10"/>
    <s v="Shaker Heights"/>
    <n v="44118"/>
    <d v="2015-05-20T00:00:00"/>
    <d v="2015-05-21T00:00:00"/>
    <n v="29"/>
    <n v="5319.35"/>
    <n v="88784"/>
    <n v="1"/>
    <n v="69"/>
    <n v="164.52"/>
    <x v="3"/>
    <x v="0"/>
    <x v="0"/>
    <s v=""/>
    <n v="3670.35"/>
    <x v="470"/>
  </r>
  <r>
    <n v="23822"/>
    <s v="Not Specified"/>
    <n v="0.01"/>
    <n v="21"/>
    <n v="14.28"/>
    <n v="2.99"/>
    <n v="1709"/>
    <x v="551"/>
    <x v="2"/>
    <x v="3"/>
    <x v="0"/>
    <x v="8"/>
    <s v="Small Box"/>
    <x v="602"/>
    <n v="0.39"/>
    <s v="United States"/>
    <x v="1"/>
    <x v="19"/>
    <s v="Pottstown"/>
    <n v="19464"/>
    <d v="2015-01-21T00:00:00"/>
    <d v="2015-01-22T00:00:00"/>
    <n v="2"/>
    <n v="30.44"/>
    <n v="88782"/>
    <n v="1"/>
    <n v="69"/>
    <n v="0.31"/>
    <x v="0"/>
    <x v="0"/>
    <x v="0"/>
    <s v=""/>
    <n v="21"/>
    <x v="471"/>
  </r>
  <r>
    <n v="24577"/>
    <s v="Medium"/>
    <n v="0.04"/>
    <n v="13.54"/>
    <n v="95.43"/>
    <n v="19.989999999999998"/>
    <n v="1709"/>
    <x v="551"/>
    <x v="2"/>
    <x v="2"/>
    <x v="0"/>
    <x v="10"/>
    <s v="Small Box"/>
    <x v="303"/>
    <n v="0.79"/>
    <s v="United States"/>
    <x v="1"/>
    <x v="19"/>
    <s v="Pottstown"/>
    <n v="19464"/>
    <d v="2015-05-10T00:00:00"/>
    <d v="2015-05-12T00:00:00"/>
    <n v="33"/>
    <n v="3251.76"/>
    <n v="88783"/>
    <n v="2"/>
    <n v="0.42"/>
    <n v="135.49"/>
    <x v="3"/>
    <x v="0"/>
    <x v="0"/>
    <s v=""/>
    <n v="13.54"/>
    <x v="472"/>
  </r>
  <r>
    <n v="19287"/>
    <s v="Not Specified"/>
    <n v="7.0000000000000007E-2"/>
    <n v="-167.05"/>
    <n v="7.59"/>
    <n v="4"/>
    <n v="1711"/>
    <x v="552"/>
    <x v="2"/>
    <x v="0"/>
    <x v="1"/>
    <x v="2"/>
    <s v="Wrap Bag"/>
    <x v="150"/>
    <n v="0.42"/>
    <s v="United States"/>
    <x v="3"/>
    <x v="29"/>
    <s v="Marietta"/>
    <n v="30062"/>
    <d v="2015-03-16T00:00:00"/>
    <d v="2015-03-18T00:00:00"/>
    <n v="3"/>
    <n v="22.48"/>
    <n v="87747"/>
    <n v="2"/>
    <n v="-743.1"/>
    <n v="1.69"/>
    <x v="5"/>
    <x v="0"/>
    <x v="0"/>
    <n v="-167.05"/>
    <s v=""/>
    <x v="2"/>
  </r>
  <r>
    <n v="21655"/>
    <s v="Low"/>
    <n v="0.03"/>
    <n v="-31.09"/>
    <n v="11.66"/>
    <n v="7.95"/>
    <n v="1712"/>
    <x v="553"/>
    <x v="2"/>
    <x v="0"/>
    <x v="0"/>
    <x v="0"/>
    <s v="Small Pack"/>
    <x v="603"/>
    <n v="0.57999999999999996"/>
    <s v="United States"/>
    <x v="3"/>
    <x v="29"/>
    <s v="Martinez"/>
    <n v="30907"/>
    <d v="2015-04-11T00:00:00"/>
    <d v="2015-04-20T00:00:00"/>
    <n v="22"/>
    <n v="267.32"/>
    <n v="87749"/>
    <n v="9"/>
    <n v="-11.63"/>
    <n v="8.27"/>
    <x v="4"/>
    <x v="0"/>
    <x v="0"/>
    <n v="-31.09"/>
    <s v=""/>
    <x v="2"/>
  </r>
  <r>
    <n v="25078"/>
    <s v="High"/>
    <n v="0.01"/>
    <n v="-6.2"/>
    <n v="23.99"/>
    <n v="6.3"/>
    <n v="1713"/>
    <x v="554"/>
    <x v="2"/>
    <x v="0"/>
    <x v="2"/>
    <x v="6"/>
    <s v="Medium Box"/>
    <x v="604"/>
    <n v="0.38"/>
    <s v="United States"/>
    <x v="3"/>
    <x v="29"/>
    <s v="Newnan"/>
    <n v="30265"/>
    <d v="2015-05-29T00:00:00"/>
    <d v="2015-05-31T00:00:00"/>
    <n v="11"/>
    <n v="284.39"/>
    <n v="87748"/>
    <n v="2"/>
    <n v="-2.1800000000000002"/>
    <n v="2.87"/>
    <x v="3"/>
    <x v="0"/>
    <x v="0"/>
    <n v="-6.2"/>
    <s v=""/>
    <x v="2"/>
  </r>
  <r>
    <n v="19884"/>
    <s v="Low"/>
    <n v="0.01"/>
    <n v="-48.87"/>
    <n v="300.98"/>
    <n v="64.73"/>
    <n v="1718"/>
    <x v="555"/>
    <x v="1"/>
    <x v="3"/>
    <x v="1"/>
    <x v="1"/>
    <s v="Jumbo Drum"/>
    <x v="527"/>
    <n v="0.56000000000000005"/>
    <s v="United States"/>
    <x v="3"/>
    <x v="24"/>
    <s v="Garner"/>
    <n v="27529"/>
    <d v="2015-03-08T00:00:00"/>
    <d v="2015-03-15T00:00:00"/>
    <n v="3"/>
    <n v="974.14"/>
    <n v="90621"/>
    <n v="7"/>
    <n v="-5.0199999999999996"/>
    <n v="9.84"/>
    <x v="5"/>
    <x v="0"/>
    <x v="0"/>
    <n v="-48.87"/>
    <s v=""/>
    <x v="2"/>
  </r>
  <r>
    <n v="20619"/>
    <s v="Medium"/>
    <n v="0.06"/>
    <n v="-144.59"/>
    <n v="16.48"/>
    <n v="1.99"/>
    <n v="1719"/>
    <x v="556"/>
    <x v="2"/>
    <x v="0"/>
    <x v="2"/>
    <x v="13"/>
    <s v="Small Pack"/>
    <x v="524"/>
    <n v="0.42"/>
    <s v="United States"/>
    <x v="3"/>
    <x v="43"/>
    <s v="Northport"/>
    <n v="35473"/>
    <d v="2015-01-17T00:00:00"/>
    <d v="2015-01-19T00:00:00"/>
    <n v="8"/>
    <n v="128.13"/>
    <n v="90786"/>
    <n v="2"/>
    <n v="-112.85"/>
    <n v="8.18"/>
    <x v="0"/>
    <x v="0"/>
    <x v="0"/>
    <n v="-144.59"/>
    <s v=""/>
    <x v="2"/>
  </r>
  <r>
    <n v="22596"/>
    <s v="High"/>
    <n v="0.04"/>
    <n v="-258.57"/>
    <n v="12.44"/>
    <n v="6.27"/>
    <n v="1721"/>
    <x v="557"/>
    <x v="2"/>
    <x v="0"/>
    <x v="0"/>
    <x v="10"/>
    <s v="Medium Box"/>
    <x v="605"/>
    <n v="0.56999999999999995"/>
    <s v="United States"/>
    <x v="3"/>
    <x v="40"/>
    <s v="Jonesboro"/>
    <n v="72401"/>
    <d v="2015-05-16T00:00:00"/>
    <d v="2015-05-17T00:00:00"/>
    <n v="37"/>
    <n v="464.94"/>
    <n v="90787"/>
    <n v="1"/>
    <n v="-55.61"/>
    <n v="19.37"/>
    <x v="3"/>
    <x v="0"/>
    <x v="0"/>
    <n v="-258.57"/>
    <s v=""/>
    <x v="2"/>
  </r>
  <r>
    <n v="5670"/>
    <s v="Low"/>
    <n v="0.1"/>
    <n v="13.51"/>
    <n v="49.99"/>
    <n v="19.989999999999998"/>
    <n v="1723"/>
    <x v="558"/>
    <x v="0"/>
    <x v="0"/>
    <x v="2"/>
    <x v="13"/>
    <s v="Small Box"/>
    <x v="606"/>
    <n v="0.45"/>
    <s v="United States"/>
    <x v="0"/>
    <x v="1"/>
    <s v="San Diego"/>
    <n v="92037"/>
    <d v="2015-01-31T00:00:00"/>
    <d v="2015-02-05T00:00:00"/>
    <n v="46"/>
    <n v="2188.06"/>
    <n v="40101"/>
    <n v="5"/>
    <n v="0.62"/>
    <n v="243.12"/>
    <x v="0"/>
    <x v="0"/>
    <x v="0"/>
    <s v=""/>
    <n v="13.51"/>
    <x v="473"/>
  </r>
  <r>
    <n v="6212"/>
    <s v="Medium"/>
    <n v="0.05"/>
    <n v="-66.48"/>
    <n v="6.68"/>
    <n v="5.66"/>
    <n v="1723"/>
    <x v="558"/>
    <x v="2"/>
    <x v="0"/>
    <x v="0"/>
    <x v="7"/>
    <s v="Small Box"/>
    <x v="424"/>
    <n v="0.37"/>
    <s v="United States"/>
    <x v="0"/>
    <x v="1"/>
    <s v="San Diego"/>
    <n v="92037"/>
    <d v="2015-02-07T00:00:00"/>
    <d v="2015-02-09T00:00:00"/>
    <n v="46"/>
    <n v="320.93"/>
    <n v="44002"/>
    <n v="2"/>
    <n v="-20.71"/>
    <n v="16.89"/>
    <x v="2"/>
    <x v="0"/>
    <x v="0"/>
    <n v="-66.48"/>
    <s v=""/>
    <x v="2"/>
  </r>
  <r>
    <n v="6213"/>
    <s v="Medium"/>
    <n v="0.03"/>
    <n v="-52.33"/>
    <n v="17.7"/>
    <n v="9.4700000000000006"/>
    <n v="1723"/>
    <x v="558"/>
    <x v="2"/>
    <x v="0"/>
    <x v="0"/>
    <x v="10"/>
    <s v="Small Box"/>
    <x v="552"/>
    <n v="0.59"/>
    <s v="United States"/>
    <x v="0"/>
    <x v="1"/>
    <s v="San Diego"/>
    <n v="92037"/>
    <d v="2015-02-07T00:00:00"/>
    <d v="2015-02-07T00:00:00"/>
    <n v="14"/>
    <n v="261.85000000000002"/>
    <n v="44002"/>
    <n v="0"/>
    <n v="-19.98"/>
    <n v="8.1"/>
    <x v="2"/>
    <x v="0"/>
    <x v="0"/>
    <n v="-52.33"/>
    <s v=""/>
    <x v="2"/>
  </r>
  <r>
    <n v="4596"/>
    <s v="High"/>
    <n v="0.04"/>
    <n v="-59.06"/>
    <n v="12.44"/>
    <n v="6.27"/>
    <n v="1723"/>
    <x v="558"/>
    <x v="2"/>
    <x v="0"/>
    <x v="0"/>
    <x v="10"/>
    <s v="Medium Box"/>
    <x v="605"/>
    <n v="0.56999999999999995"/>
    <s v="United States"/>
    <x v="0"/>
    <x v="1"/>
    <s v="San Diego"/>
    <n v="92037"/>
    <d v="2015-05-16T00:00:00"/>
    <d v="2015-05-17T00:00:00"/>
    <n v="146"/>
    <n v="1834.61"/>
    <n v="32710"/>
    <n v="1"/>
    <n v="-3.22"/>
    <n v="76.44"/>
    <x v="3"/>
    <x v="0"/>
    <x v="0"/>
    <n v="-59.06"/>
    <s v=""/>
    <x v="2"/>
  </r>
  <r>
    <n v="18244"/>
    <s v="High"/>
    <n v="0.05"/>
    <n v="149.16999999999999"/>
    <n v="35.99"/>
    <n v="1.1000000000000001"/>
    <n v="1725"/>
    <x v="559"/>
    <x v="2"/>
    <x v="0"/>
    <x v="2"/>
    <x v="5"/>
    <s v="Small Box"/>
    <x v="337"/>
    <n v="0.55000000000000004"/>
    <s v="United States"/>
    <x v="1"/>
    <x v="10"/>
    <s v="Hilliard"/>
    <n v="43026"/>
    <d v="2015-05-07T00:00:00"/>
    <d v="2015-05-09T00:00:00"/>
    <n v="9"/>
    <n v="261.56"/>
    <n v="87193"/>
    <n v="2"/>
    <n v="57.03"/>
    <n v="13.77"/>
    <x v="3"/>
    <x v="0"/>
    <x v="0"/>
    <s v=""/>
    <n v="149.16999999999999"/>
    <x v="474"/>
  </r>
  <r>
    <n v="24872"/>
    <s v="Not Specified"/>
    <n v="0.1"/>
    <n v="-76.900000000000006"/>
    <n v="14.98"/>
    <n v="7.69"/>
    <n v="1727"/>
    <x v="560"/>
    <x v="0"/>
    <x v="2"/>
    <x v="0"/>
    <x v="10"/>
    <s v="Small Box"/>
    <x v="607"/>
    <n v="0.56999999999999995"/>
    <s v="United States"/>
    <x v="1"/>
    <x v="10"/>
    <s v="Kent"/>
    <n v="44240"/>
    <d v="2015-01-21T00:00:00"/>
    <d v="2015-01-23T00:00:00"/>
    <n v="8"/>
    <n v="114.81"/>
    <n v="87194"/>
    <n v="2"/>
    <n v="-66.98"/>
    <n v="12.76"/>
    <x v="0"/>
    <x v="0"/>
    <x v="0"/>
    <n v="-76.900000000000006"/>
    <s v=""/>
    <x v="2"/>
  </r>
  <r>
    <n v="26066"/>
    <s v="High"/>
    <n v="0.04"/>
    <n v="376.88"/>
    <n v="55.48"/>
    <n v="6.79"/>
    <n v="1728"/>
    <x v="561"/>
    <x v="2"/>
    <x v="0"/>
    <x v="0"/>
    <x v="7"/>
    <s v="Small Box"/>
    <x v="581"/>
    <n v="0.37"/>
    <s v="United States"/>
    <x v="1"/>
    <x v="10"/>
    <s v="Kettering"/>
    <n v="45429"/>
    <d v="2015-02-22T00:00:00"/>
    <d v="2015-02-24T00:00:00"/>
    <n v="10"/>
    <n v="546.21"/>
    <n v="87195"/>
    <n v="2"/>
    <n v="69"/>
    <n v="22.76"/>
    <x v="2"/>
    <x v="0"/>
    <x v="0"/>
    <s v=""/>
    <n v="376.88"/>
    <x v="475"/>
  </r>
  <r>
    <n v="24545"/>
    <s v="High"/>
    <n v="0.1"/>
    <n v="-88.62"/>
    <n v="65.989999999999995"/>
    <n v="3.99"/>
    <n v="1730"/>
    <x v="562"/>
    <x v="0"/>
    <x v="2"/>
    <x v="2"/>
    <x v="5"/>
    <s v="Small Box"/>
    <x v="382"/>
    <n v="0.59"/>
    <s v="United States"/>
    <x v="0"/>
    <x v="44"/>
    <s v="Moscow"/>
    <n v="83843"/>
    <d v="2015-04-07T00:00:00"/>
    <d v="2015-04-09T00:00:00"/>
    <n v="5"/>
    <n v="272.86"/>
    <n v="90653"/>
    <n v="2"/>
    <n v="-32.479999999999997"/>
    <n v="30.32"/>
    <x v="4"/>
    <x v="0"/>
    <x v="0"/>
    <n v="-88.62"/>
    <s v=""/>
    <x v="2"/>
  </r>
  <r>
    <n v="566"/>
    <s v="Not Specified"/>
    <n v="0.02"/>
    <n v="-662.52"/>
    <n v="60.98"/>
    <n v="49"/>
    <n v="1733"/>
    <x v="563"/>
    <x v="2"/>
    <x v="2"/>
    <x v="0"/>
    <x v="15"/>
    <s v="Large Box"/>
    <x v="557"/>
    <n v="0.59"/>
    <s v="United States"/>
    <x v="1"/>
    <x v="41"/>
    <s v="Washington"/>
    <n v="20012"/>
    <d v="2015-04-04T00:00:00"/>
    <d v="2015-04-06T00:00:00"/>
    <n v="34"/>
    <n v="2119.54"/>
    <n v="3841"/>
    <n v="2"/>
    <n v="-31.26"/>
    <n v="43.26"/>
    <x v="4"/>
    <x v="0"/>
    <x v="0"/>
    <n v="-662.52"/>
    <s v=""/>
    <x v="2"/>
  </r>
  <r>
    <n v="567"/>
    <s v="Not Specified"/>
    <n v="0.02"/>
    <n v="9228.23"/>
    <n v="1270.99"/>
    <n v="19.989999999999998"/>
    <n v="1733"/>
    <x v="563"/>
    <x v="2"/>
    <x v="2"/>
    <x v="0"/>
    <x v="8"/>
    <s v="Small Box"/>
    <x v="219"/>
    <n v="0.35"/>
    <s v="United States"/>
    <x v="1"/>
    <x v="41"/>
    <s v="Washington"/>
    <n v="20012"/>
    <d v="2015-04-04T00:00:00"/>
    <d v="2015-04-06T00:00:00"/>
    <n v="36"/>
    <n v="45737.33"/>
    <n v="3841"/>
    <n v="2"/>
    <n v="20.18"/>
    <n v="933.41"/>
    <x v="4"/>
    <x v="0"/>
    <x v="0"/>
    <s v=""/>
    <n v="9228.23"/>
    <x v="476"/>
  </r>
  <r>
    <n v="8389"/>
    <s v="High"/>
    <n v="0.02"/>
    <n v="-32.28"/>
    <n v="30.98"/>
    <n v="17.079999999999998"/>
    <n v="1733"/>
    <x v="563"/>
    <x v="2"/>
    <x v="2"/>
    <x v="0"/>
    <x v="7"/>
    <s v="Small Box"/>
    <x v="608"/>
    <n v="0.4"/>
    <s v="United States"/>
    <x v="1"/>
    <x v="41"/>
    <s v="Washington"/>
    <n v="20012"/>
    <d v="2015-06-28T00:00:00"/>
    <d v="2015-06-29T00:00:00"/>
    <n v="13"/>
    <n v="438.25"/>
    <n v="59937"/>
    <n v="1"/>
    <n v="-7.37"/>
    <n v="8.94"/>
    <x v="1"/>
    <x v="0"/>
    <x v="0"/>
    <n v="-32.28"/>
    <s v=""/>
    <x v="2"/>
  </r>
  <r>
    <n v="18566"/>
    <s v="Not Specified"/>
    <n v="0.02"/>
    <n v="-596.27"/>
    <n v="60.98"/>
    <n v="49"/>
    <n v="1734"/>
    <x v="564"/>
    <x v="2"/>
    <x v="2"/>
    <x v="0"/>
    <x v="15"/>
    <s v="Large Box"/>
    <x v="557"/>
    <n v="0.59"/>
    <s v="United States"/>
    <x v="1"/>
    <x v="4"/>
    <s v="Harrison"/>
    <n v="10528"/>
    <d v="2015-04-04T00:00:00"/>
    <d v="2015-04-06T00:00:00"/>
    <n v="9"/>
    <n v="561.05999999999995"/>
    <n v="88443"/>
    <n v="2"/>
    <n v="-106.28"/>
    <n v="11.45"/>
    <x v="4"/>
    <x v="0"/>
    <x v="0"/>
    <n v="-596.27"/>
    <s v=""/>
    <x v="2"/>
  </r>
  <r>
    <n v="18567"/>
    <s v="Not Specified"/>
    <n v="0.02"/>
    <n v="7889.69"/>
    <n v="1270.99"/>
    <n v="19.989999999999998"/>
    <n v="1734"/>
    <x v="564"/>
    <x v="2"/>
    <x v="2"/>
    <x v="0"/>
    <x v="8"/>
    <s v="Small Box"/>
    <x v="219"/>
    <n v="0.35"/>
    <s v="United States"/>
    <x v="1"/>
    <x v="4"/>
    <s v="Harrison"/>
    <n v="10528"/>
    <d v="2015-04-04T00:00:00"/>
    <d v="2015-04-06T00:00:00"/>
    <n v="9"/>
    <n v="11434.33"/>
    <n v="88443"/>
    <n v="2"/>
    <n v="69"/>
    <n v="233.35"/>
    <x v="4"/>
    <x v="0"/>
    <x v="0"/>
    <s v=""/>
    <n v="7889.69"/>
    <x v="477"/>
  </r>
  <r>
    <n v="18568"/>
    <s v="Not Specified"/>
    <n v="0.05"/>
    <n v="1545.81"/>
    <n v="205.99"/>
    <n v="8.99"/>
    <n v="1734"/>
    <x v="564"/>
    <x v="0"/>
    <x v="2"/>
    <x v="2"/>
    <x v="5"/>
    <s v="Small Box"/>
    <x v="545"/>
    <n v="0.6"/>
    <s v="United States"/>
    <x v="1"/>
    <x v="4"/>
    <s v="Harrison"/>
    <n v="10528"/>
    <d v="2015-04-04T00:00:00"/>
    <d v="2015-04-06T00:00:00"/>
    <n v="19"/>
    <n v="3229.24"/>
    <n v="88443"/>
    <n v="2"/>
    <n v="47.87"/>
    <n v="169.96"/>
    <x v="4"/>
    <x v="0"/>
    <x v="0"/>
    <s v=""/>
    <n v="1545.81"/>
    <x v="478"/>
  </r>
  <r>
    <n v="26389"/>
    <s v="High"/>
    <n v="0.02"/>
    <n v="-16.14"/>
    <n v="30.98"/>
    <n v="17.079999999999998"/>
    <n v="1735"/>
    <x v="565"/>
    <x v="2"/>
    <x v="2"/>
    <x v="0"/>
    <x v="7"/>
    <s v="Small Box"/>
    <x v="608"/>
    <n v="0.4"/>
    <s v="United States"/>
    <x v="1"/>
    <x v="4"/>
    <s v="Hempstead"/>
    <n v="11550"/>
    <d v="2015-06-28T00:00:00"/>
    <d v="2015-06-29T00:00:00"/>
    <n v="3"/>
    <n v="101.13"/>
    <n v="88444"/>
    <n v="1"/>
    <n v="-15.96"/>
    <n v="2.06"/>
    <x v="1"/>
    <x v="0"/>
    <x v="0"/>
    <n v="-16.14"/>
    <s v=""/>
    <x v="2"/>
  </r>
  <r>
    <n v="18012"/>
    <s v="Not Specified"/>
    <n v="0.09"/>
    <n v="-130.41999999999999"/>
    <n v="30.93"/>
    <n v="3.92"/>
    <n v="1737"/>
    <x v="566"/>
    <x v="2"/>
    <x v="0"/>
    <x v="1"/>
    <x v="2"/>
    <s v="Small Pack"/>
    <x v="609"/>
    <n v="0.44"/>
    <s v="United States"/>
    <x v="3"/>
    <x v="24"/>
    <s v="Garner"/>
    <n v="27529"/>
    <d v="2015-06-03T00:00:00"/>
    <d v="2015-06-05T00:00:00"/>
    <n v="16"/>
    <n v="451.83"/>
    <n v="85866"/>
    <n v="2"/>
    <n v="-28.87"/>
    <n v="44.69"/>
    <x v="1"/>
    <x v="0"/>
    <x v="0"/>
    <n v="-130.41999999999999"/>
    <s v=""/>
    <x v="2"/>
  </r>
  <r>
    <n v="18013"/>
    <s v="Not Specified"/>
    <n v="0.03"/>
    <n v="-106.42"/>
    <n v="1.68"/>
    <n v="0.7"/>
    <n v="1737"/>
    <x v="566"/>
    <x v="0"/>
    <x v="0"/>
    <x v="0"/>
    <x v="0"/>
    <s v="Wrap Bag"/>
    <x v="610"/>
    <n v="0.6"/>
    <s v="United States"/>
    <x v="3"/>
    <x v="24"/>
    <s v="Garner"/>
    <n v="27529"/>
    <d v="2015-06-03T00:00:00"/>
    <d v="2015-06-05T00:00:00"/>
    <n v="11"/>
    <n v="20.239999999999998"/>
    <n v="85866"/>
    <n v="2"/>
    <n v="-525.79999999999995"/>
    <n v="0.63"/>
    <x v="1"/>
    <x v="0"/>
    <x v="0"/>
    <n v="-106.42"/>
    <s v=""/>
    <x v="2"/>
  </r>
  <r>
    <n v="18306"/>
    <s v="Medium"/>
    <n v="0.08"/>
    <n v="-16476.84"/>
    <n v="175.99"/>
    <n v="4.99"/>
    <n v="1738"/>
    <x v="567"/>
    <x v="2"/>
    <x v="0"/>
    <x v="2"/>
    <x v="5"/>
    <s v="Small Box"/>
    <x v="32"/>
    <n v="0.59"/>
    <s v="United States"/>
    <x v="3"/>
    <x v="24"/>
    <s v="Gastonia"/>
    <n v="28052"/>
    <d v="2015-03-28T00:00:00"/>
    <d v="2015-03-28T00:00:00"/>
    <n v="10"/>
    <n v="1486.34"/>
    <n v="85865"/>
    <n v="0"/>
    <n v="-1108.55"/>
    <n v="129.25"/>
    <x v="5"/>
    <x v="0"/>
    <x v="0"/>
    <n v="-16476.84"/>
    <s v=""/>
    <x v="2"/>
  </r>
  <r>
    <n v="18804"/>
    <s v="Low"/>
    <n v="0.04"/>
    <n v="-108.27"/>
    <n v="35.44"/>
    <n v="19.989999999999998"/>
    <n v="1738"/>
    <x v="567"/>
    <x v="2"/>
    <x v="0"/>
    <x v="0"/>
    <x v="7"/>
    <s v="Small Box"/>
    <x v="611"/>
    <n v="0.38"/>
    <s v="United States"/>
    <x v="3"/>
    <x v="24"/>
    <s v="Gastonia"/>
    <n v="28052"/>
    <d v="2015-06-14T00:00:00"/>
    <d v="2015-06-21T00:00:00"/>
    <n v="11"/>
    <n v="406.26"/>
    <n v="85868"/>
    <n v="7"/>
    <n v="-26.65"/>
    <n v="16.93"/>
    <x v="1"/>
    <x v="0"/>
    <x v="0"/>
    <n v="-108.27"/>
    <s v=""/>
    <x v="2"/>
  </r>
  <r>
    <n v="22593"/>
    <s v="High"/>
    <n v="0.09"/>
    <n v="-90.75"/>
    <n v="349.45"/>
    <n v="60"/>
    <n v="1739"/>
    <x v="568"/>
    <x v="1"/>
    <x v="0"/>
    <x v="1"/>
    <x v="11"/>
    <s v="Jumbo Drum"/>
    <x v="356"/>
    <n v="0.51883000000000001"/>
    <s v="United States"/>
    <x v="3"/>
    <x v="24"/>
    <s v="Goldsboro"/>
    <n v="27534"/>
    <d v="2015-05-03T00:00:00"/>
    <d v="2015-05-04T00:00:00"/>
    <n v="17"/>
    <n v="5835.41"/>
    <n v="85867"/>
    <n v="1"/>
    <n v="-1.56"/>
    <n v="577.13"/>
    <x v="3"/>
    <x v="0"/>
    <x v="0"/>
    <n v="-90.75"/>
    <s v=""/>
    <x v="2"/>
  </r>
  <r>
    <n v="20591"/>
    <s v="Medium"/>
    <n v="0"/>
    <n v="-121.06"/>
    <n v="55.99"/>
    <n v="2.5"/>
    <n v="1743"/>
    <x v="569"/>
    <x v="2"/>
    <x v="3"/>
    <x v="2"/>
    <x v="5"/>
    <s v="Small Pack"/>
    <x v="612"/>
    <n v="0.83"/>
    <s v="United States"/>
    <x v="2"/>
    <x v="7"/>
    <s v="Friendswood"/>
    <n v="77546"/>
    <d v="2015-02-12T00:00:00"/>
    <d v="2015-02-14T00:00:00"/>
    <n v="1"/>
    <n v="52.1"/>
    <n v="91025"/>
    <n v="2"/>
    <n v="-232.36"/>
    <n v="0"/>
    <x v="2"/>
    <x v="1"/>
    <x v="1"/>
    <n v="-121.06"/>
    <s v=""/>
    <x v="2"/>
  </r>
  <r>
    <n v="2571"/>
    <s v="Not Specified"/>
    <n v="0.02"/>
    <n v="-51.74"/>
    <n v="4.13"/>
    <n v="6.89"/>
    <n v="1745"/>
    <x v="570"/>
    <x v="2"/>
    <x v="1"/>
    <x v="0"/>
    <x v="9"/>
    <s v="Small Box"/>
    <x v="613"/>
    <n v="0.39"/>
    <s v="United States"/>
    <x v="3"/>
    <x v="29"/>
    <s v="Atlanta"/>
    <n v="30305"/>
    <d v="2015-01-09T00:00:00"/>
    <d v="2015-01-10T00:00:00"/>
    <n v="9"/>
    <n v="45.87"/>
    <n v="18561"/>
    <n v="1"/>
    <n v="-112.79"/>
    <n v="0.94"/>
    <x v="0"/>
    <x v="0"/>
    <x v="0"/>
    <n v="-51.74"/>
    <s v=""/>
    <x v="2"/>
  </r>
  <r>
    <n v="1863"/>
    <s v="Low"/>
    <n v="0.04"/>
    <n v="116.51"/>
    <n v="60.65"/>
    <n v="12.23"/>
    <n v="1745"/>
    <x v="570"/>
    <x v="2"/>
    <x v="1"/>
    <x v="1"/>
    <x v="2"/>
    <s v="Medium Box"/>
    <x v="614"/>
    <n v="0.64"/>
    <s v="United States"/>
    <x v="3"/>
    <x v="29"/>
    <s v="Atlanta"/>
    <n v="30305"/>
    <d v="2015-02-14T00:00:00"/>
    <d v="2015-02-16T00:00:00"/>
    <n v="4"/>
    <n v="256.77"/>
    <n v="13408"/>
    <n v="2"/>
    <n v="45.37"/>
    <n v="10.7"/>
    <x v="2"/>
    <x v="0"/>
    <x v="0"/>
    <s v=""/>
    <n v="116.51"/>
    <x v="479"/>
  </r>
  <r>
    <n v="1692"/>
    <s v="High"/>
    <n v="0.04"/>
    <n v="-247.55"/>
    <n v="124.49"/>
    <n v="51.94"/>
    <n v="1745"/>
    <x v="570"/>
    <x v="1"/>
    <x v="3"/>
    <x v="1"/>
    <x v="11"/>
    <s v="Jumbo Box"/>
    <x v="156"/>
    <n v="0.63"/>
    <s v="United States"/>
    <x v="3"/>
    <x v="29"/>
    <s v="Atlanta"/>
    <n v="30305"/>
    <d v="2015-06-12T00:00:00"/>
    <d v="2015-06-14T00:00:00"/>
    <n v="4"/>
    <n v="605.82000000000005"/>
    <n v="12224"/>
    <n v="2"/>
    <n v="-40.86"/>
    <n v="25.24"/>
    <x v="1"/>
    <x v="0"/>
    <x v="0"/>
    <n v="-247.55"/>
    <s v=""/>
    <x v="2"/>
  </r>
  <r>
    <n v="1693"/>
    <s v="High"/>
    <n v="0.1"/>
    <n v="-277.20999999999998"/>
    <n v="35.99"/>
    <n v="5"/>
    <n v="1745"/>
    <x v="570"/>
    <x v="2"/>
    <x v="3"/>
    <x v="2"/>
    <x v="5"/>
    <s v="Wrap Bag"/>
    <x v="615"/>
    <n v="0.82"/>
    <s v="United States"/>
    <x v="3"/>
    <x v="29"/>
    <s v="Atlanta"/>
    <n v="30305"/>
    <d v="2015-06-12T00:00:00"/>
    <d v="2015-06-12T00:00:00"/>
    <n v="54"/>
    <n v="1569"/>
    <n v="12224"/>
    <n v="0"/>
    <n v="-17.670000000000002"/>
    <n v="174.33"/>
    <x v="1"/>
    <x v="0"/>
    <x v="0"/>
    <n v="-277.20999999999998"/>
    <s v=""/>
    <x v="2"/>
  </r>
  <r>
    <n v="19692"/>
    <s v="High"/>
    <n v="0.04"/>
    <n v="-93.06"/>
    <n v="124.49"/>
    <n v="51.94"/>
    <n v="1748"/>
    <x v="571"/>
    <x v="1"/>
    <x v="3"/>
    <x v="1"/>
    <x v="11"/>
    <s v="Jumbo Box"/>
    <x v="156"/>
    <n v="0.63"/>
    <s v="United States"/>
    <x v="2"/>
    <x v="23"/>
    <s v="Enid"/>
    <n v="73703"/>
    <d v="2015-06-12T00:00:00"/>
    <d v="2015-06-14T00:00:00"/>
    <n v="1"/>
    <n v="151.46"/>
    <n v="87245"/>
    <n v="2"/>
    <n v="-61.44"/>
    <n v="6.31"/>
    <x v="1"/>
    <x v="0"/>
    <x v="0"/>
    <n v="-93.06"/>
    <s v=""/>
    <x v="2"/>
  </r>
  <r>
    <n v="20571"/>
    <s v="Not Specified"/>
    <n v="0.02"/>
    <n v="-48.24"/>
    <n v="4.13"/>
    <n v="6.89"/>
    <n v="1749"/>
    <x v="572"/>
    <x v="2"/>
    <x v="1"/>
    <x v="0"/>
    <x v="9"/>
    <s v="Small Box"/>
    <x v="613"/>
    <n v="0.39"/>
    <s v="United States"/>
    <x v="2"/>
    <x v="23"/>
    <s v="Lawton"/>
    <n v="73505"/>
    <d v="2015-01-09T00:00:00"/>
    <d v="2015-01-10T00:00:00"/>
    <n v="2"/>
    <n v="10.19"/>
    <n v="87243"/>
    <n v="1"/>
    <n v="-473.37"/>
    <n v="0.21"/>
    <x v="0"/>
    <x v="0"/>
    <x v="0"/>
    <n v="-48.24"/>
    <s v=""/>
    <x v="2"/>
  </r>
  <r>
    <n v="19863"/>
    <s v="Low"/>
    <n v="0.04"/>
    <n v="44.29"/>
    <n v="60.65"/>
    <n v="12.23"/>
    <n v="1749"/>
    <x v="572"/>
    <x v="2"/>
    <x v="1"/>
    <x v="1"/>
    <x v="2"/>
    <s v="Medium Box"/>
    <x v="614"/>
    <n v="0.64"/>
    <s v="United States"/>
    <x v="2"/>
    <x v="23"/>
    <s v="Lawton"/>
    <n v="73505"/>
    <d v="2015-02-14T00:00:00"/>
    <d v="2015-02-16T00:00:00"/>
    <n v="1"/>
    <n v="64.19"/>
    <n v="87244"/>
    <n v="2"/>
    <n v="69"/>
    <n v="2.67"/>
    <x v="2"/>
    <x v="0"/>
    <x v="0"/>
    <s v=""/>
    <n v="44.29"/>
    <x v="480"/>
  </r>
  <r>
    <n v="19477"/>
    <s v="Low"/>
    <n v="0.04"/>
    <n v="43.28"/>
    <n v="8.5"/>
    <n v="1.99"/>
    <n v="1754"/>
    <x v="573"/>
    <x v="2"/>
    <x v="3"/>
    <x v="2"/>
    <x v="13"/>
    <s v="Small Pack"/>
    <x v="302"/>
    <n v="0.49"/>
    <s v="United States"/>
    <x v="0"/>
    <x v="1"/>
    <s v="Torrance"/>
    <n v="90503"/>
    <d v="2015-02-27T00:00:00"/>
    <d v="2015-02-28T00:00:00"/>
    <n v="14"/>
    <n v="118.57"/>
    <n v="90178"/>
    <n v="1"/>
    <n v="36.5"/>
    <n v="4.9400000000000004"/>
    <x v="2"/>
    <x v="0"/>
    <x v="0"/>
    <s v=""/>
    <n v="43.28"/>
    <x v="481"/>
  </r>
  <r>
    <n v="19478"/>
    <s v="Low"/>
    <n v="0.1"/>
    <n v="-36.21"/>
    <n v="15.99"/>
    <n v="9.4"/>
    <n v="1754"/>
    <x v="573"/>
    <x v="2"/>
    <x v="3"/>
    <x v="2"/>
    <x v="6"/>
    <s v="Small Box"/>
    <x v="616"/>
    <n v="0.49"/>
    <s v="United States"/>
    <x v="0"/>
    <x v="1"/>
    <s v="Torrance"/>
    <n v="90503"/>
    <d v="2015-02-27T00:00:00"/>
    <d v="2015-02-27T00:00:00"/>
    <n v="5"/>
    <n v="79.47"/>
    <n v="90178"/>
    <n v="0"/>
    <n v="-45.57"/>
    <n v="8.83"/>
    <x v="2"/>
    <x v="0"/>
    <x v="0"/>
    <n v="-36.21"/>
    <s v=""/>
    <x v="2"/>
  </r>
  <r>
    <n v="19479"/>
    <s v="Low"/>
    <n v="0.09"/>
    <n v="7.03"/>
    <n v="95.99"/>
    <n v="8.99"/>
    <n v="1754"/>
    <x v="573"/>
    <x v="2"/>
    <x v="3"/>
    <x v="2"/>
    <x v="5"/>
    <s v="Small Box"/>
    <x v="617"/>
    <n v="0.56999999999999995"/>
    <s v="United States"/>
    <x v="0"/>
    <x v="1"/>
    <s v="Torrance"/>
    <n v="90503"/>
    <d v="2015-02-27T00:00:00"/>
    <d v="2015-03-03T00:00:00"/>
    <n v="8"/>
    <n v="627.28"/>
    <n v="90178"/>
    <n v="4"/>
    <n v="1.1200000000000001"/>
    <n v="62.04"/>
    <x v="2"/>
    <x v="0"/>
    <x v="0"/>
    <s v=""/>
    <n v="7.03"/>
    <x v="482"/>
  </r>
  <r>
    <n v="25920"/>
    <s v="High"/>
    <n v="0"/>
    <n v="-16.77"/>
    <n v="115.99"/>
    <n v="5.92"/>
    <n v="1764"/>
    <x v="574"/>
    <x v="2"/>
    <x v="3"/>
    <x v="2"/>
    <x v="5"/>
    <s v="Small Box"/>
    <x v="618"/>
    <n v="0.57999999999999996"/>
    <s v="United States"/>
    <x v="3"/>
    <x v="26"/>
    <s v="Dunedin"/>
    <n v="34698"/>
    <d v="2015-01-22T00:00:00"/>
    <d v="2015-01-22T00:00:00"/>
    <n v="11"/>
    <n v="1160.42"/>
    <n v="89775"/>
    <n v="0"/>
    <n v="-1.45"/>
    <n v="0"/>
    <x v="0"/>
    <x v="1"/>
    <x v="1"/>
    <n v="-16.77"/>
    <s v=""/>
    <x v="2"/>
  </r>
  <r>
    <n v="25608"/>
    <s v="High"/>
    <n v="0.06"/>
    <n v="514.17999999999995"/>
    <n v="19.98"/>
    <n v="10.49"/>
    <n v="1764"/>
    <x v="574"/>
    <x v="2"/>
    <x v="3"/>
    <x v="1"/>
    <x v="2"/>
    <s v="Small Box"/>
    <x v="619"/>
    <n v="0.49"/>
    <s v="United States"/>
    <x v="3"/>
    <x v="26"/>
    <s v="Dunedin"/>
    <n v="34698"/>
    <d v="2015-03-01T00:00:00"/>
    <d v="2015-03-03T00:00:00"/>
    <n v="5"/>
    <n v="103.37"/>
    <n v="89776"/>
    <n v="2"/>
    <n v="497.41"/>
    <n v="6.6"/>
    <x v="5"/>
    <x v="0"/>
    <x v="0"/>
    <s v=""/>
    <n v="514.17999999999995"/>
    <x v="483"/>
  </r>
  <r>
    <n v="25609"/>
    <s v="High"/>
    <n v="0.08"/>
    <n v="235.66"/>
    <n v="1.76"/>
    <n v="4.8600000000000003"/>
    <n v="1764"/>
    <x v="574"/>
    <x v="2"/>
    <x v="3"/>
    <x v="1"/>
    <x v="2"/>
    <s v="Small Box"/>
    <x v="620"/>
    <n v="0.41"/>
    <s v="United States"/>
    <x v="3"/>
    <x v="26"/>
    <s v="Dunedin"/>
    <n v="34698"/>
    <d v="2015-03-01T00:00:00"/>
    <d v="2015-03-02T00:00:00"/>
    <n v="23"/>
    <n v="40.22"/>
    <n v="89776"/>
    <n v="1"/>
    <n v="585.91999999999996"/>
    <n v="3.5"/>
    <x v="5"/>
    <x v="0"/>
    <x v="0"/>
    <s v=""/>
    <n v="235.66"/>
    <x v="484"/>
  </r>
  <r>
    <n v="25054"/>
    <s v="Not Specified"/>
    <n v="0"/>
    <n v="3.56"/>
    <n v="5.77"/>
    <n v="4.97"/>
    <n v="1765"/>
    <x v="575"/>
    <x v="2"/>
    <x v="3"/>
    <x v="0"/>
    <x v="8"/>
    <s v="Small Box"/>
    <x v="621"/>
    <n v="0.35"/>
    <s v="United States"/>
    <x v="2"/>
    <x v="33"/>
    <s v="Creve Coeur"/>
    <n v="63141"/>
    <d v="2015-05-04T00:00:00"/>
    <d v="2015-05-05T00:00:00"/>
    <n v="8"/>
    <n v="52.43"/>
    <n v="89777"/>
    <n v="1"/>
    <n v="6.79"/>
    <n v="0"/>
    <x v="3"/>
    <x v="1"/>
    <x v="1"/>
    <s v=""/>
    <n v="3.56"/>
    <x v="485"/>
  </r>
  <r>
    <n v="20636"/>
    <s v="Critical"/>
    <n v="0.01"/>
    <n v="5.34"/>
    <n v="50.98"/>
    <n v="6.5"/>
    <n v="1767"/>
    <x v="576"/>
    <x v="2"/>
    <x v="1"/>
    <x v="2"/>
    <x v="13"/>
    <s v="Small Box"/>
    <x v="338"/>
    <n v="0.73"/>
    <s v="United States"/>
    <x v="3"/>
    <x v="29"/>
    <s v="Newnan"/>
    <n v="30265"/>
    <d v="2015-03-26T00:00:00"/>
    <d v="2015-03-27T00:00:00"/>
    <n v="16"/>
    <n v="818.49"/>
    <n v="89211"/>
    <n v="1"/>
    <n v="0.65"/>
    <n v="8.27"/>
    <x v="5"/>
    <x v="0"/>
    <x v="0"/>
    <s v=""/>
    <n v="5.34"/>
    <x v="486"/>
  </r>
  <r>
    <n v="24894"/>
    <s v="Medium"/>
    <n v="7.0000000000000007E-2"/>
    <n v="-807.89"/>
    <n v="60.98"/>
    <n v="49"/>
    <n v="1771"/>
    <x v="577"/>
    <x v="2"/>
    <x v="1"/>
    <x v="0"/>
    <x v="15"/>
    <s v="Large Box"/>
    <x v="557"/>
    <n v="0.59"/>
    <s v="United States"/>
    <x v="2"/>
    <x v="12"/>
    <s v="Freeport"/>
    <n v="61032"/>
    <d v="2015-03-06T00:00:00"/>
    <d v="2015-03-07T00:00:00"/>
    <n v="7"/>
    <n v="410.17"/>
    <n v="89106"/>
    <n v="1"/>
    <n v="-196.96"/>
    <n v="30.87"/>
    <x v="5"/>
    <x v="0"/>
    <x v="0"/>
    <n v="-807.89"/>
    <s v=""/>
    <x v="2"/>
  </r>
  <r>
    <n v="19826"/>
    <s v="Low"/>
    <n v="0.09"/>
    <n v="123.89"/>
    <n v="12.95"/>
    <n v="4.9800000000000004"/>
    <n v="1775"/>
    <x v="578"/>
    <x v="2"/>
    <x v="3"/>
    <x v="0"/>
    <x v="8"/>
    <s v="Small Box"/>
    <x v="532"/>
    <n v="0.4"/>
    <s v="United States"/>
    <x v="2"/>
    <x v="38"/>
    <s v="South Bend"/>
    <n v="46614"/>
    <d v="2015-06-14T00:00:00"/>
    <d v="2015-06-21T00:00:00"/>
    <n v="21"/>
    <n v="269.54000000000002"/>
    <n v="89944"/>
    <n v="7"/>
    <n v="45.96"/>
    <n v="26.66"/>
    <x v="1"/>
    <x v="0"/>
    <x v="0"/>
    <s v=""/>
    <n v="123.89"/>
    <x v="487"/>
  </r>
  <r>
    <n v="20278"/>
    <s v="Not Specified"/>
    <n v="0.08"/>
    <n v="-53.9"/>
    <n v="5.78"/>
    <n v="5.67"/>
    <n v="1776"/>
    <x v="579"/>
    <x v="2"/>
    <x v="3"/>
    <x v="0"/>
    <x v="7"/>
    <s v="Small Box"/>
    <x v="221"/>
    <n v="0.36"/>
    <s v="United States"/>
    <x v="2"/>
    <x v="38"/>
    <s v="Terre Haute"/>
    <n v="47802"/>
    <d v="2015-02-04T00:00:00"/>
    <d v="2015-02-05T00:00:00"/>
    <n v="19"/>
    <n v="106.57"/>
    <n v="89941"/>
    <n v="1"/>
    <n v="-50.58"/>
    <n v="9.27"/>
    <x v="2"/>
    <x v="0"/>
    <x v="0"/>
    <n v="-53.9"/>
    <s v=""/>
    <x v="2"/>
  </r>
  <r>
    <n v="20391"/>
    <s v="Low"/>
    <n v="7.0000000000000007E-2"/>
    <n v="26.5"/>
    <n v="5.43"/>
    <n v="0.95"/>
    <n v="1777"/>
    <x v="580"/>
    <x v="2"/>
    <x v="3"/>
    <x v="0"/>
    <x v="7"/>
    <s v="Wrap Bag"/>
    <x v="217"/>
    <n v="0.36"/>
    <s v="United States"/>
    <x v="2"/>
    <x v="38"/>
    <s v="Valparaiso"/>
    <n v="46383"/>
    <d v="2015-04-22T00:00:00"/>
    <d v="2015-04-26T00:00:00"/>
    <n v="7"/>
    <n v="38.409999999999997"/>
    <n v="89939"/>
    <n v="4"/>
    <n v="69"/>
    <n v="2.89"/>
    <x v="4"/>
    <x v="0"/>
    <x v="0"/>
    <s v=""/>
    <n v="26.5"/>
    <x v="488"/>
  </r>
  <r>
    <n v="21163"/>
    <s v="Low"/>
    <n v="0.02"/>
    <n v="90.62"/>
    <n v="10.06"/>
    <n v="2.06"/>
    <n v="1777"/>
    <x v="580"/>
    <x v="2"/>
    <x v="3"/>
    <x v="0"/>
    <x v="7"/>
    <s v="Wrap Bag"/>
    <x v="85"/>
    <n v="0.39"/>
    <s v="United States"/>
    <x v="2"/>
    <x v="38"/>
    <s v="Valparaiso"/>
    <n v="46383"/>
    <d v="2015-01-03T00:00:00"/>
    <d v="2015-01-08T00:00:00"/>
    <n v="13"/>
    <n v="131.34"/>
    <n v="89940"/>
    <n v="5"/>
    <n v="69"/>
    <n v="2.68"/>
    <x v="0"/>
    <x v="0"/>
    <x v="0"/>
    <s v=""/>
    <n v="90.62"/>
    <x v="489"/>
  </r>
  <r>
    <n v="20600"/>
    <s v="Not Specified"/>
    <n v="0.03"/>
    <n v="-20.88"/>
    <n v="19.989999999999998"/>
    <n v="11.17"/>
    <n v="1777"/>
    <x v="580"/>
    <x v="2"/>
    <x v="0"/>
    <x v="1"/>
    <x v="2"/>
    <s v="Large Box"/>
    <x v="172"/>
    <n v="0.6"/>
    <s v="United States"/>
    <x v="2"/>
    <x v="38"/>
    <s v="Valparaiso"/>
    <n v="46383"/>
    <d v="2015-04-02T00:00:00"/>
    <d v="2015-04-03T00:00:00"/>
    <n v="12"/>
    <n v="251.61"/>
    <n v="89942"/>
    <n v="1"/>
    <n v="-8.3000000000000007"/>
    <n v="7.78"/>
    <x v="4"/>
    <x v="0"/>
    <x v="0"/>
    <n v="-20.88"/>
    <s v=""/>
    <x v="2"/>
  </r>
  <r>
    <n v="25498"/>
    <s v="High"/>
    <n v="0.06"/>
    <n v="6.48"/>
    <n v="13.99"/>
    <n v="7.51"/>
    <n v="1778"/>
    <x v="581"/>
    <x v="2"/>
    <x v="3"/>
    <x v="2"/>
    <x v="6"/>
    <s v="Medium Box"/>
    <x v="490"/>
    <n v="0.39"/>
    <s v="United States"/>
    <x v="2"/>
    <x v="38"/>
    <s v="West Lafayette"/>
    <n v="47906"/>
    <d v="2015-05-10T00:00:00"/>
    <d v="2015-05-12T00:00:00"/>
    <n v="21"/>
    <n v="287.99"/>
    <n v="89943"/>
    <n v="2"/>
    <n v="2.25"/>
    <n v="18.38"/>
    <x v="3"/>
    <x v="0"/>
    <x v="0"/>
    <s v=""/>
    <n v="6.48"/>
    <x v="490"/>
  </r>
  <r>
    <n v="25499"/>
    <s v="High"/>
    <n v="0.06"/>
    <n v="2.33"/>
    <n v="15.04"/>
    <n v="1.97"/>
    <n v="1778"/>
    <x v="581"/>
    <x v="2"/>
    <x v="3"/>
    <x v="0"/>
    <x v="7"/>
    <s v="Wrap Bag"/>
    <x v="231"/>
    <n v="0.39"/>
    <s v="United States"/>
    <x v="2"/>
    <x v="38"/>
    <s v="West Lafayette"/>
    <n v="47906"/>
    <d v="2015-05-10T00:00:00"/>
    <d v="2015-05-10T00:00:00"/>
    <n v="3"/>
    <n v="46.86"/>
    <n v="89943"/>
    <n v="0"/>
    <n v="4.9800000000000004"/>
    <n v="2.99"/>
    <x v="3"/>
    <x v="0"/>
    <x v="0"/>
    <s v=""/>
    <n v="2.33"/>
    <x v="491"/>
  </r>
  <r>
    <n v="19237"/>
    <s v="High"/>
    <n v="0"/>
    <n v="454.45"/>
    <n v="55.48"/>
    <n v="14.3"/>
    <n v="1781"/>
    <x v="582"/>
    <x v="2"/>
    <x v="0"/>
    <x v="0"/>
    <x v="7"/>
    <s v="Small Box"/>
    <x v="14"/>
    <n v="0.37"/>
    <s v="United States"/>
    <x v="0"/>
    <x v="1"/>
    <s v="San Carlos"/>
    <n v="94070"/>
    <d v="2015-06-12T00:00:00"/>
    <d v="2015-06-14T00:00:00"/>
    <n v="11"/>
    <n v="658.62"/>
    <n v="89857"/>
    <n v="2"/>
    <n v="69"/>
    <n v="0"/>
    <x v="1"/>
    <x v="1"/>
    <x v="1"/>
    <s v=""/>
    <n v="454.45"/>
    <x v="492"/>
  </r>
  <r>
    <n v="19419"/>
    <s v="Low"/>
    <n v="0.03"/>
    <n v="15.15"/>
    <n v="5.08"/>
    <n v="2.0299999999999998"/>
    <n v="1781"/>
    <x v="582"/>
    <x v="2"/>
    <x v="1"/>
    <x v="1"/>
    <x v="2"/>
    <s v="Wrap Bag"/>
    <x v="622"/>
    <n v="0.51"/>
    <s v="United States"/>
    <x v="0"/>
    <x v="1"/>
    <s v="San Carlos"/>
    <n v="94070"/>
    <d v="2015-01-07T00:00:00"/>
    <d v="2015-01-12T00:00:00"/>
    <n v="4"/>
    <n v="21.96"/>
    <n v="89858"/>
    <n v="5"/>
    <n v="69"/>
    <n v="0.68"/>
    <x v="0"/>
    <x v="0"/>
    <x v="0"/>
    <s v=""/>
    <n v="15.15"/>
    <x v="493"/>
  </r>
  <r>
    <n v="21283"/>
    <s v="High"/>
    <n v="0.03"/>
    <n v="-90.76"/>
    <n v="3.28"/>
    <n v="3.97"/>
    <n v="1782"/>
    <x v="583"/>
    <x v="2"/>
    <x v="1"/>
    <x v="0"/>
    <x v="0"/>
    <s v="Wrap Bag"/>
    <x v="623"/>
    <n v="0.56000000000000005"/>
    <s v="United States"/>
    <x v="0"/>
    <x v="1"/>
    <s v="San Clemente"/>
    <n v="92672"/>
    <d v="2015-01-06T00:00:00"/>
    <d v="2015-01-08T00:00:00"/>
    <n v="7"/>
    <n v="24.57"/>
    <n v="89856"/>
    <n v="2"/>
    <n v="-369.38"/>
    <n v="0.76"/>
    <x v="0"/>
    <x v="0"/>
    <x v="0"/>
    <n v="-90.76"/>
    <s v=""/>
    <x v="2"/>
  </r>
  <r>
    <n v="23966"/>
    <s v="Critical"/>
    <n v="0.04"/>
    <n v="960.98"/>
    <n v="205.99"/>
    <n v="8.99"/>
    <n v="1788"/>
    <x v="584"/>
    <x v="2"/>
    <x v="3"/>
    <x v="2"/>
    <x v="5"/>
    <s v="Small Box"/>
    <x v="20"/>
    <n v="0.56000000000000005"/>
    <s v="United States"/>
    <x v="3"/>
    <x v="29"/>
    <s v="Woodstock"/>
    <n v="30188"/>
    <d v="2015-01-21T00:00:00"/>
    <d v="2015-01-22T00:00:00"/>
    <n v="6"/>
    <n v="1008.53"/>
    <n v="88256"/>
    <n v="1"/>
    <n v="95.29"/>
    <n v="42.02"/>
    <x v="0"/>
    <x v="0"/>
    <x v="0"/>
    <s v=""/>
    <n v="960.98"/>
    <x v="494"/>
  </r>
  <r>
    <n v="21284"/>
    <s v="Critical"/>
    <n v="0.04"/>
    <n v="-13706.46"/>
    <n v="880.98"/>
    <n v="44.55"/>
    <n v="1793"/>
    <x v="585"/>
    <x v="1"/>
    <x v="1"/>
    <x v="1"/>
    <x v="14"/>
    <s v="Jumbo Box"/>
    <x v="270"/>
    <n v="0.62"/>
    <s v="United States"/>
    <x v="2"/>
    <x v="12"/>
    <s v="Galesburg"/>
    <n v="61401"/>
    <d v="2015-01-06T00:00:00"/>
    <d v="2015-01-07T00:00:00"/>
    <n v="8"/>
    <n v="6968.9"/>
    <n v="87853"/>
    <n v="1"/>
    <n v="-196.68"/>
    <n v="290.37"/>
    <x v="0"/>
    <x v="0"/>
    <x v="0"/>
    <n v="-13706.46"/>
    <s v=""/>
    <x v="2"/>
  </r>
  <r>
    <n v="22986"/>
    <s v="Critical"/>
    <n v="0.04"/>
    <n v="300.93"/>
    <n v="3.68"/>
    <n v="1.32"/>
    <n v="1802"/>
    <x v="586"/>
    <x v="2"/>
    <x v="0"/>
    <x v="0"/>
    <x v="12"/>
    <s v="Wrap Bag"/>
    <x v="300"/>
    <n v="0.83"/>
    <s v="United States"/>
    <x v="3"/>
    <x v="26"/>
    <s v="Dunedin"/>
    <n v="34698"/>
    <d v="2015-06-01T00:00:00"/>
    <d v="2015-06-02T00:00:00"/>
    <n v="11"/>
    <n v="41.29"/>
    <n v="91543"/>
    <n v="1"/>
    <n v="728.81"/>
    <n v="1.72"/>
    <x v="1"/>
    <x v="0"/>
    <x v="0"/>
    <s v=""/>
    <n v="300.93"/>
    <x v="495"/>
  </r>
  <r>
    <n v="18901"/>
    <s v="Medium"/>
    <n v="0.01"/>
    <n v="-40.76"/>
    <n v="8.1199999999999992"/>
    <n v="2.83"/>
    <n v="1808"/>
    <x v="587"/>
    <x v="0"/>
    <x v="1"/>
    <x v="2"/>
    <x v="13"/>
    <s v="Small Pack"/>
    <x v="293"/>
    <n v="0.77"/>
    <s v="United States"/>
    <x v="1"/>
    <x v="36"/>
    <s v="Parkersburg"/>
    <n v="26101"/>
    <d v="2015-03-17T00:00:00"/>
    <d v="2015-03-18T00:00:00"/>
    <n v="10"/>
    <n v="88.64"/>
    <n v="89251"/>
    <n v="1"/>
    <n v="-45.98"/>
    <n v="0.9"/>
    <x v="5"/>
    <x v="0"/>
    <x v="0"/>
    <n v="-40.76"/>
    <s v=""/>
    <x v="2"/>
  </r>
  <r>
    <n v="21746"/>
    <s v="Not Specified"/>
    <n v="0.09"/>
    <n v="-986.52"/>
    <n v="77.510000000000005"/>
    <n v="4"/>
    <n v="1814"/>
    <x v="588"/>
    <x v="0"/>
    <x v="1"/>
    <x v="2"/>
    <x v="13"/>
    <s v="Small Box"/>
    <x v="624"/>
    <n v="0.76"/>
    <s v="United States"/>
    <x v="3"/>
    <x v="37"/>
    <s v="Olive Branch"/>
    <n v="38654"/>
    <d v="2015-05-23T00:00:00"/>
    <d v="2015-05-25T00:00:00"/>
    <n v="17"/>
    <n v="1300.54"/>
    <n v="90524"/>
    <n v="2"/>
    <n v="-75.849999999999994"/>
    <n v="128.62"/>
    <x v="3"/>
    <x v="0"/>
    <x v="0"/>
    <n v="-986.52"/>
    <s v=""/>
    <x v="2"/>
  </r>
  <r>
    <n v="21747"/>
    <s v="Not Specified"/>
    <n v="0"/>
    <n v="-141.66999999999999"/>
    <n v="2.88"/>
    <n v="0.7"/>
    <n v="1814"/>
    <x v="588"/>
    <x v="2"/>
    <x v="1"/>
    <x v="0"/>
    <x v="0"/>
    <s v="Wrap Bag"/>
    <x v="122"/>
    <n v="0.56000000000000005"/>
    <s v="United States"/>
    <x v="3"/>
    <x v="37"/>
    <s v="Olive Branch"/>
    <n v="38654"/>
    <d v="2015-05-23T00:00:00"/>
    <d v="2015-05-25T00:00:00"/>
    <n v="13"/>
    <n v="38.06"/>
    <n v="90524"/>
    <n v="2"/>
    <n v="-372.22"/>
    <n v="0"/>
    <x v="3"/>
    <x v="1"/>
    <x v="1"/>
    <n v="-141.66999999999999"/>
    <s v=""/>
    <x v="2"/>
  </r>
  <r>
    <n v="24463"/>
    <s v="Medium"/>
    <n v="0.06"/>
    <n v="47.33"/>
    <n v="90.97"/>
    <n v="14"/>
    <n v="1815"/>
    <x v="589"/>
    <x v="1"/>
    <x v="1"/>
    <x v="2"/>
    <x v="6"/>
    <s v="Jumbo Drum"/>
    <x v="625"/>
    <n v="0.36"/>
    <s v="United States"/>
    <x v="3"/>
    <x v="37"/>
    <s v="Pearl"/>
    <n v="39208"/>
    <d v="2015-02-11T00:00:00"/>
    <d v="2015-02-12T00:00:00"/>
    <n v="14"/>
    <n v="1263.3499999999999"/>
    <n v="90525"/>
    <n v="1"/>
    <n v="3.75"/>
    <n v="80.64"/>
    <x v="2"/>
    <x v="0"/>
    <x v="0"/>
    <s v=""/>
    <n v="47.33"/>
    <x v="496"/>
  </r>
  <r>
    <n v="22843"/>
    <s v="Low"/>
    <n v="0.01"/>
    <n v="60.56"/>
    <n v="10.48"/>
    <n v="2.89"/>
    <n v="1816"/>
    <x v="590"/>
    <x v="2"/>
    <x v="3"/>
    <x v="0"/>
    <x v="0"/>
    <s v="Small Pack"/>
    <x v="626"/>
    <n v="0.6"/>
    <s v="United States"/>
    <x v="2"/>
    <x v="22"/>
    <s v="Canton"/>
    <n v="48187"/>
    <d v="2015-02-05T00:00:00"/>
    <d v="2015-02-07T00:00:00"/>
    <n v="19"/>
    <n v="202.38"/>
    <n v="85990"/>
    <n v="2"/>
    <n v="29.92"/>
    <n v="2.04"/>
    <x v="2"/>
    <x v="0"/>
    <x v="0"/>
    <s v=""/>
    <n v="60.56"/>
    <x v="497"/>
  </r>
  <r>
    <n v="24622"/>
    <s v="Not Specified"/>
    <n v="0.06"/>
    <n v="-47.24"/>
    <n v="17.98"/>
    <n v="8.51"/>
    <n v="1818"/>
    <x v="591"/>
    <x v="2"/>
    <x v="3"/>
    <x v="2"/>
    <x v="6"/>
    <s v="Medium Box"/>
    <x v="18"/>
    <n v="0.4"/>
    <s v="United States"/>
    <x v="2"/>
    <x v="22"/>
    <s v="Dearborn"/>
    <n v="48126"/>
    <d v="2015-04-15T00:00:00"/>
    <d v="2015-04-17T00:00:00"/>
    <n v="3"/>
    <n v="56.38"/>
    <n v="85991"/>
    <n v="2"/>
    <n v="-83.79"/>
    <n v="3.6"/>
    <x v="4"/>
    <x v="0"/>
    <x v="0"/>
    <n v="-47.24"/>
    <s v=""/>
    <x v="2"/>
  </r>
  <r>
    <n v="24623"/>
    <s v="Not Specified"/>
    <n v="0.1"/>
    <n v="9.15"/>
    <n v="9.99"/>
    <n v="4.78"/>
    <n v="1818"/>
    <x v="591"/>
    <x v="0"/>
    <x v="3"/>
    <x v="0"/>
    <x v="7"/>
    <s v="Small Box"/>
    <x v="627"/>
    <n v="0.4"/>
    <s v="United States"/>
    <x v="2"/>
    <x v="22"/>
    <s v="Dearborn"/>
    <n v="48126"/>
    <d v="2015-04-15T00:00:00"/>
    <d v="2015-04-18T00:00:00"/>
    <n v="12"/>
    <n v="119.13"/>
    <n v="85991"/>
    <n v="3"/>
    <n v="7.68"/>
    <n v="13.24"/>
    <x v="4"/>
    <x v="0"/>
    <x v="0"/>
    <s v=""/>
    <n v="9.15"/>
    <x v="498"/>
  </r>
  <r>
    <n v="4843"/>
    <s v="Low"/>
    <n v="0.01"/>
    <n v="40.92"/>
    <n v="10.48"/>
    <n v="2.89"/>
    <n v="1821"/>
    <x v="592"/>
    <x v="2"/>
    <x v="3"/>
    <x v="0"/>
    <x v="0"/>
    <s v="Small Pack"/>
    <x v="626"/>
    <n v="0.6"/>
    <s v="United States"/>
    <x v="1"/>
    <x v="4"/>
    <s v="New York City"/>
    <n v="10177"/>
    <d v="2015-02-05T00:00:00"/>
    <d v="2015-02-07T00:00:00"/>
    <n v="76"/>
    <n v="809.51"/>
    <n v="34435"/>
    <n v="2"/>
    <n v="5.05"/>
    <n v="8.18"/>
    <x v="2"/>
    <x v="0"/>
    <x v="0"/>
    <s v=""/>
    <n v="40.92"/>
    <x v="499"/>
  </r>
  <r>
    <n v="6621"/>
    <s v="Not Specified"/>
    <n v="7.0000000000000007E-2"/>
    <n v="149.72"/>
    <n v="18.649999999999999"/>
    <n v="3.77"/>
    <n v="1821"/>
    <x v="592"/>
    <x v="2"/>
    <x v="3"/>
    <x v="1"/>
    <x v="2"/>
    <s v="Small Pack"/>
    <x v="628"/>
    <n v="0.39"/>
    <s v="United States"/>
    <x v="1"/>
    <x v="4"/>
    <s v="New York City"/>
    <n v="10177"/>
    <d v="2015-04-15T00:00:00"/>
    <d v="2015-04-16T00:00:00"/>
    <n v="34"/>
    <n v="643.64"/>
    <n v="47108"/>
    <n v="1"/>
    <n v="23.26"/>
    <n v="48.45"/>
    <x v="4"/>
    <x v="0"/>
    <x v="0"/>
    <s v=""/>
    <n v="149.72"/>
    <x v="500"/>
  </r>
  <r>
    <n v="6622"/>
    <s v="Not Specified"/>
    <n v="0.06"/>
    <n v="-52.49"/>
    <n v="17.98"/>
    <n v="8.51"/>
    <n v="1821"/>
    <x v="592"/>
    <x v="2"/>
    <x v="3"/>
    <x v="2"/>
    <x v="6"/>
    <s v="Medium Box"/>
    <x v="18"/>
    <n v="0.4"/>
    <s v="United States"/>
    <x v="1"/>
    <x v="4"/>
    <s v="New York City"/>
    <n v="10177"/>
    <d v="2015-04-15T00:00:00"/>
    <d v="2015-04-17T00:00:00"/>
    <n v="13"/>
    <n v="244.31"/>
    <n v="47108"/>
    <n v="2"/>
    <n v="-21.49"/>
    <n v="15.59"/>
    <x v="4"/>
    <x v="0"/>
    <x v="0"/>
    <n v="-52.49"/>
    <s v=""/>
    <x v="2"/>
  </r>
  <r>
    <n v="6623"/>
    <s v="Not Specified"/>
    <n v="0.1"/>
    <n v="7.96"/>
    <n v="9.99"/>
    <n v="4.78"/>
    <n v="1821"/>
    <x v="592"/>
    <x v="0"/>
    <x v="3"/>
    <x v="0"/>
    <x v="7"/>
    <s v="Small Box"/>
    <x v="627"/>
    <n v="0.4"/>
    <s v="United States"/>
    <x v="1"/>
    <x v="4"/>
    <s v="New York City"/>
    <n v="10177"/>
    <d v="2015-04-15T00:00:00"/>
    <d v="2015-04-18T00:00:00"/>
    <n v="47"/>
    <n v="466.58"/>
    <n v="47108"/>
    <n v="3"/>
    <n v="1.71"/>
    <n v="51.84"/>
    <x v="4"/>
    <x v="0"/>
    <x v="0"/>
    <s v=""/>
    <n v="7.96"/>
    <x v="501"/>
  </r>
  <r>
    <n v="6624"/>
    <s v="Not Specified"/>
    <n v="0.08"/>
    <n v="-459.08"/>
    <n v="175.99"/>
    <n v="8.99"/>
    <n v="1821"/>
    <x v="592"/>
    <x v="0"/>
    <x v="3"/>
    <x v="2"/>
    <x v="5"/>
    <s v="Small Box"/>
    <x v="44"/>
    <n v="0.56999999999999995"/>
    <s v="United States"/>
    <x v="1"/>
    <x v="4"/>
    <s v="New York City"/>
    <n v="10177"/>
    <d v="2015-04-15T00:00:00"/>
    <d v="2015-04-16T00:00:00"/>
    <n v="16"/>
    <n v="2290.69"/>
    <n v="47108"/>
    <n v="1"/>
    <n v="-20.04"/>
    <n v="199.19"/>
    <x v="4"/>
    <x v="0"/>
    <x v="0"/>
    <n v="-459.08"/>
    <s v=""/>
    <x v="2"/>
  </r>
  <r>
    <n v="19596"/>
    <s v="Medium"/>
    <n v="0.1"/>
    <n v="-517.16999999999996"/>
    <n v="52.99"/>
    <n v="19.989999999999998"/>
    <n v="1826"/>
    <x v="593"/>
    <x v="0"/>
    <x v="0"/>
    <x v="0"/>
    <x v="10"/>
    <s v="Small Box"/>
    <x v="629"/>
    <n v="0.81"/>
    <s v="United States"/>
    <x v="2"/>
    <x v="25"/>
    <s v="Bettendorf"/>
    <n v="52722"/>
    <d v="2015-04-18T00:00:00"/>
    <d v="2015-04-19T00:00:00"/>
    <n v="7"/>
    <n v="337.59"/>
    <n v="86958"/>
    <n v="1"/>
    <n v="-153.19"/>
    <n v="37.51"/>
    <x v="4"/>
    <x v="0"/>
    <x v="0"/>
    <n v="-517.16999999999996"/>
    <s v=""/>
    <x v="2"/>
  </r>
  <r>
    <n v="18199"/>
    <s v="Medium"/>
    <n v="0"/>
    <n v="-7.61"/>
    <n v="9.27"/>
    <n v="4.3899999999999997"/>
    <n v="1826"/>
    <x v="593"/>
    <x v="2"/>
    <x v="0"/>
    <x v="0"/>
    <x v="7"/>
    <s v="Wrap Bag"/>
    <x v="630"/>
    <n v="0.38"/>
    <s v="United States"/>
    <x v="2"/>
    <x v="25"/>
    <s v="Bettendorf"/>
    <n v="52722"/>
    <d v="2015-05-12T00:00:00"/>
    <d v="2015-05-14T00:00:00"/>
    <n v="1"/>
    <n v="10.65"/>
    <n v="86959"/>
    <n v="2"/>
    <n v="-71.459999999999994"/>
    <n v="0"/>
    <x v="3"/>
    <x v="1"/>
    <x v="1"/>
    <n v="-7.61"/>
    <s v=""/>
    <x v="2"/>
  </r>
  <r>
    <n v="20551"/>
    <s v="Not Specified"/>
    <n v="0"/>
    <n v="38.04"/>
    <n v="5.98"/>
    <n v="0.96"/>
    <n v="1827"/>
    <x v="594"/>
    <x v="2"/>
    <x v="0"/>
    <x v="0"/>
    <x v="0"/>
    <s v="Wrap Bag"/>
    <x v="631"/>
    <n v="0.6"/>
    <s v="United States"/>
    <x v="2"/>
    <x v="25"/>
    <s v="Burlington"/>
    <n v="52601"/>
    <d v="2015-02-19T00:00:00"/>
    <d v="2015-02-20T00:00:00"/>
    <n v="9"/>
    <n v="55.13"/>
    <n v="86956"/>
    <n v="1"/>
    <n v="69"/>
    <n v="0"/>
    <x v="2"/>
    <x v="1"/>
    <x v="1"/>
    <s v=""/>
    <n v="38.04"/>
    <x v="502"/>
  </r>
  <r>
    <n v="19597"/>
    <s v="Medium"/>
    <n v="7.0000000000000007E-2"/>
    <n v="-429.86"/>
    <n v="100.98"/>
    <n v="57.38"/>
    <n v="1827"/>
    <x v="594"/>
    <x v="1"/>
    <x v="0"/>
    <x v="1"/>
    <x v="14"/>
    <s v="Jumbo Box"/>
    <x v="632"/>
    <n v="0.78"/>
    <s v="United States"/>
    <x v="2"/>
    <x v="25"/>
    <s v="Burlington"/>
    <n v="52601"/>
    <d v="2015-04-18T00:00:00"/>
    <d v="2015-04-21T00:00:00"/>
    <n v="2"/>
    <n v="215.32"/>
    <n v="86958"/>
    <n v="3"/>
    <n v="-199.64"/>
    <n v="16.21"/>
    <x v="4"/>
    <x v="0"/>
    <x v="0"/>
    <n v="-429.86"/>
    <s v=""/>
    <x v="2"/>
  </r>
  <r>
    <n v="19598"/>
    <s v="Medium"/>
    <n v="0.03"/>
    <n v="264.17"/>
    <n v="85.99"/>
    <n v="0.99"/>
    <n v="1827"/>
    <x v="594"/>
    <x v="2"/>
    <x v="0"/>
    <x v="2"/>
    <x v="5"/>
    <s v="Wrap Bag"/>
    <x v="141"/>
    <n v="0.55000000000000004"/>
    <s v="United States"/>
    <x v="2"/>
    <x v="25"/>
    <s v="Burlington"/>
    <n v="52601"/>
    <d v="2015-04-18T00:00:00"/>
    <d v="2015-04-20T00:00:00"/>
    <n v="5"/>
    <n v="382.85"/>
    <n v="86958"/>
    <n v="2"/>
    <n v="69"/>
    <n v="11.84"/>
    <x v="4"/>
    <x v="0"/>
    <x v="0"/>
    <s v=""/>
    <n v="264.17"/>
    <x v="503"/>
  </r>
  <r>
    <n v="20553"/>
    <s v="Not Specified"/>
    <n v="0.02"/>
    <n v="-47.12"/>
    <n v="5.98"/>
    <n v="5.46"/>
    <n v="1828"/>
    <x v="595"/>
    <x v="2"/>
    <x v="0"/>
    <x v="0"/>
    <x v="7"/>
    <s v="Small Box"/>
    <x v="381"/>
    <n v="0.36"/>
    <s v="United States"/>
    <x v="2"/>
    <x v="25"/>
    <s v="Cedar Falls"/>
    <n v="50613"/>
    <d v="2015-02-19T00:00:00"/>
    <d v="2015-02-20T00:00:00"/>
    <n v="7"/>
    <n v="44.8"/>
    <n v="86956"/>
    <n v="1"/>
    <n v="-105.18"/>
    <n v="0.91"/>
    <x v="2"/>
    <x v="0"/>
    <x v="0"/>
    <n v="-47.12"/>
    <s v=""/>
    <x v="2"/>
  </r>
  <r>
    <n v="21383"/>
    <s v="Low"/>
    <n v="0.05"/>
    <n v="-101.25"/>
    <n v="7.1"/>
    <n v="6.05"/>
    <n v="1828"/>
    <x v="595"/>
    <x v="2"/>
    <x v="0"/>
    <x v="0"/>
    <x v="8"/>
    <s v="Small Box"/>
    <x v="227"/>
    <n v="0.39"/>
    <s v="United States"/>
    <x v="2"/>
    <x v="25"/>
    <s v="Cedar Falls"/>
    <n v="50613"/>
    <d v="2015-01-06T00:00:00"/>
    <d v="2015-01-06T00:00:00"/>
    <n v="14"/>
    <n v="100.99"/>
    <n v="86960"/>
    <n v="0"/>
    <n v="-100.25"/>
    <n v="5.32"/>
    <x v="0"/>
    <x v="0"/>
    <x v="0"/>
    <n v="-101.25"/>
    <s v=""/>
    <x v="2"/>
  </r>
  <r>
    <n v="21384"/>
    <s v="Low"/>
    <n v="0.04"/>
    <n v="-1.88"/>
    <n v="20.95"/>
    <n v="4"/>
    <n v="1828"/>
    <x v="595"/>
    <x v="2"/>
    <x v="0"/>
    <x v="2"/>
    <x v="13"/>
    <s v="Small Box"/>
    <x v="560"/>
    <n v="0.6"/>
    <s v="United States"/>
    <x v="2"/>
    <x v="25"/>
    <s v="Cedar Falls"/>
    <n v="50613"/>
    <d v="2015-01-06T00:00:00"/>
    <d v="2015-01-11T00:00:00"/>
    <n v="7"/>
    <n v="142.06"/>
    <n v="86960"/>
    <n v="5"/>
    <n v="-1.32"/>
    <n v="5.92"/>
    <x v="0"/>
    <x v="0"/>
    <x v="0"/>
    <n v="-1.88"/>
    <s v=""/>
    <x v="2"/>
  </r>
  <r>
    <n v="23430"/>
    <s v="Critical"/>
    <n v="0.01"/>
    <n v="-11.69"/>
    <n v="10.64"/>
    <n v="5.16"/>
    <n v="1829"/>
    <x v="596"/>
    <x v="0"/>
    <x v="0"/>
    <x v="1"/>
    <x v="2"/>
    <s v="Small Box"/>
    <x v="304"/>
    <n v="0.56999999999999995"/>
    <s v="United States"/>
    <x v="2"/>
    <x v="25"/>
    <s v="Cedar Rapids"/>
    <n v="52402"/>
    <d v="2015-03-25T00:00:00"/>
    <d v="2015-03-27T00:00:00"/>
    <n v="5"/>
    <n v="58.52"/>
    <n v="86957"/>
    <n v="2"/>
    <n v="-19.98"/>
    <n v="0.59"/>
    <x v="5"/>
    <x v="0"/>
    <x v="0"/>
    <n v="-11.69"/>
    <s v=""/>
    <x v="2"/>
  </r>
  <r>
    <n v="21385"/>
    <s v="Low"/>
    <n v="0.05"/>
    <n v="250.98"/>
    <n v="39.06"/>
    <n v="10.55"/>
    <n v="1829"/>
    <x v="596"/>
    <x v="2"/>
    <x v="0"/>
    <x v="0"/>
    <x v="8"/>
    <s v="Small Box"/>
    <x v="410"/>
    <n v="0.37"/>
    <s v="United States"/>
    <x v="2"/>
    <x v="25"/>
    <s v="Cedar Rapids"/>
    <n v="52402"/>
    <d v="2015-01-06T00:00:00"/>
    <d v="2015-01-13T00:00:00"/>
    <n v="9"/>
    <n v="363.74"/>
    <n v="86960"/>
    <n v="7"/>
    <n v="69"/>
    <n v="19.14"/>
    <x v="0"/>
    <x v="0"/>
    <x v="0"/>
    <s v=""/>
    <n v="250.98"/>
    <x v="504"/>
  </r>
  <r>
    <n v="21386"/>
    <s v="Low"/>
    <n v="0.04"/>
    <n v="-57.75"/>
    <n v="3.52"/>
    <n v="6.83"/>
    <n v="1829"/>
    <x v="596"/>
    <x v="2"/>
    <x v="0"/>
    <x v="0"/>
    <x v="8"/>
    <s v="Small Box"/>
    <x v="633"/>
    <n v="0.38"/>
    <s v="United States"/>
    <x v="2"/>
    <x v="25"/>
    <s v="Cedar Rapids"/>
    <n v="52402"/>
    <d v="2015-01-06T00:00:00"/>
    <d v="2015-01-15T00:00:00"/>
    <n v="4"/>
    <n v="15.93"/>
    <n v="86960"/>
    <n v="9"/>
    <n v="-362.54"/>
    <n v="0.66"/>
    <x v="0"/>
    <x v="0"/>
    <x v="0"/>
    <n v="-57.75"/>
    <s v=""/>
    <x v="2"/>
  </r>
  <r>
    <n v="21387"/>
    <s v="Low"/>
    <n v="0.02"/>
    <n v="-47.97"/>
    <n v="15.51"/>
    <n v="17.78"/>
    <n v="1829"/>
    <x v="596"/>
    <x v="2"/>
    <x v="0"/>
    <x v="0"/>
    <x v="10"/>
    <s v="Small Box"/>
    <x v="242"/>
    <n v="0.59"/>
    <s v="United States"/>
    <x v="2"/>
    <x v="25"/>
    <s v="Cedar Rapids"/>
    <n v="52402"/>
    <d v="2015-01-06T00:00:00"/>
    <d v="2015-01-13T00:00:00"/>
    <n v="1"/>
    <n v="21.28"/>
    <n v="86960"/>
    <n v="7"/>
    <n v="-225.42"/>
    <n v="0.43"/>
    <x v="0"/>
    <x v="0"/>
    <x v="0"/>
    <n v="-47.97"/>
    <s v=""/>
    <x v="2"/>
  </r>
  <r>
    <n v="23589"/>
    <s v="High"/>
    <n v="0.01"/>
    <n v="-219.08"/>
    <n v="155.99"/>
    <n v="8.99"/>
    <n v="1836"/>
    <x v="597"/>
    <x v="0"/>
    <x v="0"/>
    <x v="2"/>
    <x v="5"/>
    <s v="Small Box"/>
    <x v="359"/>
    <n v="0.57999999999999996"/>
    <s v="United States"/>
    <x v="0"/>
    <x v="1"/>
    <s v="San Francisco"/>
    <n v="94110"/>
    <d v="2015-04-19T00:00:00"/>
    <d v="2015-04-20T00:00:00"/>
    <n v="5"/>
    <n v="675.83"/>
    <n v="86600"/>
    <n v="1"/>
    <n v="-32.42"/>
    <n v="6.83"/>
    <x v="4"/>
    <x v="0"/>
    <x v="0"/>
    <n v="-219.08"/>
    <s v=""/>
    <x v="2"/>
  </r>
  <r>
    <n v="23590"/>
    <s v="High"/>
    <n v="0.01"/>
    <n v="-18.88"/>
    <n v="5.98"/>
    <n v="5.46"/>
    <n v="1837"/>
    <x v="598"/>
    <x v="2"/>
    <x v="0"/>
    <x v="0"/>
    <x v="7"/>
    <s v="Small Box"/>
    <x v="381"/>
    <n v="0.36"/>
    <s v="United States"/>
    <x v="0"/>
    <x v="1"/>
    <s v="San Gabriel"/>
    <n v="91776"/>
    <d v="2015-04-19T00:00:00"/>
    <d v="2015-04-21T00:00:00"/>
    <n v="4"/>
    <n v="28"/>
    <n v="86600"/>
    <n v="2"/>
    <n v="-67.42"/>
    <n v="0.28000000000000003"/>
    <x v="4"/>
    <x v="0"/>
    <x v="0"/>
    <n v="-18.88"/>
    <s v=""/>
    <x v="2"/>
  </r>
  <r>
    <n v="18141"/>
    <s v="Not Specified"/>
    <n v="7.0000000000000007E-2"/>
    <n v="369.21"/>
    <n v="40.98"/>
    <n v="2.99"/>
    <n v="1840"/>
    <x v="599"/>
    <x v="2"/>
    <x v="1"/>
    <x v="0"/>
    <x v="8"/>
    <s v="Small Box"/>
    <x v="385"/>
    <n v="0.36"/>
    <s v="United States"/>
    <x v="1"/>
    <x v="15"/>
    <s v="Townsend"/>
    <n v="1469"/>
    <d v="2015-03-30T00:00:00"/>
    <d v="2015-04-01T00:00:00"/>
    <n v="13"/>
    <n v="535.08000000000004"/>
    <n v="86599"/>
    <n v="2"/>
    <n v="69"/>
    <n v="40.270000000000003"/>
    <x v="5"/>
    <x v="0"/>
    <x v="0"/>
    <s v=""/>
    <n v="369.21"/>
    <x v="505"/>
  </r>
  <r>
    <n v="19139"/>
    <s v="High"/>
    <n v="0.09"/>
    <n v="19.350000000000001"/>
    <n v="35.99"/>
    <n v="1.1000000000000001"/>
    <n v="1849"/>
    <x v="600"/>
    <x v="2"/>
    <x v="3"/>
    <x v="2"/>
    <x v="5"/>
    <s v="Small Box"/>
    <x v="337"/>
    <n v="0.55000000000000004"/>
    <s v="United States"/>
    <x v="3"/>
    <x v="43"/>
    <s v="Enterprise"/>
    <n v="36330"/>
    <d v="2015-04-01T00:00:00"/>
    <d v="2015-04-03T00:00:00"/>
    <n v="8"/>
    <n v="222.71"/>
    <n v="89697"/>
    <n v="2"/>
    <n v="8.69"/>
    <n v="22.03"/>
    <x v="4"/>
    <x v="0"/>
    <x v="0"/>
    <s v=""/>
    <n v="19.350000000000001"/>
    <x v="506"/>
  </r>
  <r>
    <n v="19140"/>
    <s v="High"/>
    <n v="0.01"/>
    <n v="-967.83"/>
    <n v="125.99"/>
    <n v="2.5"/>
    <n v="1849"/>
    <x v="600"/>
    <x v="2"/>
    <x v="3"/>
    <x v="2"/>
    <x v="5"/>
    <s v="Small Box"/>
    <x v="418"/>
    <n v="0.6"/>
    <s v="United States"/>
    <x v="3"/>
    <x v="43"/>
    <s v="Enterprise"/>
    <n v="36330"/>
    <d v="2015-04-01T00:00:00"/>
    <d v="2015-04-02T00:00:00"/>
    <n v="2"/>
    <n v="220.52"/>
    <n v="89697"/>
    <n v="1"/>
    <n v="-438.89"/>
    <n v="2.23"/>
    <x v="4"/>
    <x v="0"/>
    <x v="0"/>
    <n v="-967.83"/>
    <s v=""/>
    <x v="2"/>
  </r>
  <r>
    <n v="19141"/>
    <s v="Not Specified"/>
    <n v="0.06"/>
    <n v="-28.45"/>
    <n v="6.48"/>
    <n v="5.14"/>
    <n v="1852"/>
    <x v="601"/>
    <x v="0"/>
    <x v="1"/>
    <x v="0"/>
    <x v="7"/>
    <s v="Small Box"/>
    <x v="339"/>
    <n v="0.37"/>
    <s v="United States"/>
    <x v="0"/>
    <x v="1"/>
    <s v="Carlsbad"/>
    <n v="92008"/>
    <d v="2015-03-19T00:00:00"/>
    <d v="2015-03-21T00:00:00"/>
    <n v="10"/>
    <n v="68.34"/>
    <n v="86847"/>
    <n v="2"/>
    <n v="-41.63"/>
    <n v="4.3600000000000003"/>
    <x v="5"/>
    <x v="0"/>
    <x v="0"/>
    <n v="-28.45"/>
    <s v=""/>
    <x v="2"/>
  </r>
  <r>
    <n v="19142"/>
    <s v="Not Specified"/>
    <n v="0.02"/>
    <n v="72.78"/>
    <n v="30.73"/>
    <n v="4"/>
    <n v="1854"/>
    <x v="602"/>
    <x v="2"/>
    <x v="1"/>
    <x v="2"/>
    <x v="13"/>
    <s v="Small Box"/>
    <x v="88"/>
    <n v="0.75"/>
    <s v="United States"/>
    <x v="1"/>
    <x v="18"/>
    <s v="Seymour"/>
    <n v="6478"/>
    <d v="2015-03-19T00:00:00"/>
    <d v="2015-03-22T00:00:00"/>
    <n v="16"/>
    <n v="522.22"/>
    <n v="86847"/>
    <n v="3"/>
    <n v="13.94"/>
    <n v="10.66"/>
    <x v="5"/>
    <x v="0"/>
    <x v="0"/>
    <s v=""/>
    <n v="72.78"/>
    <x v="507"/>
  </r>
  <r>
    <n v="20036"/>
    <s v="Critical"/>
    <n v="0.09"/>
    <n v="13.23"/>
    <n v="5.98"/>
    <n v="1.49"/>
    <n v="1860"/>
    <x v="603"/>
    <x v="2"/>
    <x v="1"/>
    <x v="0"/>
    <x v="8"/>
    <s v="Small Box"/>
    <x v="370"/>
    <n v="0.39"/>
    <s v="United States"/>
    <x v="1"/>
    <x v="15"/>
    <s v="Webster"/>
    <n v="1570"/>
    <d v="2015-06-15T00:00:00"/>
    <d v="2015-06-17T00:00:00"/>
    <n v="5"/>
    <n v="28.01"/>
    <n v="86846"/>
    <n v="2"/>
    <n v="47.23"/>
    <n v="2.77"/>
    <x v="1"/>
    <x v="0"/>
    <x v="0"/>
    <s v=""/>
    <n v="13.23"/>
    <x v="508"/>
  </r>
  <r>
    <n v="18879"/>
    <s v="Not Specified"/>
    <n v="0.08"/>
    <n v="-88.82"/>
    <n v="8.09"/>
    <n v="7.96"/>
    <n v="1869"/>
    <x v="604"/>
    <x v="2"/>
    <x v="3"/>
    <x v="1"/>
    <x v="2"/>
    <s v="Small Box"/>
    <x v="38"/>
    <n v="0.49"/>
    <s v="United States"/>
    <x v="0"/>
    <x v="27"/>
    <s v="Alamogordo"/>
    <n v="88310"/>
    <d v="2015-05-03T00:00:00"/>
    <d v="2015-05-04T00:00:00"/>
    <n v="10"/>
    <n v="80.349999999999994"/>
    <n v="89209"/>
    <n v="1"/>
    <n v="-110.54"/>
    <n v="6.99"/>
    <x v="3"/>
    <x v="0"/>
    <x v="0"/>
    <n v="-88.82"/>
    <s v=""/>
    <x v="2"/>
  </r>
  <r>
    <n v="19415"/>
    <s v="Medium"/>
    <n v="0.03"/>
    <n v="15.35"/>
    <n v="90.48"/>
    <n v="19.989999999999998"/>
    <n v="1873"/>
    <x v="605"/>
    <x v="2"/>
    <x v="0"/>
    <x v="0"/>
    <x v="4"/>
    <s v="Small Box"/>
    <x v="634"/>
    <n v="0.4"/>
    <s v="United States"/>
    <x v="3"/>
    <x v="26"/>
    <s v="Palm Beach Gardens"/>
    <n v="33403"/>
    <d v="2015-01-17T00:00:00"/>
    <d v="2015-01-19T00:00:00"/>
    <n v="1"/>
    <n v="99.69"/>
    <n v="90099"/>
    <n v="2"/>
    <n v="15.4"/>
    <n v="3.08"/>
    <x v="0"/>
    <x v="0"/>
    <x v="0"/>
    <s v=""/>
    <n v="15.35"/>
    <x v="509"/>
  </r>
  <r>
    <n v="19416"/>
    <s v="Medium"/>
    <n v="0.06"/>
    <n v="-357.92"/>
    <n v="22.84"/>
    <n v="8.18"/>
    <n v="1873"/>
    <x v="605"/>
    <x v="2"/>
    <x v="0"/>
    <x v="0"/>
    <x v="7"/>
    <s v="Small Box"/>
    <x v="635"/>
    <n v="0.39"/>
    <s v="United States"/>
    <x v="3"/>
    <x v="26"/>
    <s v="Palm Beach Gardens"/>
    <n v="33403"/>
    <d v="2015-01-17T00:00:00"/>
    <d v="2015-01-17T00:00:00"/>
    <n v="7"/>
    <n v="152.49"/>
    <n v="90099"/>
    <n v="0"/>
    <n v="-234.72"/>
    <n v="9.73"/>
    <x v="0"/>
    <x v="0"/>
    <x v="0"/>
    <n v="-357.92"/>
    <s v=""/>
    <x v="2"/>
  </r>
  <r>
    <n v="20844"/>
    <s v="Critical"/>
    <n v="0.09"/>
    <n v="34.299999999999997"/>
    <n v="95.99"/>
    <n v="4.9000000000000004"/>
    <n v="1875"/>
    <x v="606"/>
    <x v="2"/>
    <x v="3"/>
    <x v="2"/>
    <x v="5"/>
    <s v="Small Box"/>
    <x v="75"/>
    <n v="0.56000000000000005"/>
    <s v="United States"/>
    <x v="3"/>
    <x v="8"/>
    <s v="Chesapeake"/>
    <n v="23320"/>
    <d v="2015-01-29T00:00:00"/>
    <d v="2015-01-31T00:00:00"/>
    <n v="4"/>
    <n v="320.75"/>
    <n v="90899"/>
    <n v="2"/>
    <n v="10.69"/>
    <n v="31.72"/>
    <x v="0"/>
    <x v="0"/>
    <x v="0"/>
    <s v=""/>
    <n v="34.299999999999997"/>
    <x v="510"/>
  </r>
  <r>
    <n v="18284"/>
    <s v="Not Specified"/>
    <n v="0.09"/>
    <n v="-7.96"/>
    <n v="5.78"/>
    <n v="5.67"/>
    <n v="1882"/>
    <x v="607"/>
    <x v="2"/>
    <x v="1"/>
    <x v="0"/>
    <x v="7"/>
    <s v="Small Box"/>
    <x v="221"/>
    <n v="0.36"/>
    <s v="United States"/>
    <x v="1"/>
    <x v="2"/>
    <s v="Linden"/>
    <n v="7036"/>
    <d v="2015-03-01T00:00:00"/>
    <d v="2015-03-03T00:00:00"/>
    <n v="1"/>
    <n v="11.35"/>
    <n v="87378"/>
    <n v="2"/>
    <n v="-70.13"/>
    <n v="1.1200000000000001"/>
    <x v="5"/>
    <x v="0"/>
    <x v="0"/>
    <n v="-7.96"/>
    <s v=""/>
    <x v="2"/>
  </r>
  <r>
    <n v="18283"/>
    <s v="Not Specified"/>
    <n v="0.05"/>
    <n v="4407.4399999999996"/>
    <n v="535.64"/>
    <n v="14.7"/>
    <n v="1885"/>
    <x v="608"/>
    <x v="1"/>
    <x v="1"/>
    <x v="2"/>
    <x v="6"/>
    <s v="Jumbo Drum"/>
    <x v="636"/>
    <n v="0.59"/>
    <s v="United States"/>
    <x v="1"/>
    <x v="31"/>
    <s v="Barrington"/>
    <n v="2806"/>
    <d v="2015-03-01T00:00:00"/>
    <d v="2015-03-03T00:00:00"/>
    <n v="15"/>
    <n v="7029.1"/>
    <n v="87378"/>
    <n v="2"/>
    <n v="62.7"/>
    <n v="369.95"/>
    <x v="5"/>
    <x v="0"/>
    <x v="0"/>
    <s v=""/>
    <n v="4407.4399999999996"/>
    <x v="511"/>
  </r>
  <r>
    <n v="19918"/>
    <s v="Low"/>
    <n v="0.09"/>
    <n v="-1025.02"/>
    <n v="78.8"/>
    <n v="35"/>
    <n v="1889"/>
    <x v="609"/>
    <x v="2"/>
    <x v="1"/>
    <x v="0"/>
    <x v="10"/>
    <s v="Large Box"/>
    <x v="637"/>
    <n v="0.83"/>
    <s v="United States"/>
    <x v="1"/>
    <x v="10"/>
    <s v="Kettering"/>
    <n v="45429"/>
    <d v="2015-04-17T00:00:00"/>
    <d v="2015-04-21T00:00:00"/>
    <n v="14"/>
    <n v="1059.3800000000001"/>
    <n v="90631"/>
    <n v="4"/>
    <n v="-96.76"/>
    <n v="104.77"/>
    <x v="4"/>
    <x v="0"/>
    <x v="0"/>
    <n v="-1025.02"/>
    <s v=""/>
    <x v="2"/>
  </r>
  <r>
    <n v="23886"/>
    <s v="Not Specified"/>
    <n v="0.03"/>
    <n v="429.75"/>
    <n v="320.64"/>
    <n v="29.2"/>
    <n v="1891"/>
    <x v="610"/>
    <x v="1"/>
    <x v="1"/>
    <x v="1"/>
    <x v="11"/>
    <s v="Jumbo Box"/>
    <x v="638"/>
    <n v="0.66"/>
    <s v="United States"/>
    <x v="1"/>
    <x v="10"/>
    <s v="Lima"/>
    <n v="45801"/>
    <d v="2015-04-05T00:00:00"/>
    <d v="2015-04-07T00:00:00"/>
    <n v="7"/>
    <n v="2233.46"/>
    <n v="90630"/>
    <n v="2"/>
    <n v="19.239999999999998"/>
    <n v="69.08"/>
    <x v="4"/>
    <x v="0"/>
    <x v="0"/>
    <s v=""/>
    <n v="429.75"/>
    <x v="512"/>
  </r>
  <r>
    <n v="22858"/>
    <s v="Low"/>
    <n v="0.03"/>
    <n v="588.54"/>
    <n v="180.98"/>
    <n v="26.2"/>
    <n v="1893"/>
    <x v="611"/>
    <x v="1"/>
    <x v="3"/>
    <x v="1"/>
    <x v="1"/>
    <s v="Jumbo Drum"/>
    <x v="68"/>
    <n v="0.59"/>
    <s v="United States"/>
    <x v="2"/>
    <x v="33"/>
    <s v="Webster Groves"/>
    <n v="63119"/>
    <d v="2015-04-26T00:00:00"/>
    <d v="2015-04-30T00:00:00"/>
    <n v="5"/>
    <n v="928.92"/>
    <n v="91262"/>
    <n v="4"/>
    <n v="63.36"/>
    <n v="28.73"/>
    <x v="4"/>
    <x v="0"/>
    <x v="0"/>
    <s v=""/>
    <n v="588.54"/>
    <x v="513"/>
  </r>
  <r>
    <n v="23260"/>
    <s v="Critical"/>
    <n v="0"/>
    <n v="2653.29"/>
    <n v="300.98"/>
    <n v="164.73"/>
    <n v="1894"/>
    <x v="612"/>
    <x v="1"/>
    <x v="1"/>
    <x v="1"/>
    <x v="1"/>
    <s v="Jumbo Drum"/>
    <x v="527"/>
    <n v="0.56000000000000005"/>
    <s v="United States"/>
    <x v="2"/>
    <x v="45"/>
    <s v="Appleton"/>
    <n v="54915"/>
    <d v="2015-02-24T00:00:00"/>
    <d v="2015-02-25T00:00:00"/>
    <n v="12"/>
    <n v="3845.35"/>
    <n v="91261"/>
    <n v="1"/>
    <n v="69"/>
    <n v="0"/>
    <x v="2"/>
    <x v="1"/>
    <x v="1"/>
    <s v=""/>
    <n v="2653.29"/>
    <x v="514"/>
  </r>
  <r>
    <n v="23261"/>
    <s v="Critical"/>
    <n v="0.09"/>
    <n v="-1.84"/>
    <n v="2.94"/>
    <n v="0.96"/>
    <n v="1894"/>
    <x v="612"/>
    <x v="2"/>
    <x v="1"/>
    <x v="0"/>
    <x v="0"/>
    <s v="Wrap Bag"/>
    <x v="202"/>
    <n v="0.57999999999999996"/>
    <s v="United States"/>
    <x v="2"/>
    <x v="45"/>
    <s v="Appleton"/>
    <n v="54915"/>
    <d v="2015-02-24T00:00:00"/>
    <d v="2015-02-26T00:00:00"/>
    <n v="1"/>
    <n v="3.77"/>
    <n v="91261"/>
    <n v="2"/>
    <n v="-48.81"/>
    <n v="0.37"/>
    <x v="2"/>
    <x v="0"/>
    <x v="0"/>
    <n v="-1.84"/>
    <s v=""/>
    <x v="2"/>
  </r>
  <r>
    <n v="23237"/>
    <s v="High"/>
    <n v="0.01"/>
    <n v="237.04"/>
    <n v="26.17"/>
    <n v="1.39"/>
    <n v="1894"/>
    <x v="612"/>
    <x v="2"/>
    <x v="3"/>
    <x v="0"/>
    <x v="4"/>
    <s v="Small Box"/>
    <x v="639"/>
    <n v="0.38"/>
    <s v="United States"/>
    <x v="2"/>
    <x v="45"/>
    <s v="Appleton"/>
    <n v="54915"/>
    <d v="2015-03-18T00:00:00"/>
    <d v="2015-03-19T00:00:00"/>
    <n v="13"/>
    <n v="343.54"/>
    <n v="91263"/>
    <n v="1"/>
    <n v="69"/>
    <n v="3.47"/>
    <x v="5"/>
    <x v="0"/>
    <x v="0"/>
    <s v=""/>
    <n v="237.04"/>
    <x v="515"/>
  </r>
  <r>
    <n v="19048"/>
    <s v="Low"/>
    <n v="7.0000000000000007E-2"/>
    <n v="2502.69"/>
    <n v="172.99"/>
    <n v="19.989999999999998"/>
    <n v="1906"/>
    <x v="613"/>
    <x v="2"/>
    <x v="0"/>
    <x v="0"/>
    <x v="8"/>
    <s v="Small Box"/>
    <x v="640"/>
    <n v="0.39"/>
    <s v="United States"/>
    <x v="1"/>
    <x v="10"/>
    <s v="Lima"/>
    <n v="45801"/>
    <d v="2015-05-17T00:00:00"/>
    <d v="2015-05-17T00:00:00"/>
    <n v="22"/>
    <n v="3627.08"/>
    <n v="86500"/>
    <n v="0"/>
    <n v="69"/>
    <n v="273.01"/>
    <x v="3"/>
    <x v="0"/>
    <x v="0"/>
    <s v=""/>
    <n v="2502.69"/>
    <x v="516"/>
  </r>
  <r>
    <n v="19049"/>
    <s v="Low"/>
    <n v="0.09"/>
    <n v="0.69"/>
    <n v="7.64"/>
    <n v="1.39"/>
    <n v="1907"/>
    <x v="614"/>
    <x v="2"/>
    <x v="0"/>
    <x v="0"/>
    <x v="4"/>
    <s v="Small Box"/>
    <x v="448"/>
    <n v="0.36"/>
    <s v="United States"/>
    <x v="1"/>
    <x v="10"/>
    <s v="Lorain"/>
    <n v="44052"/>
    <d v="2015-05-17T00:00:00"/>
    <d v="2015-05-26T00:00:00"/>
    <n v="1"/>
    <n v="8.34"/>
    <n v="86500"/>
    <n v="9"/>
    <n v="8.25"/>
    <n v="0.82"/>
    <x v="3"/>
    <x v="0"/>
    <x v="0"/>
    <s v=""/>
    <n v="0.69"/>
    <x v="517"/>
  </r>
  <r>
    <n v="23812"/>
    <s v="Not Specified"/>
    <n v="0.02"/>
    <n v="36.909999999999997"/>
    <n v="29.17"/>
    <n v="6.27"/>
    <n v="1910"/>
    <x v="615"/>
    <x v="2"/>
    <x v="1"/>
    <x v="0"/>
    <x v="8"/>
    <s v="Small Box"/>
    <x v="178"/>
    <n v="0.37"/>
    <s v="United States"/>
    <x v="3"/>
    <x v="29"/>
    <s v="Peachtree City"/>
    <n v="30269"/>
    <d v="2015-01-01T00:00:00"/>
    <d v="2015-01-02T00:00:00"/>
    <n v="2"/>
    <n v="63.32"/>
    <n v="91371"/>
    <n v="1"/>
    <n v="58.28"/>
    <n v="1.29"/>
    <x v="0"/>
    <x v="0"/>
    <x v="0"/>
    <s v=""/>
    <n v="36.909999999999997"/>
    <x v="518"/>
  </r>
  <r>
    <n v="18962"/>
    <s v="Critical"/>
    <n v="0.03"/>
    <n v="-216.03"/>
    <n v="11.99"/>
    <n v="5.99"/>
    <n v="1916"/>
    <x v="616"/>
    <x v="2"/>
    <x v="1"/>
    <x v="2"/>
    <x v="6"/>
    <s v="Medium Box"/>
    <x v="641"/>
    <n v="0.36"/>
    <s v="United States"/>
    <x v="3"/>
    <x v="40"/>
    <s v="Little Rock"/>
    <n v="72209"/>
    <d v="2015-02-27T00:00:00"/>
    <d v="2015-02-28T00:00:00"/>
    <n v="7"/>
    <n v="83.72"/>
    <n v="85893"/>
    <n v="1"/>
    <n v="-258.04000000000002"/>
    <n v="2.59"/>
    <x v="2"/>
    <x v="0"/>
    <x v="0"/>
    <n v="-216.03"/>
    <s v=""/>
    <x v="2"/>
  </r>
  <r>
    <n v="18016"/>
    <s v="High"/>
    <n v="0.01"/>
    <n v="-45.47"/>
    <n v="125.99"/>
    <n v="8.99"/>
    <n v="1916"/>
    <x v="616"/>
    <x v="2"/>
    <x v="1"/>
    <x v="2"/>
    <x v="5"/>
    <s v="Small Box"/>
    <x v="307"/>
    <n v="0.55000000000000004"/>
    <s v="United States"/>
    <x v="3"/>
    <x v="40"/>
    <s v="Little Rock"/>
    <n v="72209"/>
    <d v="2015-04-16T00:00:00"/>
    <d v="2015-04-18T00:00:00"/>
    <n v="9"/>
    <n v="1011.44"/>
    <n v="85895"/>
    <n v="2"/>
    <n v="-4.5"/>
    <n v="10.220000000000001"/>
    <x v="4"/>
    <x v="0"/>
    <x v="0"/>
    <n v="-45.47"/>
    <s v=""/>
    <x v="2"/>
  </r>
  <r>
    <n v="21000"/>
    <s v="Medium"/>
    <n v="0.08"/>
    <n v="16.14"/>
    <n v="18.7"/>
    <n v="8.99"/>
    <n v="1917"/>
    <x v="617"/>
    <x v="2"/>
    <x v="1"/>
    <x v="1"/>
    <x v="2"/>
    <s v="Small Pack"/>
    <x v="642"/>
    <n v="0.47"/>
    <s v="United States"/>
    <x v="3"/>
    <x v="40"/>
    <s v="North Little Rock"/>
    <n v="72113"/>
    <d v="2015-03-27T00:00:00"/>
    <d v="2015-03-28T00:00:00"/>
    <n v="7"/>
    <n v="132.22999999999999"/>
    <n v="85894"/>
    <n v="1"/>
    <n v="12.2"/>
    <n v="11.5"/>
    <x v="5"/>
    <x v="0"/>
    <x v="0"/>
    <s v=""/>
    <n v="16.14"/>
    <x v="519"/>
  </r>
  <r>
    <n v="19967"/>
    <s v="High"/>
    <n v="0.08"/>
    <n v="-29.61"/>
    <n v="22.23"/>
    <n v="3.63"/>
    <n v="1917"/>
    <x v="617"/>
    <x v="2"/>
    <x v="1"/>
    <x v="1"/>
    <x v="2"/>
    <s v="Small Pack"/>
    <x v="643"/>
    <n v="0.52"/>
    <s v="United States"/>
    <x v="3"/>
    <x v="40"/>
    <s v="North Little Rock"/>
    <n v="72113"/>
    <d v="2015-03-01T00:00:00"/>
    <d v="2015-03-03T00:00:00"/>
    <n v="10"/>
    <n v="210.33"/>
    <n v="85897"/>
    <n v="2"/>
    <n v="-14.08"/>
    <n v="18.29"/>
    <x v="5"/>
    <x v="0"/>
    <x v="0"/>
    <n v="-29.61"/>
    <s v=""/>
    <x v="2"/>
  </r>
  <r>
    <n v="22246"/>
    <s v="Low"/>
    <n v="0.1"/>
    <n v="125.72"/>
    <n v="10.44"/>
    <n v="5.75"/>
    <n v="1918"/>
    <x v="618"/>
    <x v="0"/>
    <x v="1"/>
    <x v="0"/>
    <x v="8"/>
    <s v="Small Box"/>
    <x v="644"/>
    <n v="0.39"/>
    <s v="United States"/>
    <x v="3"/>
    <x v="40"/>
    <s v="Paragould"/>
    <n v="72450"/>
    <d v="2015-04-04T00:00:00"/>
    <d v="2015-04-11T00:00:00"/>
    <n v="17"/>
    <n v="168.04"/>
    <n v="85898"/>
    <n v="7"/>
    <n v="74.819999999999993"/>
    <n v="18.670000000000002"/>
    <x v="4"/>
    <x v="0"/>
    <x v="0"/>
    <s v=""/>
    <n v="125.72"/>
    <x v="520"/>
  </r>
  <r>
    <n v="24971"/>
    <s v="High"/>
    <n v="0"/>
    <n v="114.88"/>
    <n v="195.99"/>
    <n v="8.99"/>
    <n v="1919"/>
    <x v="619"/>
    <x v="2"/>
    <x v="1"/>
    <x v="2"/>
    <x v="5"/>
    <s v="Small Box"/>
    <x v="258"/>
    <n v="0.6"/>
    <s v="United States"/>
    <x v="3"/>
    <x v="40"/>
    <s v="Pine Bluff"/>
    <n v="71603"/>
    <d v="2015-02-24T00:00:00"/>
    <d v="2015-02-25T00:00:00"/>
    <n v="5"/>
    <n v="882.93"/>
    <n v="85896"/>
    <n v="1"/>
    <n v="13.01"/>
    <n v="0"/>
    <x v="2"/>
    <x v="1"/>
    <x v="1"/>
    <s v=""/>
    <n v="114.88"/>
    <x v="521"/>
  </r>
  <r>
    <n v="21563"/>
    <s v="High"/>
    <n v="0.02"/>
    <n v="-14.45"/>
    <n v="259.70999999999998"/>
    <n v="66.67"/>
    <n v="1927"/>
    <x v="620"/>
    <x v="1"/>
    <x v="1"/>
    <x v="1"/>
    <x v="11"/>
    <s v="Jumbo Box"/>
    <x v="112"/>
    <n v="0.65"/>
    <s v="United States"/>
    <x v="3"/>
    <x v="39"/>
    <s v="Greenville"/>
    <n v="29611"/>
    <d v="2015-02-06T00:00:00"/>
    <d v="2015-02-06T00:00:00"/>
    <n v="8"/>
    <n v="1757.15"/>
    <n v="88579"/>
    <n v="0"/>
    <n v="-0.82"/>
    <n v="35.86"/>
    <x v="2"/>
    <x v="0"/>
    <x v="0"/>
    <n v="-14.45"/>
    <s v=""/>
    <x v="2"/>
  </r>
  <r>
    <n v="22686"/>
    <s v="Not Specified"/>
    <n v="0.1"/>
    <n v="-42.55"/>
    <n v="1889.99"/>
    <n v="19.989999999999998"/>
    <n v="1928"/>
    <x v="621"/>
    <x v="2"/>
    <x v="1"/>
    <x v="0"/>
    <x v="8"/>
    <s v="Small Box"/>
    <x v="645"/>
    <n v="0.36"/>
    <s v="United States"/>
    <x v="3"/>
    <x v="39"/>
    <s v="Greer"/>
    <n v="29651"/>
    <d v="2015-01-21T00:00:00"/>
    <d v="2015-01-21T00:00:00"/>
    <n v="1"/>
    <n v="1786.04"/>
    <n v="88580"/>
    <n v="0"/>
    <n v="-2.38"/>
    <n v="198.45"/>
    <x v="0"/>
    <x v="0"/>
    <x v="0"/>
    <n v="-42.55"/>
    <s v=""/>
    <x v="2"/>
  </r>
  <r>
    <n v="18159"/>
    <s v="Low"/>
    <n v="0.06"/>
    <n v="14"/>
    <n v="3.58"/>
    <n v="1.63"/>
    <n v="1933"/>
    <x v="622"/>
    <x v="2"/>
    <x v="0"/>
    <x v="0"/>
    <x v="3"/>
    <s v="Wrap Bag"/>
    <x v="6"/>
    <n v="0.36"/>
    <s v="United States"/>
    <x v="2"/>
    <x v="7"/>
    <s v="Garland"/>
    <n v="75043"/>
    <d v="2015-04-19T00:00:00"/>
    <d v="2015-04-23T00:00:00"/>
    <n v="10"/>
    <n v="34.76"/>
    <n v="86687"/>
    <n v="4"/>
    <n v="40.28"/>
    <n v="2.2200000000000002"/>
    <x v="4"/>
    <x v="0"/>
    <x v="0"/>
    <s v=""/>
    <n v="14"/>
    <x v="522"/>
  </r>
  <r>
    <n v="19697"/>
    <s v="Low"/>
    <n v="0.04"/>
    <n v="52.99"/>
    <n v="180.98"/>
    <n v="30"/>
    <n v="1934"/>
    <x v="623"/>
    <x v="1"/>
    <x v="1"/>
    <x v="1"/>
    <x v="1"/>
    <s v="Jumbo Drum"/>
    <x v="646"/>
    <n v="0.69"/>
    <s v="United States"/>
    <x v="2"/>
    <x v="7"/>
    <s v="Georgetown"/>
    <n v="78626"/>
    <d v="2015-05-30T00:00:00"/>
    <d v="2015-05-30T00:00:00"/>
    <n v="3"/>
    <n v="561.65"/>
    <n v="86688"/>
    <n v="0"/>
    <n v="9.43"/>
    <n v="23.4"/>
    <x v="3"/>
    <x v="0"/>
    <x v="0"/>
    <s v=""/>
    <n v="52.99"/>
    <x v="523"/>
  </r>
  <r>
    <n v="19780"/>
    <s v="Critical"/>
    <n v="0.01"/>
    <n v="285.47000000000003"/>
    <n v="42.98"/>
    <n v="4.62"/>
    <n v="1935"/>
    <x v="624"/>
    <x v="0"/>
    <x v="0"/>
    <x v="0"/>
    <x v="15"/>
    <s v="Small Box"/>
    <x v="647"/>
    <n v="0.56000000000000005"/>
    <s v="United States"/>
    <x v="2"/>
    <x v="7"/>
    <s v="Grand Prairie"/>
    <n v="75051"/>
    <d v="2015-04-08T00:00:00"/>
    <d v="2015-04-10T00:00:00"/>
    <n v="9"/>
    <n v="413.73"/>
    <n v="86686"/>
    <n v="2"/>
    <n v="69"/>
    <n v="4.18"/>
    <x v="4"/>
    <x v="0"/>
    <x v="0"/>
    <s v=""/>
    <n v="285.47000000000003"/>
    <x v="524"/>
  </r>
  <r>
    <n v="19698"/>
    <s v="Low"/>
    <n v="0.06"/>
    <n v="10.51"/>
    <n v="3.25"/>
    <n v="49"/>
    <n v="1935"/>
    <x v="624"/>
    <x v="2"/>
    <x v="1"/>
    <x v="0"/>
    <x v="15"/>
    <s v="Large Box"/>
    <x v="648"/>
    <n v="0.56000000000000005"/>
    <s v="United States"/>
    <x v="2"/>
    <x v="7"/>
    <s v="Grand Prairie"/>
    <n v="75051"/>
    <d v="2015-05-30T00:00:00"/>
    <d v="2015-06-05T00:00:00"/>
    <n v="2"/>
    <n v="55.6"/>
    <n v="86688"/>
    <n v="6"/>
    <n v="18.899999999999999"/>
    <n v="3.55"/>
    <x v="3"/>
    <x v="0"/>
    <x v="0"/>
    <s v=""/>
    <n v="10.51"/>
    <x v="525"/>
  </r>
  <r>
    <n v="19699"/>
    <s v="Low"/>
    <n v="0.01"/>
    <n v="1448.73"/>
    <n v="110.98"/>
    <n v="13.99"/>
    <n v="1935"/>
    <x v="624"/>
    <x v="2"/>
    <x v="1"/>
    <x v="1"/>
    <x v="2"/>
    <s v="Medium Box"/>
    <x v="649"/>
    <n v="0.69"/>
    <s v="United States"/>
    <x v="2"/>
    <x v="7"/>
    <s v="Grand Prairie"/>
    <n v="75051"/>
    <d v="2015-05-30T00:00:00"/>
    <d v="2015-06-04T00:00:00"/>
    <n v="19"/>
    <n v="2099.61"/>
    <n v="86688"/>
    <n v="5"/>
    <n v="69"/>
    <n v="21.21"/>
    <x v="3"/>
    <x v="0"/>
    <x v="0"/>
    <s v=""/>
    <n v="1448.73"/>
    <x v="526"/>
  </r>
  <r>
    <n v="19700"/>
    <s v="Low"/>
    <n v="0.05"/>
    <n v="1"/>
    <n v="3.95"/>
    <n v="2"/>
    <n v="1935"/>
    <x v="624"/>
    <x v="0"/>
    <x v="1"/>
    <x v="0"/>
    <x v="3"/>
    <s v="Wrap Bag"/>
    <x v="485"/>
    <n v="0.53"/>
    <s v="United States"/>
    <x v="2"/>
    <x v="7"/>
    <s v="Grand Prairie"/>
    <n v="75051"/>
    <d v="2015-05-30T00:00:00"/>
    <d v="2015-06-07T00:00:00"/>
    <n v="23"/>
    <n v="96.6"/>
    <n v="86688"/>
    <n v="8"/>
    <n v="1.04"/>
    <n v="5.08"/>
    <x v="3"/>
    <x v="0"/>
    <x v="0"/>
    <s v=""/>
    <n v="1"/>
    <x v="527"/>
  </r>
  <r>
    <n v="23551"/>
    <s v="Medium"/>
    <n v="0.1"/>
    <n v="-521.09"/>
    <n v="152.47999999999999"/>
    <n v="4"/>
    <n v="1938"/>
    <x v="625"/>
    <x v="0"/>
    <x v="0"/>
    <x v="2"/>
    <x v="13"/>
    <s v="Small Box"/>
    <x v="208"/>
    <n v="0.79"/>
    <s v="United States"/>
    <x v="2"/>
    <x v="13"/>
    <s v="Emporia"/>
    <n v="66801"/>
    <d v="2015-03-22T00:00:00"/>
    <d v="2015-03-23T00:00:00"/>
    <n v="4"/>
    <n v="558.16999999999996"/>
    <n v="88870"/>
    <n v="1"/>
    <n v="-93.36"/>
    <n v="62.02"/>
    <x v="5"/>
    <x v="0"/>
    <x v="0"/>
    <n v="-521.09"/>
    <s v=""/>
    <x v="2"/>
  </r>
  <r>
    <n v="23550"/>
    <s v="Medium"/>
    <n v="0.08"/>
    <n v="-29.49"/>
    <n v="6.84"/>
    <n v="8.3699999999999992"/>
    <n v="1940"/>
    <x v="626"/>
    <x v="2"/>
    <x v="0"/>
    <x v="0"/>
    <x v="12"/>
    <s v="Small Pack"/>
    <x v="597"/>
    <n v="0.57999999999999996"/>
    <s v="United States"/>
    <x v="0"/>
    <x v="17"/>
    <s v="Draper"/>
    <n v="84020"/>
    <d v="2015-03-22T00:00:00"/>
    <d v="2015-03-24T00:00:00"/>
    <n v="1"/>
    <n v="8.39"/>
    <n v="88870"/>
    <n v="2"/>
    <n v="-351.49"/>
    <n v="0.73"/>
    <x v="5"/>
    <x v="0"/>
    <x v="0"/>
    <n v="-29.49"/>
    <s v=""/>
    <x v="2"/>
  </r>
  <r>
    <n v="25531"/>
    <s v="Low"/>
    <n v="0"/>
    <n v="386.01"/>
    <n v="78.650000000000006"/>
    <n v="13.99"/>
    <n v="1940"/>
    <x v="626"/>
    <x v="2"/>
    <x v="0"/>
    <x v="0"/>
    <x v="15"/>
    <s v="Medium Box"/>
    <x v="650"/>
    <n v="0.52"/>
    <s v="United States"/>
    <x v="0"/>
    <x v="17"/>
    <s v="Draper"/>
    <n v="84020"/>
    <d v="2015-04-19T00:00:00"/>
    <d v="2015-04-26T00:00:00"/>
    <n v="7"/>
    <n v="559.42999999999995"/>
    <n v="88871"/>
    <n v="7"/>
    <n v="69"/>
    <n v="0"/>
    <x v="4"/>
    <x v="1"/>
    <x v="1"/>
    <s v=""/>
    <n v="386.01"/>
    <x v="528"/>
  </r>
  <r>
    <n v="25532"/>
    <s v="Low"/>
    <n v="0.08"/>
    <n v="-1867.97"/>
    <n v="122.99"/>
    <n v="70.2"/>
    <n v="1940"/>
    <x v="626"/>
    <x v="1"/>
    <x v="0"/>
    <x v="1"/>
    <x v="1"/>
    <s v="Jumbo Drum"/>
    <x v="36"/>
    <n v="0.74"/>
    <s v="United States"/>
    <x v="0"/>
    <x v="17"/>
    <s v="Draper"/>
    <n v="84020"/>
    <d v="2015-04-19T00:00:00"/>
    <d v="2015-04-24T00:00:00"/>
    <n v="10"/>
    <n v="1216.52"/>
    <n v="88871"/>
    <n v="5"/>
    <n v="-153.55000000000001"/>
    <n v="105.78"/>
    <x v="4"/>
    <x v="0"/>
    <x v="0"/>
    <n v="-1867.97"/>
    <s v=""/>
    <x v="2"/>
  </r>
  <r>
    <n v="20371"/>
    <s v="Medium"/>
    <n v="0.08"/>
    <n v="-1920.93"/>
    <n v="90.98"/>
    <n v="56.2"/>
    <n v="1946"/>
    <x v="627"/>
    <x v="2"/>
    <x v="3"/>
    <x v="1"/>
    <x v="2"/>
    <s v="Medium Box"/>
    <x v="384"/>
    <n v="0.74"/>
    <s v="United States"/>
    <x v="1"/>
    <x v="19"/>
    <s v="Mount Lebanon"/>
    <n v="15228"/>
    <d v="2015-01-26T00:00:00"/>
    <d v="2015-01-28T00:00:00"/>
    <n v="12"/>
    <n v="1058.3599999999999"/>
    <n v="86331"/>
    <n v="2"/>
    <n v="-181.5"/>
    <n v="92.03"/>
    <x v="0"/>
    <x v="0"/>
    <x v="0"/>
    <n v="-1920.93"/>
    <s v=""/>
    <x v="2"/>
  </r>
  <r>
    <n v="20372"/>
    <s v="Medium"/>
    <n v="7.0000000000000007E-2"/>
    <n v="-37.18"/>
    <n v="5.98"/>
    <n v="5.35"/>
    <n v="1946"/>
    <x v="627"/>
    <x v="2"/>
    <x v="3"/>
    <x v="0"/>
    <x v="7"/>
    <s v="Small Box"/>
    <x v="515"/>
    <n v="0.4"/>
    <s v="United States"/>
    <x v="1"/>
    <x v="19"/>
    <s v="Mount Lebanon"/>
    <n v="15228"/>
    <d v="2015-01-26T00:00:00"/>
    <d v="2015-01-28T00:00:00"/>
    <n v="3"/>
    <n v="18.309999999999999"/>
    <n v="86331"/>
    <n v="2"/>
    <n v="-203.03"/>
    <n v="1.38"/>
    <x v="0"/>
    <x v="0"/>
    <x v="0"/>
    <n v="-37.18"/>
    <s v=""/>
    <x v="2"/>
  </r>
  <r>
    <n v="21762"/>
    <s v="Low"/>
    <n v="0.05"/>
    <n v="-213.4"/>
    <n v="424.21"/>
    <n v="110.2"/>
    <n v="1949"/>
    <x v="628"/>
    <x v="1"/>
    <x v="2"/>
    <x v="1"/>
    <x v="11"/>
    <s v="Jumbo Box"/>
    <x v="651"/>
    <n v="0.67"/>
    <s v="United States"/>
    <x v="0"/>
    <x v="5"/>
    <s v="Bozeman"/>
    <n v="59715"/>
    <d v="2015-02-01T00:00:00"/>
    <d v="2015-02-05T00:00:00"/>
    <n v="12"/>
    <n v="4935.22"/>
    <n v="90415"/>
    <n v="4"/>
    <n v="-4.32"/>
    <n v="259.75"/>
    <x v="2"/>
    <x v="0"/>
    <x v="0"/>
    <n v="-213.4"/>
    <s v=""/>
    <x v="2"/>
  </r>
  <r>
    <n v="24793"/>
    <s v="Not Specified"/>
    <n v="0.01"/>
    <n v="-15.48"/>
    <n v="6.68"/>
    <n v="4.91"/>
    <n v="1950"/>
    <x v="629"/>
    <x v="2"/>
    <x v="2"/>
    <x v="0"/>
    <x v="7"/>
    <s v="Small Box"/>
    <x v="652"/>
    <n v="0.37"/>
    <s v="United States"/>
    <x v="0"/>
    <x v="5"/>
    <s v="Butte"/>
    <n v="59750"/>
    <d v="2015-01-06T00:00:00"/>
    <d v="2015-01-08T00:00:00"/>
    <n v="7"/>
    <n v="51.03"/>
    <n v="90414"/>
    <n v="2"/>
    <n v="-30.34"/>
    <n v="0.52"/>
    <x v="0"/>
    <x v="0"/>
    <x v="0"/>
    <n v="-15.48"/>
    <s v=""/>
    <x v="2"/>
  </r>
  <r>
    <n v="23378"/>
    <s v="High"/>
    <n v="0.09"/>
    <n v="-50.24"/>
    <n v="40.98"/>
    <n v="6.5"/>
    <n v="1956"/>
    <x v="630"/>
    <x v="2"/>
    <x v="3"/>
    <x v="2"/>
    <x v="13"/>
    <s v="Small Box"/>
    <x v="456"/>
    <n v="0.74"/>
    <s v="United States"/>
    <x v="0"/>
    <x v="21"/>
    <s v="Louisville"/>
    <n v="80027"/>
    <d v="2015-06-19T00:00:00"/>
    <d v="2015-06-21T00:00:00"/>
    <n v="19"/>
    <n v="746.91"/>
    <n v="89820"/>
    <n v="2"/>
    <n v="-6.73"/>
    <n v="73.87"/>
    <x v="1"/>
    <x v="0"/>
    <x v="0"/>
    <n v="-50.24"/>
    <s v=""/>
    <x v="2"/>
  </r>
  <r>
    <n v="21638"/>
    <s v="High"/>
    <n v="0.09"/>
    <n v="-387.1"/>
    <n v="77.510000000000005"/>
    <n v="4"/>
    <n v="1957"/>
    <x v="631"/>
    <x v="2"/>
    <x v="3"/>
    <x v="2"/>
    <x v="13"/>
    <s v="Small Box"/>
    <x v="624"/>
    <n v="0.76"/>
    <s v="United States"/>
    <x v="2"/>
    <x v="33"/>
    <s v="University City"/>
    <n v="63130"/>
    <d v="2015-04-07T00:00:00"/>
    <d v="2015-04-09T00:00:00"/>
    <n v="1"/>
    <n v="77.47"/>
    <n v="89818"/>
    <n v="2"/>
    <n v="-499.68"/>
    <n v="7.66"/>
    <x v="4"/>
    <x v="0"/>
    <x v="0"/>
    <n v="-387.1"/>
    <s v=""/>
    <x v="2"/>
  </r>
  <r>
    <n v="24640"/>
    <s v="Low"/>
    <n v="0.09"/>
    <n v="-55.97"/>
    <n v="30.98"/>
    <n v="6.5"/>
    <n v="1958"/>
    <x v="632"/>
    <x v="0"/>
    <x v="3"/>
    <x v="2"/>
    <x v="13"/>
    <s v="Small Box"/>
    <x v="653"/>
    <n v="0.64"/>
    <s v="United States"/>
    <x v="0"/>
    <x v="6"/>
    <s v="West Linn"/>
    <n v="97068"/>
    <d v="2015-06-18T00:00:00"/>
    <d v="2015-06-22T00:00:00"/>
    <n v="7"/>
    <n v="204.34"/>
    <n v="89819"/>
    <n v="4"/>
    <n v="-27.39"/>
    <n v="20.21"/>
    <x v="1"/>
    <x v="0"/>
    <x v="0"/>
    <n v="-55.97"/>
    <s v=""/>
    <x v="2"/>
  </r>
  <r>
    <n v="3956"/>
    <s v="Critical"/>
    <n v="0"/>
    <n v="-66.25"/>
    <n v="20.28"/>
    <n v="14.39"/>
    <n v="1959"/>
    <x v="633"/>
    <x v="2"/>
    <x v="0"/>
    <x v="1"/>
    <x v="2"/>
    <s v="Small Box"/>
    <x v="654"/>
    <n v="0.47"/>
    <s v="United States"/>
    <x v="3"/>
    <x v="26"/>
    <s v="Miami"/>
    <n v="33916"/>
    <d v="2015-01-22T00:00:00"/>
    <d v="2015-01-22T00:00:00"/>
    <n v="9"/>
    <n v="206.04"/>
    <n v="28225"/>
    <n v="0"/>
    <n v="-32.15"/>
    <n v="0"/>
    <x v="0"/>
    <x v="1"/>
    <x v="1"/>
    <n v="-66.25"/>
    <s v=""/>
    <x v="2"/>
  </r>
  <r>
    <n v="3684"/>
    <s v="Low"/>
    <n v="0.02"/>
    <n v="-171.16"/>
    <n v="9.99"/>
    <n v="11.59"/>
    <n v="1959"/>
    <x v="633"/>
    <x v="2"/>
    <x v="1"/>
    <x v="0"/>
    <x v="7"/>
    <s v="Small Box"/>
    <x v="655"/>
    <n v="0.4"/>
    <s v="United States"/>
    <x v="3"/>
    <x v="26"/>
    <s v="Miami"/>
    <n v="33916"/>
    <d v="2015-04-18T00:00:00"/>
    <d v="2015-04-27T00:00:00"/>
    <n v="43"/>
    <n v="475.42"/>
    <n v="26342"/>
    <n v="9"/>
    <n v="-36"/>
    <n v="9.6999999999999993"/>
    <x v="4"/>
    <x v="0"/>
    <x v="0"/>
    <n v="-171.16"/>
    <s v=""/>
    <x v="2"/>
  </r>
  <r>
    <n v="3685"/>
    <s v="Low"/>
    <n v="0.02"/>
    <n v="624.24"/>
    <n v="48.04"/>
    <n v="5.79"/>
    <n v="1959"/>
    <x v="633"/>
    <x v="2"/>
    <x v="1"/>
    <x v="0"/>
    <x v="7"/>
    <s v="Small Box"/>
    <x v="310"/>
    <n v="0.37"/>
    <s v="United States"/>
    <x v="3"/>
    <x v="26"/>
    <s v="Miami"/>
    <n v="33916"/>
    <d v="2015-04-18T00:00:00"/>
    <d v="2015-04-23T00:00:00"/>
    <n v="74"/>
    <n v="3598.82"/>
    <n v="26342"/>
    <n v="5"/>
    <n v="17.350000000000001"/>
    <n v="73.45"/>
    <x v="4"/>
    <x v="0"/>
    <x v="0"/>
    <s v=""/>
    <n v="624.24"/>
    <x v="529"/>
  </r>
  <r>
    <n v="3686"/>
    <s v="Low"/>
    <n v="0.04"/>
    <n v="-14.32"/>
    <n v="6.68"/>
    <n v="4.91"/>
    <n v="1959"/>
    <x v="633"/>
    <x v="2"/>
    <x v="1"/>
    <x v="0"/>
    <x v="7"/>
    <s v="Small Box"/>
    <x v="652"/>
    <n v="0.37"/>
    <s v="United States"/>
    <x v="3"/>
    <x v="26"/>
    <s v="Miami"/>
    <n v="33916"/>
    <d v="2015-04-18T00:00:00"/>
    <d v="2015-04-25T00:00:00"/>
    <n v="5"/>
    <n v="41.22"/>
    <n v="26342"/>
    <n v="7"/>
    <n v="-34.75"/>
    <n v="1.72"/>
    <x v="4"/>
    <x v="0"/>
    <x v="0"/>
    <n v="-14.32"/>
    <s v=""/>
    <x v="2"/>
  </r>
  <r>
    <n v="21685"/>
    <s v="Low"/>
    <n v="0.02"/>
    <n v="604.02"/>
    <n v="48.04"/>
    <n v="5.79"/>
    <n v="1962"/>
    <x v="634"/>
    <x v="2"/>
    <x v="1"/>
    <x v="0"/>
    <x v="7"/>
    <s v="Small Box"/>
    <x v="310"/>
    <n v="0.37"/>
    <s v="United States"/>
    <x v="2"/>
    <x v="22"/>
    <s v="Saginaw"/>
    <n v="48601"/>
    <d v="2015-04-18T00:00:00"/>
    <d v="2015-04-23T00:00:00"/>
    <n v="18"/>
    <n v="875.39"/>
    <n v="88857"/>
    <n v="5"/>
    <n v="69"/>
    <n v="17.87"/>
    <x v="4"/>
    <x v="0"/>
    <x v="0"/>
    <s v=""/>
    <n v="604.02"/>
    <x v="530"/>
  </r>
  <r>
    <n v="21686"/>
    <s v="Low"/>
    <n v="0.04"/>
    <n v="-11.63"/>
    <n v="6.68"/>
    <n v="4.91"/>
    <n v="1962"/>
    <x v="634"/>
    <x v="2"/>
    <x v="1"/>
    <x v="0"/>
    <x v="7"/>
    <s v="Small Box"/>
    <x v="652"/>
    <n v="0.37"/>
    <s v="United States"/>
    <x v="2"/>
    <x v="22"/>
    <s v="Saginaw"/>
    <n v="48601"/>
    <d v="2015-04-18T00:00:00"/>
    <d v="2015-04-25T00:00:00"/>
    <n v="1"/>
    <n v="8.24"/>
    <n v="88857"/>
    <n v="7"/>
    <n v="-141.16"/>
    <n v="0.34"/>
    <x v="4"/>
    <x v="0"/>
    <x v="0"/>
    <n v="-11.63"/>
    <s v=""/>
    <x v="2"/>
  </r>
  <r>
    <n v="22488"/>
    <s v="Medium"/>
    <n v="0.01"/>
    <n v="442.37"/>
    <n v="78.650000000000006"/>
    <n v="13.99"/>
    <n v="1967"/>
    <x v="635"/>
    <x v="0"/>
    <x v="2"/>
    <x v="0"/>
    <x v="15"/>
    <s v="Medium Box"/>
    <x v="650"/>
    <n v="0.52"/>
    <s v="United States"/>
    <x v="2"/>
    <x v="25"/>
    <s v="Clinton"/>
    <n v="52732"/>
    <d v="2015-03-18T00:00:00"/>
    <d v="2015-03-19T00:00:00"/>
    <n v="8"/>
    <n v="641.11"/>
    <n v="89456"/>
    <n v="1"/>
    <n v="69"/>
    <n v="6.48"/>
    <x v="5"/>
    <x v="0"/>
    <x v="0"/>
    <s v=""/>
    <n v="442.37"/>
    <x v="531"/>
  </r>
  <r>
    <n v="26220"/>
    <s v="Medium"/>
    <n v="0.02"/>
    <n v="-259.76"/>
    <n v="11.58"/>
    <n v="5.72"/>
    <n v="1971"/>
    <x v="636"/>
    <x v="2"/>
    <x v="0"/>
    <x v="0"/>
    <x v="4"/>
    <s v="Small Box"/>
    <x v="240"/>
    <n v="0.35"/>
    <s v="United States"/>
    <x v="3"/>
    <x v="37"/>
    <s v="Tupelo"/>
    <n v="38801"/>
    <d v="2015-01-18T00:00:00"/>
    <d v="2015-01-19T00:00:00"/>
    <n v="3"/>
    <n v="35.479999999999997"/>
    <n v="91550"/>
    <n v="1"/>
    <n v="-732.12"/>
    <n v="0.72"/>
    <x v="0"/>
    <x v="0"/>
    <x v="0"/>
    <n v="-259.76"/>
    <s v=""/>
    <x v="2"/>
  </r>
  <r>
    <n v="26223"/>
    <s v="Medium"/>
    <n v="0.05"/>
    <n v="1469.73"/>
    <n v="350.99"/>
    <n v="39"/>
    <n v="1972"/>
    <x v="637"/>
    <x v="1"/>
    <x v="0"/>
    <x v="1"/>
    <x v="1"/>
    <s v="Jumbo Drum"/>
    <x v="455"/>
    <n v="0.55000000000000004"/>
    <s v="United States"/>
    <x v="1"/>
    <x v="19"/>
    <s v="Willow Grove"/>
    <n v="19090"/>
    <d v="2015-01-18T00:00:00"/>
    <d v="2015-01-20T00:00:00"/>
    <n v="6"/>
    <n v="2130.04"/>
    <n v="91550"/>
    <n v="2"/>
    <n v="69"/>
    <n v="112.11"/>
    <x v="0"/>
    <x v="0"/>
    <x v="0"/>
    <s v=""/>
    <n v="1469.73"/>
    <x v="532"/>
  </r>
  <r>
    <n v="26224"/>
    <s v="Medium"/>
    <n v="0.04"/>
    <n v="-83.55"/>
    <n v="15.99"/>
    <n v="9.4"/>
    <n v="1972"/>
    <x v="637"/>
    <x v="0"/>
    <x v="0"/>
    <x v="2"/>
    <x v="6"/>
    <s v="Small Box"/>
    <x v="616"/>
    <n v="0.49"/>
    <s v="United States"/>
    <x v="1"/>
    <x v="19"/>
    <s v="Willow Grove"/>
    <n v="19090"/>
    <d v="2015-01-18T00:00:00"/>
    <d v="2015-01-20T00:00:00"/>
    <n v="5"/>
    <n v="82.8"/>
    <n v="91550"/>
    <n v="2"/>
    <n v="-100.91"/>
    <n v="3.45"/>
    <x v="0"/>
    <x v="0"/>
    <x v="0"/>
    <n v="-83.55"/>
    <s v=""/>
    <x v="2"/>
  </r>
  <r>
    <n v="18795"/>
    <s v="Medium"/>
    <n v="0.09"/>
    <n v="-16.89"/>
    <n v="20.48"/>
    <n v="6.32"/>
    <n v="1974"/>
    <x v="638"/>
    <x v="2"/>
    <x v="3"/>
    <x v="0"/>
    <x v="15"/>
    <s v="Small Box"/>
    <x v="656"/>
    <n v="0.57999999999999996"/>
    <s v="United States"/>
    <x v="2"/>
    <x v="22"/>
    <s v="Dearborn Heights"/>
    <n v="48127"/>
    <d v="2015-05-20T00:00:00"/>
    <d v="2015-05-21T00:00:00"/>
    <n v="5"/>
    <n v="99.02"/>
    <n v="89040"/>
    <n v="1"/>
    <n v="-17.059999999999999"/>
    <n v="9.7899999999999991"/>
    <x v="3"/>
    <x v="0"/>
    <x v="0"/>
    <n v="-16.89"/>
    <s v=""/>
    <x v="2"/>
  </r>
  <r>
    <n v="18796"/>
    <s v="Medium"/>
    <n v="0.06"/>
    <n v="25.51"/>
    <n v="15.67"/>
    <n v="1.39"/>
    <n v="1974"/>
    <x v="638"/>
    <x v="2"/>
    <x v="3"/>
    <x v="0"/>
    <x v="4"/>
    <s v="Small Box"/>
    <x v="598"/>
    <n v="0.38"/>
    <s v="United States"/>
    <x v="2"/>
    <x v="22"/>
    <s v="Dearborn Heights"/>
    <n v="48127"/>
    <d v="2015-05-20T00:00:00"/>
    <d v="2015-05-21T00:00:00"/>
    <n v="3"/>
    <n v="46.4"/>
    <n v="89040"/>
    <n v="1"/>
    <n v="54.98"/>
    <n v="2.96"/>
    <x v="3"/>
    <x v="0"/>
    <x v="0"/>
    <s v=""/>
    <n v="25.51"/>
    <x v="533"/>
  </r>
  <r>
    <n v="25731"/>
    <s v="Critical"/>
    <n v="0.05"/>
    <n v="-850.65"/>
    <n v="70.98"/>
    <n v="46.74"/>
    <n v="1976"/>
    <x v="639"/>
    <x v="1"/>
    <x v="3"/>
    <x v="1"/>
    <x v="14"/>
    <s v="Jumbo Box"/>
    <x v="311"/>
    <n v="0.56000000000000005"/>
    <s v="United States"/>
    <x v="2"/>
    <x v="22"/>
    <s v="East Lansing"/>
    <n v="48823"/>
    <d v="2015-01-10T00:00:00"/>
    <d v="2015-01-11T00:00:00"/>
    <n v="8"/>
    <n v="551.51"/>
    <n v="89039"/>
    <n v="1"/>
    <n v="-154.24"/>
    <n v="29.03"/>
    <x v="0"/>
    <x v="0"/>
    <x v="0"/>
    <n v="-850.65"/>
    <s v=""/>
    <x v="2"/>
  </r>
  <r>
    <n v="25732"/>
    <s v="Critical"/>
    <n v="0.05"/>
    <n v="98.53"/>
    <n v="11.55"/>
    <n v="2.36"/>
    <n v="1976"/>
    <x v="639"/>
    <x v="2"/>
    <x v="3"/>
    <x v="0"/>
    <x v="0"/>
    <s v="Wrap Bag"/>
    <x v="99"/>
    <n v="0.55000000000000004"/>
    <s v="United States"/>
    <x v="2"/>
    <x v="22"/>
    <s v="East Lansing"/>
    <n v="48823"/>
    <d v="2015-01-10T00:00:00"/>
    <d v="2015-01-12T00:00:00"/>
    <n v="12"/>
    <n v="142.79"/>
    <n v="89039"/>
    <n v="2"/>
    <n v="69"/>
    <n v="7.52"/>
    <x v="0"/>
    <x v="0"/>
    <x v="0"/>
    <s v=""/>
    <n v="98.53"/>
    <x v="534"/>
  </r>
  <r>
    <n v="24887"/>
    <s v="Critical"/>
    <n v="0.06"/>
    <n v="214.23"/>
    <n v="40.99"/>
    <n v="17.48"/>
    <n v="1976"/>
    <x v="639"/>
    <x v="2"/>
    <x v="3"/>
    <x v="0"/>
    <x v="7"/>
    <s v="Small Box"/>
    <x v="399"/>
    <n v="0.36"/>
    <s v="United States"/>
    <x v="2"/>
    <x v="22"/>
    <s v="East Lansing"/>
    <n v="48823"/>
    <d v="2015-03-23T00:00:00"/>
    <d v="2015-03-25T00:00:00"/>
    <n v="14"/>
    <n v="585.08000000000004"/>
    <n v="89041"/>
    <n v="2"/>
    <n v="36.619999999999997"/>
    <n v="37.35"/>
    <x v="5"/>
    <x v="0"/>
    <x v="0"/>
    <s v=""/>
    <n v="214.23"/>
    <x v="535"/>
  </r>
  <r>
    <n v="21692"/>
    <s v="Not Specified"/>
    <n v="0.05"/>
    <n v="21.88"/>
    <n v="20.99"/>
    <n v="3.3"/>
    <n v="1979"/>
    <x v="640"/>
    <x v="2"/>
    <x v="0"/>
    <x v="2"/>
    <x v="5"/>
    <s v="Small Pack"/>
    <x v="321"/>
    <n v="0.81"/>
    <s v="United States"/>
    <x v="0"/>
    <x v="21"/>
    <s v="Littleton"/>
    <n v="80122"/>
    <d v="2015-05-05T00:00:00"/>
    <d v="2015-05-06T00:00:00"/>
    <n v="4"/>
    <n v="72.75"/>
    <n v="87757"/>
    <n v="1"/>
    <n v="30.08"/>
    <n v="3.83"/>
    <x v="3"/>
    <x v="0"/>
    <x v="0"/>
    <s v=""/>
    <n v="21.88"/>
    <x v="536"/>
  </r>
  <r>
    <n v="24935"/>
    <s v="Not Specified"/>
    <n v="0.1"/>
    <n v="290.2"/>
    <n v="7.37"/>
    <n v="5.53"/>
    <n v="1984"/>
    <x v="641"/>
    <x v="2"/>
    <x v="3"/>
    <x v="2"/>
    <x v="13"/>
    <s v="Small Pack"/>
    <x v="95"/>
    <n v="0.69"/>
    <s v="United States"/>
    <x v="3"/>
    <x v="39"/>
    <s v="Hilton Head Island"/>
    <n v="29915"/>
    <d v="2015-05-16T00:00:00"/>
    <d v="2015-05-16T00:00:00"/>
    <n v="38"/>
    <n v="269.33"/>
    <n v="91258"/>
    <n v="0"/>
    <n v="107.75"/>
    <n v="29.93"/>
    <x v="3"/>
    <x v="0"/>
    <x v="0"/>
    <s v=""/>
    <n v="290.2"/>
    <x v="537"/>
  </r>
  <r>
    <n v="20568"/>
    <s v="Not Specified"/>
    <n v="0.01"/>
    <n v="12.15"/>
    <n v="15.31"/>
    <n v="8.7799999999999994"/>
    <n v="1986"/>
    <x v="642"/>
    <x v="2"/>
    <x v="1"/>
    <x v="0"/>
    <x v="10"/>
    <s v="Small Box"/>
    <x v="657"/>
    <n v="0.56999999999999995"/>
    <s v="United States"/>
    <x v="2"/>
    <x v="7"/>
    <s v="Midland"/>
    <n v="79701"/>
    <d v="2015-05-06T00:00:00"/>
    <d v="2015-05-07T00:00:00"/>
    <n v="23"/>
    <n v="377"/>
    <n v="90888"/>
    <n v="1"/>
    <n v="3.22"/>
    <n v="3.81"/>
    <x v="3"/>
    <x v="0"/>
    <x v="0"/>
    <s v=""/>
    <n v="12.15"/>
    <x v="538"/>
  </r>
  <r>
    <n v="20569"/>
    <s v="Not Specified"/>
    <n v="0.05"/>
    <n v="5.69"/>
    <n v="7.99"/>
    <n v="5.03"/>
    <n v="1986"/>
    <x v="642"/>
    <x v="0"/>
    <x v="1"/>
    <x v="2"/>
    <x v="5"/>
    <s v="Medium Box"/>
    <x v="145"/>
    <n v="0.6"/>
    <s v="United States"/>
    <x v="2"/>
    <x v="7"/>
    <s v="Midland"/>
    <n v="79701"/>
    <d v="2015-05-06T00:00:00"/>
    <d v="2015-05-08T00:00:00"/>
    <n v="4"/>
    <n v="42.99"/>
    <n v="90888"/>
    <n v="2"/>
    <n v="13.23"/>
    <n v="2.2599999999999998"/>
    <x v="3"/>
    <x v="0"/>
    <x v="0"/>
    <s v=""/>
    <n v="5.69"/>
    <x v="539"/>
  </r>
  <r>
    <n v="19336"/>
    <s v="High"/>
    <n v="0.05"/>
    <n v="-181.1"/>
    <n v="20.98"/>
    <n v="21.2"/>
    <n v="1988"/>
    <x v="643"/>
    <x v="2"/>
    <x v="1"/>
    <x v="1"/>
    <x v="2"/>
    <s v="Medium Box"/>
    <x v="658"/>
    <n v="0.78"/>
    <s v="United States"/>
    <x v="0"/>
    <x v="17"/>
    <s v="Draper"/>
    <n v="84020"/>
    <d v="2015-01-03T00:00:00"/>
    <d v="2015-01-04T00:00:00"/>
    <n v="3"/>
    <n v="65.69"/>
    <n v="89999"/>
    <n v="1"/>
    <n v="-275.69"/>
    <n v="3.46"/>
    <x v="0"/>
    <x v="0"/>
    <x v="0"/>
    <n v="-181.1"/>
    <s v=""/>
    <x v="2"/>
  </r>
  <r>
    <n v="22600"/>
    <s v="Not Specified"/>
    <n v="0.04"/>
    <n v="882.93"/>
    <n v="355.98"/>
    <n v="58.92"/>
    <n v="1989"/>
    <x v="644"/>
    <x v="1"/>
    <x v="1"/>
    <x v="1"/>
    <x v="1"/>
    <s v="Jumbo Drum"/>
    <x v="464"/>
    <n v="0.64"/>
    <s v="United States"/>
    <x v="0"/>
    <x v="17"/>
    <s v="Holladay"/>
    <n v="84117"/>
    <d v="2015-01-21T00:00:00"/>
    <d v="2015-01-22T00:00:00"/>
    <n v="8"/>
    <n v="2748.21"/>
    <n v="90000"/>
    <n v="1"/>
    <n v="32.130000000000003"/>
    <n v="114.51"/>
    <x v="0"/>
    <x v="0"/>
    <x v="0"/>
    <s v=""/>
    <n v="882.93"/>
    <x v="540"/>
  </r>
  <r>
    <n v="22601"/>
    <s v="Not Specified"/>
    <n v="0.09"/>
    <n v="6.68"/>
    <n v="19.98"/>
    <n v="8.68"/>
    <n v="1989"/>
    <x v="644"/>
    <x v="2"/>
    <x v="1"/>
    <x v="0"/>
    <x v="7"/>
    <s v="Small Box"/>
    <x v="441"/>
    <n v="0.37"/>
    <s v="United States"/>
    <x v="0"/>
    <x v="17"/>
    <s v="Holladay"/>
    <n v="84117"/>
    <d v="2015-01-21T00:00:00"/>
    <d v="2015-01-22T00:00:00"/>
    <n v="5"/>
    <n v="93.19"/>
    <n v="90000"/>
    <n v="1"/>
    <n v="7.17"/>
    <n v="9.2200000000000006"/>
    <x v="0"/>
    <x v="0"/>
    <x v="0"/>
    <s v=""/>
    <n v="6.68"/>
    <x v="541"/>
  </r>
  <r>
    <n v="20554"/>
    <s v="High"/>
    <n v="0.01"/>
    <n v="46.29"/>
    <n v="30.98"/>
    <n v="6.5"/>
    <n v="1989"/>
    <x v="644"/>
    <x v="2"/>
    <x v="0"/>
    <x v="2"/>
    <x v="13"/>
    <s v="Small Box"/>
    <x v="653"/>
    <n v="0.64"/>
    <s v="United States"/>
    <x v="0"/>
    <x v="17"/>
    <s v="Holladay"/>
    <n v="84117"/>
    <d v="2015-05-15T00:00:00"/>
    <d v="2015-05-16T00:00:00"/>
    <n v="11"/>
    <n v="363.37"/>
    <n v="90001"/>
    <n v="1"/>
    <n v="12.74"/>
    <n v="3.67"/>
    <x v="3"/>
    <x v="0"/>
    <x v="0"/>
    <s v=""/>
    <n v="46.29"/>
    <x v="542"/>
  </r>
  <r>
    <n v="20555"/>
    <s v="High"/>
    <n v="0.01"/>
    <n v="177.79"/>
    <n v="40.99"/>
    <n v="19.989999999999998"/>
    <n v="1989"/>
    <x v="644"/>
    <x v="2"/>
    <x v="0"/>
    <x v="0"/>
    <x v="7"/>
    <s v="Small Box"/>
    <x v="659"/>
    <n v="0.36"/>
    <s v="United States"/>
    <x v="0"/>
    <x v="17"/>
    <s v="Holladay"/>
    <n v="84117"/>
    <d v="2015-05-15T00:00:00"/>
    <d v="2015-05-18T00:00:00"/>
    <n v="11"/>
    <n v="480.75"/>
    <n v="90001"/>
    <n v="3"/>
    <n v="36.979999999999997"/>
    <n v="4.8600000000000003"/>
    <x v="3"/>
    <x v="0"/>
    <x v="0"/>
    <s v=""/>
    <n v="177.79"/>
    <x v="543"/>
  </r>
  <r>
    <n v="21723"/>
    <s v="Medium"/>
    <n v="0.1"/>
    <n v="-14.99"/>
    <n v="1.6"/>
    <n v="1.29"/>
    <n v="1989"/>
    <x v="644"/>
    <x v="2"/>
    <x v="1"/>
    <x v="0"/>
    <x v="0"/>
    <s v="Wrap Bag"/>
    <x v="660"/>
    <n v="0.42"/>
    <s v="United States"/>
    <x v="0"/>
    <x v="17"/>
    <s v="Holladay"/>
    <n v="84117"/>
    <d v="2015-04-30T00:00:00"/>
    <d v="2015-04-30T00:00:00"/>
    <n v="11"/>
    <n v="16.88"/>
    <n v="90003"/>
    <n v="0"/>
    <n v="-88.81"/>
    <n v="1.88"/>
    <x v="4"/>
    <x v="0"/>
    <x v="0"/>
    <n v="-14.99"/>
    <s v=""/>
    <x v="2"/>
  </r>
  <r>
    <n v="25417"/>
    <s v="Medium"/>
    <n v="0"/>
    <n v="638.38"/>
    <n v="47.9"/>
    <n v="5.86"/>
    <n v="1991"/>
    <x v="645"/>
    <x v="2"/>
    <x v="1"/>
    <x v="0"/>
    <x v="7"/>
    <s v="Small Box"/>
    <x v="661"/>
    <n v="0.37"/>
    <s v="United States"/>
    <x v="0"/>
    <x v="17"/>
    <s v="Kearns"/>
    <n v="84118"/>
    <d v="2015-02-22T00:00:00"/>
    <d v="2015-02-24T00:00:00"/>
    <n v="18"/>
    <n v="925.19"/>
    <n v="90002"/>
    <n v="2"/>
    <n v="69"/>
    <n v="0"/>
    <x v="2"/>
    <x v="1"/>
    <x v="1"/>
    <s v=""/>
    <n v="638.38"/>
    <x v="544"/>
  </r>
  <r>
    <n v="19797"/>
    <s v="Not Specified"/>
    <n v="0.1"/>
    <n v="17.649999999999999"/>
    <n v="125.99"/>
    <n v="8.99"/>
    <n v="1997"/>
    <x v="646"/>
    <x v="2"/>
    <x v="3"/>
    <x v="2"/>
    <x v="5"/>
    <s v="Small Box"/>
    <x v="322"/>
    <n v="0.56999999999999995"/>
    <s v="United States"/>
    <x v="3"/>
    <x v="39"/>
    <s v="Hilton Head Island"/>
    <n v="29915"/>
    <d v="2015-01-25T00:00:00"/>
    <d v="2015-01-28T00:00:00"/>
    <n v="4"/>
    <n v="408.66"/>
    <n v="90333"/>
    <n v="3"/>
    <n v="4.32"/>
    <n v="45.41"/>
    <x v="0"/>
    <x v="0"/>
    <x v="0"/>
    <s v=""/>
    <n v="17.649999999999999"/>
    <x v="545"/>
  </r>
  <r>
    <n v="19581"/>
    <s v="Medium"/>
    <n v="0.01"/>
    <n v="739.67"/>
    <n v="16.48"/>
    <n v="1.99"/>
    <n v="1997"/>
    <x v="646"/>
    <x v="2"/>
    <x v="3"/>
    <x v="2"/>
    <x v="13"/>
    <s v="Small Pack"/>
    <x v="524"/>
    <n v="0.42"/>
    <s v="United States"/>
    <x v="3"/>
    <x v="39"/>
    <s v="Hilton Head Island"/>
    <n v="29915"/>
    <d v="2015-05-07T00:00:00"/>
    <d v="2015-05-08T00:00:00"/>
    <n v="7"/>
    <n v="122.93"/>
    <n v="90334"/>
    <n v="1"/>
    <n v="601.70000000000005"/>
    <n v="1.24"/>
    <x v="3"/>
    <x v="0"/>
    <x v="0"/>
    <s v=""/>
    <n v="739.67"/>
    <x v="546"/>
  </r>
  <r>
    <n v="21003"/>
    <s v="Low"/>
    <n v="0"/>
    <n v="-23.16"/>
    <n v="24.92"/>
    <n v="12.98"/>
    <n v="1997"/>
    <x v="646"/>
    <x v="2"/>
    <x v="3"/>
    <x v="0"/>
    <x v="8"/>
    <s v="Small Box"/>
    <x v="662"/>
    <n v="0.39"/>
    <s v="United States"/>
    <x v="3"/>
    <x v="39"/>
    <s v="Hilton Head Island"/>
    <n v="29915"/>
    <d v="2015-06-02T00:00:00"/>
    <d v="2015-06-02T00:00:00"/>
    <n v="1"/>
    <n v="32.659999999999997"/>
    <n v="90335"/>
    <n v="0"/>
    <n v="-70.900000000000006"/>
    <n v="0"/>
    <x v="1"/>
    <x v="1"/>
    <x v="1"/>
    <n v="-23.16"/>
    <s v=""/>
    <x v="2"/>
  </r>
  <r>
    <n v="20392"/>
    <s v="Not Specified"/>
    <n v="0.06"/>
    <n v="-10.44"/>
    <n v="4.42"/>
    <n v="4.99"/>
    <n v="1998"/>
    <x v="647"/>
    <x v="2"/>
    <x v="0"/>
    <x v="0"/>
    <x v="4"/>
    <s v="Small Box"/>
    <x v="7"/>
    <n v="0.38"/>
    <s v="United States"/>
    <x v="1"/>
    <x v="4"/>
    <s v="East Massapequa"/>
    <n v="11758"/>
    <d v="2015-06-03T00:00:00"/>
    <d v="2015-06-05T00:00:00"/>
    <n v="3"/>
    <n v="14.85"/>
    <n v="90568"/>
    <n v="2"/>
    <n v="-70.27"/>
    <n v="0.95"/>
    <x v="1"/>
    <x v="0"/>
    <x v="0"/>
    <n v="-10.44"/>
    <s v=""/>
    <x v="2"/>
  </r>
  <r>
    <n v="24075"/>
    <s v="Medium"/>
    <n v="0.06"/>
    <n v="-78.92"/>
    <n v="4.24"/>
    <n v="5.41"/>
    <n v="2004"/>
    <x v="648"/>
    <x v="2"/>
    <x v="1"/>
    <x v="0"/>
    <x v="8"/>
    <s v="Small Box"/>
    <x v="21"/>
    <n v="0.35"/>
    <s v="United States"/>
    <x v="0"/>
    <x v="5"/>
    <s v="Bozeman"/>
    <n v="59715"/>
    <d v="2015-04-17T00:00:00"/>
    <d v="2015-04-19T00:00:00"/>
    <n v="10"/>
    <n v="45"/>
    <n v="91277"/>
    <n v="2"/>
    <n v="-175.37"/>
    <n v="2.87"/>
    <x v="4"/>
    <x v="0"/>
    <x v="0"/>
    <n v="-78.92"/>
    <s v=""/>
    <x v="2"/>
  </r>
  <r>
    <n v="24076"/>
    <s v="Medium"/>
    <n v="0.04"/>
    <n v="-13562.64"/>
    <n v="6783.02"/>
    <n v="24.49"/>
    <n v="2004"/>
    <x v="648"/>
    <x v="2"/>
    <x v="1"/>
    <x v="2"/>
    <x v="6"/>
    <s v="Large Box"/>
    <x v="458"/>
    <n v="0.39"/>
    <s v="United States"/>
    <x v="0"/>
    <x v="5"/>
    <s v="Bozeman"/>
    <n v="59715"/>
    <d v="2015-04-17T00:00:00"/>
    <d v="2015-04-19T00:00:00"/>
    <n v="1"/>
    <n v="6569.07"/>
    <n v="91277"/>
    <n v="2"/>
    <n v="-206.46"/>
    <n v="273.70999999999998"/>
    <x v="4"/>
    <x v="0"/>
    <x v="0"/>
    <n v="-13562.64"/>
    <s v=""/>
    <x v="2"/>
  </r>
  <r>
    <n v="25251"/>
    <s v="Not Specified"/>
    <n v="0.03"/>
    <n v="-63.35"/>
    <n v="5.78"/>
    <n v="5.37"/>
    <n v="2006"/>
    <x v="649"/>
    <x v="2"/>
    <x v="1"/>
    <x v="0"/>
    <x v="7"/>
    <s v="Small Box"/>
    <x v="663"/>
    <n v="0.36"/>
    <s v="United States"/>
    <x v="0"/>
    <x v="21"/>
    <s v="Durango"/>
    <n v="81301"/>
    <d v="2015-03-05T00:00:00"/>
    <d v="2015-03-06T00:00:00"/>
    <n v="15"/>
    <n v="88.22"/>
    <n v="88798"/>
    <n v="1"/>
    <n v="-71.81"/>
    <n v="2.73"/>
    <x v="5"/>
    <x v="0"/>
    <x v="0"/>
    <n v="-63.35"/>
    <s v=""/>
    <x v="2"/>
  </r>
  <r>
    <n v="20006"/>
    <s v="Medium"/>
    <n v="0.1"/>
    <n v="-8.9"/>
    <n v="10.48"/>
    <n v="2.89"/>
    <n v="2016"/>
    <x v="650"/>
    <x v="2"/>
    <x v="0"/>
    <x v="0"/>
    <x v="0"/>
    <s v="Small Pack"/>
    <x v="626"/>
    <n v="0.6"/>
    <s v="United States"/>
    <x v="2"/>
    <x v="22"/>
    <s v="Southgate"/>
    <n v="48195"/>
    <d v="2015-06-18T00:00:00"/>
    <d v="2015-06-19T00:00:00"/>
    <n v="4"/>
    <n v="40.29"/>
    <n v="86874"/>
    <n v="1"/>
    <n v="-22.1"/>
    <n v="4.4800000000000004"/>
    <x v="1"/>
    <x v="0"/>
    <x v="0"/>
    <n v="-8.9"/>
    <s v=""/>
    <x v="2"/>
  </r>
  <r>
    <n v="18989"/>
    <s v="High"/>
    <n v="7.0000000000000007E-2"/>
    <n v="88.72"/>
    <n v="39.479999999999997"/>
    <n v="1.99"/>
    <n v="2014"/>
    <x v="651"/>
    <x v="2"/>
    <x v="1"/>
    <x v="2"/>
    <x v="13"/>
    <s v="Small Pack"/>
    <x v="246"/>
    <n v="0.54"/>
    <s v="United States"/>
    <x v="2"/>
    <x v="25"/>
    <s v="Council Bluffs"/>
    <n v="51503"/>
    <d v="2015-03-22T00:00:00"/>
    <d v="2015-03-24T00:00:00"/>
    <n v="4"/>
    <n v="151.27000000000001"/>
    <n v="88367"/>
    <n v="2"/>
    <n v="58.65"/>
    <n v="11.39"/>
    <x v="5"/>
    <x v="0"/>
    <x v="0"/>
    <s v=""/>
    <n v="88.72"/>
    <x v="547"/>
  </r>
  <r>
    <n v="18990"/>
    <s v="High"/>
    <n v="0"/>
    <n v="7.25"/>
    <n v="4.91"/>
    <n v="0.5"/>
    <n v="2014"/>
    <x v="651"/>
    <x v="2"/>
    <x v="1"/>
    <x v="0"/>
    <x v="9"/>
    <s v="Small Box"/>
    <x v="41"/>
    <n v="0.36"/>
    <s v="United States"/>
    <x v="2"/>
    <x v="25"/>
    <s v="Council Bluffs"/>
    <n v="51503"/>
    <d v="2015-03-22T00:00:00"/>
    <d v="2015-03-24T00:00:00"/>
    <n v="2"/>
    <n v="10.51"/>
    <n v="88367"/>
    <n v="2"/>
    <n v="69"/>
    <n v="0"/>
    <x v="5"/>
    <x v="1"/>
    <x v="1"/>
    <s v=""/>
    <n v="7.25"/>
    <x v="548"/>
  </r>
  <r>
    <n v="21573"/>
    <s v="Critical"/>
    <n v="0.06"/>
    <n v="-191.49"/>
    <n v="6.48"/>
    <n v="7.49"/>
    <n v="2014"/>
    <x v="651"/>
    <x v="2"/>
    <x v="1"/>
    <x v="0"/>
    <x v="7"/>
    <s v="Small Box"/>
    <x v="664"/>
    <n v="0.37"/>
    <s v="United States"/>
    <x v="2"/>
    <x v="25"/>
    <s v="Council Bluffs"/>
    <n v="51503"/>
    <d v="2015-04-04T00:00:00"/>
    <d v="2015-04-04T00:00:00"/>
    <n v="12"/>
    <n v="74.930000000000007"/>
    <n v="88368"/>
    <n v="0"/>
    <n v="-255.56"/>
    <n v="4.78"/>
    <x v="4"/>
    <x v="0"/>
    <x v="0"/>
    <n v="-191.49"/>
    <s v=""/>
    <x v="2"/>
  </r>
  <r>
    <n v="25557"/>
    <s v="Critical"/>
    <n v="0.02"/>
    <n v="-1330.5"/>
    <n v="120.98"/>
    <n v="58.64"/>
    <n v="2020"/>
    <x v="652"/>
    <x v="1"/>
    <x v="1"/>
    <x v="1"/>
    <x v="14"/>
    <s v="Jumbo Box"/>
    <x v="665"/>
    <n v="0.75"/>
    <s v="United States"/>
    <x v="1"/>
    <x v="19"/>
    <s v="Plum"/>
    <n v="15239"/>
    <d v="2015-02-13T00:00:00"/>
    <d v="2015-02-15T00:00:00"/>
    <n v="11"/>
    <n v="1370.99"/>
    <n v="86933"/>
    <n v="2"/>
    <n v="-97.05"/>
    <n v="27.98"/>
    <x v="2"/>
    <x v="0"/>
    <x v="0"/>
    <n v="-1330.5"/>
    <s v=""/>
    <x v="2"/>
  </r>
  <r>
    <n v="22145"/>
    <s v="Critical"/>
    <n v="0.04"/>
    <n v="1320.55"/>
    <n v="120.97"/>
    <n v="7.11"/>
    <n v="2030"/>
    <x v="653"/>
    <x v="2"/>
    <x v="0"/>
    <x v="2"/>
    <x v="6"/>
    <s v="Medium Box"/>
    <x v="666"/>
    <n v="0.36"/>
    <s v="United States"/>
    <x v="2"/>
    <x v="7"/>
    <s v="Greenville"/>
    <n v="75401"/>
    <d v="2015-03-17T00:00:00"/>
    <d v="2015-03-17T00:00:00"/>
    <n v="16"/>
    <n v="1913.84"/>
    <n v="91059"/>
    <n v="0"/>
    <n v="69"/>
    <n v="79.739999999999995"/>
    <x v="5"/>
    <x v="0"/>
    <x v="0"/>
    <s v=""/>
    <n v="1320.55"/>
    <x v="549"/>
  </r>
  <r>
    <n v="22146"/>
    <s v="Critical"/>
    <n v="0"/>
    <n v="1585.5"/>
    <n v="195.99"/>
    <n v="4.2"/>
    <n v="2030"/>
    <x v="653"/>
    <x v="2"/>
    <x v="0"/>
    <x v="2"/>
    <x v="5"/>
    <s v="Small Box"/>
    <x v="667"/>
    <n v="0.6"/>
    <s v="United States"/>
    <x v="2"/>
    <x v="7"/>
    <s v="Greenville"/>
    <n v="75401"/>
    <d v="2015-03-17T00:00:00"/>
    <d v="2015-03-19T00:00:00"/>
    <n v="16"/>
    <n v="2692.12"/>
    <n v="91059"/>
    <n v="2"/>
    <n v="58.89"/>
    <n v="0"/>
    <x v="5"/>
    <x v="1"/>
    <x v="1"/>
    <s v=""/>
    <n v="1585.5"/>
    <x v="550"/>
  </r>
  <r>
    <n v="20654"/>
    <s v="Medium"/>
    <n v="0.03"/>
    <n v="526.04"/>
    <n v="55.98"/>
    <n v="4.8600000000000003"/>
    <n v="2030"/>
    <x v="653"/>
    <x v="2"/>
    <x v="0"/>
    <x v="0"/>
    <x v="7"/>
    <s v="Small Box"/>
    <x v="209"/>
    <n v="0.36"/>
    <s v="United States"/>
    <x v="2"/>
    <x v="7"/>
    <s v="Greenville"/>
    <n v="75401"/>
    <d v="2015-03-18T00:00:00"/>
    <d v="2015-03-20T00:00:00"/>
    <n v="13"/>
    <n v="762.38"/>
    <n v="91060"/>
    <n v="2"/>
    <n v="69"/>
    <n v="23.58"/>
    <x v="5"/>
    <x v="0"/>
    <x v="0"/>
    <s v=""/>
    <n v="526.04"/>
    <x v="551"/>
  </r>
  <r>
    <n v="25918"/>
    <s v="Critical"/>
    <n v="0.1"/>
    <n v="-40.43"/>
    <n v="1.89"/>
    <n v="0.76"/>
    <n v="2035"/>
    <x v="654"/>
    <x v="2"/>
    <x v="3"/>
    <x v="0"/>
    <x v="3"/>
    <s v="Wrap Bag"/>
    <x v="668"/>
    <n v="0.83"/>
    <s v="United States"/>
    <x v="3"/>
    <x v="26"/>
    <s v="Palm Beach Gardens"/>
    <n v="33403"/>
    <d v="2015-05-18T00:00:00"/>
    <d v="2015-05-20T00:00:00"/>
    <n v="20"/>
    <n v="36.72"/>
    <n v="87117"/>
    <n v="2"/>
    <n v="-110.11"/>
    <n v="4.08"/>
    <x v="3"/>
    <x v="0"/>
    <x v="0"/>
    <n v="-40.43"/>
    <s v=""/>
    <x v="2"/>
  </r>
  <r>
    <n v="19733"/>
    <s v="Not Specified"/>
    <n v="0"/>
    <n v="-88.61"/>
    <n v="73.98"/>
    <n v="14.52"/>
    <n v="2037"/>
    <x v="655"/>
    <x v="2"/>
    <x v="2"/>
    <x v="2"/>
    <x v="13"/>
    <s v="Small Box"/>
    <x v="414"/>
    <n v="0.65"/>
    <s v="United States"/>
    <x v="0"/>
    <x v="5"/>
    <s v="Bozeman"/>
    <n v="59715"/>
    <d v="2015-03-12T00:00:00"/>
    <d v="2015-03-14T00:00:00"/>
    <n v="4"/>
    <n v="305.70999999999998"/>
    <n v="89333"/>
    <n v="2"/>
    <n v="-28.98"/>
    <n v="0"/>
    <x v="5"/>
    <x v="1"/>
    <x v="1"/>
    <n v="-88.61"/>
    <s v=""/>
    <x v="2"/>
  </r>
  <r>
    <n v="22018"/>
    <s v="High"/>
    <n v="0.06"/>
    <n v="109.16"/>
    <n v="40.99"/>
    <n v="17.48"/>
    <n v="2038"/>
    <x v="656"/>
    <x v="2"/>
    <x v="2"/>
    <x v="0"/>
    <x v="7"/>
    <s v="Small Box"/>
    <x v="399"/>
    <n v="0.36"/>
    <s v="United States"/>
    <x v="1"/>
    <x v="4"/>
    <s v="Mount Vernon"/>
    <n v="10550"/>
    <d v="2015-04-21T00:00:00"/>
    <d v="2015-04-21T00:00:00"/>
    <n v="7"/>
    <n v="277.12"/>
    <n v="89334"/>
    <n v="0"/>
    <n v="39.39"/>
    <n v="17.690000000000001"/>
    <x v="4"/>
    <x v="0"/>
    <x v="0"/>
    <s v=""/>
    <n v="109.16"/>
    <x v="552"/>
  </r>
  <r>
    <n v="24731"/>
    <s v="Low"/>
    <n v="0.09"/>
    <n v="-136.12"/>
    <n v="20.99"/>
    <n v="2.5"/>
    <n v="2044"/>
    <x v="657"/>
    <x v="2"/>
    <x v="0"/>
    <x v="2"/>
    <x v="5"/>
    <s v="Wrap Bag"/>
    <x v="427"/>
    <n v="0.81"/>
    <s v="United States"/>
    <x v="3"/>
    <x v="40"/>
    <s v="Rogers"/>
    <n v="72756"/>
    <d v="2015-06-24T00:00:00"/>
    <d v="2015-07-01T00:00:00"/>
    <n v="6"/>
    <n v="100.11"/>
    <n v="88692"/>
    <n v="7"/>
    <n v="-135.97"/>
    <n v="9.9"/>
    <x v="1"/>
    <x v="0"/>
    <x v="0"/>
    <n v="-136.12"/>
    <s v=""/>
    <x v="2"/>
  </r>
  <r>
    <n v="22970"/>
    <s v="Critical"/>
    <n v="0.04"/>
    <n v="-27.38"/>
    <n v="4.28"/>
    <n v="5.68"/>
    <n v="2046"/>
    <x v="658"/>
    <x v="2"/>
    <x v="0"/>
    <x v="0"/>
    <x v="7"/>
    <s v="Small Box"/>
    <x v="669"/>
    <n v="0.4"/>
    <s v="United States"/>
    <x v="2"/>
    <x v="13"/>
    <s v="Liberal"/>
    <n v="67901"/>
    <d v="2015-06-12T00:00:00"/>
    <d v="2015-06-14T00:00:00"/>
    <n v="7"/>
    <n v="31.54"/>
    <n v="88219"/>
    <n v="2"/>
    <n v="-86.79"/>
    <n v="1.31"/>
    <x v="1"/>
    <x v="0"/>
    <x v="0"/>
    <n v="-27.38"/>
    <s v=""/>
    <x v="2"/>
  </r>
  <r>
    <n v="22971"/>
    <s v="Critical"/>
    <n v="0.06"/>
    <n v="-435.76"/>
    <n v="376.13"/>
    <n v="85.63"/>
    <n v="2046"/>
    <x v="658"/>
    <x v="1"/>
    <x v="0"/>
    <x v="1"/>
    <x v="11"/>
    <s v="Jumbo Box"/>
    <x v="670"/>
    <n v="0.74"/>
    <s v="United States"/>
    <x v="2"/>
    <x v="13"/>
    <s v="Liberal"/>
    <n v="67901"/>
    <d v="2015-06-12T00:00:00"/>
    <d v="2015-06-14T00:00:00"/>
    <n v="13"/>
    <n v="4634.6899999999996"/>
    <n v="88219"/>
    <n v="2"/>
    <n v="-9.4"/>
    <n v="295.83"/>
    <x v="1"/>
    <x v="0"/>
    <x v="0"/>
    <n v="-435.76"/>
    <s v=""/>
    <x v="2"/>
  </r>
  <r>
    <n v="22972"/>
    <s v="Critical"/>
    <n v="0.06"/>
    <n v="682.53"/>
    <n v="424.21"/>
    <n v="110.2"/>
    <n v="2046"/>
    <x v="658"/>
    <x v="1"/>
    <x v="0"/>
    <x v="1"/>
    <x v="11"/>
    <s v="Jumbo Box"/>
    <x v="651"/>
    <n v="0.67"/>
    <s v="United States"/>
    <x v="2"/>
    <x v="13"/>
    <s v="Liberal"/>
    <n v="67901"/>
    <d v="2015-06-12T00:00:00"/>
    <d v="2015-06-13T00:00:00"/>
    <n v="17"/>
    <n v="7304.03"/>
    <n v="88219"/>
    <n v="1"/>
    <n v="9.34"/>
    <n v="466.21"/>
    <x v="1"/>
    <x v="0"/>
    <x v="0"/>
    <s v=""/>
    <n v="682.53"/>
    <x v="553"/>
  </r>
  <r>
    <n v="22973"/>
    <s v="Critical"/>
    <n v="0.06"/>
    <n v="-277.22000000000003"/>
    <n v="195.99"/>
    <n v="8.99"/>
    <n v="2046"/>
    <x v="658"/>
    <x v="2"/>
    <x v="0"/>
    <x v="2"/>
    <x v="5"/>
    <s v="Small Box"/>
    <x v="258"/>
    <n v="0.6"/>
    <s v="United States"/>
    <x v="2"/>
    <x v="13"/>
    <s v="Liberal"/>
    <n v="67901"/>
    <d v="2015-06-12T00:00:00"/>
    <d v="2015-06-14T00:00:00"/>
    <n v="4"/>
    <n v="632.65"/>
    <n v="88219"/>
    <n v="2"/>
    <n v="-43.82"/>
    <n v="40.380000000000003"/>
    <x v="1"/>
    <x v="0"/>
    <x v="0"/>
    <n v="-277.22000000000003"/>
    <s v=""/>
    <x v="2"/>
  </r>
  <r>
    <n v="18497"/>
    <s v="High"/>
    <n v="0.03"/>
    <n v="-266.69"/>
    <n v="15.28"/>
    <n v="1.99"/>
    <n v="2049"/>
    <x v="659"/>
    <x v="2"/>
    <x v="0"/>
    <x v="2"/>
    <x v="13"/>
    <s v="Small Pack"/>
    <x v="108"/>
    <n v="0.42"/>
    <s v="United States"/>
    <x v="3"/>
    <x v="8"/>
    <s v="Harrisonburg"/>
    <n v="22801"/>
    <d v="2015-06-21T00:00:00"/>
    <d v="2015-06-23T00:00:00"/>
    <n v="19"/>
    <n v="290.98"/>
    <n v="88220"/>
    <n v="2"/>
    <n v="-91.65"/>
    <n v="9"/>
    <x v="1"/>
    <x v="0"/>
    <x v="0"/>
    <n v="-266.69"/>
    <s v=""/>
    <x v="2"/>
  </r>
  <r>
    <n v="18498"/>
    <s v="High"/>
    <n v="0.09"/>
    <n v="-12.28"/>
    <n v="1.76"/>
    <n v="0.7"/>
    <n v="2049"/>
    <x v="659"/>
    <x v="2"/>
    <x v="0"/>
    <x v="0"/>
    <x v="0"/>
    <s v="Wrap Bag"/>
    <x v="671"/>
    <n v="0.56000000000000005"/>
    <s v="United States"/>
    <x v="3"/>
    <x v="8"/>
    <s v="Harrisonburg"/>
    <n v="22801"/>
    <d v="2015-06-21T00:00:00"/>
    <d v="2015-06-24T00:00:00"/>
    <n v="13"/>
    <n v="21.77"/>
    <n v="88220"/>
    <n v="3"/>
    <n v="-56.4"/>
    <n v="2.15"/>
    <x v="1"/>
    <x v="0"/>
    <x v="0"/>
    <n v="-12.28"/>
    <s v=""/>
    <x v="2"/>
  </r>
  <r>
    <n v="18251"/>
    <s v="Not Specified"/>
    <n v="7.0000000000000007E-2"/>
    <n v="265.11"/>
    <n v="31.78"/>
    <n v="1.99"/>
    <n v="2052"/>
    <x v="660"/>
    <x v="2"/>
    <x v="1"/>
    <x v="2"/>
    <x v="13"/>
    <s v="Small Pack"/>
    <x v="323"/>
    <n v="0.42"/>
    <s v="United States"/>
    <x v="0"/>
    <x v="27"/>
    <s v="Albuquerque"/>
    <n v="87105"/>
    <d v="2015-02-19T00:00:00"/>
    <d v="2015-02-21T00:00:00"/>
    <n v="13"/>
    <n v="384.22"/>
    <n v="87234"/>
    <n v="2"/>
    <n v="69"/>
    <n v="28.92"/>
    <x v="2"/>
    <x v="0"/>
    <x v="0"/>
    <s v=""/>
    <n v="265.11"/>
    <x v="554"/>
  </r>
  <r>
    <n v="18252"/>
    <s v="Not Specified"/>
    <n v="0"/>
    <n v="9.56"/>
    <n v="5.98"/>
    <n v="2.5"/>
    <n v="2052"/>
    <x v="660"/>
    <x v="2"/>
    <x v="1"/>
    <x v="0"/>
    <x v="4"/>
    <s v="Small Box"/>
    <x v="70"/>
    <n v="0.36"/>
    <s v="United States"/>
    <x v="0"/>
    <x v="27"/>
    <s v="Albuquerque"/>
    <n v="87105"/>
    <d v="2015-02-19T00:00:00"/>
    <d v="2015-02-20T00:00:00"/>
    <n v="5"/>
    <n v="31.64"/>
    <n v="87234"/>
    <n v="1"/>
    <n v="30.22"/>
    <n v="0"/>
    <x v="2"/>
    <x v="1"/>
    <x v="1"/>
    <s v=""/>
    <n v="9.56"/>
    <x v="555"/>
  </r>
  <r>
    <n v="18253"/>
    <s v="Not Specified"/>
    <n v="0.1"/>
    <n v="390.1"/>
    <n v="35.99"/>
    <n v="1.1000000000000001"/>
    <n v="2052"/>
    <x v="660"/>
    <x v="0"/>
    <x v="1"/>
    <x v="2"/>
    <x v="5"/>
    <s v="Small Box"/>
    <x v="337"/>
    <n v="0.55000000000000004"/>
    <s v="United States"/>
    <x v="0"/>
    <x v="27"/>
    <s v="Albuquerque"/>
    <n v="87105"/>
    <d v="2015-02-19T00:00:00"/>
    <d v="2015-02-20T00:00:00"/>
    <n v="19"/>
    <n v="565.36"/>
    <n v="87234"/>
    <n v="1"/>
    <n v="69"/>
    <n v="62.82"/>
    <x v="2"/>
    <x v="0"/>
    <x v="0"/>
    <s v=""/>
    <n v="390.1"/>
    <x v="556"/>
  </r>
  <r>
    <n v="20481"/>
    <s v="Medium"/>
    <n v="7.0000000000000007E-2"/>
    <n v="46.65"/>
    <n v="5.98"/>
    <n v="5.46"/>
    <n v="2058"/>
    <x v="661"/>
    <x v="2"/>
    <x v="0"/>
    <x v="0"/>
    <x v="7"/>
    <s v="Small Box"/>
    <x v="381"/>
    <n v="0.36"/>
    <s v="United States"/>
    <x v="3"/>
    <x v="24"/>
    <s v="Hickory"/>
    <n v="28601"/>
    <d v="2015-02-13T00:00:00"/>
    <d v="2015-02-15T00:00:00"/>
    <n v="5"/>
    <n v="32.76"/>
    <n v="88040"/>
    <n v="2"/>
    <n v="142.4"/>
    <n v="2.4700000000000002"/>
    <x v="2"/>
    <x v="0"/>
    <x v="0"/>
    <s v=""/>
    <n v="46.65"/>
    <x v="557"/>
  </r>
  <r>
    <n v="23499"/>
    <s v="Not Specified"/>
    <n v="0.09"/>
    <n v="-1250.75"/>
    <n v="28.48"/>
    <n v="1.99"/>
    <n v="2059"/>
    <x v="662"/>
    <x v="2"/>
    <x v="0"/>
    <x v="2"/>
    <x v="13"/>
    <s v="Small Pack"/>
    <x v="137"/>
    <n v="0.4"/>
    <s v="United States"/>
    <x v="3"/>
    <x v="24"/>
    <s v="High Point"/>
    <n v="27260"/>
    <d v="2015-01-17T00:00:00"/>
    <d v="2015-01-18T00:00:00"/>
    <n v="13"/>
    <n v="336.92"/>
    <n v="88039"/>
    <n v="1"/>
    <n v="-371.23"/>
    <n v="33.32"/>
    <x v="0"/>
    <x v="0"/>
    <x v="0"/>
    <n v="-1250.75"/>
    <s v=""/>
    <x v="2"/>
  </r>
  <r>
    <n v="21632"/>
    <s v="Critical"/>
    <n v="0.1"/>
    <n v="374.9"/>
    <n v="9.85"/>
    <n v="4.82"/>
    <n v="2059"/>
    <x v="662"/>
    <x v="2"/>
    <x v="0"/>
    <x v="0"/>
    <x v="0"/>
    <s v="Wrap Bag"/>
    <x v="672"/>
    <n v="0.47"/>
    <s v="United States"/>
    <x v="3"/>
    <x v="24"/>
    <s v="High Point"/>
    <n v="27260"/>
    <d v="2015-03-27T00:00:00"/>
    <d v="2015-03-28T00:00:00"/>
    <n v="12"/>
    <n v="114.91"/>
    <n v="88041"/>
    <n v="1"/>
    <n v="326.26"/>
    <n v="12.77"/>
    <x v="5"/>
    <x v="0"/>
    <x v="0"/>
    <s v=""/>
    <n v="374.9"/>
    <x v="558"/>
  </r>
  <r>
    <n v="21633"/>
    <s v="Critical"/>
    <n v="0.04"/>
    <n v="-528.84"/>
    <n v="125.99"/>
    <n v="7.69"/>
    <n v="2059"/>
    <x v="662"/>
    <x v="2"/>
    <x v="0"/>
    <x v="2"/>
    <x v="5"/>
    <s v="Small Box"/>
    <x v="442"/>
    <n v="0.57999999999999996"/>
    <s v="United States"/>
    <x v="3"/>
    <x v="24"/>
    <s v="High Point"/>
    <n v="27260"/>
    <d v="2015-03-27T00:00:00"/>
    <d v="2015-03-28T00:00:00"/>
    <n v="9"/>
    <n v="934.52"/>
    <n v="88041"/>
    <n v="1"/>
    <n v="-56.59"/>
    <n v="38.94"/>
    <x v="5"/>
    <x v="0"/>
    <x v="0"/>
    <n v="-528.84"/>
    <s v=""/>
    <x v="2"/>
  </r>
  <r>
    <n v="20841"/>
    <s v="Medium"/>
    <n v="0.02"/>
    <n v="-272.70999999999998"/>
    <n v="240.98"/>
    <n v="60.2"/>
    <n v="2061"/>
    <x v="663"/>
    <x v="1"/>
    <x v="0"/>
    <x v="1"/>
    <x v="14"/>
    <s v="Jumbo Box"/>
    <x v="673"/>
    <n v="0.56000000000000005"/>
    <s v="United States"/>
    <x v="2"/>
    <x v="32"/>
    <s v="North Platte"/>
    <n v="69101"/>
    <d v="2015-01-29T00:00:00"/>
    <d v="2015-01-31T00:00:00"/>
    <n v="1"/>
    <n v="260.66000000000003"/>
    <n v="87146"/>
    <n v="2"/>
    <n v="-104.62"/>
    <n v="5.32"/>
    <x v="0"/>
    <x v="0"/>
    <x v="0"/>
    <n v="-272.70999999999998"/>
    <s v=""/>
    <x v="2"/>
  </r>
  <r>
    <n v="20840"/>
    <s v="Medium"/>
    <n v="0.02"/>
    <n v="-162.69"/>
    <n v="420.98"/>
    <n v="19.989999999999998"/>
    <n v="2062"/>
    <x v="664"/>
    <x v="2"/>
    <x v="0"/>
    <x v="0"/>
    <x v="8"/>
    <s v="Small Box"/>
    <x v="534"/>
    <n v="0.35"/>
    <s v="United States"/>
    <x v="3"/>
    <x v="8"/>
    <s v="Mechanicsville"/>
    <n v="23111"/>
    <d v="2015-01-29T00:00:00"/>
    <d v="2015-02-01T00:00:00"/>
    <n v="10"/>
    <n v="4249.37"/>
    <n v="87146"/>
    <n v="3"/>
    <n v="-3.83"/>
    <n v="86.72"/>
    <x v="0"/>
    <x v="0"/>
    <x v="0"/>
    <n v="-162.69"/>
    <s v=""/>
    <x v="2"/>
  </r>
  <r>
    <n v="22511"/>
    <s v="Low"/>
    <n v="0.04"/>
    <n v="-115.9"/>
    <n v="291.73"/>
    <n v="48.8"/>
    <n v="2062"/>
    <x v="664"/>
    <x v="1"/>
    <x v="0"/>
    <x v="1"/>
    <x v="1"/>
    <s v="Jumbo Drum"/>
    <x v="34"/>
    <n v="0.56000000000000005"/>
    <s v="United States"/>
    <x v="3"/>
    <x v="8"/>
    <s v="Mechanicsville"/>
    <n v="23111"/>
    <d v="2015-06-26T00:00:00"/>
    <d v="2015-06-30T00:00:00"/>
    <n v="22"/>
    <n v="6676.61"/>
    <n v="87148"/>
    <n v="4"/>
    <n v="-1.74"/>
    <n v="278.19"/>
    <x v="1"/>
    <x v="0"/>
    <x v="0"/>
    <n v="-115.9"/>
    <s v=""/>
    <x v="2"/>
  </r>
  <r>
    <n v="25759"/>
    <s v="Low"/>
    <n v="0.06"/>
    <n v="-729.99"/>
    <n v="300.97000000000003"/>
    <n v="7.18"/>
    <n v="2063"/>
    <x v="665"/>
    <x v="2"/>
    <x v="0"/>
    <x v="2"/>
    <x v="13"/>
    <s v="Small Box"/>
    <x v="394"/>
    <n v="0.48"/>
    <s v="United States"/>
    <x v="3"/>
    <x v="8"/>
    <s v="Newport News"/>
    <n v="23602"/>
    <d v="2015-05-08T00:00:00"/>
    <d v="2015-05-08T00:00:00"/>
    <n v="1"/>
    <n v="291.39999999999998"/>
    <n v="87147"/>
    <n v="0"/>
    <n v="-250.51"/>
    <n v="18.600000000000001"/>
    <x v="3"/>
    <x v="0"/>
    <x v="0"/>
    <n v="-729.99"/>
    <s v=""/>
    <x v="2"/>
  </r>
  <r>
    <n v="25228"/>
    <s v="Medium"/>
    <n v="0.09"/>
    <n v="-133.55000000000001"/>
    <n v="20.89"/>
    <n v="11.52"/>
    <n v="2066"/>
    <x v="666"/>
    <x v="2"/>
    <x v="1"/>
    <x v="0"/>
    <x v="10"/>
    <s v="Small Box"/>
    <x v="254"/>
    <n v="0.83"/>
    <s v="United States"/>
    <x v="3"/>
    <x v="24"/>
    <s v="Indian Trail"/>
    <n v="28079"/>
    <d v="2015-03-26T00:00:00"/>
    <d v="2015-03-27T00:00:00"/>
    <n v="7"/>
    <n v="146.5"/>
    <n v="85833"/>
    <n v="1"/>
    <n v="-91.16"/>
    <n v="14.49"/>
    <x v="5"/>
    <x v="0"/>
    <x v="0"/>
    <n v="-133.55000000000001"/>
    <s v=""/>
    <x v="2"/>
  </r>
  <r>
    <n v="24748"/>
    <s v="Critical"/>
    <n v="0.09"/>
    <n v="272.69"/>
    <n v="20.99"/>
    <n v="4.8099999999999996"/>
    <n v="2066"/>
    <x v="666"/>
    <x v="0"/>
    <x v="1"/>
    <x v="2"/>
    <x v="5"/>
    <s v="Medium Box"/>
    <x v="160"/>
    <n v="0.57999999999999996"/>
    <s v="United States"/>
    <x v="3"/>
    <x v="24"/>
    <s v="Indian Trail"/>
    <n v="28079"/>
    <d v="2015-03-31T00:00:00"/>
    <d v="2015-04-01T00:00:00"/>
    <n v="2"/>
    <n v="38.979999999999997"/>
    <n v="85834"/>
    <n v="1"/>
    <n v="699.57"/>
    <n v="3.86"/>
    <x v="5"/>
    <x v="0"/>
    <x v="0"/>
    <s v=""/>
    <n v="272.69"/>
    <x v="559"/>
  </r>
  <r>
    <n v="25381"/>
    <s v="Low"/>
    <n v="0.1"/>
    <n v="-61.6"/>
    <n v="4.24"/>
    <n v="5.41"/>
    <n v="2066"/>
    <x v="666"/>
    <x v="2"/>
    <x v="0"/>
    <x v="0"/>
    <x v="8"/>
    <s v="Small Box"/>
    <x v="21"/>
    <n v="0.35"/>
    <s v="United States"/>
    <x v="3"/>
    <x v="24"/>
    <s v="Indian Trail"/>
    <n v="28079"/>
    <d v="2015-04-19T00:00:00"/>
    <d v="2015-04-23T00:00:00"/>
    <n v="8"/>
    <n v="34.159999999999997"/>
    <n v="85835"/>
    <n v="4"/>
    <n v="-180.33"/>
    <n v="3.8"/>
    <x v="4"/>
    <x v="0"/>
    <x v="0"/>
    <n v="-61.6"/>
    <s v=""/>
    <x v="2"/>
  </r>
  <r>
    <n v="21901"/>
    <s v="Medium"/>
    <n v="0.1"/>
    <n v="66.849999999999994"/>
    <n v="40.98"/>
    <n v="6.5"/>
    <n v="2069"/>
    <x v="667"/>
    <x v="2"/>
    <x v="3"/>
    <x v="2"/>
    <x v="13"/>
    <s v="Small Box"/>
    <x v="456"/>
    <n v="0.74"/>
    <s v="United States"/>
    <x v="3"/>
    <x v="35"/>
    <s v="Fort Thomas"/>
    <n v="41075"/>
    <d v="2015-01-12T00:00:00"/>
    <d v="2015-01-14T00:00:00"/>
    <n v="3"/>
    <n v="120.34"/>
    <n v="88554"/>
    <n v="2"/>
    <n v="55.55"/>
    <n v="13.37"/>
    <x v="0"/>
    <x v="0"/>
    <x v="0"/>
    <s v=""/>
    <n v="66.849999999999994"/>
    <x v="560"/>
  </r>
  <r>
    <n v="19567"/>
    <s v="Low"/>
    <n v="7.0000000000000007E-2"/>
    <n v="17.84"/>
    <n v="35.99"/>
    <n v="5.99"/>
    <n v="2070"/>
    <x v="668"/>
    <x v="2"/>
    <x v="0"/>
    <x v="2"/>
    <x v="5"/>
    <s v="Wrap Bag"/>
    <x v="351"/>
    <n v="0.38"/>
    <s v="United States"/>
    <x v="2"/>
    <x v="22"/>
    <s v="Eastpointe"/>
    <n v="48021"/>
    <d v="2015-05-16T00:00:00"/>
    <d v="2015-05-20T00:00:00"/>
    <n v="5"/>
    <n v="153.61000000000001"/>
    <n v="88558"/>
    <n v="4"/>
    <n v="11.61"/>
    <n v="11.56"/>
    <x v="3"/>
    <x v="0"/>
    <x v="0"/>
    <s v=""/>
    <n v="17.84"/>
    <x v="561"/>
  </r>
  <r>
    <n v="20498"/>
    <s v="Not Specified"/>
    <n v="0.03"/>
    <n v="976.27"/>
    <n v="60.98"/>
    <n v="1.99"/>
    <n v="2071"/>
    <x v="669"/>
    <x v="2"/>
    <x v="0"/>
    <x v="2"/>
    <x v="13"/>
    <s v="Small Pack"/>
    <x v="674"/>
    <n v="0.5"/>
    <s v="United States"/>
    <x v="2"/>
    <x v="22"/>
    <s v="Farmington Hills"/>
    <n v="48336"/>
    <d v="2015-02-01T00:00:00"/>
    <d v="2015-02-01T00:00:00"/>
    <n v="23"/>
    <n v="1414.88"/>
    <n v="88555"/>
    <n v="0"/>
    <n v="69"/>
    <n v="43.76"/>
    <x v="2"/>
    <x v="0"/>
    <x v="0"/>
    <s v=""/>
    <n v="976.27"/>
    <x v="562"/>
  </r>
  <r>
    <n v="20499"/>
    <s v="Not Specified"/>
    <n v="0.04"/>
    <n v="23.2"/>
    <n v="3.08"/>
    <n v="0.99"/>
    <n v="2071"/>
    <x v="669"/>
    <x v="2"/>
    <x v="0"/>
    <x v="0"/>
    <x v="9"/>
    <s v="Small Box"/>
    <x v="675"/>
    <n v="0.37"/>
    <s v="United States"/>
    <x v="2"/>
    <x v="22"/>
    <s v="Farmington Hills"/>
    <n v="48336"/>
    <d v="2015-02-01T00:00:00"/>
    <d v="2015-02-02T00:00:00"/>
    <n v="11"/>
    <n v="33.630000000000003"/>
    <n v="88555"/>
    <n v="1"/>
    <n v="69"/>
    <n v="1.4"/>
    <x v="2"/>
    <x v="0"/>
    <x v="0"/>
    <s v=""/>
    <n v="23.2"/>
    <x v="563"/>
  </r>
  <r>
    <n v="19568"/>
    <s v="Low"/>
    <n v="0.08"/>
    <n v="183.84"/>
    <n v="65.989999999999995"/>
    <n v="5.92"/>
    <n v="2071"/>
    <x v="669"/>
    <x v="0"/>
    <x v="0"/>
    <x v="2"/>
    <x v="5"/>
    <s v="Small Box"/>
    <x v="411"/>
    <n v="0.57999999999999996"/>
    <s v="United States"/>
    <x v="2"/>
    <x v="22"/>
    <s v="Farmington Hills"/>
    <n v="48336"/>
    <d v="2015-05-16T00:00:00"/>
    <d v="2015-05-23T00:00:00"/>
    <n v="20"/>
    <n v="1063.81"/>
    <n v="88558"/>
    <n v="7"/>
    <n v="17.28"/>
    <n v="92.51"/>
    <x v="3"/>
    <x v="0"/>
    <x v="0"/>
    <s v=""/>
    <n v="183.84"/>
    <x v="564"/>
  </r>
  <r>
    <n v="20500"/>
    <s v="Not Specified"/>
    <n v="0"/>
    <n v="167.46"/>
    <n v="10.31"/>
    <n v="1.79"/>
    <n v="2072"/>
    <x v="670"/>
    <x v="2"/>
    <x v="0"/>
    <x v="0"/>
    <x v="7"/>
    <s v="Wrap Bag"/>
    <x v="676"/>
    <n v="0.38"/>
    <s v="United States"/>
    <x v="2"/>
    <x v="22"/>
    <s v="Flint"/>
    <n v="48505"/>
    <d v="2015-02-01T00:00:00"/>
    <d v="2015-02-03T00:00:00"/>
    <n v="23"/>
    <n v="242.7"/>
    <n v="88555"/>
    <n v="2"/>
    <n v="69"/>
    <n v="0"/>
    <x v="2"/>
    <x v="1"/>
    <x v="1"/>
    <s v=""/>
    <n v="167.46"/>
    <x v="565"/>
  </r>
  <r>
    <n v="20824"/>
    <s v="High"/>
    <n v="0.09"/>
    <n v="1307.27"/>
    <n v="260.98"/>
    <n v="41.91"/>
    <n v="2072"/>
    <x v="670"/>
    <x v="1"/>
    <x v="0"/>
    <x v="1"/>
    <x v="14"/>
    <s v="Jumbo Box"/>
    <x v="343"/>
    <n v="0.59"/>
    <s v="United States"/>
    <x v="2"/>
    <x v="22"/>
    <s v="Flint"/>
    <n v="48505"/>
    <d v="2015-02-11T00:00:00"/>
    <d v="2015-02-13T00:00:00"/>
    <n v="14"/>
    <n v="3377.06"/>
    <n v="88556"/>
    <n v="2"/>
    <n v="38.71"/>
    <n v="333.99"/>
    <x v="2"/>
    <x v="0"/>
    <x v="0"/>
    <s v=""/>
    <n v="1307.27"/>
    <x v="566"/>
  </r>
  <r>
    <n v="20825"/>
    <s v="High"/>
    <n v="0.01"/>
    <n v="-15.82"/>
    <n v="10.52"/>
    <n v="7.94"/>
    <n v="2072"/>
    <x v="670"/>
    <x v="2"/>
    <x v="0"/>
    <x v="1"/>
    <x v="2"/>
    <s v="Small Pack"/>
    <x v="677"/>
    <n v="0.52"/>
    <s v="United States"/>
    <x v="2"/>
    <x v="22"/>
    <s v="Flint"/>
    <n v="48505"/>
    <d v="2015-02-11T00:00:00"/>
    <d v="2015-02-13T00:00:00"/>
    <n v="11"/>
    <n v="123.93"/>
    <n v="88556"/>
    <n v="2"/>
    <n v="-12.76"/>
    <n v="1.25"/>
    <x v="2"/>
    <x v="0"/>
    <x v="0"/>
    <n v="-15.82"/>
    <s v=""/>
    <x v="2"/>
  </r>
  <r>
    <n v="20826"/>
    <s v="High"/>
    <n v="0.02"/>
    <n v="-55.83"/>
    <n v="5.98"/>
    <n v="7.5"/>
    <n v="2072"/>
    <x v="670"/>
    <x v="0"/>
    <x v="0"/>
    <x v="0"/>
    <x v="7"/>
    <s v="Small Box"/>
    <x v="678"/>
    <n v="0.4"/>
    <s v="United States"/>
    <x v="2"/>
    <x v="22"/>
    <s v="Flint"/>
    <n v="48505"/>
    <d v="2015-02-11T00:00:00"/>
    <d v="2015-02-13T00:00:00"/>
    <n v="14"/>
    <n v="93.96"/>
    <n v="88556"/>
    <n v="2"/>
    <n v="-59.42"/>
    <n v="1.92"/>
    <x v="2"/>
    <x v="0"/>
    <x v="0"/>
    <n v="-55.83"/>
    <s v=""/>
    <x v="2"/>
  </r>
  <r>
    <n v="24677"/>
    <s v="Not Specified"/>
    <n v="0.05"/>
    <n v="550.38"/>
    <n v="291.73"/>
    <n v="48.8"/>
    <n v="2073"/>
    <x v="671"/>
    <x v="1"/>
    <x v="3"/>
    <x v="1"/>
    <x v="1"/>
    <s v="Jumbo Drum"/>
    <x v="34"/>
    <n v="0.56000000000000005"/>
    <s v="United States"/>
    <x v="2"/>
    <x v="22"/>
    <s v="Garden City"/>
    <n v="48135"/>
    <d v="2015-04-07T00:00:00"/>
    <d v="2015-04-09T00:00:00"/>
    <n v="6"/>
    <n v="1818.41"/>
    <n v="88557"/>
    <n v="2"/>
    <n v="30.27"/>
    <n v="95.71"/>
    <x v="4"/>
    <x v="0"/>
    <x v="0"/>
    <s v=""/>
    <n v="550.38"/>
    <x v="567"/>
  </r>
  <r>
    <n v="24094"/>
    <s v="Low"/>
    <n v="0.09"/>
    <n v="1.68"/>
    <n v="1.48"/>
    <n v="0.7"/>
    <n v="2081"/>
    <x v="672"/>
    <x v="2"/>
    <x v="0"/>
    <x v="0"/>
    <x v="3"/>
    <s v="Wrap Bag"/>
    <x v="679"/>
    <n v="0.37"/>
    <s v="United States"/>
    <x v="1"/>
    <x v="4"/>
    <s v="Ithaca"/>
    <n v="14853"/>
    <d v="2015-01-03T00:00:00"/>
    <d v="2015-01-05T00:00:00"/>
    <n v="6"/>
    <n v="8.9499999999999993"/>
    <n v="86092"/>
    <n v="2"/>
    <n v="18.77"/>
    <n v="0.89"/>
    <x v="0"/>
    <x v="0"/>
    <x v="0"/>
    <s v=""/>
    <n v="1.68"/>
    <x v="568"/>
  </r>
  <r>
    <n v="21697"/>
    <s v="Low"/>
    <n v="0.06"/>
    <n v="450.46"/>
    <n v="38.06"/>
    <n v="4.5"/>
    <n v="2089"/>
    <x v="673"/>
    <x v="2"/>
    <x v="0"/>
    <x v="0"/>
    <x v="15"/>
    <s v="Small Box"/>
    <x v="680"/>
    <n v="0.56000000000000005"/>
    <s v="United States"/>
    <x v="1"/>
    <x v="4"/>
    <s v="New City"/>
    <n v="10956"/>
    <d v="2015-06-30T00:00:00"/>
    <d v="2015-07-06T00:00:00"/>
    <n v="17"/>
    <n v="652.84"/>
    <n v="88348"/>
    <n v="6"/>
    <n v="69"/>
    <n v="41.67"/>
    <x v="1"/>
    <x v="0"/>
    <x v="0"/>
    <s v=""/>
    <n v="450.46"/>
    <x v="569"/>
  </r>
  <r>
    <n v="21698"/>
    <s v="Low"/>
    <n v="0.08"/>
    <n v="8798.18"/>
    <n v="599.99"/>
    <n v="24.49"/>
    <n v="2089"/>
    <x v="673"/>
    <x v="2"/>
    <x v="0"/>
    <x v="2"/>
    <x v="16"/>
    <s v="Large Box"/>
    <x v="681"/>
    <n v="0.37"/>
    <s v="United States"/>
    <x v="1"/>
    <x v="4"/>
    <s v="New City"/>
    <n v="10956"/>
    <d v="2015-06-30T00:00:00"/>
    <d v="2015-07-08T00:00:00"/>
    <n v="22"/>
    <n v="12750.99"/>
    <n v="88348"/>
    <n v="8"/>
    <n v="69"/>
    <n v="1108.78"/>
    <x v="1"/>
    <x v="0"/>
    <x v="0"/>
    <s v=""/>
    <n v="8798.18"/>
    <x v="570"/>
  </r>
  <r>
    <n v="21699"/>
    <s v="Low"/>
    <n v="0.1"/>
    <n v="-5.38"/>
    <n v="3.98"/>
    <n v="2.97"/>
    <n v="2089"/>
    <x v="673"/>
    <x v="0"/>
    <x v="0"/>
    <x v="0"/>
    <x v="7"/>
    <s v="Wrap Bag"/>
    <x v="682"/>
    <n v="0.35"/>
    <s v="United States"/>
    <x v="1"/>
    <x v="4"/>
    <s v="New City"/>
    <n v="10956"/>
    <d v="2015-06-30T00:00:00"/>
    <d v="2015-07-04T00:00:00"/>
    <n v="5"/>
    <n v="20.54"/>
    <n v="88348"/>
    <n v="4"/>
    <n v="-26.22"/>
    <n v="2.2799999999999998"/>
    <x v="1"/>
    <x v="0"/>
    <x v="0"/>
    <n v="-5.38"/>
    <s v=""/>
    <x v="2"/>
  </r>
  <r>
    <n v="18696"/>
    <s v="Medium"/>
    <n v="0.08"/>
    <n v="3031.97"/>
    <n v="400.98"/>
    <n v="42.52"/>
    <n v="2094"/>
    <x v="674"/>
    <x v="1"/>
    <x v="0"/>
    <x v="1"/>
    <x v="11"/>
    <s v="Jumbo Box"/>
    <x v="395"/>
    <n v="0.71"/>
    <s v="United States"/>
    <x v="0"/>
    <x v="1"/>
    <s v="Chico"/>
    <n v="95928"/>
    <d v="2015-02-05T00:00:00"/>
    <d v="2015-02-06T00:00:00"/>
    <n v="20"/>
    <n v="7840.04"/>
    <n v="86629"/>
    <n v="1"/>
    <n v="38.67"/>
    <n v="681.74"/>
    <x v="2"/>
    <x v="0"/>
    <x v="0"/>
    <s v=""/>
    <n v="3031.97"/>
    <x v="571"/>
  </r>
  <r>
    <n v="18417"/>
    <s v="Medium"/>
    <n v="0.1"/>
    <n v="138.02000000000001"/>
    <n v="300.97000000000003"/>
    <n v="7.18"/>
    <n v="2097"/>
    <x v="675"/>
    <x v="2"/>
    <x v="1"/>
    <x v="2"/>
    <x v="13"/>
    <s v="Small Box"/>
    <x v="394"/>
    <n v="0.48"/>
    <s v="United States"/>
    <x v="3"/>
    <x v="39"/>
    <s v="Hilton Head Island"/>
    <n v="29915"/>
    <d v="2015-04-18T00:00:00"/>
    <d v="2015-04-19T00:00:00"/>
    <n v="4"/>
    <n v="1094.33"/>
    <n v="87889"/>
    <n v="1"/>
    <n v="12.61"/>
    <n v="121.59"/>
    <x v="4"/>
    <x v="0"/>
    <x v="0"/>
    <s v=""/>
    <n v="138.02000000000001"/>
    <x v="572"/>
  </r>
  <r>
    <n v="18418"/>
    <s v="Medium"/>
    <n v="0.06"/>
    <n v="38.869999999999997"/>
    <n v="39.89"/>
    <n v="3.04"/>
    <n v="2098"/>
    <x v="676"/>
    <x v="2"/>
    <x v="1"/>
    <x v="1"/>
    <x v="2"/>
    <s v="Wrap Bag"/>
    <x v="683"/>
    <n v="0.53"/>
    <s v="United States"/>
    <x v="3"/>
    <x v="39"/>
    <s v="Mount Pleasant"/>
    <n v="29464"/>
    <d v="2015-04-18T00:00:00"/>
    <d v="2015-04-20T00:00:00"/>
    <n v="10"/>
    <n v="389.97"/>
    <n v="87889"/>
    <n v="2"/>
    <n v="9.9700000000000006"/>
    <n v="24.89"/>
    <x v="4"/>
    <x v="0"/>
    <x v="0"/>
    <s v=""/>
    <n v="38.869999999999997"/>
    <x v="573"/>
  </r>
  <r>
    <n v="22234"/>
    <s v="Not Specified"/>
    <n v="7.0000000000000007E-2"/>
    <n v="-45.53"/>
    <n v="14.56"/>
    <n v="3.5"/>
    <n v="2099"/>
    <x v="677"/>
    <x v="2"/>
    <x v="1"/>
    <x v="0"/>
    <x v="15"/>
    <s v="Small Box"/>
    <x v="324"/>
    <n v="0.57999999999999996"/>
    <s v="United States"/>
    <x v="3"/>
    <x v="39"/>
    <s v="Myrtle Beach"/>
    <n v="29577"/>
    <d v="2015-01-08T00:00:00"/>
    <d v="2015-01-09T00:00:00"/>
    <n v="6"/>
    <n v="84.59"/>
    <n v="87888"/>
    <n v="1"/>
    <n v="-53.82"/>
    <n v="6.37"/>
    <x v="0"/>
    <x v="0"/>
    <x v="0"/>
    <n v="-45.53"/>
    <s v=""/>
    <x v="2"/>
  </r>
  <r>
    <n v="5501"/>
    <s v="Medium"/>
    <n v="0.05"/>
    <n v="567.59"/>
    <n v="399.98"/>
    <n v="12.06"/>
    <n v="2107"/>
    <x v="678"/>
    <x v="1"/>
    <x v="0"/>
    <x v="2"/>
    <x v="6"/>
    <s v="Jumbo Box"/>
    <x v="79"/>
    <n v="0.56000000000000005"/>
    <s v="United States"/>
    <x v="2"/>
    <x v="12"/>
    <s v="Chicago"/>
    <n v="60601"/>
    <d v="2015-06-06T00:00:00"/>
    <d v="2015-06-06T00:00:00"/>
    <n v="24"/>
    <n v="9666.7199999999993"/>
    <n v="39015"/>
    <n v="0"/>
    <n v="5.87"/>
    <n v="508.77"/>
    <x v="1"/>
    <x v="0"/>
    <x v="0"/>
    <s v=""/>
    <n v="567.59"/>
    <x v="574"/>
  </r>
  <r>
    <n v="5502"/>
    <s v="Medium"/>
    <n v="7.0000000000000007E-2"/>
    <n v="-28.45"/>
    <n v="6.48"/>
    <n v="5.74"/>
    <n v="2107"/>
    <x v="678"/>
    <x v="2"/>
    <x v="0"/>
    <x v="0"/>
    <x v="7"/>
    <s v="Small Box"/>
    <x v="684"/>
    <n v="0.37"/>
    <s v="United States"/>
    <x v="2"/>
    <x v="12"/>
    <s v="Chicago"/>
    <n v="60601"/>
    <d v="2015-06-06T00:00:00"/>
    <d v="2015-06-06T00:00:00"/>
    <n v="20"/>
    <n v="134.58000000000001"/>
    <n v="39015"/>
    <n v="0"/>
    <n v="-21.14"/>
    <n v="10.130000000000001"/>
    <x v="1"/>
    <x v="0"/>
    <x v="0"/>
    <n v="-28.45"/>
    <s v=""/>
    <x v="2"/>
  </r>
  <r>
    <n v="23502"/>
    <s v="Medium"/>
    <n v="7.0000000000000007E-2"/>
    <n v="-14.22"/>
    <n v="6.48"/>
    <n v="5.74"/>
    <n v="2108"/>
    <x v="679"/>
    <x v="2"/>
    <x v="0"/>
    <x v="0"/>
    <x v="7"/>
    <s v="Small Box"/>
    <x v="684"/>
    <n v="0.37"/>
    <s v="United States"/>
    <x v="2"/>
    <x v="33"/>
    <s v="Mehlville"/>
    <n v="63129"/>
    <d v="2015-06-06T00:00:00"/>
    <d v="2015-06-06T00:00:00"/>
    <n v="5"/>
    <n v="33.65"/>
    <n v="87862"/>
    <n v="0"/>
    <n v="-42.27"/>
    <n v="2.5299999999999998"/>
    <x v="1"/>
    <x v="0"/>
    <x v="0"/>
    <n v="-14.22"/>
    <s v=""/>
    <x v="2"/>
  </r>
  <r>
    <n v="18540"/>
    <s v="Critical"/>
    <n v="0.08"/>
    <n v="-601.79999999999995"/>
    <n v="6.68"/>
    <n v="1.5"/>
    <n v="2114"/>
    <x v="680"/>
    <x v="2"/>
    <x v="0"/>
    <x v="0"/>
    <x v="0"/>
    <s v="Wrap Bag"/>
    <x v="685"/>
    <n v="0.48"/>
    <s v="United States"/>
    <x v="3"/>
    <x v="8"/>
    <s v="Norfolk"/>
    <n v="23518"/>
    <d v="2015-03-26T00:00:00"/>
    <d v="2015-03-28T00:00:00"/>
    <n v="10"/>
    <n v="66.12"/>
    <n v="88403"/>
    <n v="2"/>
    <n v="-910.17"/>
    <n v="5.75"/>
    <x v="5"/>
    <x v="0"/>
    <x v="0"/>
    <n v="-601.79999999999995"/>
    <s v=""/>
    <x v="2"/>
  </r>
  <r>
    <n v="18562"/>
    <s v="Critical"/>
    <n v="0.08"/>
    <n v="38.409999999999997"/>
    <n v="2.89"/>
    <n v="0.49"/>
    <n v="2114"/>
    <x v="680"/>
    <x v="2"/>
    <x v="0"/>
    <x v="0"/>
    <x v="9"/>
    <s v="Small Box"/>
    <x v="686"/>
    <n v="0.38"/>
    <s v="United States"/>
    <x v="3"/>
    <x v="8"/>
    <s v="Norfolk"/>
    <n v="23518"/>
    <d v="2015-04-23T00:00:00"/>
    <d v="2015-04-23T00:00:00"/>
    <n v="1"/>
    <n v="3.07"/>
    <n v="88404"/>
    <n v="0"/>
    <n v="1251.01"/>
    <n v="0.27"/>
    <x v="4"/>
    <x v="0"/>
    <x v="0"/>
    <s v=""/>
    <n v="38.409999999999997"/>
    <x v="575"/>
  </r>
  <r>
    <n v="21066"/>
    <s v="Critical"/>
    <n v="7.0000000000000007E-2"/>
    <n v="53.11"/>
    <n v="226.67"/>
    <n v="28.16"/>
    <n v="2114"/>
    <x v="680"/>
    <x v="1"/>
    <x v="0"/>
    <x v="1"/>
    <x v="1"/>
    <s v="Jumbo Drum"/>
    <x v="558"/>
    <n v="0.59"/>
    <s v="United States"/>
    <x v="3"/>
    <x v="8"/>
    <s v="Norfolk"/>
    <n v="23518"/>
    <d v="2015-02-26T00:00:00"/>
    <d v="2015-02-27T00:00:00"/>
    <n v="1"/>
    <n v="255.83"/>
    <n v="88405"/>
    <n v="1"/>
    <n v="20.76"/>
    <n v="19.260000000000002"/>
    <x v="2"/>
    <x v="0"/>
    <x v="0"/>
    <s v=""/>
    <n v="53.11"/>
    <x v="576"/>
  </r>
  <r>
    <n v="21067"/>
    <s v="Critical"/>
    <n v="0.08"/>
    <n v="8.74"/>
    <n v="20.98"/>
    <n v="53.03"/>
    <n v="2114"/>
    <x v="680"/>
    <x v="1"/>
    <x v="0"/>
    <x v="0"/>
    <x v="10"/>
    <s v="Jumbo Drum"/>
    <x v="211"/>
    <n v="0.78"/>
    <s v="United States"/>
    <x v="3"/>
    <x v="8"/>
    <s v="Norfolk"/>
    <n v="23518"/>
    <d v="2015-02-26T00:00:00"/>
    <d v="2015-02-28T00:00:00"/>
    <n v="20"/>
    <n v="421.18"/>
    <n v="88405"/>
    <n v="2"/>
    <n v="2.08"/>
    <n v="36.619999999999997"/>
    <x v="2"/>
    <x v="0"/>
    <x v="0"/>
    <s v=""/>
    <n v="8.74"/>
    <x v="577"/>
  </r>
  <r>
    <n v="21153"/>
    <s v="Medium"/>
    <n v="0.02"/>
    <n v="636.52"/>
    <n v="95.95"/>
    <n v="74.349999999999994"/>
    <n v="2115"/>
    <x v="681"/>
    <x v="1"/>
    <x v="0"/>
    <x v="1"/>
    <x v="1"/>
    <s v="Jumbo Drum"/>
    <x v="687"/>
    <n v="0.56999999999999995"/>
    <s v="United States"/>
    <x v="3"/>
    <x v="8"/>
    <s v="Oakton"/>
    <n v="22124"/>
    <d v="2015-04-29T00:00:00"/>
    <d v="2015-05-01T00:00:00"/>
    <n v="14"/>
    <n v="1377.46"/>
    <n v="88406"/>
    <n v="2"/>
    <n v="46.21"/>
    <n v="28.11"/>
    <x v="4"/>
    <x v="0"/>
    <x v="0"/>
    <s v=""/>
    <n v="636.52"/>
    <x v="578"/>
  </r>
  <r>
    <n v="20249"/>
    <s v="High"/>
    <n v="0.03"/>
    <n v="4554.43"/>
    <n v="320.98"/>
    <n v="24.49"/>
    <n v="2117"/>
    <x v="682"/>
    <x v="2"/>
    <x v="1"/>
    <x v="1"/>
    <x v="1"/>
    <s v="Large Box"/>
    <x v="688"/>
    <n v="0.55000000000000004"/>
    <s v="United States"/>
    <x v="2"/>
    <x v="7"/>
    <s v="Greenville"/>
    <n v="75401"/>
    <d v="2015-04-20T00:00:00"/>
    <d v="2015-04-22T00:00:00"/>
    <n v="20"/>
    <n v="6600.63"/>
    <n v="90891"/>
    <n v="2"/>
    <n v="69"/>
    <n v="204.14"/>
    <x v="4"/>
    <x v="0"/>
    <x v="0"/>
    <s v=""/>
    <n v="4554.43"/>
    <x v="579"/>
  </r>
  <r>
    <n v="20250"/>
    <s v="High"/>
    <n v="0.06"/>
    <n v="618.19000000000005"/>
    <n v="125.99"/>
    <n v="8.8000000000000007"/>
    <n v="2117"/>
    <x v="682"/>
    <x v="2"/>
    <x v="1"/>
    <x v="2"/>
    <x v="5"/>
    <s v="Small Box"/>
    <x v="689"/>
    <n v="0.59"/>
    <s v="United States"/>
    <x v="2"/>
    <x v="7"/>
    <s v="Greenville"/>
    <n v="75401"/>
    <d v="2015-04-20T00:00:00"/>
    <d v="2015-04-21T00:00:00"/>
    <n v="18"/>
    <n v="1811.99"/>
    <n v="90891"/>
    <n v="1"/>
    <n v="34.119999999999997"/>
    <n v="115.66"/>
    <x v="4"/>
    <x v="0"/>
    <x v="0"/>
    <s v=""/>
    <n v="618.19000000000005"/>
    <x v="580"/>
  </r>
  <r>
    <n v="22231"/>
    <s v="Critical"/>
    <n v="0.06"/>
    <n v="-15.18"/>
    <n v="80.97"/>
    <n v="33.6"/>
    <n v="2122"/>
    <x v="683"/>
    <x v="1"/>
    <x v="3"/>
    <x v="2"/>
    <x v="6"/>
    <s v="Jumbo Drum"/>
    <x v="690"/>
    <n v="0.37"/>
    <s v="United States"/>
    <x v="3"/>
    <x v="40"/>
    <s v="Sherwood"/>
    <n v="72116"/>
    <d v="2015-02-01T00:00:00"/>
    <d v="2015-02-03T00:00:00"/>
    <n v="10"/>
    <n v="799.76"/>
    <n v="89664"/>
    <n v="2"/>
    <n v="-1.9"/>
    <n v="51.05"/>
    <x v="2"/>
    <x v="0"/>
    <x v="0"/>
    <n v="-15.18"/>
    <s v=""/>
    <x v="2"/>
  </r>
  <r>
    <n v="24674"/>
    <s v="High"/>
    <n v="0.04"/>
    <n v="-61.19"/>
    <n v="45.19"/>
    <n v="1.99"/>
    <n v="2124"/>
    <x v="684"/>
    <x v="2"/>
    <x v="3"/>
    <x v="2"/>
    <x v="13"/>
    <s v="Small Pack"/>
    <x v="397"/>
    <n v="0.55000000000000004"/>
    <s v="United States"/>
    <x v="3"/>
    <x v="40"/>
    <s v="West Memphis"/>
    <n v="72301"/>
    <d v="2015-01-01T00:00:00"/>
    <d v="2015-01-02T00:00:00"/>
    <n v="13"/>
    <n v="609.09"/>
    <n v="89665"/>
    <n v="1"/>
    <n v="-10.050000000000001"/>
    <n v="25.38"/>
    <x v="0"/>
    <x v="0"/>
    <x v="0"/>
    <n v="-61.19"/>
    <s v=""/>
    <x v="2"/>
  </r>
  <r>
    <n v="23852"/>
    <s v="High"/>
    <n v="0.03"/>
    <n v="18.170000000000002"/>
    <n v="124.49"/>
    <n v="51.94"/>
    <n v="2124"/>
    <x v="684"/>
    <x v="1"/>
    <x v="0"/>
    <x v="1"/>
    <x v="11"/>
    <s v="Jumbo Box"/>
    <x v="156"/>
    <n v="0.63"/>
    <s v="United States"/>
    <x v="3"/>
    <x v="40"/>
    <s v="West Memphis"/>
    <n v="72301"/>
    <d v="2015-03-26T00:00:00"/>
    <d v="2015-03-27T00:00:00"/>
    <n v="21"/>
    <n v="2761.94"/>
    <n v="89666"/>
    <n v="1"/>
    <n v="0.66"/>
    <n v="85.42"/>
    <x v="5"/>
    <x v="0"/>
    <x v="0"/>
    <s v=""/>
    <n v="18.170000000000002"/>
    <x v="581"/>
  </r>
  <r>
    <n v="24091"/>
    <s v="Critical"/>
    <n v="0.1"/>
    <n v="-49.53"/>
    <n v="5.98"/>
    <n v="5.14"/>
    <n v="2127"/>
    <x v="685"/>
    <x v="2"/>
    <x v="1"/>
    <x v="0"/>
    <x v="7"/>
    <s v="Small Box"/>
    <x v="691"/>
    <n v="0.36"/>
    <s v="United States"/>
    <x v="2"/>
    <x v="22"/>
    <s v="Sterling Heights"/>
    <n v="48310"/>
    <d v="2015-03-18T00:00:00"/>
    <d v="2015-03-20T00:00:00"/>
    <n v="6"/>
    <n v="33.950000000000003"/>
    <n v="88418"/>
    <n v="2"/>
    <n v="-145.88999999999999"/>
    <n v="3.77"/>
    <x v="5"/>
    <x v="0"/>
    <x v="0"/>
    <n v="-49.53"/>
    <s v=""/>
    <x v="2"/>
  </r>
  <r>
    <n v="21902"/>
    <s v="High"/>
    <n v="0.09"/>
    <n v="-407.85"/>
    <n v="150.97999999999999"/>
    <n v="66.27"/>
    <n v="2131"/>
    <x v="686"/>
    <x v="1"/>
    <x v="1"/>
    <x v="1"/>
    <x v="14"/>
    <s v="Jumbo Box"/>
    <x v="692"/>
    <n v="0.65"/>
    <s v="United States"/>
    <x v="2"/>
    <x v="33"/>
    <s v="Gladstone"/>
    <n v="64118"/>
    <d v="2015-01-03T00:00:00"/>
    <d v="2015-01-04T00:00:00"/>
    <n v="2"/>
    <n v="302.33999999999997"/>
    <n v="90079"/>
    <n v="1"/>
    <n v="-134.9"/>
    <n v="29.9"/>
    <x v="0"/>
    <x v="0"/>
    <x v="0"/>
    <n v="-407.85"/>
    <s v=""/>
    <x v="2"/>
  </r>
  <r>
    <n v="21964"/>
    <s v="Low"/>
    <n v="0.05"/>
    <n v="-191.26"/>
    <n v="30.42"/>
    <n v="8.65"/>
    <n v="2132"/>
    <x v="687"/>
    <x v="0"/>
    <x v="1"/>
    <x v="2"/>
    <x v="13"/>
    <s v="Small Box"/>
    <x v="434"/>
    <n v="0.74"/>
    <s v="United States"/>
    <x v="2"/>
    <x v="33"/>
    <s v="Hazelwood"/>
    <n v="63042"/>
    <d v="2015-01-10T00:00:00"/>
    <d v="2015-01-14T00:00:00"/>
    <n v="11"/>
    <n v="334.44"/>
    <n v="90078"/>
    <n v="4"/>
    <n v="-57.19"/>
    <n v="17.600000000000001"/>
    <x v="0"/>
    <x v="0"/>
    <x v="0"/>
    <n v="-191.26"/>
    <s v=""/>
    <x v="2"/>
  </r>
  <r>
    <n v="24348"/>
    <s v="High"/>
    <n v="0.01"/>
    <n v="196.52"/>
    <n v="28.99"/>
    <n v="8.59"/>
    <n v="2135"/>
    <x v="688"/>
    <x v="2"/>
    <x v="1"/>
    <x v="2"/>
    <x v="5"/>
    <s v="Medium Box"/>
    <x v="693"/>
    <n v="0.56000000000000005"/>
    <s v="United States"/>
    <x v="0"/>
    <x v="27"/>
    <s v="Clovis"/>
    <n v="88101"/>
    <d v="2015-02-06T00:00:00"/>
    <d v="2015-02-07T00:00:00"/>
    <n v="21"/>
    <n v="556.61"/>
    <n v="91583"/>
    <n v="1"/>
    <n v="35.31"/>
    <n v="5.62"/>
    <x v="2"/>
    <x v="0"/>
    <x v="0"/>
    <s v=""/>
    <n v="196.52"/>
    <x v="582"/>
  </r>
  <r>
    <n v="20138"/>
    <s v="Not Specified"/>
    <n v="0"/>
    <n v="-343.87"/>
    <n v="6.98"/>
    <n v="1.6"/>
    <n v="2137"/>
    <x v="689"/>
    <x v="2"/>
    <x v="0"/>
    <x v="0"/>
    <x v="7"/>
    <s v="Wrap Bag"/>
    <x v="344"/>
    <n v="0.38"/>
    <s v="United States"/>
    <x v="3"/>
    <x v="26"/>
    <s v="West Palm Beach"/>
    <n v="33407"/>
    <d v="2015-01-31T00:00:00"/>
    <d v="2015-02-02T00:00:00"/>
    <n v="9"/>
    <n v="64.48"/>
    <n v="86002"/>
    <n v="2"/>
    <n v="-533.29"/>
    <n v="0"/>
    <x v="0"/>
    <x v="1"/>
    <x v="1"/>
    <n v="-343.87"/>
    <s v=""/>
    <x v="2"/>
  </r>
  <r>
    <n v="20712"/>
    <s v="Critical"/>
    <n v="0.05"/>
    <n v="-3971.06"/>
    <n v="2550.14"/>
    <n v="29.7"/>
    <n v="2139"/>
    <x v="690"/>
    <x v="1"/>
    <x v="0"/>
    <x v="2"/>
    <x v="6"/>
    <s v="Jumbo Drum"/>
    <x v="440"/>
    <n v="0.56999999999999995"/>
    <s v="United States"/>
    <x v="2"/>
    <x v="45"/>
    <s v="Watertown"/>
    <n v="53094"/>
    <d v="2015-04-16T00:00:00"/>
    <d v="2015-04-17T00:00:00"/>
    <n v="2"/>
    <n v="4845.2700000000004"/>
    <n v="86003"/>
    <n v="1"/>
    <n v="-81.96"/>
    <n v="255.01"/>
    <x v="4"/>
    <x v="0"/>
    <x v="0"/>
    <n v="-3971.06"/>
    <s v=""/>
    <x v="2"/>
  </r>
  <r>
    <n v="18409"/>
    <s v="High"/>
    <n v="0.01"/>
    <n v="-18.48"/>
    <n v="5.44"/>
    <n v="7.46"/>
    <n v="2141"/>
    <x v="691"/>
    <x v="2"/>
    <x v="1"/>
    <x v="0"/>
    <x v="8"/>
    <s v="Small Box"/>
    <x v="425"/>
    <n v="0.36"/>
    <s v="United States"/>
    <x v="0"/>
    <x v="21"/>
    <s v="Durango"/>
    <n v="81301"/>
    <d v="2015-02-18T00:00:00"/>
    <d v="2015-02-19T00:00:00"/>
    <n v="3"/>
    <n v="19.68"/>
    <n v="87570"/>
    <n v="1"/>
    <n v="-93.89"/>
    <n v="0.2"/>
    <x v="2"/>
    <x v="0"/>
    <x v="0"/>
    <n v="-18.48"/>
    <s v=""/>
    <x v="2"/>
  </r>
  <r>
    <n v="18410"/>
    <s v="High"/>
    <n v="0.02"/>
    <n v="-381.84"/>
    <n v="549.99"/>
    <n v="49"/>
    <n v="2141"/>
    <x v="691"/>
    <x v="1"/>
    <x v="1"/>
    <x v="2"/>
    <x v="16"/>
    <s v="Jumbo Drum"/>
    <x v="229"/>
    <n v="0.35"/>
    <s v="United States"/>
    <x v="0"/>
    <x v="21"/>
    <s v="Durango"/>
    <n v="81301"/>
    <d v="2015-02-18T00:00:00"/>
    <d v="2015-02-20T00:00:00"/>
    <n v="18"/>
    <n v="9798.84"/>
    <n v="87570"/>
    <n v="2"/>
    <n v="-3.9"/>
    <n v="199.98"/>
    <x v="2"/>
    <x v="0"/>
    <x v="0"/>
    <n v="-381.84"/>
    <s v=""/>
    <x v="2"/>
  </r>
  <r>
    <n v="18411"/>
    <s v="High"/>
    <n v="0.03"/>
    <n v="12.55"/>
    <n v="22.01"/>
    <n v="5.53"/>
    <n v="2141"/>
    <x v="691"/>
    <x v="0"/>
    <x v="1"/>
    <x v="0"/>
    <x v="0"/>
    <s v="Small Pack"/>
    <x v="694"/>
    <n v="0.59"/>
    <s v="United States"/>
    <x v="0"/>
    <x v="21"/>
    <s v="Durango"/>
    <n v="81301"/>
    <d v="2015-02-18T00:00:00"/>
    <d v="2015-02-19T00:00:00"/>
    <n v="7"/>
    <n v="154.11000000000001"/>
    <n v="87570"/>
    <n v="1"/>
    <n v="8.14"/>
    <n v="4.7699999999999996"/>
    <x v="2"/>
    <x v="0"/>
    <x v="0"/>
    <s v=""/>
    <n v="12.55"/>
    <x v="583"/>
  </r>
  <r>
    <n v="18412"/>
    <s v="High"/>
    <n v="0.09"/>
    <n v="45.33"/>
    <n v="34.76"/>
    <n v="8.2200000000000006"/>
    <n v="2141"/>
    <x v="691"/>
    <x v="2"/>
    <x v="1"/>
    <x v="0"/>
    <x v="10"/>
    <s v="Small Box"/>
    <x v="695"/>
    <n v="0.56999999999999995"/>
    <s v="United States"/>
    <x v="0"/>
    <x v="21"/>
    <s v="Durango"/>
    <n v="81301"/>
    <d v="2015-02-18T00:00:00"/>
    <d v="2015-02-20T00:00:00"/>
    <n v="7"/>
    <n v="242.97"/>
    <n v="87570"/>
    <n v="2"/>
    <n v="18.66"/>
    <n v="24.03"/>
    <x v="2"/>
    <x v="0"/>
    <x v="0"/>
    <s v=""/>
    <n v="45.33"/>
    <x v="584"/>
  </r>
  <r>
    <n v="23249"/>
    <s v="High"/>
    <n v="0.08"/>
    <n v="33.659999999999997"/>
    <n v="17.149999999999999"/>
    <n v="4.96"/>
    <n v="2143"/>
    <x v="692"/>
    <x v="2"/>
    <x v="1"/>
    <x v="0"/>
    <x v="10"/>
    <s v="Small Box"/>
    <x v="206"/>
    <n v="0.57999999999999996"/>
    <s v="United States"/>
    <x v="3"/>
    <x v="8"/>
    <s v="Fairfax"/>
    <n v="20151"/>
    <d v="2015-06-13T00:00:00"/>
    <d v="2015-06-16T00:00:00"/>
    <n v="12"/>
    <n v="200.61"/>
    <n v="87569"/>
    <n v="3"/>
    <n v="16.78"/>
    <n v="17.440000000000001"/>
    <x v="1"/>
    <x v="0"/>
    <x v="0"/>
    <s v=""/>
    <n v="33.659999999999997"/>
    <x v="585"/>
  </r>
  <r>
    <n v="24264"/>
    <s v="Medium"/>
    <n v="0"/>
    <n v="15.68"/>
    <n v="20.28"/>
    <n v="14.39"/>
    <n v="2145"/>
    <x v="693"/>
    <x v="2"/>
    <x v="0"/>
    <x v="1"/>
    <x v="2"/>
    <s v="Small Box"/>
    <x v="654"/>
    <n v="0.47"/>
    <s v="United States"/>
    <x v="3"/>
    <x v="26"/>
    <s v="Fort Lauderdale"/>
    <n v="33311"/>
    <d v="2015-02-10T00:00:00"/>
    <d v="2015-02-12T00:00:00"/>
    <n v="11"/>
    <n v="237.83"/>
    <n v="87072"/>
    <n v="2"/>
    <n v="6.59"/>
    <n v="0"/>
    <x v="2"/>
    <x v="1"/>
    <x v="1"/>
    <s v=""/>
    <n v="15.68"/>
    <x v="586"/>
  </r>
  <r>
    <n v="23795"/>
    <s v="Low"/>
    <n v="0.05"/>
    <n v="52.78"/>
    <n v="20.34"/>
    <n v="35"/>
    <n v="2146"/>
    <x v="694"/>
    <x v="2"/>
    <x v="0"/>
    <x v="0"/>
    <x v="10"/>
    <s v="Large Box"/>
    <x v="126"/>
    <n v="0.84"/>
    <s v="United States"/>
    <x v="3"/>
    <x v="8"/>
    <s v="Fairfax"/>
    <n v="20151"/>
    <d v="2015-01-06T00:00:00"/>
    <d v="2015-01-10T00:00:00"/>
    <n v="2"/>
    <n v="53.02"/>
    <n v="87071"/>
    <n v="4"/>
    <n v="99.54"/>
    <n v="2.79"/>
    <x v="0"/>
    <x v="0"/>
    <x v="0"/>
    <s v=""/>
    <n v="52.78"/>
    <x v="587"/>
  </r>
  <r>
    <n v="22555"/>
    <s v="Not Specified"/>
    <n v="0.08"/>
    <n v="-162.82"/>
    <n v="243.98"/>
    <n v="43.32"/>
    <n v="2151"/>
    <x v="695"/>
    <x v="1"/>
    <x v="0"/>
    <x v="1"/>
    <x v="1"/>
    <s v="Jumbo Drum"/>
    <x v="696"/>
    <n v="0.55000000000000004"/>
    <s v="United States"/>
    <x v="2"/>
    <x v="25"/>
    <s v="Dubuque"/>
    <n v="52001"/>
    <d v="2015-01-05T00:00:00"/>
    <d v="2015-01-06T00:00:00"/>
    <n v="1"/>
    <n v="248.84"/>
    <n v="90404"/>
    <n v="1"/>
    <n v="-65.430000000000007"/>
    <n v="21.64"/>
    <x v="0"/>
    <x v="0"/>
    <x v="0"/>
    <n v="-162.82"/>
    <s v=""/>
    <x v="2"/>
  </r>
  <r>
    <n v="24791"/>
    <s v="High"/>
    <n v="0.08"/>
    <n v="-6.93"/>
    <n v="5.74"/>
    <n v="5.01"/>
    <n v="2151"/>
    <x v="695"/>
    <x v="2"/>
    <x v="0"/>
    <x v="0"/>
    <x v="8"/>
    <s v="Small Box"/>
    <x v="697"/>
    <n v="0.39"/>
    <s v="United States"/>
    <x v="2"/>
    <x v="25"/>
    <s v="Dubuque"/>
    <n v="52001"/>
    <d v="2015-02-09T00:00:00"/>
    <d v="2015-02-11T00:00:00"/>
    <n v="1"/>
    <n v="7.21"/>
    <n v="90405"/>
    <n v="2"/>
    <n v="-96.13"/>
    <n v="0.63"/>
    <x v="2"/>
    <x v="0"/>
    <x v="0"/>
    <n v="-6.93"/>
    <s v=""/>
    <x v="2"/>
  </r>
  <r>
    <n v="21834"/>
    <s v="Low"/>
    <n v="0.05"/>
    <n v="-118.54"/>
    <n v="55.5"/>
    <n v="52.2"/>
    <n v="2157"/>
    <x v="696"/>
    <x v="2"/>
    <x v="1"/>
    <x v="1"/>
    <x v="2"/>
    <s v="Medium Box"/>
    <x v="698"/>
    <n v="0.72"/>
    <s v="United States"/>
    <x v="2"/>
    <x v="22"/>
    <s v="Warren"/>
    <n v="48093"/>
    <d v="2015-03-16T00:00:00"/>
    <d v="2015-03-16T00:00:00"/>
    <n v="4"/>
    <n v="253.87"/>
    <n v="90385"/>
    <n v="0"/>
    <n v="-46.69"/>
    <n v="13.36"/>
    <x v="5"/>
    <x v="0"/>
    <x v="0"/>
    <n v="-118.54"/>
    <s v=""/>
    <x v="2"/>
  </r>
  <r>
    <n v="21835"/>
    <s v="Low"/>
    <n v="0.05"/>
    <n v="2963.48"/>
    <n v="442.14"/>
    <n v="14.7"/>
    <n v="2157"/>
    <x v="696"/>
    <x v="1"/>
    <x v="1"/>
    <x v="2"/>
    <x v="6"/>
    <s v="Jumbo Drum"/>
    <x v="110"/>
    <n v="0.56000000000000005"/>
    <s v="United States"/>
    <x v="2"/>
    <x v="22"/>
    <s v="Warren"/>
    <n v="48093"/>
    <d v="2015-03-16T00:00:00"/>
    <d v="2015-03-25T00:00:00"/>
    <n v="14"/>
    <n v="5880.46"/>
    <n v="90385"/>
    <n v="9"/>
    <n v="50.4"/>
    <n v="309.5"/>
    <x v="5"/>
    <x v="0"/>
    <x v="0"/>
    <s v=""/>
    <n v="2963.48"/>
    <x v="588"/>
  </r>
  <r>
    <n v="21975"/>
    <s v="High"/>
    <n v="7.0000000000000007E-2"/>
    <n v="398.3"/>
    <n v="30.93"/>
    <n v="3.92"/>
    <n v="2157"/>
    <x v="696"/>
    <x v="2"/>
    <x v="1"/>
    <x v="1"/>
    <x v="2"/>
    <s v="Small Pack"/>
    <x v="609"/>
    <n v="0.44"/>
    <s v="United States"/>
    <x v="2"/>
    <x v="22"/>
    <s v="Warren"/>
    <n v="48093"/>
    <d v="2015-05-03T00:00:00"/>
    <d v="2015-05-04T00:00:00"/>
    <n v="19"/>
    <n v="577.25"/>
    <n v="90386"/>
    <n v="1"/>
    <n v="69"/>
    <n v="43.45"/>
    <x v="3"/>
    <x v="0"/>
    <x v="0"/>
    <s v=""/>
    <n v="398.3"/>
    <x v="589"/>
  </r>
  <r>
    <n v="21976"/>
    <s v="High"/>
    <n v="0.05"/>
    <n v="709.85"/>
    <n v="297.48"/>
    <n v="18.059999999999999"/>
    <n v="2157"/>
    <x v="696"/>
    <x v="1"/>
    <x v="1"/>
    <x v="2"/>
    <x v="6"/>
    <s v="Jumbo Drum"/>
    <x v="192"/>
    <n v="0.6"/>
    <s v="United States"/>
    <x v="2"/>
    <x v="22"/>
    <s v="Warren"/>
    <n v="48093"/>
    <d v="2015-05-03T00:00:00"/>
    <d v="2015-05-04T00:00:00"/>
    <n v="14"/>
    <n v="4075.18"/>
    <n v="90386"/>
    <n v="1"/>
    <n v="17.420000000000002"/>
    <n v="214.48"/>
    <x v="3"/>
    <x v="0"/>
    <x v="0"/>
    <s v=""/>
    <n v="709.85"/>
    <x v="590"/>
  </r>
  <r>
    <n v="21977"/>
    <s v="High"/>
    <n v="7.0000000000000007E-2"/>
    <n v="80.81"/>
    <n v="296.18"/>
    <n v="54.12"/>
    <n v="2157"/>
    <x v="696"/>
    <x v="1"/>
    <x v="1"/>
    <x v="1"/>
    <x v="11"/>
    <s v="Jumbo Box"/>
    <x v="37"/>
    <n v="0.76"/>
    <s v="United States"/>
    <x v="2"/>
    <x v="22"/>
    <s v="Warren"/>
    <n v="48093"/>
    <d v="2015-05-03T00:00:00"/>
    <d v="2015-05-05T00:00:00"/>
    <n v="6"/>
    <n v="1798.23"/>
    <n v="90386"/>
    <n v="2"/>
    <n v="4.49"/>
    <n v="135.35"/>
    <x v="3"/>
    <x v="0"/>
    <x v="0"/>
    <s v=""/>
    <n v="80.81"/>
    <x v="591"/>
  </r>
  <r>
    <n v="23775"/>
    <s v="Medium"/>
    <n v="0.08"/>
    <n v="371.27"/>
    <n v="30.98"/>
    <n v="8.74"/>
    <n v="2159"/>
    <x v="697"/>
    <x v="2"/>
    <x v="0"/>
    <x v="0"/>
    <x v="7"/>
    <s v="Small Box"/>
    <x v="699"/>
    <n v="0.4"/>
    <s v="United States"/>
    <x v="2"/>
    <x v="22"/>
    <s v="Westland"/>
    <n v="48185"/>
    <d v="2015-05-20T00:00:00"/>
    <d v="2015-05-21T00:00:00"/>
    <n v="25"/>
    <n v="727.2"/>
    <n v="90387"/>
    <n v="1"/>
    <n v="51.06"/>
    <n v="63.23"/>
    <x v="3"/>
    <x v="0"/>
    <x v="0"/>
    <s v=""/>
    <n v="371.27"/>
    <x v="592"/>
  </r>
  <r>
    <n v="23773"/>
    <s v="Medium"/>
    <n v="0.09"/>
    <n v="77"/>
    <n v="159.31"/>
    <n v="60"/>
    <n v="2162"/>
    <x v="698"/>
    <x v="1"/>
    <x v="0"/>
    <x v="1"/>
    <x v="11"/>
    <s v="Jumbo Drum"/>
    <x v="700"/>
    <n v="0.55000000000000004"/>
    <s v="United States"/>
    <x v="1"/>
    <x v="19"/>
    <s v="Sharon"/>
    <n v="16146"/>
    <d v="2015-05-20T00:00:00"/>
    <d v="2015-05-22T00:00:00"/>
    <n v="41"/>
    <n v="6173.42"/>
    <n v="90387"/>
    <n v="2"/>
    <n v="1.25"/>
    <n v="610.55999999999995"/>
    <x v="3"/>
    <x v="0"/>
    <x v="0"/>
    <s v=""/>
    <n v="77"/>
    <x v="593"/>
  </r>
  <r>
    <n v="23774"/>
    <s v="Medium"/>
    <n v="0.06"/>
    <n v="27.97"/>
    <n v="55.99"/>
    <n v="5"/>
    <n v="2162"/>
    <x v="698"/>
    <x v="2"/>
    <x v="0"/>
    <x v="2"/>
    <x v="5"/>
    <s v="Small Pack"/>
    <x v="134"/>
    <n v="0.83"/>
    <s v="United States"/>
    <x v="1"/>
    <x v="19"/>
    <s v="Sharon"/>
    <n v="16146"/>
    <d v="2015-05-20T00:00:00"/>
    <d v="2015-05-22T00:00:00"/>
    <n v="33"/>
    <n v="1553.7"/>
    <n v="90387"/>
    <n v="2"/>
    <n v="1.8"/>
    <n v="99.17"/>
    <x v="3"/>
    <x v="0"/>
    <x v="0"/>
    <s v=""/>
    <n v="27.97"/>
    <x v="594"/>
  </r>
  <r>
    <n v="22450"/>
    <s v="Not Specified"/>
    <n v="0.01"/>
    <n v="-66.78"/>
    <n v="5.38"/>
    <n v="7.57"/>
    <n v="2164"/>
    <x v="699"/>
    <x v="2"/>
    <x v="2"/>
    <x v="0"/>
    <x v="8"/>
    <s v="Small Box"/>
    <x v="701"/>
    <n v="0.36"/>
    <s v="United States"/>
    <x v="0"/>
    <x v="1"/>
    <s v="Pasadena"/>
    <n v="91104"/>
    <d v="2015-01-09T00:00:00"/>
    <d v="2015-01-10T00:00:00"/>
    <n v="3"/>
    <n v="18.68"/>
    <n v="88794"/>
    <n v="1"/>
    <n v="-357.49"/>
    <n v="0.19"/>
    <x v="0"/>
    <x v="0"/>
    <x v="0"/>
    <n v="-66.78"/>
    <s v=""/>
    <x v="2"/>
  </r>
  <r>
    <n v="22451"/>
    <s v="Not Specified"/>
    <n v="0.05"/>
    <n v="-144.91999999999999"/>
    <n v="3.28"/>
    <n v="3.97"/>
    <n v="2164"/>
    <x v="699"/>
    <x v="2"/>
    <x v="2"/>
    <x v="0"/>
    <x v="0"/>
    <s v="Wrap Bag"/>
    <x v="365"/>
    <n v="0.56000000000000005"/>
    <s v="United States"/>
    <x v="0"/>
    <x v="1"/>
    <s v="Pasadena"/>
    <n v="91104"/>
    <d v="2015-01-09T00:00:00"/>
    <d v="2015-01-09T00:00:00"/>
    <n v="11"/>
    <n v="36.299999999999997"/>
    <n v="88794"/>
    <n v="0"/>
    <n v="-399.23"/>
    <n v="1.91"/>
    <x v="0"/>
    <x v="0"/>
    <x v="0"/>
    <n v="-144.91999999999999"/>
    <s v=""/>
    <x v="2"/>
  </r>
  <r>
    <n v="22449"/>
    <s v="Not Specified"/>
    <n v="0.09"/>
    <n v="-5.07"/>
    <n v="2.78"/>
    <n v="0.97"/>
    <n v="2165"/>
    <x v="700"/>
    <x v="2"/>
    <x v="2"/>
    <x v="0"/>
    <x v="0"/>
    <s v="Wrap Bag"/>
    <x v="702"/>
    <n v="0.59"/>
    <s v="United States"/>
    <x v="1"/>
    <x v="14"/>
    <s v="Augusta"/>
    <n v="4330"/>
    <d v="2015-01-09T00:00:00"/>
    <d v="2015-01-11T00:00:00"/>
    <n v="6"/>
    <n v="16.03"/>
    <n v="88794"/>
    <n v="2"/>
    <n v="-31.64"/>
    <n v="1.59"/>
    <x v="0"/>
    <x v="0"/>
    <x v="0"/>
    <n v="-5.07"/>
    <s v=""/>
    <x v="2"/>
  </r>
  <r>
    <n v="20980"/>
    <s v="Medium"/>
    <n v="0.08"/>
    <n v="-1.18"/>
    <n v="2.94"/>
    <n v="0.96"/>
    <n v="2178"/>
    <x v="701"/>
    <x v="2"/>
    <x v="2"/>
    <x v="0"/>
    <x v="0"/>
    <s v="Wrap Bag"/>
    <x v="202"/>
    <n v="0.57999999999999996"/>
    <s v="United States"/>
    <x v="1"/>
    <x v="15"/>
    <s v="Worcester"/>
    <n v="1610"/>
    <d v="2015-01-27T00:00:00"/>
    <d v="2015-01-29T00:00:00"/>
    <n v="9"/>
    <n v="25.35"/>
    <n v="89465"/>
    <n v="2"/>
    <n v="-4.6500000000000004"/>
    <n v="2.2000000000000002"/>
    <x v="0"/>
    <x v="0"/>
    <x v="0"/>
    <n v="-1.18"/>
    <s v=""/>
    <x v="2"/>
  </r>
  <r>
    <n v="26331"/>
    <s v="Not Specified"/>
    <n v="0"/>
    <n v="-203.1"/>
    <n v="1.48"/>
    <n v="0.7"/>
    <n v="2183"/>
    <x v="702"/>
    <x v="2"/>
    <x v="1"/>
    <x v="0"/>
    <x v="3"/>
    <s v="Wrap Bag"/>
    <x v="679"/>
    <n v="0.37"/>
    <s v="United States"/>
    <x v="3"/>
    <x v="35"/>
    <s v="Owensboro"/>
    <n v="42301"/>
    <d v="2015-06-15T00:00:00"/>
    <d v="2015-06-17T00:00:00"/>
    <n v="12"/>
    <n v="19.32"/>
    <n v="91571"/>
    <n v="2"/>
    <n v="-1051.23"/>
    <n v="0"/>
    <x v="1"/>
    <x v="1"/>
    <x v="1"/>
    <n v="-203.1"/>
    <s v=""/>
    <x v="2"/>
  </r>
  <r>
    <n v="19008"/>
    <s v="High"/>
    <n v="0.09"/>
    <n v="-48.57"/>
    <n v="16.98"/>
    <n v="12.39"/>
    <n v="2187"/>
    <x v="703"/>
    <x v="2"/>
    <x v="0"/>
    <x v="0"/>
    <x v="4"/>
    <s v="Small Box"/>
    <x v="703"/>
    <n v="0.35"/>
    <s v="United States"/>
    <x v="2"/>
    <x v="33"/>
    <s v="Independence"/>
    <n v="64055"/>
    <d v="2015-05-08T00:00:00"/>
    <d v="2015-05-10T00:00:00"/>
    <n v="5"/>
    <n v="86.8"/>
    <n v="89440"/>
    <n v="2"/>
    <n v="-55.96"/>
    <n v="8.58"/>
    <x v="3"/>
    <x v="0"/>
    <x v="0"/>
    <n v="-48.57"/>
    <s v=""/>
    <x v="2"/>
  </r>
  <r>
    <n v="1008"/>
    <s v="High"/>
    <n v="0.09"/>
    <n v="-48.57"/>
    <n v="16.98"/>
    <n v="12.39"/>
    <n v="2189"/>
    <x v="704"/>
    <x v="2"/>
    <x v="0"/>
    <x v="0"/>
    <x v="4"/>
    <s v="Small Box"/>
    <x v="703"/>
    <n v="0.35"/>
    <s v="United States"/>
    <x v="1"/>
    <x v="4"/>
    <s v="New York City"/>
    <n v="10177"/>
    <d v="2015-05-08T00:00:00"/>
    <d v="2015-05-10T00:00:00"/>
    <n v="22"/>
    <n v="381.91"/>
    <n v="7364"/>
    <n v="2"/>
    <n v="-12.72"/>
    <n v="37.770000000000003"/>
    <x v="3"/>
    <x v="0"/>
    <x v="0"/>
    <n v="-48.57"/>
    <s v=""/>
    <x v="2"/>
  </r>
  <r>
    <n v="5870"/>
    <s v="Critical"/>
    <n v="0.05"/>
    <n v="-47.28"/>
    <n v="16.98"/>
    <n v="7.78"/>
    <n v="2190"/>
    <x v="705"/>
    <x v="2"/>
    <x v="1"/>
    <x v="0"/>
    <x v="0"/>
    <s v="Small Pack"/>
    <x v="704"/>
    <n v="0.56999999999999995"/>
    <s v="United States"/>
    <x v="2"/>
    <x v="22"/>
    <s v="Detroit"/>
    <n v="48227"/>
    <d v="2015-02-14T00:00:00"/>
    <d v="2015-02-16T00:00:00"/>
    <n v="45"/>
    <n v="761.67"/>
    <n v="41636"/>
    <n v="2"/>
    <n v="-6.21"/>
    <n v="40.090000000000003"/>
    <x v="2"/>
    <x v="0"/>
    <x v="0"/>
    <n v="-47.28"/>
    <s v=""/>
    <x v="2"/>
  </r>
  <r>
    <n v="5871"/>
    <s v="Critical"/>
    <n v="0.03"/>
    <n v="722.24"/>
    <n v="115.99"/>
    <n v="4.2300000000000004"/>
    <n v="2190"/>
    <x v="705"/>
    <x v="2"/>
    <x v="1"/>
    <x v="2"/>
    <x v="5"/>
    <s v="Small Box"/>
    <x v="705"/>
    <n v="0.56000000000000005"/>
    <s v="United States"/>
    <x v="2"/>
    <x v="22"/>
    <s v="Detroit"/>
    <n v="48227"/>
    <d v="2015-02-14T00:00:00"/>
    <d v="2015-02-16T00:00:00"/>
    <n v="49"/>
    <n v="5014.07"/>
    <n v="41636"/>
    <n v="2"/>
    <n v="14.4"/>
    <n v="155.07"/>
    <x v="2"/>
    <x v="0"/>
    <x v="0"/>
    <s v=""/>
    <n v="722.24"/>
    <x v="595"/>
  </r>
  <r>
    <n v="23870"/>
    <s v="Critical"/>
    <n v="0.05"/>
    <n v="-161"/>
    <n v="16.98"/>
    <n v="7.78"/>
    <n v="2193"/>
    <x v="706"/>
    <x v="2"/>
    <x v="1"/>
    <x v="0"/>
    <x v="0"/>
    <s v="Small Pack"/>
    <x v="704"/>
    <n v="0.56999999999999995"/>
    <s v="United States"/>
    <x v="3"/>
    <x v="24"/>
    <s v="New Bern"/>
    <n v="28560"/>
    <d v="2015-02-14T00:00:00"/>
    <d v="2015-02-16T00:00:00"/>
    <n v="11"/>
    <n v="186.19"/>
    <n v="90685"/>
    <n v="2"/>
    <n v="-86.47"/>
    <n v="9.8000000000000007"/>
    <x v="2"/>
    <x v="0"/>
    <x v="0"/>
    <n v="-161"/>
    <s v=""/>
    <x v="2"/>
  </r>
  <r>
    <n v="23871"/>
    <s v="Critical"/>
    <n v="0.03"/>
    <n v="848.36"/>
    <n v="115.99"/>
    <n v="4.2300000000000004"/>
    <n v="2193"/>
    <x v="706"/>
    <x v="2"/>
    <x v="1"/>
    <x v="2"/>
    <x v="5"/>
    <s v="Small Box"/>
    <x v="705"/>
    <n v="0.56000000000000005"/>
    <s v="United States"/>
    <x v="3"/>
    <x v="24"/>
    <s v="New Bern"/>
    <n v="28560"/>
    <d v="2015-02-14T00:00:00"/>
    <d v="2015-02-16T00:00:00"/>
    <n v="12"/>
    <n v="1227.94"/>
    <n v="90685"/>
    <n v="2"/>
    <n v="69.09"/>
    <n v="37.979999999999997"/>
    <x v="2"/>
    <x v="0"/>
    <x v="0"/>
    <s v=""/>
    <n v="848.36"/>
    <x v="596"/>
  </r>
  <r>
    <n v="19112"/>
    <s v="Medium"/>
    <n v="0.03"/>
    <n v="-88.84"/>
    <n v="27.48"/>
    <n v="4"/>
    <n v="2196"/>
    <x v="707"/>
    <x v="2"/>
    <x v="2"/>
    <x v="2"/>
    <x v="13"/>
    <s v="Small Box"/>
    <x v="312"/>
    <n v="0.75"/>
    <s v="United States"/>
    <x v="1"/>
    <x v="4"/>
    <s v="Jamestown"/>
    <n v="14701"/>
    <d v="2015-04-07T00:00:00"/>
    <d v="2015-04-08T00:00:00"/>
    <n v="11"/>
    <n v="294.97000000000003"/>
    <n v="89175"/>
    <n v="1"/>
    <n v="-30.12"/>
    <n v="9.1199999999999992"/>
    <x v="4"/>
    <x v="0"/>
    <x v="0"/>
    <n v="-88.84"/>
    <s v=""/>
    <x v="2"/>
  </r>
  <r>
    <n v="19113"/>
    <s v="Medium"/>
    <n v="0.1"/>
    <n v="1208.99"/>
    <n v="179.99"/>
    <n v="19.989999999999998"/>
    <n v="2196"/>
    <x v="707"/>
    <x v="2"/>
    <x v="2"/>
    <x v="2"/>
    <x v="13"/>
    <s v="Small Box"/>
    <x v="196"/>
    <n v="0.48"/>
    <s v="United States"/>
    <x v="1"/>
    <x v="4"/>
    <s v="Jamestown"/>
    <n v="14701"/>
    <d v="2015-04-07T00:00:00"/>
    <d v="2015-04-08T00:00:00"/>
    <n v="14"/>
    <n v="2458.0500000000002"/>
    <n v="89175"/>
    <n v="1"/>
    <n v="49.18"/>
    <n v="273.12"/>
    <x v="4"/>
    <x v="0"/>
    <x v="0"/>
    <s v=""/>
    <n v="1208.99"/>
    <x v="597"/>
  </r>
  <r>
    <n v="19114"/>
    <s v="Medium"/>
    <n v="0.1"/>
    <n v="9.99"/>
    <n v="140.85"/>
    <n v="19.989999999999998"/>
    <n v="2196"/>
    <x v="707"/>
    <x v="2"/>
    <x v="2"/>
    <x v="0"/>
    <x v="10"/>
    <s v="Small Box"/>
    <x v="706"/>
    <n v="0.73"/>
    <s v="United States"/>
    <x v="1"/>
    <x v="4"/>
    <s v="Jamestown"/>
    <n v="14701"/>
    <d v="2015-04-07T00:00:00"/>
    <d v="2015-04-09T00:00:00"/>
    <n v="19"/>
    <n v="2465.75"/>
    <n v="89175"/>
    <n v="2"/>
    <n v="0.41"/>
    <n v="273.97000000000003"/>
    <x v="4"/>
    <x v="0"/>
    <x v="0"/>
    <s v=""/>
    <n v="9.99"/>
    <x v="598"/>
  </r>
  <r>
    <n v="23300"/>
    <s v="Critical"/>
    <n v="0.08"/>
    <n v="126.23"/>
    <n v="100.97"/>
    <n v="7.18"/>
    <n v="2197"/>
    <x v="708"/>
    <x v="2"/>
    <x v="2"/>
    <x v="2"/>
    <x v="13"/>
    <s v="Small Box"/>
    <x v="707"/>
    <n v="0.46"/>
    <s v="United States"/>
    <x v="1"/>
    <x v="4"/>
    <s v="Levittown"/>
    <n v="11756"/>
    <d v="2015-06-26T00:00:00"/>
    <d v="2015-06-27T00:00:00"/>
    <n v="7"/>
    <n v="650.25"/>
    <n v="89176"/>
    <n v="1"/>
    <n v="19.41"/>
    <n v="56.54"/>
    <x v="1"/>
    <x v="0"/>
    <x v="0"/>
    <s v=""/>
    <n v="126.23"/>
    <x v="599"/>
  </r>
  <r>
    <n v="23301"/>
    <s v="Critical"/>
    <n v="0"/>
    <n v="187.76"/>
    <n v="13.4"/>
    <n v="4.95"/>
    <n v="2197"/>
    <x v="708"/>
    <x v="2"/>
    <x v="2"/>
    <x v="1"/>
    <x v="2"/>
    <s v="Small Pack"/>
    <x v="271"/>
    <n v="0.37"/>
    <s v="United States"/>
    <x v="1"/>
    <x v="4"/>
    <s v="Levittown"/>
    <n v="11756"/>
    <d v="2015-06-26T00:00:00"/>
    <d v="2015-06-27T00:00:00"/>
    <n v="19"/>
    <n v="272.12"/>
    <n v="89176"/>
    <n v="1"/>
    <n v="69"/>
    <n v="0"/>
    <x v="1"/>
    <x v="1"/>
    <x v="1"/>
    <s v=""/>
    <n v="187.76"/>
    <x v="600"/>
  </r>
  <r>
    <n v="26083"/>
    <s v="Not Specified"/>
    <n v="0.03"/>
    <n v="295.91000000000003"/>
    <n v="25.98"/>
    <n v="4.08"/>
    <n v="2198"/>
    <x v="709"/>
    <x v="2"/>
    <x v="2"/>
    <x v="0"/>
    <x v="0"/>
    <s v="Small Pack"/>
    <x v="708"/>
    <n v="0.56999999999999995"/>
    <s v="United States"/>
    <x v="1"/>
    <x v="4"/>
    <s v="Lindenhurst"/>
    <n v="11757"/>
    <d v="2015-05-22T00:00:00"/>
    <d v="2015-05-25T00:00:00"/>
    <n v="16"/>
    <n v="428.85"/>
    <n v="89174"/>
    <n v="3"/>
    <n v="69"/>
    <n v="13.26"/>
    <x v="3"/>
    <x v="0"/>
    <x v="0"/>
    <s v=""/>
    <n v="295.91000000000003"/>
    <x v="601"/>
  </r>
  <r>
    <n v="26084"/>
    <s v="Not Specified"/>
    <n v="0.1"/>
    <n v="-2111.36"/>
    <n v="20.98"/>
    <n v="53.03"/>
    <n v="2198"/>
    <x v="709"/>
    <x v="1"/>
    <x v="2"/>
    <x v="0"/>
    <x v="10"/>
    <s v="Jumbo Drum"/>
    <x v="211"/>
    <n v="0.78"/>
    <s v="United States"/>
    <x v="1"/>
    <x v="4"/>
    <s v="Lindenhurst"/>
    <n v="11757"/>
    <d v="2015-05-22T00:00:00"/>
    <d v="2015-05-22T00:00:00"/>
    <n v="16"/>
    <n v="342.54"/>
    <n v="89174"/>
    <n v="0"/>
    <n v="-616.38"/>
    <n v="38.06"/>
    <x v="3"/>
    <x v="0"/>
    <x v="0"/>
    <n v="-2111.36"/>
    <s v=""/>
    <x v="2"/>
  </r>
  <r>
    <n v="20234"/>
    <s v="Critical"/>
    <n v="0.17"/>
    <n v="-9.1300000000000008"/>
    <n v="14.89"/>
    <n v="13.56"/>
    <n v="2201"/>
    <x v="710"/>
    <x v="2"/>
    <x v="2"/>
    <x v="1"/>
    <x v="2"/>
    <s v="Large Box"/>
    <x v="709"/>
    <n v="0.57999999999999996"/>
    <s v="United States"/>
    <x v="2"/>
    <x v="3"/>
    <s v="Bloomington"/>
    <n v="55420"/>
    <d v="2015-03-25T00:00:00"/>
    <d v="2015-03-27T00:00:00"/>
    <n v="1"/>
    <n v="27.96"/>
    <n v="86054"/>
    <n v="2"/>
    <n v="-32.65"/>
    <n v="5.73"/>
    <x v="5"/>
    <x v="2"/>
    <x v="0"/>
    <n v="-9.1300000000000008"/>
    <s v=""/>
    <x v="2"/>
  </r>
  <r>
    <n v="22259"/>
    <s v="Low"/>
    <n v="0.09"/>
    <n v="357.43"/>
    <n v="160.97999999999999"/>
    <n v="30"/>
    <n v="2202"/>
    <x v="711"/>
    <x v="1"/>
    <x v="1"/>
    <x v="1"/>
    <x v="1"/>
    <s v="Jumbo Drum"/>
    <x v="48"/>
    <n v="0.62"/>
    <s v="United States"/>
    <x v="2"/>
    <x v="3"/>
    <s v="Brooklyn Center"/>
    <n v="55429"/>
    <d v="2015-01-31T00:00:00"/>
    <d v="2015-01-31T00:00:00"/>
    <n v="11"/>
    <n v="1635.38"/>
    <n v="86050"/>
    <n v="0"/>
    <n v="21.86"/>
    <n v="161.74"/>
    <x v="0"/>
    <x v="0"/>
    <x v="0"/>
    <s v=""/>
    <n v="357.43"/>
    <x v="602"/>
  </r>
  <r>
    <n v="22260"/>
    <s v="Low"/>
    <n v="0.09"/>
    <n v="40.35"/>
    <n v="6.3"/>
    <n v="0.5"/>
    <n v="2202"/>
    <x v="711"/>
    <x v="2"/>
    <x v="1"/>
    <x v="0"/>
    <x v="9"/>
    <s v="Small Box"/>
    <x v="57"/>
    <n v="0.39"/>
    <s v="United States"/>
    <x v="2"/>
    <x v="3"/>
    <s v="Brooklyn Center"/>
    <n v="55429"/>
    <d v="2015-01-31T00:00:00"/>
    <d v="2015-01-31T00:00:00"/>
    <n v="10"/>
    <n v="58.48"/>
    <n v="86050"/>
    <n v="0"/>
    <n v="69"/>
    <n v="5.78"/>
    <x v="0"/>
    <x v="0"/>
    <x v="0"/>
    <s v=""/>
    <n v="40.35"/>
    <x v="603"/>
  </r>
  <r>
    <n v="22261"/>
    <s v="Low"/>
    <n v="0"/>
    <n v="27.63"/>
    <n v="4.9800000000000004"/>
    <n v="0.8"/>
    <n v="2202"/>
    <x v="711"/>
    <x v="2"/>
    <x v="1"/>
    <x v="0"/>
    <x v="7"/>
    <s v="Wrap Bag"/>
    <x v="177"/>
    <n v="0.36"/>
    <s v="United States"/>
    <x v="2"/>
    <x v="3"/>
    <s v="Brooklyn Center"/>
    <n v="55429"/>
    <d v="2015-01-31T00:00:00"/>
    <d v="2015-02-07T00:00:00"/>
    <n v="8"/>
    <n v="40.049999999999997"/>
    <n v="86050"/>
    <n v="7"/>
    <n v="69"/>
    <n v="0"/>
    <x v="0"/>
    <x v="1"/>
    <x v="1"/>
    <s v=""/>
    <n v="27.63"/>
    <x v="604"/>
  </r>
  <r>
    <n v="23919"/>
    <s v="Low"/>
    <n v="0.08"/>
    <n v="751.58"/>
    <n v="145.44999999999999"/>
    <n v="17.850000000000001"/>
    <n v="2203"/>
    <x v="712"/>
    <x v="1"/>
    <x v="1"/>
    <x v="2"/>
    <x v="6"/>
    <s v="Jumbo Drum"/>
    <x v="390"/>
    <n v="0.56000000000000005"/>
    <s v="United States"/>
    <x v="2"/>
    <x v="3"/>
    <s v="Brooklyn Park"/>
    <n v="55445"/>
    <d v="2015-02-04T00:00:00"/>
    <d v="2015-02-04T00:00:00"/>
    <n v="8"/>
    <n v="1117.6600000000001"/>
    <n v="86051"/>
    <n v="0"/>
    <n v="67.25"/>
    <n v="97.19"/>
    <x v="2"/>
    <x v="0"/>
    <x v="0"/>
    <s v=""/>
    <n v="751.58"/>
    <x v="605"/>
  </r>
  <r>
    <n v="22595"/>
    <s v="Critical"/>
    <n v="0.03"/>
    <n v="-663.51"/>
    <n v="399.98"/>
    <n v="12.06"/>
    <n v="2203"/>
    <x v="712"/>
    <x v="1"/>
    <x v="1"/>
    <x v="2"/>
    <x v="6"/>
    <s v="Jumbo Box"/>
    <x v="79"/>
    <n v="0.56000000000000005"/>
    <s v="United States"/>
    <x v="2"/>
    <x v="3"/>
    <s v="Brooklyn Park"/>
    <n v="55445"/>
    <d v="2015-01-04T00:00:00"/>
    <d v="2015-01-06T00:00:00"/>
    <n v="2"/>
    <n v="807"/>
    <n v="86052"/>
    <n v="2"/>
    <n v="-82.22"/>
    <n v="24.96"/>
    <x v="0"/>
    <x v="0"/>
    <x v="0"/>
    <n v="-663.51"/>
    <s v=""/>
    <x v="2"/>
  </r>
  <r>
    <n v="23920"/>
    <s v="Low"/>
    <n v="7.0000000000000007E-2"/>
    <n v="-157.56"/>
    <n v="33.94"/>
    <n v="19.190000000000001"/>
    <n v="2204"/>
    <x v="713"/>
    <x v="1"/>
    <x v="1"/>
    <x v="1"/>
    <x v="1"/>
    <s v="Jumbo Drum"/>
    <x v="362"/>
    <n v="0.57999999999999996"/>
    <s v="United States"/>
    <x v="2"/>
    <x v="3"/>
    <s v="Burnsville"/>
    <n v="55337"/>
    <d v="2015-02-04T00:00:00"/>
    <d v="2015-02-08T00:00:00"/>
    <n v="5"/>
    <n v="169.46"/>
    <n v="86051"/>
    <n v="4"/>
    <n v="-92.98"/>
    <n v="12.76"/>
    <x v="2"/>
    <x v="0"/>
    <x v="0"/>
    <n v="-157.56"/>
    <s v=""/>
    <x v="2"/>
  </r>
  <r>
    <n v="24434"/>
    <s v="Critical"/>
    <n v="0.04"/>
    <n v="-88"/>
    <n v="296.18"/>
    <n v="154.12"/>
    <n v="2204"/>
    <x v="713"/>
    <x v="1"/>
    <x v="3"/>
    <x v="1"/>
    <x v="11"/>
    <s v="Jumbo Box"/>
    <x v="37"/>
    <n v="0.76"/>
    <s v="United States"/>
    <x v="2"/>
    <x v="3"/>
    <s v="Burnsville"/>
    <n v="55337"/>
    <d v="2015-02-10T00:00:00"/>
    <d v="2015-02-11T00:00:00"/>
    <n v="20"/>
    <n v="5768.12"/>
    <n v="86053"/>
    <n v="1"/>
    <n v="-1.53"/>
    <n v="240.34"/>
    <x v="2"/>
    <x v="0"/>
    <x v="0"/>
    <n v="-88"/>
    <s v=""/>
    <x v="2"/>
  </r>
  <r>
    <n v="18164"/>
    <s v="High"/>
    <n v="0.03"/>
    <n v="-35.29"/>
    <n v="28.48"/>
    <n v="1.99"/>
    <n v="2206"/>
    <x v="714"/>
    <x v="2"/>
    <x v="3"/>
    <x v="2"/>
    <x v="13"/>
    <s v="Small Pack"/>
    <x v="137"/>
    <n v="0.4"/>
    <s v="United States"/>
    <x v="2"/>
    <x v="25"/>
    <s v="Fort Dodge"/>
    <n v="50501"/>
    <d v="2015-01-05T00:00:00"/>
    <d v="2015-01-06T00:00:00"/>
    <n v="2"/>
    <n v="55.25"/>
    <n v="86258"/>
    <n v="1"/>
    <n v="-63.87"/>
    <n v="1.71"/>
    <x v="0"/>
    <x v="0"/>
    <x v="0"/>
    <n v="-35.29"/>
    <s v=""/>
    <x v="2"/>
  </r>
  <r>
    <n v="18165"/>
    <s v="High"/>
    <n v="0.01"/>
    <n v="-74.88"/>
    <n v="205.99"/>
    <n v="5.99"/>
    <n v="2206"/>
    <x v="714"/>
    <x v="2"/>
    <x v="3"/>
    <x v="2"/>
    <x v="5"/>
    <s v="Small Box"/>
    <x v="710"/>
    <n v="0.59"/>
    <s v="United States"/>
    <x v="2"/>
    <x v="25"/>
    <s v="Fort Dodge"/>
    <n v="50501"/>
    <d v="2015-01-05T00:00:00"/>
    <d v="2015-01-07T00:00:00"/>
    <n v="3"/>
    <n v="551.22"/>
    <n v="86258"/>
    <n v="2"/>
    <n v="-13.59"/>
    <n v="5.57"/>
    <x v="0"/>
    <x v="0"/>
    <x v="0"/>
    <n v="-74.88"/>
    <s v=""/>
    <x v="2"/>
  </r>
  <r>
    <n v="23317"/>
    <s v="Low"/>
    <n v="0.06"/>
    <n v="-98.06"/>
    <n v="6.98"/>
    <n v="1.6"/>
    <n v="2209"/>
    <x v="715"/>
    <x v="2"/>
    <x v="1"/>
    <x v="0"/>
    <x v="7"/>
    <s v="Wrap Bag"/>
    <x v="344"/>
    <n v="0.38"/>
    <s v="United States"/>
    <x v="3"/>
    <x v="29"/>
    <s v="College Park"/>
    <n v="30337"/>
    <d v="2015-01-22T00:00:00"/>
    <d v="2015-01-29T00:00:00"/>
    <n v="12"/>
    <n v="83.93"/>
    <n v="88030"/>
    <n v="7"/>
    <n v="-116.83"/>
    <n v="5.36"/>
    <x v="0"/>
    <x v="0"/>
    <x v="0"/>
    <n v="-98.06"/>
    <s v=""/>
    <x v="2"/>
  </r>
  <r>
    <n v="19914"/>
    <s v="Not Specified"/>
    <n v="0.08"/>
    <n v="-425.21"/>
    <n v="95.99"/>
    <n v="35"/>
    <n v="2211"/>
    <x v="716"/>
    <x v="0"/>
    <x v="1"/>
    <x v="0"/>
    <x v="10"/>
    <s v="Large Box"/>
    <x v="711"/>
    <n v="0.51883000000000001"/>
    <s v="United States"/>
    <x v="1"/>
    <x v="30"/>
    <s v="Bowie"/>
    <n v="20715"/>
    <d v="2015-01-01T00:00:00"/>
    <d v="2015-01-03T00:00:00"/>
    <n v="2"/>
    <n v="193.88"/>
    <n v="88028"/>
    <n v="2"/>
    <n v="-219.32"/>
    <n v="16.86"/>
    <x v="0"/>
    <x v="0"/>
    <x v="0"/>
    <n v="-425.21"/>
    <s v=""/>
    <x v="2"/>
  </r>
  <r>
    <n v="24756"/>
    <s v="High"/>
    <n v="0.09"/>
    <n v="631.33000000000004"/>
    <n v="199.99"/>
    <n v="24.49"/>
    <n v="2212"/>
    <x v="717"/>
    <x v="0"/>
    <x v="1"/>
    <x v="2"/>
    <x v="16"/>
    <s v="Large Box"/>
    <x v="495"/>
    <n v="0.46"/>
    <s v="United States"/>
    <x v="1"/>
    <x v="30"/>
    <s v="Catonsville"/>
    <n v="21228"/>
    <d v="2015-04-19T00:00:00"/>
    <d v="2015-04-21T00:00:00"/>
    <n v="5"/>
    <n v="990.25"/>
    <n v="88029"/>
    <n v="2"/>
    <n v="63.75"/>
    <n v="97.94"/>
    <x v="4"/>
    <x v="0"/>
    <x v="0"/>
    <s v=""/>
    <n v="631.33000000000004"/>
    <x v="606"/>
  </r>
  <r>
    <n v="23512"/>
    <s v="Low"/>
    <n v="7.0000000000000007E-2"/>
    <n v="-22.18"/>
    <n v="3.28"/>
    <n v="3.97"/>
    <n v="2215"/>
    <x v="718"/>
    <x v="2"/>
    <x v="0"/>
    <x v="0"/>
    <x v="0"/>
    <s v="Wrap Bag"/>
    <x v="365"/>
    <n v="0.56000000000000005"/>
    <s v="United States"/>
    <x v="1"/>
    <x v="10"/>
    <s v="Massillon"/>
    <n v="44646"/>
    <d v="2015-06-23T00:00:00"/>
    <d v="2015-06-23T00:00:00"/>
    <n v="4"/>
    <n v="14.76"/>
    <n v="90314"/>
    <n v="0"/>
    <n v="-150.24"/>
    <n v="1.1100000000000001"/>
    <x v="1"/>
    <x v="0"/>
    <x v="0"/>
    <n v="-22.18"/>
    <s v=""/>
    <x v="2"/>
  </r>
  <r>
    <n v="23513"/>
    <s v="Low"/>
    <n v="0.02"/>
    <n v="-214.1"/>
    <n v="256.99"/>
    <n v="11.25"/>
    <n v="2216"/>
    <x v="719"/>
    <x v="2"/>
    <x v="0"/>
    <x v="2"/>
    <x v="13"/>
    <s v="Small Box"/>
    <x v="476"/>
    <n v="0.51"/>
    <s v="United States"/>
    <x v="1"/>
    <x v="10"/>
    <s v="Medina"/>
    <n v="44256"/>
    <d v="2015-06-23T00:00:00"/>
    <d v="2015-06-30T00:00:00"/>
    <n v="3"/>
    <n v="808.44"/>
    <n v="90314"/>
    <n v="7"/>
    <n v="-26.48"/>
    <n v="16.5"/>
    <x v="1"/>
    <x v="0"/>
    <x v="0"/>
    <n v="-214.1"/>
    <s v=""/>
    <x v="2"/>
  </r>
  <r>
    <n v="23514"/>
    <s v="Low"/>
    <n v="0.01"/>
    <n v="-26.94"/>
    <n v="6.48"/>
    <n v="5.14"/>
    <n v="2216"/>
    <x v="719"/>
    <x v="2"/>
    <x v="0"/>
    <x v="0"/>
    <x v="7"/>
    <s v="Small Box"/>
    <x v="339"/>
    <n v="0.37"/>
    <s v="United States"/>
    <x v="1"/>
    <x v="10"/>
    <s v="Medina"/>
    <n v="44256"/>
    <d v="2015-06-23T00:00:00"/>
    <d v="2015-06-25T00:00:00"/>
    <n v="10"/>
    <n v="67.41"/>
    <n v="90314"/>
    <n v="2"/>
    <n v="-39.96"/>
    <n v="0.68"/>
    <x v="1"/>
    <x v="0"/>
    <x v="0"/>
    <n v="-26.94"/>
    <s v=""/>
    <x v="2"/>
  </r>
  <r>
    <n v="22712"/>
    <s v="Low"/>
    <n v="0.09"/>
    <n v="-324.73"/>
    <n v="14.2"/>
    <n v="5.3"/>
    <n v="2220"/>
    <x v="720"/>
    <x v="2"/>
    <x v="3"/>
    <x v="1"/>
    <x v="2"/>
    <s v="Wrap Bag"/>
    <x v="257"/>
    <n v="0.46"/>
    <s v="United States"/>
    <x v="3"/>
    <x v="26"/>
    <s v="Winter Garden"/>
    <n v="34787"/>
    <d v="2015-02-28T00:00:00"/>
    <d v="2015-03-01T00:00:00"/>
    <n v="4"/>
    <n v="55.08"/>
    <n v="91036"/>
    <n v="1"/>
    <n v="-589.55999999999995"/>
    <n v="5.45"/>
    <x v="2"/>
    <x v="0"/>
    <x v="0"/>
    <n v="-324.73"/>
    <s v=""/>
    <x v="2"/>
  </r>
  <r>
    <n v="24113"/>
    <s v="Critical"/>
    <n v="0"/>
    <n v="1500.12"/>
    <n v="100.89"/>
    <n v="42"/>
    <n v="2225"/>
    <x v="721"/>
    <x v="1"/>
    <x v="2"/>
    <x v="1"/>
    <x v="1"/>
    <s v="Jumbo Drum"/>
    <x v="712"/>
    <n v="0.61"/>
    <s v="United States"/>
    <x v="0"/>
    <x v="27"/>
    <s v="Hobbs"/>
    <n v="88240"/>
    <d v="2015-02-21T00:00:00"/>
    <d v="2015-02-22T00:00:00"/>
    <n v="15"/>
    <n v="1608.11"/>
    <n v="89970"/>
    <n v="1"/>
    <n v="93.28"/>
    <n v="0"/>
    <x v="2"/>
    <x v="1"/>
    <x v="1"/>
    <s v=""/>
    <n v="1500.12"/>
    <x v="607"/>
  </r>
  <r>
    <n v="18820"/>
    <s v="Low"/>
    <n v="0.01"/>
    <n v="-313.02"/>
    <n v="13.43"/>
    <n v="5.5"/>
    <n v="2240"/>
    <x v="722"/>
    <x v="0"/>
    <x v="0"/>
    <x v="0"/>
    <x v="10"/>
    <s v="Small Box"/>
    <x v="599"/>
    <n v="0.56999999999999995"/>
    <s v="United States"/>
    <x v="3"/>
    <x v="26"/>
    <s v="Lakeland"/>
    <n v="33801"/>
    <d v="2015-04-06T00:00:00"/>
    <d v="2015-04-13T00:00:00"/>
    <n v="7"/>
    <n v="99.75"/>
    <n v="89102"/>
    <n v="7"/>
    <n v="-313.81"/>
    <n v="1.01"/>
    <x v="4"/>
    <x v="0"/>
    <x v="0"/>
    <n v="-313.02"/>
    <s v=""/>
    <x v="2"/>
  </r>
  <r>
    <n v="24121"/>
    <s v="Low"/>
    <n v="0"/>
    <n v="-192.55"/>
    <n v="2.08"/>
    <n v="5.33"/>
    <n v="2250"/>
    <x v="723"/>
    <x v="2"/>
    <x v="1"/>
    <x v="1"/>
    <x v="2"/>
    <s v="Small Box"/>
    <x v="261"/>
    <n v="0.43"/>
    <s v="United States"/>
    <x v="1"/>
    <x v="19"/>
    <s v="State College"/>
    <n v="16801"/>
    <d v="2015-04-13T00:00:00"/>
    <d v="2015-04-20T00:00:00"/>
    <n v="22"/>
    <n v="51.41"/>
    <n v="86699"/>
    <n v="7"/>
    <n v="-374.54"/>
    <n v="0"/>
    <x v="4"/>
    <x v="1"/>
    <x v="1"/>
    <n v="-192.55"/>
    <s v=""/>
    <x v="2"/>
  </r>
  <r>
    <n v="25440"/>
    <s v="Low"/>
    <n v="0.1"/>
    <n v="-464.28"/>
    <n v="6.3"/>
    <n v="0.5"/>
    <n v="2254"/>
    <x v="724"/>
    <x v="2"/>
    <x v="0"/>
    <x v="0"/>
    <x v="9"/>
    <s v="Small Box"/>
    <x v="421"/>
    <n v="0.39"/>
    <s v="United States"/>
    <x v="3"/>
    <x v="35"/>
    <s v="Paducah"/>
    <n v="42003"/>
    <d v="2015-01-27T00:00:00"/>
    <d v="2015-02-01T00:00:00"/>
    <n v="12"/>
    <n v="68.72"/>
    <n v="89278"/>
    <n v="5"/>
    <n v="-675.61"/>
    <n v="7.64"/>
    <x v="0"/>
    <x v="0"/>
    <x v="0"/>
    <n v="-464.28"/>
    <s v=""/>
    <x v="2"/>
  </r>
  <r>
    <n v="20639"/>
    <s v="High"/>
    <n v="0.1"/>
    <n v="156.74"/>
    <n v="48.91"/>
    <n v="5.97"/>
    <n v="2254"/>
    <x v="724"/>
    <x v="2"/>
    <x v="0"/>
    <x v="0"/>
    <x v="7"/>
    <s v="Small Box"/>
    <x v="713"/>
    <n v="0.38"/>
    <s v="United States"/>
    <x v="3"/>
    <x v="35"/>
    <s v="Paducah"/>
    <n v="42003"/>
    <d v="2015-04-28T00:00:00"/>
    <d v="2015-04-30T00:00:00"/>
    <n v="14"/>
    <n v="618.96"/>
    <n v="89279"/>
    <n v="2"/>
    <n v="25.32"/>
    <n v="68.77"/>
    <x v="4"/>
    <x v="0"/>
    <x v="0"/>
    <s v=""/>
    <n v="156.74"/>
    <x v="608"/>
  </r>
  <r>
    <n v="20640"/>
    <s v="High"/>
    <n v="0.08"/>
    <n v="110.12"/>
    <n v="5.98"/>
    <n v="5.46"/>
    <n v="2254"/>
    <x v="724"/>
    <x v="2"/>
    <x v="0"/>
    <x v="0"/>
    <x v="7"/>
    <s v="Small Box"/>
    <x v="381"/>
    <n v="0.36"/>
    <s v="United States"/>
    <x v="3"/>
    <x v="35"/>
    <s v="Paducah"/>
    <n v="42003"/>
    <d v="2015-04-28T00:00:00"/>
    <d v="2015-04-28T00:00:00"/>
    <n v="13"/>
    <n v="77.540000000000006"/>
    <n v="89279"/>
    <n v="0"/>
    <n v="142.01"/>
    <n v="6.74"/>
    <x v="4"/>
    <x v="0"/>
    <x v="0"/>
    <s v=""/>
    <n v="110.12"/>
    <x v="609"/>
  </r>
  <r>
    <n v="19054"/>
    <s v="Critical"/>
    <n v="7.0000000000000007E-2"/>
    <n v="-42.59"/>
    <n v="60.97"/>
    <n v="4.5"/>
    <n v="2256"/>
    <x v="725"/>
    <x v="0"/>
    <x v="0"/>
    <x v="0"/>
    <x v="15"/>
    <s v="Small Box"/>
    <x v="714"/>
    <n v="0.56000000000000005"/>
    <s v="United States"/>
    <x v="3"/>
    <x v="24"/>
    <s v="New Bern"/>
    <n v="28560"/>
    <d v="2015-01-02T00:00:00"/>
    <d v="2015-01-04T00:00:00"/>
    <n v="6"/>
    <n v="361.72"/>
    <n v="87963"/>
    <n v="2"/>
    <n v="-11.77"/>
    <n v="27.23"/>
    <x v="0"/>
    <x v="0"/>
    <x v="0"/>
    <n v="-42.59"/>
    <s v=""/>
    <x v="2"/>
  </r>
  <r>
    <n v="18652"/>
    <s v="Medium"/>
    <n v="7.0000000000000007E-2"/>
    <n v="-222.95"/>
    <n v="70.98"/>
    <n v="30"/>
    <n v="2256"/>
    <x v="725"/>
    <x v="1"/>
    <x v="0"/>
    <x v="1"/>
    <x v="1"/>
    <s v="Jumbo Drum"/>
    <x v="715"/>
    <n v="0.73"/>
    <s v="United States"/>
    <x v="3"/>
    <x v="24"/>
    <s v="New Bern"/>
    <n v="28560"/>
    <d v="2015-03-24T00:00:00"/>
    <d v="2015-03-26T00:00:00"/>
    <n v="20"/>
    <n v="1373.47"/>
    <n v="87964"/>
    <n v="2"/>
    <n v="-16.23"/>
    <n v="103.38"/>
    <x v="5"/>
    <x v="0"/>
    <x v="0"/>
    <n v="-222.95"/>
    <s v=""/>
    <x v="2"/>
  </r>
  <r>
    <n v="21937"/>
    <s v="High"/>
    <n v="0.06"/>
    <n v="7.62"/>
    <n v="6.68"/>
    <n v="6.93"/>
    <n v="2257"/>
    <x v="726"/>
    <x v="2"/>
    <x v="0"/>
    <x v="0"/>
    <x v="7"/>
    <s v="Small Box"/>
    <x v="716"/>
    <n v="0.37"/>
    <s v="United States"/>
    <x v="3"/>
    <x v="24"/>
    <s v="Raleigh"/>
    <n v="27604"/>
    <d v="2015-06-12T00:00:00"/>
    <d v="2015-06-13T00:00:00"/>
    <n v="14"/>
    <n v="91.92"/>
    <n v="87965"/>
    <n v="1"/>
    <n v="8.2899999999999991"/>
    <n v="5.87"/>
    <x v="1"/>
    <x v="0"/>
    <x v="0"/>
    <s v=""/>
    <n v="7.62"/>
    <x v="610"/>
  </r>
  <r>
    <n v="26361"/>
    <s v="Low"/>
    <n v="0.01"/>
    <n v="-1676.61"/>
    <n v="7.64"/>
    <n v="1.39"/>
    <n v="2258"/>
    <x v="727"/>
    <x v="0"/>
    <x v="0"/>
    <x v="0"/>
    <x v="4"/>
    <s v="Small Box"/>
    <x v="448"/>
    <n v="0.36"/>
    <s v="United States"/>
    <x v="3"/>
    <x v="24"/>
    <s v="Rocky Mount"/>
    <n v="27801"/>
    <d v="2015-03-09T00:00:00"/>
    <d v="2015-03-13T00:00:00"/>
    <n v="9"/>
    <n v="73.290000000000006"/>
    <n v="87962"/>
    <n v="4"/>
    <n v="-2287.64"/>
    <n v="0.74"/>
    <x v="5"/>
    <x v="0"/>
    <x v="0"/>
    <n v="-1676.61"/>
    <s v=""/>
    <x v="2"/>
  </r>
  <r>
    <n v="26362"/>
    <s v="Low"/>
    <n v="7.0000000000000007E-2"/>
    <n v="45.13"/>
    <n v="400.97"/>
    <n v="48.26"/>
    <n v="2258"/>
    <x v="727"/>
    <x v="1"/>
    <x v="0"/>
    <x v="2"/>
    <x v="6"/>
    <s v="Jumbo Box"/>
    <x v="460"/>
    <n v="0.36"/>
    <s v="United States"/>
    <x v="3"/>
    <x v="24"/>
    <s v="Rocky Mount"/>
    <n v="27801"/>
    <d v="2015-03-09T00:00:00"/>
    <d v="2015-03-13T00:00:00"/>
    <n v="8"/>
    <n v="2961.32"/>
    <n v="87962"/>
    <n v="4"/>
    <n v="1.52"/>
    <n v="222.9"/>
    <x v="5"/>
    <x v="0"/>
    <x v="0"/>
    <s v=""/>
    <n v="45.13"/>
    <x v="611"/>
  </r>
  <r>
    <n v="20187"/>
    <s v="Critical"/>
    <n v="0.02"/>
    <n v="-52.86"/>
    <n v="4.9800000000000004"/>
    <n v="0.49"/>
    <n v="2260"/>
    <x v="728"/>
    <x v="2"/>
    <x v="0"/>
    <x v="0"/>
    <x v="9"/>
    <s v="Small Box"/>
    <x v="509"/>
    <n v="0.39"/>
    <s v="United States"/>
    <x v="3"/>
    <x v="29"/>
    <s v="Rome"/>
    <n v="30161"/>
    <d v="2015-02-15T00:00:00"/>
    <d v="2015-02-16T00:00:00"/>
    <n v="17"/>
    <n v="87.11"/>
    <n v="89601"/>
    <n v="1"/>
    <n v="-60.69"/>
    <n v="1.78"/>
    <x v="2"/>
    <x v="0"/>
    <x v="0"/>
    <n v="-52.86"/>
    <s v=""/>
    <x v="2"/>
  </r>
  <r>
    <n v="20188"/>
    <s v="Critical"/>
    <n v="0.01"/>
    <n v="45.38"/>
    <n v="20.99"/>
    <n v="0.99"/>
    <n v="2260"/>
    <x v="728"/>
    <x v="2"/>
    <x v="0"/>
    <x v="2"/>
    <x v="5"/>
    <s v="Small Pack"/>
    <x v="717"/>
    <n v="0.83"/>
    <s v="United States"/>
    <x v="3"/>
    <x v="29"/>
    <s v="Rome"/>
    <n v="30161"/>
    <d v="2015-02-15T00:00:00"/>
    <d v="2015-02-16T00:00:00"/>
    <n v="9"/>
    <n v="170.46"/>
    <n v="89601"/>
    <n v="1"/>
    <n v="26.62"/>
    <n v="1.72"/>
    <x v="2"/>
    <x v="0"/>
    <x v="0"/>
    <s v=""/>
    <n v="45.38"/>
    <x v="612"/>
  </r>
  <r>
    <n v="19569"/>
    <s v="High"/>
    <n v="0.08"/>
    <n v="4949.92"/>
    <n v="4.9800000000000004"/>
    <n v="0.49"/>
    <n v="2260"/>
    <x v="728"/>
    <x v="2"/>
    <x v="0"/>
    <x v="0"/>
    <x v="9"/>
    <s v="Small Box"/>
    <x v="509"/>
    <n v="0.39"/>
    <s v="United States"/>
    <x v="3"/>
    <x v="29"/>
    <s v="Rome"/>
    <n v="30161"/>
    <d v="2015-04-21T00:00:00"/>
    <d v="2015-04-22T00:00:00"/>
    <n v="1"/>
    <n v="4.95"/>
    <n v="89602"/>
    <n v="1"/>
    <n v="99998.3"/>
    <n v="0.43"/>
    <x v="4"/>
    <x v="0"/>
    <x v="0"/>
    <s v=""/>
    <n v="4949.92"/>
    <x v="613"/>
  </r>
  <r>
    <n v="19570"/>
    <s v="High"/>
    <n v="0.09"/>
    <n v="1055.5999999999999"/>
    <n v="119.99"/>
    <n v="14"/>
    <n v="2260"/>
    <x v="728"/>
    <x v="1"/>
    <x v="0"/>
    <x v="2"/>
    <x v="6"/>
    <s v="Jumbo Drum"/>
    <x v="319"/>
    <n v="0.36"/>
    <s v="United States"/>
    <x v="3"/>
    <x v="29"/>
    <s v="Rome"/>
    <n v="30161"/>
    <d v="2015-04-21T00:00:00"/>
    <d v="2015-04-23T00:00:00"/>
    <n v="4"/>
    <n v="461.24"/>
    <n v="89602"/>
    <n v="2"/>
    <n v="228.86"/>
    <n v="45.62"/>
    <x v="4"/>
    <x v="0"/>
    <x v="0"/>
    <s v=""/>
    <n v="1055.5999999999999"/>
    <x v="614"/>
  </r>
  <r>
    <n v="18142"/>
    <s v="Not Specified"/>
    <n v="0.09"/>
    <n v="359.83"/>
    <n v="207.48"/>
    <n v="0.99"/>
    <n v="2264"/>
    <x v="729"/>
    <x v="2"/>
    <x v="0"/>
    <x v="0"/>
    <x v="15"/>
    <s v="Small Box"/>
    <x v="718"/>
    <n v="0.55000000000000004"/>
    <s v="United States"/>
    <x v="2"/>
    <x v="33"/>
    <s v="Joplin"/>
    <n v="64804"/>
    <d v="2015-01-26T00:00:00"/>
    <d v="2015-01-29T00:00:00"/>
    <n v="3"/>
    <n v="577.75"/>
    <n v="86611"/>
    <n v="3"/>
    <n v="62.28"/>
    <n v="57.14"/>
    <x v="0"/>
    <x v="0"/>
    <x v="0"/>
    <s v=""/>
    <n v="359.83"/>
    <x v="615"/>
  </r>
  <r>
    <n v="19171"/>
    <s v="Critical"/>
    <n v="0.1"/>
    <n v="-69.87"/>
    <n v="7.45"/>
    <n v="6.28"/>
    <n v="2265"/>
    <x v="730"/>
    <x v="2"/>
    <x v="0"/>
    <x v="0"/>
    <x v="8"/>
    <s v="Small Box"/>
    <x v="719"/>
    <n v="0.4"/>
    <s v="United States"/>
    <x v="2"/>
    <x v="33"/>
    <s v="Kansas City"/>
    <n v="64130"/>
    <d v="2015-01-29T00:00:00"/>
    <d v="2015-02-01T00:00:00"/>
    <n v="8"/>
    <n v="59.4"/>
    <n v="86612"/>
    <n v="3"/>
    <n v="-117.63"/>
    <n v="6.6"/>
    <x v="0"/>
    <x v="0"/>
    <x v="0"/>
    <n v="-69.87"/>
    <s v=""/>
    <x v="2"/>
  </r>
  <r>
    <n v="19172"/>
    <s v="Critical"/>
    <n v="0.01"/>
    <n v="-135.74"/>
    <n v="6.48"/>
    <n v="7.86"/>
    <n v="2265"/>
    <x v="730"/>
    <x v="2"/>
    <x v="0"/>
    <x v="0"/>
    <x v="7"/>
    <s v="Small Box"/>
    <x v="405"/>
    <n v="0.37"/>
    <s v="United States"/>
    <x v="2"/>
    <x v="33"/>
    <s v="Kansas City"/>
    <n v="64130"/>
    <d v="2015-01-29T00:00:00"/>
    <d v="2015-01-31T00:00:00"/>
    <n v="10"/>
    <n v="66.459999999999994"/>
    <n v="86612"/>
    <n v="2"/>
    <n v="-204.24"/>
    <n v="0.67"/>
    <x v="0"/>
    <x v="0"/>
    <x v="0"/>
    <n v="-135.74"/>
    <s v=""/>
    <x v="2"/>
  </r>
  <r>
    <n v="25996"/>
    <s v="Critical"/>
    <n v="0.02"/>
    <n v="-14.52"/>
    <n v="11.33"/>
    <n v="6.12"/>
    <n v="2266"/>
    <x v="731"/>
    <x v="2"/>
    <x v="0"/>
    <x v="0"/>
    <x v="15"/>
    <s v="Medium Box"/>
    <x v="720"/>
    <n v="0.42"/>
    <s v="United States"/>
    <x v="2"/>
    <x v="33"/>
    <s v="Kirkwood"/>
    <n v="63122"/>
    <d v="2015-05-26T00:00:00"/>
    <d v="2015-05-28T00:00:00"/>
    <n v="3"/>
    <n v="35.35"/>
    <n v="86610"/>
    <n v="2"/>
    <n v="-41.07"/>
    <n v="0.72"/>
    <x v="3"/>
    <x v="0"/>
    <x v="0"/>
    <n v="-14.52"/>
    <s v=""/>
    <x v="2"/>
  </r>
  <r>
    <n v="25997"/>
    <s v="Critical"/>
    <n v="0.01"/>
    <n v="171.26"/>
    <n v="15.67"/>
    <n v="1.39"/>
    <n v="2266"/>
    <x v="731"/>
    <x v="2"/>
    <x v="0"/>
    <x v="0"/>
    <x v="4"/>
    <s v="Small Box"/>
    <x v="598"/>
    <n v="0.38"/>
    <s v="United States"/>
    <x v="2"/>
    <x v="33"/>
    <s v="Kirkwood"/>
    <n v="63122"/>
    <d v="2015-05-26T00:00:00"/>
    <d v="2015-05-27T00:00:00"/>
    <n v="16"/>
    <n v="248.21"/>
    <n v="86610"/>
    <n v="1"/>
    <n v="69"/>
    <n v="2.5099999999999998"/>
    <x v="3"/>
    <x v="0"/>
    <x v="0"/>
    <s v=""/>
    <n v="171.26"/>
    <x v="616"/>
  </r>
  <r>
    <n v="19072"/>
    <s v="Low"/>
    <n v="0.08"/>
    <n v="138.22"/>
    <n v="259.70999999999998"/>
    <n v="66.67"/>
    <n v="2268"/>
    <x v="732"/>
    <x v="1"/>
    <x v="2"/>
    <x v="1"/>
    <x v="11"/>
    <s v="Jumbo Box"/>
    <x v="112"/>
    <n v="0.61"/>
    <s v="United States"/>
    <x v="3"/>
    <x v="26"/>
    <s v="Land O Lakes"/>
    <n v="34639"/>
    <d v="2015-06-03T00:00:00"/>
    <d v="2015-06-07T00:00:00"/>
    <n v="17"/>
    <n v="4086.5"/>
    <n v="89571"/>
    <n v="4"/>
    <n v="3.38"/>
    <n v="355.35"/>
    <x v="1"/>
    <x v="0"/>
    <x v="0"/>
    <s v=""/>
    <n v="138.22"/>
    <x v="617"/>
  </r>
  <r>
    <n v="23963"/>
    <s v="Low"/>
    <n v="0.01"/>
    <n v="711.24"/>
    <n v="20.48"/>
    <n v="6.32"/>
    <n v="2270"/>
    <x v="733"/>
    <x v="2"/>
    <x v="2"/>
    <x v="0"/>
    <x v="15"/>
    <s v="Small Box"/>
    <x v="656"/>
    <n v="0.57999999999999996"/>
    <s v="United States"/>
    <x v="3"/>
    <x v="39"/>
    <s v="Mauldin"/>
    <n v="29662"/>
    <d v="2015-02-06T00:00:00"/>
    <d v="2015-02-08T00:00:00"/>
    <n v="18"/>
    <n v="375.03"/>
    <n v="89572"/>
    <n v="2"/>
    <n v="189.65"/>
    <n v="3.79"/>
    <x v="2"/>
    <x v="0"/>
    <x v="0"/>
    <s v=""/>
    <n v="711.24"/>
    <x v="618"/>
  </r>
  <r>
    <n v="23964"/>
    <s v="Low"/>
    <n v="0.09"/>
    <n v="-1084.8499999999999"/>
    <n v="1.86"/>
    <n v="2.58"/>
    <n v="2270"/>
    <x v="733"/>
    <x v="2"/>
    <x v="2"/>
    <x v="0"/>
    <x v="3"/>
    <s v="Wrap Bag"/>
    <x v="96"/>
    <n v="0.82"/>
    <s v="United States"/>
    <x v="3"/>
    <x v="39"/>
    <s v="Mauldin"/>
    <n v="29662"/>
    <d v="2015-02-06T00:00:00"/>
    <d v="2015-02-11T00:00:00"/>
    <n v="12"/>
    <n v="22.11"/>
    <n v="89572"/>
    <n v="5"/>
    <n v="-4906.59"/>
    <n v="2.19"/>
    <x v="2"/>
    <x v="0"/>
    <x v="0"/>
    <n v="-1084.8499999999999"/>
    <s v=""/>
    <x v="2"/>
  </r>
  <r>
    <n v="23965"/>
    <s v="Low"/>
    <n v="0.08"/>
    <n v="-156.77000000000001"/>
    <n v="205.99"/>
    <n v="2.5"/>
    <n v="2270"/>
    <x v="733"/>
    <x v="2"/>
    <x v="2"/>
    <x v="2"/>
    <x v="5"/>
    <s v="Small Box"/>
    <x v="721"/>
    <n v="0.59"/>
    <s v="United States"/>
    <x v="3"/>
    <x v="39"/>
    <s v="Mauldin"/>
    <n v="29662"/>
    <d v="2015-02-06T00:00:00"/>
    <d v="2015-02-11T00:00:00"/>
    <n v="17"/>
    <n v="2875.35"/>
    <n v="89572"/>
    <n v="5"/>
    <n v="-5.45"/>
    <n v="250.03"/>
    <x v="2"/>
    <x v="0"/>
    <x v="0"/>
    <n v="-156.77000000000001"/>
    <s v=""/>
    <x v="2"/>
  </r>
  <r>
    <n v="19438"/>
    <s v="High"/>
    <n v="0.08"/>
    <n v="-37.6"/>
    <n v="15.73"/>
    <n v="7.42"/>
    <n v="2272"/>
    <x v="734"/>
    <x v="0"/>
    <x v="0"/>
    <x v="0"/>
    <x v="12"/>
    <s v="Small Pack"/>
    <x v="722"/>
    <n v="0.56000000000000005"/>
    <s v="United States"/>
    <x v="2"/>
    <x v="7"/>
    <s v="Harker Heights"/>
    <n v="76543"/>
    <d v="2015-03-16T00:00:00"/>
    <d v="2015-03-18T00:00:00"/>
    <n v="5"/>
    <n v="78.08"/>
    <n v="90110"/>
    <n v="2"/>
    <n v="-48.16"/>
    <n v="6.79"/>
    <x v="5"/>
    <x v="0"/>
    <x v="0"/>
    <n v="-37.6"/>
    <s v=""/>
    <x v="2"/>
  </r>
  <r>
    <n v="23416"/>
    <s v="Low"/>
    <n v="0.04"/>
    <n v="1389.58"/>
    <n v="120.98"/>
    <n v="3.99"/>
    <n v="2273"/>
    <x v="735"/>
    <x v="2"/>
    <x v="0"/>
    <x v="0"/>
    <x v="15"/>
    <s v="Small Box"/>
    <x v="723"/>
    <n v="0.6"/>
    <s v="United States"/>
    <x v="2"/>
    <x v="7"/>
    <s v="Harlingen"/>
    <n v="78550"/>
    <d v="2015-05-05T00:00:00"/>
    <d v="2015-05-05T00:00:00"/>
    <n v="17"/>
    <n v="2013.88"/>
    <n v="90109"/>
    <n v="0"/>
    <n v="69"/>
    <n v="83.91"/>
    <x v="3"/>
    <x v="0"/>
    <x v="0"/>
    <s v=""/>
    <n v="1389.58"/>
    <x v="619"/>
  </r>
  <r>
    <n v="23417"/>
    <s v="Low"/>
    <n v="0.02"/>
    <n v="-222.82"/>
    <n v="55.99"/>
    <n v="5"/>
    <n v="2273"/>
    <x v="735"/>
    <x v="2"/>
    <x v="0"/>
    <x v="2"/>
    <x v="5"/>
    <s v="Small Pack"/>
    <x v="134"/>
    <n v="0.83"/>
    <s v="United States"/>
    <x v="2"/>
    <x v="7"/>
    <s v="Harlingen"/>
    <n v="78550"/>
    <d v="2015-05-05T00:00:00"/>
    <d v="2015-05-05T00:00:00"/>
    <n v="4"/>
    <n v="201.32"/>
    <n v="90109"/>
    <n v="0"/>
    <n v="-110.68"/>
    <n v="4.1100000000000003"/>
    <x v="3"/>
    <x v="0"/>
    <x v="0"/>
    <n v="-222.82"/>
    <s v=""/>
    <x v="2"/>
  </r>
  <r>
    <n v="23418"/>
    <s v="Low"/>
    <n v="0.05"/>
    <n v="-133.71"/>
    <n v="23.99"/>
    <n v="15.68"/>
    <n v="2274"/>
    <x v="736"/>
    <x v="1"/>
    <x v="0"/>
    <x v="1"/>
    <x v="2"/>
    <s v="Jumbo Drum"/>
    <x v="724"/>
    <n v="0.62"/>
    <s v="United States"/>
    <x v="2"/>
    <x v="7"/>
    <s v="Houston"/>
    <n v="77036"/>
    <d v="2015-05-05T00:00:00"/>
    <d v="2015-05-09T00:00:00"/>
    <n v="12"/>
    <n v="298.51"/>
    <n v="90109"/>
    <n v="4"/>
    <n v="-44.79"/>
    <n v="15.71"/>
    <x v="3"/>
    <x v="0"/>
    <x v="0"/>
    <n v="-133.71"/>
    <s v=""/>
    <x v="2"/>
  </r>
  <r>
    <n v="24552"/>
    <s v="Not Specified"/>
    <n v="0.01"/>
    <n v="2653.78"/>
    <n v="195.99"/>
    <n v="8.99"/>
    <n v="2276"/>
    <x v="737"/>
    <x v="2"/>
    <x v="3"/>
    <x v="2"/>
    <x v="5"/>
    <s v="Small Box"/>
    <x v="258"/>
    <n v="0.6"/>
    <s v="United States"/>
    <x v="1"/>
    <x v="4"/>
    <s v="Niagara Falls"/>
    <n v="14304"/>
    <d v="2015-06-30T00:00:00"/>
    <d v="2015-06-30T00:00:00"/>
    <n v="22"/>
    <n v="3846.06"/>
    <n v="91502"/>
    <n v="0"/>
    <n v="69"/>
    <n v="38.85"/>
    <x v="1"/>
    <x v="0"/>
    <x v="0"/>
    <s v=""/>
    <n v="2653.78"/>
    <x v="620"/>
  </r>
  <r>
    <n v="23572"/>
    <s v="Low"/>
    <n v="0.04"/>
    <n v="10.32"/>
    <n v="4.4800000000000004"/>
    <n v="2.5"/>
    <n v="2279"/>
    <x v="738"/>
    <x v="0"/>
    <x v="1"/>
    <x v="0"/>
    <x v="4"/>
    <s v="Small Box"/>
    <x v="409"/>
    <n v="0.37"/>
    <s v="United States"/>
    <x v="1"/>
    <x v="19"/>
    <s v="Greensburg"/>
    <n v="15601"/>
    <d v="2015-06-22T00:00:00"/>
    <d v="2015-06-26T00:00:00"/>
    <n v="7"/>
    <n v="35.93"/>
    <n v="85949"/>
    <n v="4"/>
    <n v="28.72"/>
    <n v="1.5"/>
    <x v="1"/>
    <x v="0"/>
    <x v="0"/>
    <s v=""/>
    <n v="10.32"/>
    <x v="621"/>
  </r>
  <r>
    <n v="19615"/>
    <s v="Not Specified"/>
    <n v="0.08"/>
    <n v="997.38"/>
    <n v="205.99"/>
    <n v="2.5"/>
    <n v="2281"/>
    <x v="739"/>
    <x v="2"/>
    <x v="1"/>
    <x v="2"/>
    <x v="5"/>
    <s v="Small Box"/>
    <x v="721"/>
    <n v="0.59"/>
    <s v="United States"/>
    <x v="2"/>
    <x v="45"/>
    <s v="Eau Claire"/>
    <n v="54703"/>
    <d v="2015-01-27T00:00:00"/>
    <d v="2015-01-28T00:00:00"/>
    <n v="10"/>
    <n v="1610.84"/>
    <n v="85948"/>
    <n v="1"/>
    <n v="61.92"/>
    <n v="140.07"/>
    <x v="0"/>
    <x v="0"/>
    <x v="0"/>
    <s v=""/>
    <n v="997.38"/>
    <x v="622"/>
  </r>
  <r>
    <n v="21260"/>
    <s v="Medium"/>
    <n v="0.04"/>
    <n v="-36.03"/>
    <n v="5.98"/>
    <n v="5.79"/>
    <n v="2282"/>
    <x v="740"/>
    <x v="2"/>
    <x v="1"/>
    <x v="0"/>
    <x v="7"/>
    <s v="Small Box"/>
    <x v="26"/>
    <n v="0.36"/>
    <s v="United States"/>
    <x v="2"/>
    <x v="45"/>
    <s v="Fitchburg"/>
    <n v="53713"/>
    <d v="2015-02-05T00:00:00"/>
    <d v="2015-02-07T00:00:00"/>
    <n v="14"/>
    <n v="86.12"/>
    <n v="85950"/>
    <n v="2"/>
    <n v="-41.84"/>
    <n v="3.59"/>
    <x v="2"/>
    <x v="0"/>
    <x v="0"/>
    <n v="-36.03"/>
    <s v=""/>
    <x v="2"/>
  </r>
  <r>
    <n v="26148"/>
    <s v="Medium"/>
    <n v="0.01"/>
    <n v="-28.95"/>
    <n v="11.7"/>
    <n v="6.96"/>
    <n v="2283"/>
    <x v="741"/>
    <x v="2"/>
    <x v="1"/>
    <x v="0"/>
    <x v="15"/>
    <s v="Medium Box"/>
    <x v="459"/>
    <n v="0.5"/>
    <s v="United States"/>
    <x v="2"/>
    <x v="45"/>
    <s v="Franklin"/>
    <n v="53132"/>
    <d v="2015-01-24T00:00:00"/>
    <d v="2015-01-26T00:00:00"/>
    <n v="6"/>
    <n v="76.87"/>
    <n v="85947"/>
    <n v="2"/>
    <n v="-37.67"/>
    <n v="0.78"/>
    <x v="0"/>
    <x v="0"/>
    <x v="0"/>
    <n v="-28.95"/>
    <s v=""/>
    <x v="2"/>
  </r>
  <r>
    <n v="19460"/>
    <s v="Medium"/>
    <n v="0.02"/>
    <n v="-85.02"/>
    <n v="17.7"/>
    <n v="9.4700000000000006"/>
    <n v="2285"/>
    <x v="742"/>
    <x v="0"/>
    <x v="0"/>
    <x v="0"/>
    <x v="10"/>
    <s v="Small Box"/>
    <x v="552"/>
    <n v="0.59"/>
    <s v="United States"/>
    <x v="3"/>
    <x v="39"/>
    <s v="Rock Hill"/>
    <n v="29730"/>
    <d v="2015-03-13T00:00:00"/>
    <d v="2015-03-15T00:00:00"/>
    <n v="21"/>
    <n v="374.6"/>
    <n v="90148"/>
    <n v="2"/>
    <n v="-22.7"/>
    <n v="7.64"/>
    <x v="5"/>
    <x v="0"/>
    <x v="0"/>
    <n v="-85.02"/>
    <s v=""/>
    <x v="2"/>
  </r>
  <r>
    <n v="21529"/>
    <s v="Medium"/>
    <n v="0"/>
    <n v="99.2"/>
    <n v="4.91"/>
    <n v="0.5"/>
    <n v="2286"/>
    <x v="743"/>
    <x v="2"/>
    <x v="0"/>
    <x v="0"/>
    <x v="9"/>
    <s v="Small Box"/>
    <x v="41"/>
    <n v="0.36"/>
    <s v="United States"/>
    <x v="3"/>
    <x v="39"/>
    <s v="Spartanburg"/>
    <n v="29301"/>
    <d v="2015-02-04T00:00:00"/>
    <d v="2015-02-06T00:00:00"/>
    <n v="12"/>
    <n v="61.87"/>
    <n v="90145"/>
    <n v="2"/>
    <n v="160.33000000000001"/>
    <n v="0"/>
    <x v="2"/>
    <x v="1"/>
    <x v="1"/>
    <s v=""/>
    <n v="99.2"/>
    <x v="623"/>
  </r>
  <r>
    <n v="21530"/>
    <s v="Medium"/>
    <n v="0.01"/>
    <n v="136.03"/>
    <n v="7.28"/>
    <n v="11.15"/>
    <n v="2286"/>
    <x v="743"/>
    <x v="2"/>
    <x v="0"/>
    <x v="0"/>
    <x v="7"/>
    <s v="Small Box"/>
    <x v="306"/>
    <n v="0.37"/>
    <s v="United States"/>
    <x v="3"/>
    <x v="39"/>
    <s v="Spartanburg"/>
    <n v="29301"/>
    <d v="2015-02-04T00:00:00"/>
    <d v="2015-02-05T00:00:00"/>
    <n v="6"/>
    <n v="48.88"/>
    <n v="90145"/>
    <n v="1"/>
    <n v="278.3"/>
    <n v="0.49"/>
    <x v="2"/>
    <x v="0"/>
    <x v="0"/>
    <s v=""/>
    <n v="136.03"/>
    <x v="624"/>
  </r>
  <r>
    <n v="21531"/>
    <s v="Medium"/>
    <n v="0.1"/>
    <n v="-100.07"/>
    <n v="6.68"/>
    <n v="6.93"/>
    <n v="2286"/>
    <x v="743"/>
    <x v="2"/>
    <x v="0"/>
    <x v="0"/>
    <x v="7"/>
    <s v="Small Box"/>
    <x v="716"/>
    <n v="0.37"/>
    <s v="United States"/>
    <x v="3"/>
    <x v="39"/>
    <s v="Spartanburg"/>
    <n v="29301"/>
    <d v="2015-02-04T00:00:00"/>
    <d v="2015-02-07T00:00:00"/>
    <n v="3"/>
    <n v="21.56"/>
    <n v="90145"/>
    <n v="3"/>
    <n v="-464.16"/>
    <n v="2.4"/>
    <x v="2"/>
    <x v="0"/>
    <x v="0"/>
    <n v="-100.07"/>
    <s v=""/>
    <x v="2"/>
  </r>
  <r>
    <n v="25183"/>
    <s v="Not Specified"/>
    <n v="0.01"/>
    <n v="-12.03"/>
    <n v="18.97"/>
    <n v="9.0299999999999994"/>
    <n v="2287"/>
    <x v="744"/>
    <x v="2"/>
    <x v="0"/>
    <x v="0"/>
    <x v="7"/>
    <s v="Small Box"/>
    <x v="273"/>
    <n v="0.37"/>
    <s v="United States"/>
    <x v="3"/>
    <x v="39"/>
    <s v="Summerville"/>
    <n v="29483"/>
    <d v="2015-03-25T00:00:00"/>
    <d v="2015-03-25T00:00:00"/>
    <n v="8"/>
    <n v="164.67"/>
    <n v="90146"/>
    <n v="0"/>
    <n v="-7.3"/>
    <n v="1.66"/>
    <x v="5"/>
    <x v="0"/>
    <x v="0"/>
    <n v="-12.03"/>
    <s v=""/>
    <x v="2"/>
  </r>
  <r>
    <n v="25184"/>
    <s v="Not Specified"/>
    <n v="0.03"/>
    <n v="122.51"/>
    <n v="12.28"/>
    <n v="4.8600000000000003"/>
    <n v="2287"/>
    <x v="744"/>
    <x v="2"/>
    <x v="0"/>
    <x v="0"/>
    <x v="7"/>
    <s v="Small Box"/>
    <x v="94"/>
    <n v="0.38"/>
    <s v="United States"/>
    <x v="3"/>
    <x v="39"/>
    <s v="Summerville"/>
    <n v="29483"/>
    <d v="2015-03-25T00:00:00"/>
    <d v="2015-03-26T00:00:00"/>
    <n v="6"/>
    <n v="72.739999999999995"/>
    <n v="90146"/>
    <n v="1"/>
    <n v="168.42"/>
    <n v="2.25"/>
    <x v="5"/>
    <x v="0"/>
    <x v="0"/>
    <s v=""/>
    <n v="122.51"/>
    <x v="625"/>
  </r>
  <r>
    <n v="25185"/>
    <s v="Not Specified"/>
    <n v="0.05"/>
    <n v="-12.03"/>
    <n v="34.99"/>
    <n v="7.73"/>
    <n v="2287"/>
    <x v="744"/>
    <x v="0"/>
    <x v="0"/>
    <x v="0"/>
    <x v="0"/>
    <s v="Small Box"/>
    <x v="17"/>
    <n v="0.59"/>
    <s v="United States"/>
    <x v="3"/>
    <x v="39"/>
    <s v="Summerville"/>
    <n v="29483"/>
    <d v="2015-03-25T00:00:00"/>
    <d v="2015-03-27T00:00:00"/>
    <n v="12"/>
    <n v="418.75"/>
    <n v="90146"/>
    <n v="2"/>
    <n v="-2.87"/>
    <n v="22.04"/>
    <x v="5"/>
    <x v="0"/>
    <x v="0"/>
    <n v="-12.03"/>
    <s v=""/>
    <x v="2"/>
  </r>
  <r>
    <n v="24396"/>
    <s v="Low"/>
    <n v="0.1"/>
    <n v="34.07"/>
    <n v="54.1"/>
    <n v="19.989999999999998"/>
    <n v="2287"/>
    <x v="744"/>
    <x v="2"/>
    <x v="0"/>
    <x v="0"/>
    <x v="10"/>
    <s v="Small Box"/>
    <x v="725"/>
    <n v="0.59"/>
    <s v="United States"/>
    <x v="3"/>
    <x v="39"/>
    <s v="Summerville"/>
    <n v="29483"/>
    <d v="2015-02-19T00:00:00"/>
    <d v="2015-02-24T00:00:00"/>
    <n v="9"/>
    <n v="469.59"/>
    <n v="90147"/>
    <n v="5"/>
    <n v="7.25"/>
    <n v="52.18"/>
    <x v="2"/>
    <x v="0"/>
    <x v="0"/>
    <s v=""/>
    <n v="34.07"/>
    <x v="626"/>
  </r>
  <r>
    <n v="19243"/>
    <s v="Critical"/>
    <n v="0.01"/>
    <n v="2.97"/>
    <n v="7.59"/>
    <n v="4"/>
    <n v="2289"/>
    <x v="745"/>
    <x v="2"/>
    <x v="1"/>
    <x v="1"/>
    <x v="2"/>
    <s v="Wrap Bag"/>
    <x v="150"/>
    <n v="0.42"/>
    <s v="United States"/>
    <x v="2"/>
    <x v="3"/>
    <s v="Burnsville"/>
    <n v="55337"/>
    <d v="2015-05-04T00:00:00"/>
    <d v="2015-05-04T00:00:00"/>
    <n v="17"/>
    <n v="136.25"/>
    <n v="88165"/>
    <n v="0"/>
    <n v="2.1800000000000002"/>
    <n v="1.38"/>
    <x v="3"/>
    <x v="0"/>
    <x v="0"/>
    <s v=""/>
    <n v="2.97"/>
    <x v="627"/>
  </r>
  <r>
    <n v="21334"/>
    <s v="Not Specified"/>
    <n v="0"/>
    <n v="385.3"/>
    <n v="42.98"/>
    <n v="4.62"/>
    <n v="2290"/>
    <x v="746"/>
    <x v="2"/>
    <x v="1"/>
    <x v="0"/>
    <x v="15"/>
    <s v="Small Box"/>
    <x v="647"/>
    <n v="0.56000000000000005"/>
    <s v="United States"/>
    <x v="2"/>
    <x v="3"/>
    <s v="Coon Rapids"/>
    <n v="55433"/>
    <d v="2015-01-06T00:00:00"/>
    <d v="2015-01-08T00:00:00"/>
    <n v="12"/>
    <n v="558.41"/>
    <n v="88163"/>
    <n v="2"/>
    <n v="69"/>
    <n v="0"/>
    <x v="0"/>
    <x v="1"/>
    <x v="1"/>
    <s v=""/>
    <n v="385.3"/>
    <x v="628"/>
  </r>
  <r>
    <n v="21335"/>
    <s v="Not Specified"/>
    <n v="0.03"/>
    <n v="187.2"/>
    <n v="21.78"/>
    <n v="5.94"/>
    <n v="2290"/>
    <x v="746"/>
    <x v="2"/>
    <x v="1"/>
    <x v="0"/>
    <x v="15"/>
    <s v="Medium Box"/>
    <x v="726"/>
    <n v="0.5"/>
    <s v="United States"/>
    <x v="2"/>
    <x v="3"/>
    <s v="Coon Rapids"/>
    <n v="55433"/>
    <d v="2015-01-06T00:00:00"/>
    <d v="2015-01-08T00:00:00"/>
    <n v="13"/>
    <n v="290.22000000000003"/>
    <n v="88163"/>
    <n v="2"/>
    <n v="64.5"/>
    <n v="8.98"/>
    <x v="0"/>
    <x v="0"/>
    <x v="0"/>
    <s v=""/>
    <n v="187.2"/>
    <x v="629"/>
  </r>
  <r>
    <n v="19723"/>
    <s v="Medium"/>
    <n v="7.0000000000000007E-2"/>
    <n v="779.47"/>
    <n v="80.98"/>
    <n v="7.18"/>
    <n v="2290"/>
    <x v="746"/>
    <x v="2"/>
    <x v="0"/>
    <x v="2"/>
    <x v="13"/>
    <s v="Small Box"/>
    <x v="727"/>
    <n v="0.48"/>
    <s v="United States"/>
    <x v="2"/>
    <x v="3"/>
    <s v="Coon Rapids"/>
    <n v="55433"/>
    <d v="2015-02-04T00:00:00"/>
    <d v="2015-02-06T00:00:00"/>
    <n v="15"/>
    <n v="1129.67"/>
    <n v="88164"/>
    <n v="2"/>
    <n v="69"/>
    <n v="85.03"/>
    <x v="2"/>
    <x v="0"/>
    <x v="0"/>
    <s v=""/>
    <n v="779.47"/>
    <x v="630"/>
  </r>
  <r>
    <n v="24673"/>
    <s v="Critical"/>
    <n v="7.0000000000000007E-2"/>
    <n v="27.73"/>
    <n v="270.98"/>
    <n v="50"/>
    <n v="2302"/>
    <x v="747"/>
    <x v="1"/>
    <x v="0"/>
    <x v="1"/>
    <x v="1"/>
    <s v="Jumbo Drum"/>
    <x v="728"/>
    <n v="0.77"/>
    <s v="United States"/>
    <x v="3"/>
    <x v="26"/>
    <s v="Panama City"/>
    <n v="32404"/>
    <d v="2015-02-11T00:00:00"/>
    <d v="2015-02-13T00:00:00"/>
    <n v="9"/>
    <n v="2439.37"/>
    <n v="87695"/>
    <n v="2"/>
    <n v="1.1399999999999999"/>
    <n v="183.61"/>
    <x v="2"/>
    <x v="0"/>
    <x v="0"/>
    <s v=""/>
    <n v="27.73"/>
    <x v="631"/>
  </r>
  <r>
    <n v="23344"/>
    <s v="High"/>
    <n v="0.1"/>
    <n v="244.46"/>
    <n v="12.53"/>
    <n v="0.49"/>
    <n v="2302"/>
    <x v="747"/>
    <x v="2"/>
    <x v="0"/>
    <x v="0"/>
    <x v="9"/>
    <s v="Small Box"/>
    <x v="369"/>
    <n v="0.38"/>
    <s v="United States"/>
    <x v="3"/>
    <x v="26"/>
    <s v="Panama City"/>
    <n v="32404"/>
    <d v="2015-01-03T00:00:00"/>
    <d v="2015-01-04T00:00:00"/>
    <n v="8"/>
    <n v="92.02"/>
    <n v="87696"/>
    <n v="1"/>
    <n v="265.66000000000003"/>
    <n v="10.220000000000001"/>
    <x v="0"/>
    <x v="0"/>
    <x v="0"/>
    <s v=""/>
    <n v="244.46"/>
    <x v="632"/>
  </r>
  <r>
    <n v="23345"/>
    <s v="High"/>
    <n v="0.1"/>
    <n v="-473.58"/>
    <n v="146.34"/>
    <n v="43.75"/>
    <n v="2302"/>
    <x v="747"/>
    <x v="1"/>
    <x v="0"/>
    <x v="1"/>
    <x v="11"/>
    <s v="Jumbo Box"/>
    <x v="729"/>
    <n v="0.64"/>
    <s v="United States"/>
    <x v="3"/>
    <x v="26"/>
    <s v="Panama City"/>
    <n v="32404"/>
    <d v="2015-01-03T00:00:00"/>
    <d v="2015-01-04T00:00:00"/>
    <n v="2"/>
    <n v="283.55"/>
    <n v="87696"/>
    <n v="1"/>
    <n v="-167.02"/>
    <n v="31.51"/>
    <x v="0"/>
    <x v="0"/>
    <x v="0"/>
    <n v="-473.58"/>
    <s v=""/>
    <x v="2"/>
  </r>
  <r>
    <n v="6673"/>
    <s v="Critical"/>
    <n v="7.0000000000000007E-2"/>
    <n v="-96.05"/>
    <n v="270.98"/>
    <n v="50"/>
    <n v="2303"/>
    <x v="748"/>
    <x v="1"/>
    <x v="0"/>
    <x v="1"/>
    <x v="1"/>
    <s v="Jumbo Drum"/>
    <x v="728"/>
    <n v="0.77"/>
    <s v="United States"/>
    <x v="1"/>
    <x v="4"/>
    <s v="New York City"/>
    <n v="10011"/>
    <d v="2015-02-11T00:00:00"/>
    <d v="2015-02-13T00:00:00"/>
    <n v="36"/>
    <n v="9757.48"/>
    <n v="47493"/>
    <n v="2"/>
    <n v="-0.98"/>
    <n v="734.43"/>
    <x v="2"/>
    <x v="0"/>
    <x v="0"/>
    <n v="-96.05"/>
    <s v=""/>
    <x v="2"/>
  </r>
  <r>
    <n v="5345"/>
    <s v="High"/>
    <n v="0.1"/>
    <n v="-270.85000000000002"/>
    <n v="146.34"/>
    <n v="43.75"/>
    <n v="2303"/>
    <x v="748"/>
    <x v="1"/>
    <x v="0"/>
    <x v="1"/>
    <x v="11"/>
    <s v="Jumbo Box"/>
    <x v="729"/>
    <n v="0.64"/>
    <s v="United States"/>
    <x v="1"/>
    <x v="4"/>
    <s v="New York City"/>
    <n v="10011"/>
    <d v="2015-01-03T00:00:00"/>
    <d v="2015-01-04T00:00:00"/>
    <n v="6"/>
    <n v="850.64"/>
    <n v="37987"/>
    <n v="1"/>
    <n v="-31.84"/>
    <n v="94.52"/>
    <x v="0"/>
    <x v="0"/>
    <x v="0"/>
    <n v="-270.85000000000002"/>
    <s v=""/>
    <x v="2"/>
  </r>
  <r>
    <n v="19934"/>
    <s v="High"/>
    <n v="0"/>
    <n v="800.26"/>
    <n v="90.48"/>
    <n v="19.989999999999998"/>
    <n v="2305"/>
    <x v="749"/>
    <x v="2"/>
    <x v="2"/>
    <x v="0"/>
    <x v="4"/>
    <s v="Small Box"/>
    <x v="634"/>
    <n v="0.4"/>
    <s v="United States"/>
    <x v="2"/>
    <x v="46"/>
    <s v="Watertown"/>
    <n v="57201"/>
    <d v="2015-06-21T00:00:00"/>
    <d v="2015-06-24T00:00:00"/>
    <n v="12"/>
    <n v="1159.79"/>
    <n v="89869"/>
    <n v="3"/>
    <n v="69"/>
    <n v="0"/>
    <x v="1"/>
    <x v="1"/>
    <x v="1"/>
    <s v=""/>
    <n v="800.26"/>
    <x v="633"/>
  </r>
  <r>
    <n v="23313"/>
    <s v="Low"/>
    <n v="0.08"/>
    <n v="-50.4"/>
    <n v="9.48"/>
    <n v="7.29"/>
    <n v="2308"/>
    <x v="750"/>
    <x v="2"/>
    <x v="2"/>
    <x v="1"/>
    <x v="2"/>
    <s v="Small Pack"/>
    <x v="2"/>
    <n v="0.45"/>
    <s v="United States"/>
    <x v="3"/>
    <x v="26"/>
    <s v="Lehigh Acres"/>
    <n v="33971"/>
    <d v="2015-03-24T00:00:00"/>
    <d v="2015-03-26T00:00:00"/>
    <n v="2"/>
    <n v="20.22"/>
    <n v="90557"/>
    <n v="2"/>
    <n v="-249.26"/>
    <n v="1.76"/>
    <x v="5"/>
    <x v="0"/>
    <x v="0"/>
    <n v="-50.4"/>
    <s v=""/>
    <x v="2"/>
  </r>
  <r>
    <n v="23314"/>
    <s v="Low"/>
    <n v="0.03"/>
    <n v="-348.75"/>
    <n v="193.17"/>
    <n v="19.989999999999998"/>
    <n v="2308"/>
    <x v="750"/>
    <x v="2"/>
    <x v="2"/>
    <x v="0"/>
    <x v="10"/>
    <s v="Small Box"/>
    <x v="538"/>
    <n v="0.71"/>
    <s v="United States"/>
    <x v="3"/>
    <x v="26"/>
    <s v="Lehigh Acres"/>
    <n v="33971"/>
    <d v="2015-03-24T00:00:00"/>
    <d v="2015-03-28T00:00:00"/>
    <n v="8"/>
    <n v="1548.97"/>
    <n v="90557"/>
    <n v="4"/>
    <n v="-22.52"/>
    <n v="47.91"/>
    <x v="5"/>
    <x v="0"/>
    <x v="0"/>
    <n v="-348.75"/>
    <s v=""/>
    <x v="2"/>
  </r>
  <r>
    <n v="26048"/>
    <s v="High"/>
    <n v="0.08"/>
    <n v="-550.42999999999995"/>
    <n v="68.81"/>
    <n v="60"/>
    <n v="2323"/>
    <x v="751"/>
    <x v="1"/>
    <x v="2"/>
    <x v="0"/>
    <x v="15"/>
    <s v="Jumbo Drum"/>
    <x v="730"/>
    <n v="0.41"/>
    <s v="United States"/>
    <x v="0"/>
    <x v="1"/>
    <s v="Coachella"/>
    <n v="92236"/>
    <d v="2015-03-16T00:00:00"/>
    <d v="2015-03-17T00:00:00"/>
    <n v="5"/>
    <n v="337.86"/>
    <n v="88721"/>
    <n v="1"/>
    <n v="-162.91999999999999"/>
    <n v="29.38"/>
    <x v="5"/>
    <x v="0"/>
    <x v="0"/>
    <n v="-550.42999999999995"/>
    <s v=""/>
    <x v="2"/>
  </r>
  <r>
    <n v="26049"/>
    <s v="High"/>
    <n v="0.04"/>
    <n v="-52.12"/>
    <n v="21.38"/>
    <n v="8.99"/>
    <n v="2323"/>
    <x v="751"/>
    <x v="2"/>
    <x v="2"/>
    <x v="0"/>
    <x v="0"/>
    <s v="Small Pack"/>
    <x v="731"/>
    <n v="0.59"/>
    <s v="United States"/>
    <x v="0"/>
    <x v="1"/>
    <s v="Coachella"/>
    <n v="92236"/>
    <d v="2015-03-16T00:00:00"/>
    <d v="2015-03-18T00:00:00"/>
    <n v="4"/>
    <n v="84.21"/>
    <n v="88721"/>
    <n v="2"/>
    <n v="-61.89"/>
    <n v="3.51"/>
    <x v="5"/>
    <x v="0"/>
    <x v="0"/>
    <n v="-52.12"/>
    <s v=""/>
    <x v="2"/>
  </r>
  <r>
    <n v="23053"/>
    <s v="Not Specified"/>
    <n v="0.06"/>
    <n v="-27"/>
    <n v="4.9800000000000004"/>
    <n v="4.62"/>
    <n v="2323"/>
    <x v="751"/>
    <x v="0"/>
    <x v="2"/>
    <x v="2"/>
    <x v="13"/>
    <s v="Small Pack"/>
    <x v="139"/>
    <n v="0.64"/>
    <s v="United States"/>
    <x v="0"/>
    <x v="1"/>
    <s v="Coachella"/>
    <n v="92236"/>
    <d v="2015-06-19T00:00:00"/>
    <d v="2015-06-19T00:00:00"/>
    <n v="7"/>
    <n v="38.74"/>
    <n v="88722"/>
    <n v="0"/>
    <n v="-69.709999999999994"/>
    <n v="2.4700000000000002"/>
    <x v="1"/>
    <x v="0"/>
    <x v="0"/>
    <n v="-27"/>
    <s v=""/>
    <x v="2"/>
  </r>
  <r>
    <n v="25456"/>
    <s v="Medium"/>
    <n v="0.06"/>
    <n v="74.64"/>
    <n v="28.53"/>
    <n v="1.49"/>
    <n v="2330"/>
    <x v="752"/>
    <x v="2"/>
    <x v="1"/>
    <x v="0"/>
    <x v="8"/>
    <s v="Small Box"/>
    <x v="107"/>
    <n v="0.38"/>
    <s v="United States"/>
    <x v="2"/>
    <x v="25"/>
    <s v="Marion"/>
    <n v="52302"/>
    <d v="2015-03-24T00:00:00"/>
    <d v="2015-03-27T00:00:00"/>
    <n v="5"/>
    <n v="134.09"/>
    <n v="90964"/>
    <n v="3"/>
    <n v="55.66"/>
    <n v="8.56"/>
    <x v="5"/>
    <x v="0"/>
    <x v="0"/>
    <s v=""/>
    <n v="74.64"/>
    <x v="634"/>
  </r>
  <r>
    <n v="19441"/>
    <s v="High"/>
    <n v="0.06"/>
    <n v="-122.24"/>
    <n v="180.98"/>
    <n v="26.2"/>
    <n v="2333"/>
    <x v="753"/>
    <x v="1"/>
    <x v="2"/>
    <x v="1"/>
    <x v="1"/>
    <s v="Jumbo Drum"/>
    <x v="68"/>
    <n v="0.59"/>
    <s v="United States"/>
    <x v="2"/>
    <x v="45"/>
    <s v="Green Bay"/>
    <n v="54302"/>
    <d v="2015-06-23T00:00:00"/>
    <d v="2015-06-24T00:00:00"/>
    <n v="1"/>
    <n v="191.73"/>
    <n v="89611"/>
    <n v="1"/>
    <n v="-63.75"/>
    <n v="12.24"/>
    <x v="1"/>
    <x v="0"/>
    <x v="0"/>
    <n v="-122.24"/>
    <s v=""/>
    <x v="2"/>
  </r>
  <r>
    <n v="23721"/>
    <s v="Low"/>
    <n v="0.06"/>
    <n v="427.01"/>
    <n v="60.65"/>
    <n v="12.23"/>
    <n v="2334"/>
    <x v="754"/>
    <x v="2"/>
    <x v="3"/>
    <x v="1"/>
    <x v="2"/>
    <s v="Medium Box"/>
    <x v="614"/>
    <n v="0.64"/>
    <s v="United States"/>
    <x v="2"/>
    <x v="45"/>
    <s v="Greenfield"/>
    <n v="53220"/>
    <d v="2015-04-06T00:00:00"/>
    <d v="2015-04-08T00:00:00"/>
    <n v="10"/>
    <n v="618.85"/>
    <n v="89608"/>
    <n v="2"/>
    <n v="69"/>
    <n v="39.5"/>
    <x v="4"/>
    <x v="0"/>
    <x v="0"/>
    <s v=""/>
    <n v="427.01"/>
    <x v="635"/>
  </r>
  <r>
    <n v="23693"/>
    <s v="Not Specified"/>
    <n v="0.05"/>
    <n v="-190.49"/>
    <n v="14.81"/>
    <n v="13.32"/>
    <n v="2334"/>
    <x v="754"/>
    <x v="2"/>
    <x v="2"/>
    <x v="0"/>
    <x v="15"/>
    <s v="Small Box"/>
    <x v="296"/>
    <n v="0.43"/>
    <s v="United States"/>
    <x v="2"/>
    <x v="45"/>
    <s v="Greenfield"/>
    <n v="53220"/>
    <d v="2015-04-09T00:00:00"/>
    <d v="2015-04-11T00:00:00"/>
    <n v="8"/>
    <n v="115.99"/>
    <n v="89609"/>
    <n v="2"/>
    <n v="-164.23"/>
    <n v="6.1"/>
    <x v="4"/>
    <x v="0"/>
    <x v="0"/>
    <n v="-190.49"/>
    <s v=""/>
    <x v="2"/>
  </r>
  <r>
    <n v="23694"/>
    <s v="Not Specified"/>
    <n v="0.08"/>
    <n v="-8.77"/>
    <n v="2.78"/>
    <n v="1.25"/>
    <n v="2334"/>
    <x v="754"/>
    <x v="2"/>
    <x v="2"/>
    <x v="0"/>
    <x v="0"/>
    <s v="Wrap Bag"/>
    <x v="732"/>
    <n v="0.59"/>
    <s v="United States"/>
    <x v="2"/>
    <x v="45"/>
    <s v="Greenfield"/>
    <n v="53220"/>
    <d v="2015-04-09T00:00:00"/>
    <d v="2015-04-10T00:00:00"/>
    <n v="7"/>
    <n v="19.46"/>
    <n v="89609"/>
    <n v="1"/>
    <n v="-45.07"/>
    <n v="1.69"/>
    <x v="4"/>
    <x v="0"/>
    <x v="0"/>
    <n v="-8.77"/>
    <s v=""/>
    <x v="2"/>
  </r>
  <r>
    <n v="24952"/>
    <s v="Low"/>
    <n v="0.06"/>
    <n v="-7.68"/>
    <n v="3.74"/>
    <n v="0.94"/>
    <n v="2334"/>
    <x v="754"/>
    <x v="2"/>
    <x v="1"/>
    <x v="0"/>
    <x v="3"/>
    <s v="Wrap Bag"/>
    <x v="733"/>
    <n v="0.83"/>
    <s v="United States"/>
    <x v="2"/>
    <x v="45"/>
    <s v="Greenfield"/>
    <n v="53220"/>
    <d v="2015-06-02T00:00:00"/>
    <d v="2015-06-09T00:00:00"/>
    <n v="12"/>
    <n v="44.75"/>
    <n v="89610"/>
    <n v="7"/>
    <n v="-17.170000000000002"/>
    <n v="2.86"/>
    <x v="1"/>
    <x v="0"/>
    <x v="0"/>
    <n v="-7.68"/>
    <s v=""/>
    <x v="2"/>
  </r>
  <r>
    <n v="25241"/>
    <s v="Critical"/>
    <n v="0.06"/>
    <n v="-82.56"/>
    <n v="2.08"/>
    <n v="5.33"/>
    <n v="2338"/>
    <x v="755"/>
    <x v="2"/>
    <x v="1"/>
    <x v="1"/>
    <x v="2"/>
    <s v="Small Box"/>
    <x v="261"/>
    <n v="0.43"/>
    <s v="United States"/>
    <x v="1"/>
    <x v="30"/>
    <s v="College Park"/>
    <n v="20740"/>
    <d v="2015-01-13T00:00:00"/>
    <d v="2015-01-13T00:00:00"/>
    <n v="4"/>
    <n v="9.23"/>
    <n v="91480"/>
    <n v="0"/>
    <n v="-894.47"/>
    <n v="0.59"/>
    <x v="0"/>
    <x v="0"/>
    <x v="0"/>
    <n v="-82.56"/>
    <s v=""/>
    <x v="2"/>
  </r>
  <r>
    <n v="26137"/>
    <s v="High"/>
    <n v="0.1"/>
    <n v="18.149999999999999"/>
    <n v="6.75"/>
    <n v="2.99"/>
    <n v="2338"/>
    <x v="755"/>
    <x v="2"/>
    <x v="1"/>
    <x v="0"/>
    <x v="8"/>
    <s v="Small Box"/>
    <x v="734"/>
    <n v="0.35"/>
    <s v="United States"/>
    <x v="1"/>
    <x v="30"/>
    <s v="College Park"/>
    <n v="20740"/>
    <d v="2015-03-29T00:00:00"/>
    <d v="2015-03-29T00:00:00"/>
    <n v="15"/>
    <n v="96.13"/>
    <n v="91481"/>
    <n v="0"/>
    <n v="18.88"/>
    <n v="10.68"/>
    <x v="5"/>
    <x v="0"/>
    <x v="0"/>
    <s v=""/>
    <n v="18.149999999999999"/>
    <x v="636"/>
  </r>
  <r>
    <n v="22526"/>
    <s v="Medium"/>
    <n v="0.05"/>
    <n v="2.81"/>
    <n v="11.58"/>
    <n v="6.97"/>
    <n v="2339"/>
    <x v="756"/>
    <x v="2"/>
    <x v="1"/>
    <x v="0"/>
    <x v="4"/>
    <s v="Small Box"/>
    <x v="240"/>
    <n v="0.35"/>
    <s v="United States"/>
    <x v="2"/>
    <x v="7"/>
    <s v="Cloverleaf"/>
    <n v="77015"/>
    <d v="2015-05-25T00:00:00"/>
    <d v="2015-05-28T00:00:00"/>
    <n v="6"/>
    <n v="73.959999999999994"/>
    <n v="91482"/>
    <n v="3"/>
    <n v="3.79"/>
    <n v="3.89"/>
    <x v="3"/>
    <x v="0"/>
    <x v="0"/>
    <s v=""/>
    <n v="2.81"/>
    <x v="637"/>
  </r>
  <r>
    <n v="19052"/>
    <s v="Medium"/>
    <n v="7.0000000000000007E-2"/>
    <n v="-132.43"/>
    <n v="200.98"/>
    <n v="23.76"/>
    <n v="2345"/>
    <x v="757"/>
    <x v="1"/>
    <x v="0"/>
    <x v="1"/>
    <x v="1"/>
    <s v="Jumbo Drum"/>
    <x v="735"/>
    <n v="0.57999999999999996"/>
    <s v="United States"/>
    <x v="3"/>
    <x v="35"/>
    <s v="Paducah"/>
    <n v="42003"/>
    <d v="2015-03-14T00:00:00"/>
    <d v="2015-03-15T00:00:00"/>
    <n v="9"/>
    <n v="1805.9"/>
    <n v="89504"/>
    <n v="1"/>
    <n v="-7.33"/>
    <n v="135.93"/>
    <x v="5"/>
    <x v="0"/>
    <x v="0"/>
    <n v="-132.43"/>
    <s v=""/>
    <x v="2"/>
  </r>
  <r>
    <n v="19053"/>
    <s v="Medium"/>
    <n v="0.02"/>
    <n v="-411.24"/>
    <n v="179.29"/>
    <n v="29.21"/>
    <n v="2345"/>
    <x v="757"/>
    <x v="1"/>
    <x v="0"/>
    <x v="1"/>
    <x v="11"/>
    <s v="Jumbo Box"/>
    <x v="218"/>
    <n v="0.76"/>
    <s v="United States"/>
    <x v="3"/>
    <x v="35"/>
    <s v="Paducah"/>
    <n v="42003"/>
    <d v="2015-03-14T00:00:00"/>
    <d v="2015-03-14T00:00:00"/>
    <n v="2"/>
    <n v="311.41000000000003"/>
    <n v="89504"/>
    <n v="0"/>
    <n v="-132.06"/>
    <n v="6.36"/>
    <x v="5"/>
    <x v="0"/>
    <x v="0"/>
    <n v="-411.24"/>
    <s v=""/>
    <x v="2"/>
  </r>
  <r>
    <n v="20776"/>
    <s v="Low"/>
    <n v="0.03"/>
    <n v="-48.97"/>
    <n v="297.64"/>
    <n v="14.7"/>
    <n v="2346"/>
    <x v="758"/>
    <x v="1"/>
    <x v="0"/>
    <x v="2"/>
    <x v="6"/>
    <s v="Jumbo Drum"/>
    <x v="192"/>
    <n v="0.56999999999999995"/>
    <s v="United States"/>
    <x v="3"/>
    <x v="35"/>
    <s v="Pleasure Ridge Park"/>
    <n v="40258"/>
    <d v="2015-01-10T00:00:00"/>
    <d v="2015-01-15T00:00:00"/>
    <n v="12"/>
    <n v="3707.05"/>
    <n v="89503"/>
    <n v="5"/>
    <n v="-1.32"/>
    <n v="114.65"/>
    <x v="0"/>
    <x v="0"/>
    <x v="0"/>
    <n v="-48.97"/>
    <s v=""/>
    <x v="2"/>
  </r>
  <r>
    <n v="21627"/>
    <s v="High"/>
    <n v="0.1"/>
    <n v="62.3"/>
    <n v="218.75"/>
    <n v="69.64"/>
    <n v="2346"/>
    <x v="758"/>
    <x v="1"/>
    <x v="0"/>
    <x v="1"/>
    <x v="11"/>
    <s v="Jumbo Box"/>
    <x v="228"/>
    <n v="0.77"/>
    <s v="United States"/>
    <x v="3"/>
    <x v="35"/>
    <s v="Pleasure Ridge Park"/>
    <n v="40258"/>
    <d v="2015-05-20T00:00:00"/>
    <d v="2015-05-21T00:00:00"/>
    <n v="17"/>
    <n v="2805.18"/>
    <n v="89505"/>
    <n v="1"/>
    <n v="2.2200000000000002"/>
    <n v="311.69"/>
    <x v="3"/>
    <x v="0"/>
    <x v="0"/>
    <s v=""/>
    <n v="62.3"/>
    <x v="638"/>
  </r>
  <r>
    <n v="18675"/>
    <s v="Critical"/>
    <n v="0.08"/>
    <n v="-119.32"/>
    <n v="6.48"/>
    <n v="7.49"/>
    <n v="2351"/>
    <x v="759"/>
    <x v="2"/>
    <x v="0"/>
    <x v="0"/>
    <x v="7"/>
    <s v="Small Box"/>
    <x v="664"/>
    <n v="0.37"/>
    <s v="United States"/>
    <x v="1"/>
    <x v="30"/>
    <s v="Crofton"/>
    <n v="21114"/>
    <d v="2015-03-30T00:00:00"/>
    <d v="2015-04-02T00:00:00"/>
    <n v="13"/>
    <n v="80.86"/>
    <n v="86163"/>
    <n v="3"/>
    <n v="-147.56"/>
    <n v="7.03"/>
    <x v="5"/>
    <x v="0"/>
    <x v="0"/>
    <n v="-119.32"/>
    <s v=""/>
    <x v="2"/>
  </r>
  <r>
    <n v="20904"/>
    <s v="Critical"/>
    <n v="0.06"/>
    <n v="756.67"/>
    <n v="59.76"/>
    <n v="9.7100000000000009"/>
    <n v="2352"/>
    <x v="760"/>
    <x v="2"/>
    <x v="3"/>
    <x v="0"/>
    <x v="10"/>
    <s v="Small Box"/>
    <x v="373"/>
    <n v="0.56999999999999995"/>
    <s v="United States"/>
    <x v="1"/>
    <x v="30"/>
    <s v="Cumberland"/>
    <n v="21501"/>
    <d v="2015-06-20T00:00:00"/>
    <d v="2015-06-23T00:00:00"/>
    <n v="18"/>
    <n v="1096.6300000000001"/>
    <n v="86165"/>
    <n v="3"/>
    <n v="69"/>
    <n v="70"/>
    <x v="1"/>
    <x v="0"/>
    <x v="0"/>
    <s v=""/>
    <n v="756.67"/>
    <x v="639"/>
  </r>
  <r>
    <n v="20905"/>
    <s v="Critical"/>
    <n v="7.0000000000000007E-2"/>
    <n v="-222.34"/>
    <n v="195.99"/>
    <n v="4.2"/>
    <n v="2352"/>
    <x v="760"/>
    <x v="2"/>
    <x v="3"/>
    <x v="2"/>
    <x v="5"/>
    <s v="Small Box"/>
    <x v="736"/>
    <n v="0.56000000000000005"/>
    <s v="United States"/>
    <x v="1"/>
    <x v="30"/>
    <s v="Cumberland"/>
    <n v="21501"/>
    <d v="2015-06-20T00:00:00"/>
    <d v="2015-06-23T00:00:00"/>
    <n v="4"/>
    <n v="632.12"/>
    <n v="86165"/>
    <n v="3"/>
    <n v="-35.17"/>
    <n v="47.58"/>
    <x v="1"/>
    <x v="0"/>
    <x v="0"/>
    <n v="-222.34"/>
    <s v=""/>
    <x v="2"/>
  </r>
  <r>
    <n v="19270"/>
    <s v="Not Specified"/>
    <n v="0.09"/>
    <n v="-1537.14"/>
    <n v="71.37"/>
    <n v="69"/>
    <n v="2352"/>
    <x v="760"/>
    <x v="2"/>
    <x v="1"/>
    <x v="1"/>
    <x v="11"/>
    <s v="Large Box"/>
    <x v="737"/>
    <n v="0.68"/>
    <s v="United States"/>
    <x v="1"/>
    <x v="30"/>
    <s v="Cumberland"/>
    <n v="21501"/>
    <d v="2015-06-23T00:00:00"/>
    <d v="2015-06-24T00:00:00"/>
    <n v="19"/>
    <n v="1302.98"/>
    <n v="86166"/>
    <n v="1"/>
    <n v="-117.97"/>
    <n v="128.87"/>
    <x v="1"/>
    <x v="0"/>
    <x v="0"/>
    <n v="-1537.14"/>
    <s v=""/>
    <x v="2"/>
  </r>
  <r>
    <n v="25338"/>
    <s v="Critical"/>
    <n v="0.04"/>
    <n v="52.7"/>
    <n v="5.98"/>
    <n v="0.96"/>
    <n v="2353"/>
    <x v="761"/>
    <x v="2"/>
    <x v="0"/>
    <x v="0"/>
    <x v="0"/>
    <s v="Wrap Bag"/>
    <x v="631"/>
    <n v="0.6"/>
    <s v="United States"/>
    <x v="1"/>
    <x v="30"/>
    <s v="Edgewood"/>
    <n v="21040"/>
    <d v="2015-04-29T00:00:00"/>
    <d v="2015-04-30T00:00:00"/>
    <n v="22"/>
    <n v="131.79"/>
    <n v="86164"/>
    <n v="1"/>
    <n v="39.99"/>
    <n v="5.49"/>
    <x v="4"/>
    <x v="0"/>
    <x v="0"/>
    <s v=""/>
    <n v="52.7"/>
    <x v="640"/>
  </r>
  <r>
    <n v="25339"/>
    <s v="Critical"/>
    <n v="0.01"/>
    <n v="-78.19"/>
    <n v="20.99"/>
    <n v="0.99"/>
    <n v="2353"/>
    <x v="761"/>
    <x v="2"/>
    <x v="0"/>
    <x v="2"/>
    <x v="5"/>
    <s v="Wrap Bag"/>
    <x v="201"/>
    <n v="0.56999999999999995"/>
    <s v="United States"/>
    <x v="1"/>
    <x v="30"/>
    <s v="Edgewood"/>
    <n v="21040"/>
    <d v="2015-04-29T00:00:00"/>
    <d v="2015-04-30T00:00:00"/>
    <n v="2"/>
    <n v="35.33"/>
    <n v="86164"/>
    <n v="1"/>
    <n v="-221.33"/>
    <n v="0.36"/>
    <x v="4"/>
    <x v="0"/>
    <x v="0"/>
    <n v="-78.19"/>
    <s v=""/>
    <x v="2"/>
  </r>
  <r>
    <n v="22649"/>
    <s v="Not Specified"/>
    <n v="0.1"/>
    <n v="465.44"/>
    <n v="78.69"/>
    <n v="19.989999999999998"/>
    <n v="2355"/>
    <x v="762"/>
    <x v="2"/>
    <x v="3"/>
    <x v="1"/>
    <x v="2"/>
    <s v="Small Box"/>
    <x v="3"/>
    <n v="0.43"/>
    <s v="United States"/>
    <x v="0"/>
    <x v="1"/>
    <s v="Coachella"/>
    <n v="92236"/>
    <d v="2015-02-15T00:00:00"/>
    <d v="2015-02-16T00:00:00"/>
    <n v="9"/>
    <n v="674.55"/>
    <n v="91304"/>
    <n v="1"/>
    <n v="69"/>
    <n v="74.95"/>
    <x v="2"/>
    <x v="0"/>
    <x v="0"/>
    <s v=""/>
    <n v="465.44"/>
    <x v="641"/>
  </r>
  <r>
    <n v="21511"/>
    <s v="Medium"/>
    <n v="0.06"/>
    <n v="-89.27"/>
    <n v="146.34"/>
    <n v="43.75"/>
    <n v="2355"/>
    <x v="762"/>
    <x v="1"/>
    <x v="3"/>
    <x v="1"/>
    <x v="11"/>
    <s v="Jumbo Box"/>
    <x v="729"/>
    <n v="0.65"/>
    <s v="United States"/>
    <x v="0"/>
    <x v="1"/>
    <s v="Coachella"/>
    <n v="92236"/>
    <d v="2015-06-16T00:00:00"/>
    <d v="2015-06-18T00:00:00"/>
    <n v="12"/>
    <n v="1721.24"/>
    <n v="91306"/>
    <n v="2"/>
    <n v="-5.19"/>
    <n v="109.87"/>
    <x v="1"/>
    <x v="0"/>
    <x v="0"/>
    <n v="-89.27"/>
    <s v=""/>
    <x v="2"/>
  </r>
  <r>
    <n v="24526"/>
    <s v="Medium"/>
    <n v="0"/>
    <n v="385.37"/>
    <n v="29.34"/>
    <n v="7.87"/>
    <n v="2356"/>
    <x v="763"/>
    <x v="2"/>
    <x v="3"/>
    <x v="1"/>
    <x v="2"/>
    <s v="Small Box"/>
    <x v="189"/>
    <n v="0.54"/>
    <s v="United States"/>
    <x v="0"/>
    <x v="47"/>
    <s v="Rock Springs"/>
    <n v="82901"/>
    <d v="2015-03-15T00:00:00"/>
    <d v="2015-03-17T00:00:00"/>
    <n v="22"/>
    <n v="668.38"/>
    <n v="91305"/>
    <n v="2"/>
    <n v="57.66"/>
    <n v="0"/>
    <x v="5"/>
    <x v="1"/>
    <x v="1"/>
    <s v=""/>
    <n v="385.37"/>
    <x v="642"/>
  </r>
  <r>
    <n v="20798"/>
    <s v="Low"/>
    <n v="0.1"/>
    <n v="147"/>
    <n v="205.99"/>
    <n v="8.99"/>
    <n v="2358"/>
    <x v="764"/>
    <x v="2"/>
    <x v="0"/>
    <x v="2"/>
    <x v="5"/>
    <s v="Small Box"/>
    <x v="20"/>
    <n v="0.56000000000000005"/>
    <s v="United States"/>
    <x v="3"/>
    <x v="26"/>
    <s v="Fort Lauderdale"/>
    <n v="33311"/>
    <d v="2015-03-04T00:00:00"/>
    <d v="2015-03-08T00:00:00"/>
    <n v="2"/>
    <n v="324.62"/>
    <n v="88267"/>
    <n v="4"/>
    <n v="45.28"/>
    <n v="36.07"/>
    <x v="5"/>
    <x v="0"/>
    <x v="0"/>
    <s v=""/>
    <n v="147"/>
    <x v="643"/>
  </r>
  <r>
    <n v="18892"/>
    <s v="Critical"/>
    <n v="0.05"/>
    <n v="-1045.02"/>
    <n v="2.08"/>
    <n v="2.56"/>
    <n v="2358"/>
    <x v="764"/>
    <x v="2"/>
    <x v="1"/>
    <x v="0"/>
    <x v="12"/>
    <s v="Small Pack"/>
    <x v="101"/>
    <n v="0.55000000000000004"/>
    <s v="United States"/>
    <x v="3"/>
    <x v="26"/>
    <s v="Fort Lauderdale"/>
    <n v="33311"/>
    <d v="2015-02-14T00:00:00"/>
    <d v="2015-02-16T00:00:00"/>
    <n v="19"/>
    <n v="40.93"/>
    <n v="88268"/>
    <n v="2"/>
    <n v="-2553.1799999999998"/>
    <n v="2.15"/>
    <x v="2"/>
    <x v="0"/>
    <x v="0"/>
    <n v="-1045.02"/>
    <s v=""/>
    <x v="2"/>
  </r>
  <r>
    <n v="21772"/>
    <s v="Critical"/>
    <n v="0"/>
    <n v="167.16"/>
    <n v="7.28"/>
    <n v="1.77"/>
    <n v="2359"/>
    <x v="765"/>
    <x v="2"/>
    <x v="1"/>
    <x v="0"/>
    <x v="7"/>
    <s v="Wrap Bag"/>
    <x v="738"/>
    <n v="0.37"/>
    <s v="United States"/>
    <x v="3"/>
    <x v="26"/>
    <s v="Fort Myers"/>
    <n v="33917"/>
    <d v="2015-02-05T00:00:00"/>
    <d v="2015-02-05T00:00:00"/>
    <n v="7"/>
    <n v="53.42"/>
    <n v="88265"/>
    <n v="0"/>
    <n v="312.92"/>
    <n v="0"/>
    <x v="2"/>
    <x v="1"/>
    <x v="1"/>
    <s v=""/>
    <n v="167.16"/>
    <x v="644"/>
  </r>
  <r>
    <n v="24890"/>
    <s v="High"/>
    <n v="0.06"/>
    <n v="-344.82"/>
    <n v="8.33"/>
    <n v="1.99"/>
    <n v="2361"/>
    <x v="766"/>
    <x v="2"/>
    <x v="0"/>
    <x v="2"/>
    <x v="13"/>
    <s v="Small Pack"/>
    <x v="140"/>
    <n v="0.52"/>
    <s v="United States"/>
    <x v="3"/>
    <x v="26"/>
    <s v="Fruit Cove"/>
    <n v="32259"/>
    <d v="2015-02-25T00:00:00"/>
    <d v="2015-02-26T00:00:00"/>
    <n v="1"/>
    <n v="8.49"/>
    <n v="88266"/>
    <n v="1"/>
    <n v="-4061.48"/>
    <n v="0.54"/>
    <x v="2"/>
    <x v="0"/>
    <x v="0"/>
    <n v="-344.82"/>
    <s v=""/>
    <x v="2"/>
  </r>
  <r>
    <n v="19369"/>
    <s v="High"/>
    <n v="0"/>
    <n v="-61.53"/>
    <n v="5.77"/>
    <n v="5.92"/>
    <n v="2363"/>
    <x v="767"/>
    <x v="2"/>
    <x v="1"/>
    <x v="1"/>
    <x v="2"/>
    <s v="Medium Box"/>
    <x v="739"/>
    <n v="0.55000000000000004"/>
    <s v="United States"/>
    <x v="1"/>
    <x v="10"/>
    <s v="Medina"/>
    <n v="44256"/>
    <d v="2015-04-11T00:00:00"/>
    <d v="2015-04-13T00:00:00"/>
    <n v="11"/>
    <n v="69.89"/>
    <n v="90040"/>
    <n v="2"/>
    <n v="-88.03"/>
    <n v="0"/>
    <x v="4"/>
    <x v="1"/>
    <x v="1"/>
    <n v="-61.53"/>
    <s v=""/>
    <x v="2"/>
  </r>
  <r>
    <n v="21582"/>
    <s v="Low"/>
    <n v="7.0000000000000007E-2"/>
    <n v="-41.97"/>
    <n v="5.98"/>
    <n v="5.79"/>
    <n v="2369"/>
    <x v="768"/>
    <x v="2"/>
    <x v="3"/>
    <x v="0"/>
    <x v="7"/>
    <s v="Small Box"/>
    <x v="26"/>
    <n v="0.36"/>
    <s v="United States"/>
    <x v="3"/>
    <x v="26"/>
    <s v="Pembroke Pines"/>
    <n v="33024"/>
    <d v="2015-01-13T00:00:00"/>
    <d v="2015-01-15T00:00:00"/>
    <n v="13"/>
    <n v="77.42"/>
    <n v="90408"/>
    <n v="2"/>
    <n v="-54.21"/>
    <n v="5.83"/>
    <x v="0"/>
    <x v="0"/>
    <x v="0"/>
    <n v="-41.97"/>
    <s v=""/>
    <x v="2"/>
  </r>
  <r>
    <n v="21988"/>
    <s v="Medium"/>
    <n v="0.01"/>
    <n v="-1.56"/>
    <n v="1.76"/>
    <n v="0.7"/>
    <n v="2372"/>
    <x v="769"/>
    <x v="2"/>
    <x v="0"/>
    <x v="0"/>
    <x v="0"/>
    <s v="Wrap Bag"/>
    <x v="28"/>
    <n v="0.56000000000000005"/>
    <s v="United States"/>
    <x v="2"/>
    <x v="3"/>
    <s v="Duluth"/>
    <n v="55803"/>
    <d v="2015-03-15T00:00:00"/>
    <d v="2015-03-16T00:00:00"/>
    <n v="4"/>
    <n v="7.2"/>
    <n v="90714"/>
    <n v="1"/>
    <n v="-21.67"/>
    <n v="7.0000000000000007E-2"/>
    <x v="5"/>
    <x v="0"/>
    <x v="0"/>
    <n v="-1.56"/>
    <s v=""/>
    <x v="2"/>
  </r>
  <r>
    <n v="22827"/>
    <s v="High"/>
    <n v="0.05"/>
    <n v="-100.24"/>
    <n v="3.28"/>
    <n v="3.97"/>
    <n v="2376"/>
    <x v="770"/>
    <x v="2"/>
    <x v="0"/>
    <x v="0"/>
    <x v="0"/>
    <s v="Wrap Bag"/>
    <x v="623"/>
    <n v="0.56000000000000005"/>
    <s v="United States"/>
    <x v="0"/>
    <x v="44"/>
    <s v="Moscow"/>
    <n v="83843"/>
    <d v="2015-03-05T00:00:00"/>
    <d v="2015-03-06T00:00:00"/>
    <n v="18"/>
    <n v="61.29"/>
    <n v="91321"/>
    <n v="1"/>
    <n v="-163.55000000000001"/>
    <n v="3.23"/>
    <x v="5"/>
    <x v="0"/>
    <x v="0"/>
    <n v="-100.24"/>
    <s v=""/>
    <x v="2"/>
  </r>
  <r>
    <n v="22828"/>
    <s v="High"/>
    <n v="0.03"/>
    <n v="-262.62"/>
    <n v="6.98"/>
    <n v="9.69"/>
    <n v="2376"/>
    <x v="770"/>
    <x v="2"/>
    <x v="0"/>
    <x v="0"/>
    <x v="10"/>
    <s v="Small Box"/>
    <x v="740"/>
    <n v="0.83"/>
    <s v="United States"/>
    <x v="0"/>
    <x v="44"/>
    <s v="Moscow"/>
    <n v="83843"/>
    <d v="2015-03-05T00:00:00"/>
    <d v="2015-03-07T00:00:00"/>
    <n v="15"/>
    <n v="109.15"/>
    <n v="91321"/>
    <n v="2"/>
    <n v="-240.6"/>
    <n v="3.38"/>
    <x v="5"/>
    <x v="0"/>
    <x v="0"/>
    <n v="-262.62"/>
    <s v=""/>
    <x v="2"/>
  </r>
  <r>
    <n v="18151"/>
    <s v="Low"/>
    <n v="0.06"/>
    <n v="1019.71"/>
    <n v="122.99"/>
    <n v="19.989999999999998"/>
    <n v="2379"/>
    <x v="771"/>
    <x v="2"/>
    <x v="2"/>
    <x v="0"/>
    <x v="8"/>
    <s v="Small Box"/>
    <x v="741"/>
    <n v="0.37"/>
    <s v="United States"/>
    <x v="2"/>
    <x v="22"/>
    <s v="Garden City"/>
    <n v="48135"/>
    <d v="2015-05-05T00:00:00"/>
    <d v="2015-05-07T00:00:00"/>
    <n v="12"/>
    <n v="1477.84"/>
    <n v="86655"/>
    <n v="2"/>
    <n v="69"/>
    <n v="94.33"/>
    <x v="3"/>
    <x v="0"/>
    <x v="0"/>
    <s v=""/>
    <n v="1019.71"/>
    <x v="645"/>
  </r>
  <r>
    <n v="19898"/>
    <s v="Not Specified"/>
    <n v="7.0000000000000007E-2"/>
    <n v="19.04"/>
    <n v="3.38"/>
    <n v="0.85"/>
    <n v="2380"/>
    <x v="772"/>
    <x v="2"/>
    <x v="2"/>
    <x v="0"/>
    <x v="0"/>
    <s v="Wrap Bag"/>
    <x v="523"/>
    <n v="0.48"/>
    <s v="United States"/>
    <x v="2"/>
    <x v="22"/>
    <s v="Grand Rapids"/>
    <n v="49505"/>
    <d v="2015-04-26T00:00:00"/>
    <d v="2015-04-28T00:00:00"/>
    <n v="9"/>
    <n v="29.08"/>
    <n v="86654"/>
    <n v="2"/>
    <n v="65.47"/>
    <n v="2.19"/>
    <x v="4"/>
    <x v="0"/>
    <x v="0"/>
    <s v=""/>
    <n v="19.04"/>
    <x v="646"/>
  </r>
  <r>
    <n v="18152"/>
    <s v="Low"/>
    <n v="0.08"/>
    <n v="-1069.72"/>
    <n v="68.81"/>
    <n v="60"/>
    <n v="2380"/>
    <x v="772"/>
    <x v="1"/>
    <x v="2"/>
    <x v="0"/>
    <x v="15"/>
    <s v="Jumbo Drum"/>
    <x v="730"/>
    <n v="0.41"/>
    <s v="United States"/>
    <x v="2"/>
    <x v="22"/>
    <s v="Grand Rapids"/>
    <n v="49505"/>
    <d v="2015-05-05T00:00:00"/>
    <d v="2015-05-07T00:00:00"/>
    <n v="17"/>
    <n v="1162.46"/>
    <n v="86655"/>
    <n v="2"/>
    <n v="-92.02"/>
    <n v="101.08"/>
    <x v="3"/>
    <x v="0"/>
    <x v="0"/>
    <n v="-1069.72"/>
    <s v=""/>
    <x v="2"/>
  </r>
  <r>
    <n v="1898"/>
    <s v="Not Specified"/>
    <n v="7.0000000000000007E-2"/>
    <n v="19.04"/>
    <n v="3.38"/>
    <n v="0.85"/>
    <n v="2382"/>
    <x v="773"/>
    <x v="2"/>
    <x v="2"/>
    <x v="0"/>
    <x v="0"/>
    <s v="Wrap Bag"/>
    <x v="523"/>
    <n v="0.48"/>
    <s v="United States"/>
    <x v="1"/>
    <x v="4"/>
    <s v="New York City"/>
    <n v="10024"/>
    <d v="2015-04-26T00:00:00"/>
    <d v="2015-04-28T00:00:00"/>
    <n v="34"/>
    <n v="109.86"/>
    <n v="13606"/>
    <n v="2"/>
    <n v="17.329999999999998"/>
    <n v="8.27"/>
    <x v="4"/>
    <x v="0"/>
    <x v="0"/>
    <s v=""/>
    <n v="19.04"/>
    <x v="647"/>
  </r>
  <r>
    <n v="151"/>
    <s v="Low"/>
    <n v="0.06"/>
    <n v="1408.19"/>
    <n v="122.99"/>
    <n v="19.989999999999998"/>
    <n v="2382"/>
    <x v="773"/>
    <x v="2"/>
    <x v="2"/>
    <x v="0"/>
    <x v="8"/>
    <s v="Small Box"/>
    <x v="741"/>
    <n v="0.37"/>
    <s v="United States"/>
    <x v="1"/>
    <x v="4"/>
    <s v="New York City"/>
    <n v="10024"/>
    <d v="2015-05-05T00:00:00"/>
    <d v="2015-05-07T00:00:00"/>
    <n v="48"/>
    <n v="5911.35"/>
    <n v="962"/>
    <n v="2"/>
    <n v="23.82"/>
    <n v="377.32"/>
    <x v="3"/>
    <x v="0"/>
    <x v="0"/>
    <s v=""/>
    <n v="1408.19"/>
    <x v="648"/>
  </r>
  <r>
    <n v="152"/>
    <s v="Low"/>
    <n v="0.08"/>
    <n v="-1069.72"/>
    <n v="68.81"/>
    <n v="60"/>
    <n v="2382"/>
    <x v="773"/>
    <x v="1"/>
    <x v="2"/>
    <x v="0"/>
    <x v="15"/>
    <s v="Jumbo Drum"/>
    <x v="730"/>
    <n v="0.41"/>
    <s v="United States"/>
    <x v="1"/>
    <x v="4"/>
    <s v="New York City"/>
    <n v="10024"/>
    <d v="2015-05-05T00:00:00"/>
    <d v="2015-05-07T00:00:00"/>
    <n v="68"/>
    <n v="4649.8500000000004"/>
    <n v="962"/>
    <n v="2"/>
    <n v="-23.01"/>
    <n v="404.33"/>
    <x v="3"/>
    <x v="0"/>
    <x v="0"/>
    <n v="-1069.72"/>
    <s v=""/>
    <x v="2"/>
  </r>
  <r>
    <n v="21171"/>
    <s v="Critical"/>
    <n v="0.1"/>
    <n v="2000.11"/>
    <n v="130.97999999999999"/>
    <n v="30"/>
    <n v="2385"/>
    <x v="774"/>
    <x v="1"/>
    <x v="2"/>
    <x v="1"/>
    <x v="1"/>
    <s v="Jumbo Drum"/>
    <x v="185"/>
    <n v="0.78"/>
    <s v="United States"/>
    <x v="0"/>
    <x v="27"/>
    <s v="Las Cruces"/>
    <n v="88001"/>
    <d v="2015-05-22T00:00:00"/>
    <d v="2015-05-24T00:00:00"/>
    <n v="18"/>
    <n v="2259.9899999999998"/>
    <n v="89184"/>
    <n v="2"/>
    <n v="88.5"/>
    <n v="251.11"/>
    <x v="3"/>
    <x v="0"/>
    <x v="0"/>
    <s v=""/>
    <n v="2000.11"/>
    <x v="649"/>
  </r>
  <r>
    <n v="23557"/>
    <s v="Not Specified"/>
    <n v="0.06"/>
    <n v="-45.64"/>
    <n v="4.7699999999999996"/>
    <n v="2.39"/>
    <n v="2391"/>
    <x v="775"/>
    <x v="2"/>
    <x v="0"/>
    <x v="2"/>
    <x v="13"/>
    <s v="Small Pack"/>
    <x v="742"/>
    <n v="0.72"/>
    <s v="United States"/>
    <x v="1"/>
    <x v="4"/>
    <s v="Oceanside"/>
    <n v="11572"/>
    <d v="2015-05-25T00:00:00"/>
    <d v="2015-05-26T00:00:00"/>
    <n v="9"/>
    <n v="42.46"/>
    <n v="91122"/>
    <n v="1"/>
    <n v="-107.49"/>
    <n v="2.71"/>
    <x v="3"/>
    <x v="0"/>
    <x v="0"/>
    <n v="-45.64"/>
    <s v=""/>
    <x v="2"/>
  </r>
  <r>
    <n v="23558"/>
    <s v="Not Specified"/>
    <n v="0.1"/>
    <n v="204.49"/>
    <n v="27.18"/>
    <n v="8.23"/>
    <n v="2391"/>
    <x v="775"/>
    <x v="2"/>
    <x v="0"/>
    <x v="0"/>
    <x v="4"/>
    <s v="Small Box"/>
    <x v="743"/>
    <n v="0.38"/>
    <s v="United States"/>
    <x v="1"/>
    <x v="4"/>
    <s v="Oceanside"/>
    <n v="11572"/>
    <d v="2015-05-25T00:00:00"/>
    <d v="2015-05-27T00:00:00"/>
    <n v="12"/>
    <n v="314.06"/>
    <n v="91122"/>
    <n v="2"/>
    <n v="65.11"/>
    <n v="34.9"/>
    <x v="3"/>
    <x v="0"/>
    <x v="0"/>
    <s v=""/>
    <n v="204.49"/>
    <x v="650"/>
  </r>
  <r>
    <n v="21462"/>
    <s v="Not Specified"/>
    <n v="0"/>
    <n v="-1456"/>
    <n v="999.99"/>
    <n v="13.99"/>
    <n v="2391"/>
    <x v="775"/>
    <x v="2"/>
    <x v="0"/>
    <x v="2"/>
    <x v="6"/>
    <s v="Medium Box"/>
    <x v="180"/>
    <n v="0.36"/>
    <s v="United States"/>
    <x v="1"/>
    <x v="4"/>
    <s v="Oceanside"/>
    <n v="11572"/>
    <d v="2015-06-04T00:00:00"/>
    <d v="2015-06-06T00:00:00"/>
    <n v="1"/>
    <n v="1009.99"/>
    <n v="91123"/>
    <n v="2"/>
    <n v="-144.16"/>
    <n v="0"/>
    <x v="1"/>
    <x v="1"/>
    <x v="1"/>
    <n v="-1456"/>
    <s v=""/>
    <x v="2"/>
  </r>
  <r>
    <n v="21463"/>
    <s v="Not Specified"/>
    <n v="0.05"/>
    <n v="-22.56"/>
    <n v="6.48"/>
    <n v="5.14"/>
    <n v="2391"/>
    <x v="775"/>
    <x v="0"/>
    <x v="0"/>
    <x v="0"/>
    <x v="7"/>
    <s v="Small Box"/>
    <x v="339"/>
    <n v="0.37"/>
    <s v="United States"/>
    <x v="1"/>
    <x v="4"/>
    <s v="Oceanside"/>
    <n v="11572"/>
    <d v="2015-06-04T00:00:00"/>
    <d v="2015-06-05T00:00:00"/>
    <n v="13"/>
    <n v="92.16"/>
    <n v="91123"/>
    <n v="1"/>
    <n v="-24.48"/>
    <n v="4.8499999999999996"/>
    <x v="1"/>
    <x v="0"/>
    <x v="0"/>
    <n v="-22.56"/>
    <s v=""/>
    <x v="2"/>
  </r>
  <r>
    <n v="18277"/>
    <s v="Medium"/>
    <n v="0.02"/>
    <n v="-1191.53"/>
    <n v="6.48"/>
    <n v="7.91"/>
    <n v="2393"/>
    <x v="776"/>
    <x v="2"/>
    <x v="0"/>
    <x v="0"/>
    <x v="7"/>
    <s v="Small Box"/>
    <x v="744"/>
    <n v="0.37"/>
    <s v="United States"/>
    <x v="3"/>
    <x v="29"/>
    <s v="Roswell"/>
    <n v="30076"/>
    <d v="2015-05-29T00:00:00"/>
    <d v="2015-05-31T00:00:00"/>
    <n v="2"/>
    <n v="16.5"/>
    <n v="86950"/>
    <n v="2"/>
    <n v="-7221.37"/>
    <n v="0.34"/>
    <x v="3"/>
    <x v="0"/>
    <x v="0"/>
    <n v="-1191.53"/>
    <s v=""/>
    <x v="2"/>
  </r>
  <r>
    <n v="18197"/>
    <s v="High"/>
    <n v="0.06"/>
    <n v="-45.01"/>
    <n v="105.29"/>
    <n v="10.119999999999999"/>
    <n v="2393"/>
    <x v="776"/>
    <x v="2"/>
    <x v="0"/>
    <x v="1"/>
    <x v="2"/>
    <s v="Large Box"/>
    <x v="533"/>
    <n v="0.79"/>
    <s v="United States"/>
    <x v="3"/>
    <x v="29"/>
    <s v="Roswell"/>
    <n v="30076"/>
    <d v="2015-01-04T00:00:00"/>
    <d v="2015-01-06T00:00:00"/>
    <n v="12"/>
    <n v="1202.6600000000001"/>
    <n v="86951"/>
    <n v="2"/>
    <n v="-3.74"/>
    <n v="76.77"/>
    <x v="0"/>
    <x v="0"/>
    <x v="0"/>
    <n v="-45.01"/>
    <s v=""/>
    <x v="2"/>
  </r>
  <r>
    <n v="20197"/>
    <s v="Critical"/>
    <n v="0.01"/>
    <n v="39.21"/>
    <n v="11.7"/>
    <n v="5.63"/>
    <n v="2394"/>
    <x v="777"/>
    <x v="2"/>
    <x v="0"/>
    <x v="0"/>
    <x v="8"/>
    <s v="Small Box"/>
    <x v="745"/>
    <n v="0.4"/>
    <s v="United States"/>
    <x v="3"/>
    <x v="29"/>
    <s v="Sandy Springs"/>
    <n v="30328"/>
    <d v="2015-05-01T00:00:00"/>
    <d v="2015-05-03T00:00:00"/>
    <n v="16"/>
    <n v="196.69"/>
    <n v="86949"/>
    <n v="2"/>
    <n v="19.93"/>
    <n v="1.99"/>
    <x v="3"/>
    <x v="0"/>
    <x v="0"/>
    <s v=""/>
    <n v="39.21"/>
    <x v="651"/>
  </r>
  <r>
    <n v="20198"/>
    <s v="Critical"/>
    <n v="0.03"/>
    <n v="100.38"/>
    <n v="4.55"/>
    <n v="1.49"/>
    <n v="2394"/>
    <x v="777"/>
    <x v="2"/>
    <x v="0"/>
    <x v="0"/>
    <x v="8"/>
    <s v="Small Box"/>
    <x v="516"/>
    <n v="0.35"/>
    <s v="United States"/>
    <x v="3"/>
    <x v="29"/>
    <s v="Sandy Springs"/>
    <n v="30328"/>
    <d v="2015-05-01T00:00:00"/>
    <d v="2015-05-01T00:00:00"/>
    <n v="9"/>
    <n v="40.28"/>
    <n v="86949"/>
    <n v="0"/>
    <n v="249.21"/>
    <n v="1.25"/>
    <x v="3"/>
    <x v="0"/>
    <x v="0"/>
    <s v=""/>
    <n v="100.38"/>
    <x v="652"/>
  </r>
  <r>
    <n v="24954"/>
    <s v="Not Specified"/>
    <n v="0.04"/>
    <n v="79.42"/>
    <n v="60.97"/>
    <n v="4.5"/>
    <n v="2395"/>
    <x v="778"/>
    <x v="2"/>
    <x v="0"/>
    <x v="0"/>
    <x v="15"/>
    <s v="Small Box"/>
    <x v="714"/>
    <n v="0.56000000000000005"/>
    <s v="United States"/>
    <x v="3"/>
    <x v="29"/>
    <s v="Savannah"/>
    <n v="31401"/>
    <d v="2015-03-23T00:00:00"/>
    <d v="2015-03-24T00:00:00"/>
    <n v="15"/>
    <n v="904.31"/>
    <n v="86952"/>
    <n v="1"/>
    <n v="8.7799999999999994"/>
    <n v="37.68"/>
    <x v="5"/>
    <x v="0"/>
    <x v="0"/>
    <s v=""/>
    <n v="79.42"/>
    <x v="653"/>
  </r>
  <r>
    <n v="22369"/>
    <s v="Not Specified"/>
    <n v="0.03"/>
    <n v="-15.09"/>
    <n v="7.64"/>
    <n v="5.83"/>
    <n v="2398"/>
    <x v="779"/>
    <x v="2"/>
    <x v="0"/>
    <x v="0"/>
    <x v="7"/>
    <s v="Wrap Bag"/>
    <x v="372"/>
    <n v="0.36"/>
    <s v="United States"/>
    <x v="2"/>
    <x v="12"/>
    <s v="Hanover Park"/>
    <n v="60103"/>
    <d v="2015-02-24T00:00:00"/>
    <d v="2015-02-26T00:00:00"/>
    <n v="12"/>
    <n v="96.86"/>
    <n v="86373"/>
    <n v="2"/>
    <n v="-15.58"/>
    <n v="3"/>
    <x v="2"/>
    <x v="0"/>
    <x v="0"/>
    <n v="-15.09"/>
    <s v=""/>
    <x v="2"/>
  </r>
  <r>
    <n v="19001"/>
    <s v="Medium"/>
    <n v="0"/>
    <n v="-60.56"/>
    <n v="65.989999999999995"/>
    <n v="3.99"/>
    <n v="2417"/>
    <x v="780"/>
    <x v="2"/>
    <x v="3"/>
    <x v="2"/>
    <x v="5"/>
    <s v="Small Box"/>
    <x v="382"/>
    <n v="0.59"/>
    <s v="United States"/>
    <x v="3"/>
    <x v="8"/>
    <s v="Oakton"/>
    <n v="22124"/>
    <d v="2015-03-14T00:00:00"/>
    <d v="2015-03-15T00:00:00"/>
    <n v="13"/>
    <n v="765.65"/>
    <n v="86754"/>
    <n v="1"/>
    <n v="-7.91"/>
    <n v="0"/>
    <x v="5"/>
    <x v="1"/>
    <x v="1"/>
    <n v="-60.56"/>
    <s v=""/>
    <x v="2"/>
  </r>
  <r>
    <n v="20325"/>
    <s v="Critical"/>
    <n v="0.03"/>
    <n v="-1473.91"/>
    <n v="2.1"/>
    <n v="0.7"/>
    <n v="2418"/>
    <x v="781"/>
    <x v="2"/>
    <x v="3"/>
    <x v="0"/>
    <x v="0"/>
    <s v="Wrap Bag"/>
    <x v="746"/>
    <n v="0.56999999999999995"/>
    <s v="United States"/>
    <x v="3"/>
    <x v="8"/>
    <s v="Petersburg"/>
    <n v="23805"/>
    <d v="2015-01-06T00:00:00"/>
    <d v="2015-01-07T00:00:00"/>
    <n v="4"/>
    <n v="8.7200000000000006"/>
    <n v="86750"/>
    <n v="1"/>
    <n v="-16902.59"/>
    <n v="0.27"/>
    <x v="0"/>
    <x v="0"/>
    <x v="0"/>
    <n v="-1473.91"/>
    <s v=""/>
    <x v="2"/>
  </r>
  <r>
    <n v="21724"/>
    <s v="High"/>
    <n v="0.1"/>
    <n v="-343.13"/>
    <n v="599.99"/>
    <n v="24.49"/>
    <n v="2418"/>
    <x v="781"/>
    <x v="2"/>
    <x v="3"/>
    <x v="2"/>
    <x v="16"/>
    <s v="Large Box"/>
    <x v="747"/>
    <n v="0.5"/>
    <s v="United States"/>
    <x v="3"/>
    <x v="8"/>
    <s v="Petersburg"/>
    <n v="23805"/>
    <d v="2015-01-10T00:00:00"/>
    <d v="2015-01-11T00:00:00"/>
    <n v="11"/>
    <n v="6355.69"/>
    <n v="86753"/>
    <n v="1"/>
    <n v="-5.4"/>
    <n v="706.19"/>
    <x v="0"/>
    <x v="0"/>
    <x v="0"/>
    <n v="-343.13"/>
    <s v=""/>
    <x v="2"/>
  </r>
  <r>
    <n v="21725"/>
    <s v="High"/>
    <n v="0.06"/>
    <n v="66.36"/>
    <n v="2.78"/>
    <n v="1.25"/>
    <n v="2418"/>
    <x v="781"/>
    <x v="2"/>
    <x v="3"/>
    <x v="0"/>
    <x v="0"/>
    <s v="Wrap Bag"/>
    <x v="732"/>
    <n v="0.59"/>
    <s v="United States"/>
    <x v="3"/>
    <x v="8"/>
    <s v="Petersburg"/>
    <n v="23805"/>
    <d v="2015-01-10T00:00:00"/>
    <d v="2015-01-12T00:00:00"/>
    <n v="10"/>
    <n v="28.09"/>
    <n v="86753"/>
    <n v="2"/>
    <n v="236.24"/>
    <n v="1.79"/>
    <x v="0"/>
    <x v="0"/>
    <x v="0"/>
    <s v=""/>
    <n v="66.36"/>
    <x v="654"/>
  </r>
  <r>
    <n v="22376"/>
    <s v="Not Specified"/>
    <n v="7.0000000000000007E-2"/>
    <n v="-162.91999999999999"/>
    <n v="225.04"/>
    <n v="11.79"/>
    <n v="2419"/>
    <x v="782"/>
    <x v="2"/>
    <x v="3"/>
    <x v="0"/>
    <x v="15"/>
    <s v="Medium Box"/>
    <x v="748"/>
    <n v="0.42"/>
    <s v="United States"/>
    <x v="3"/>
    <x v="8"/>
    <s v="Portsmouth"/>
    <n v="23701"/>
    <d v="2015-03-26T00:00:00"/>
    <d v="2015-03-26T00:00:00"/>
    <n v="5"/>
    <n v="1130.1500000000001"/>
    <n v="86751"/>
    <n v="0"/>
    <n v="-14.42"/>
    <n v="85.07"/>
    <x v="5"/>
    <x v="0"/>
    <x v="0"/>
    <n v="-162.91999999999999"/>
    <s v=""/>
    <x v="2"/>
  </r>
  <r>
    <n v="22377"/>
    <s v="Not Specified"/>
    <n v="0.03"/>
    <n v="859.72"/>
    <n v="7.84"/>
    <n v="4.71"/>
    <n v="2419"/>
    <x v="782"/>
    <x v="2"/>
    <x v="3"/>
    <x v="0"/>
    <x v="8"/>
    <s v="Small Box"/>
    <x v="749"/>
    <n v="0.35"/>
    <s v="United States"/>
    <x v="3"/>
    <x v="8"/>
    <s v="Portsmouth"/>
    <n v="23701"/>
    <d v="2015-03-26T00:00:00"/>
    <d v="2015-03-29T00:00:00"/>
    <n v="7"/>
    <n v="54.37"/>
    <n v="86751"/>
    <n v="3"/>
    <n v="1581.24"/>
    <n v="1.68"/>
    <x v="5"/>
    <x v="0"/>
    <x v="0"/>
    <s v=""/>
    <n v="859.72"/>
    <x v="655"/>
  </r>
  <r>
    <n v="25271"/>
    <s v="High"/>
    <n v="0.04"/>
    <n v="-23.07"/>
    <n v="9.11"/>
    <n v="2.15"/>
    <n v="2420"/>
    <x v="783"/>
    <x v="2"/>
    <x v="3"/>
    <x v="0"/>
    <x v="7"/>
    <s v="Wrap Bag"/>
    <x v="452"/>
    <n v="0.4"/>
    <s v="United States"/>
    <x v="3"/>
    <x v="8"/>
    <s v="Richmond"/>
    <n v="23223"/>
    <d v="2015-05-06T00:00:00"/>
    <d v="2015-05-06T00:00:00"/>
    <n v="11"/>
    <n v="100.87"/>
    <n v="86752"/>
    <n v="0"/>
    <n v="-22.87"/>
    <n v="4.2"/>
    <x v="3"/>
    <x v="0"/>
    <x v="0"/>
    <n v="-23.07"/>
    <s v=""/>
    <x v="2"/>
  </r>
  <r>
    <n v="18802"/>
    <s v="Not Specified"/>
    <n v="0.05"/>
    <n v="650.29999999999995"/>
    <n v="150.97999999999999"/>
    <n v="43.71"/>
    <n v="2422"/>
    <x v="784"/>
    <x v="1"/>
    <x v="1"/>
    <x v="1"/>
    <x v="1"/>
    <s v="Jumbo Drum"/>
    <x v="750"/>
    <n v="0.55000000000000004"/>
    <s v="United States"/>
    <x v="2"/>
    <x v="7"/>
    <s v="Huntsville"/>
    <n v="77340"/>
    <d v="2015-05-24T00:00:00"/>
    <d v="2015-05-25T00:00:00"/>
    <n v="12"/>
    <n v="1857.08"/>
    <n v="89053"/>
    <n v="1"/>
    <n v="35.020000000000003"/>
    <n v="97.74"/>
    <x v="3"/>
    <x v="0"/>
    <x v="0"/>
    <s v=""/>
    <n v="650.29999999999995"/>
    <x v="656"/>
  </r>
  <r>
    <n v="19817"/>
    <s v="Medium"/>
    <n v="0.09"/>
    <n v="-154.31"/>
    <n v="3.89"/>
    <n v="7.01"/>
    <n v="2422"/>
    <x v="784"/>
    <x v="0"/>
    <x v="1"/>
    <x v="0"/>
    <x v="8"/>
    <s v="Small Box"/>
    <x v="477"/>
    <n v="0.37"/>
    <s v="United States"/>
    <x v="2"/>
    <x v="7"/>
    <s v="Huntsville"/>
    <n v="77340"/>
    <d v="2015-01-22T00:00:00"/>
    <d v="2015-01-24T00:00:00"/>
    <n v="10"/>
    <n v="42.56"/>
    <n v="89055"/>
    <n v="2"/>
    <n v="-362.56"/>
    <n v="4.21"/>
    <x v="0"/>
    <x v="0"/>
    <x v="0"/>
    <n v="-154.31"/>
    <s v=""/>
    <x v="2"/>
  </r>
  <r>
    <n v="25126"/>
    <s v="Low"/>
    <n v="0.04"/>
    <n v="269.94"/>
    <n v="100.98"/>
    <n v="7.18"/>
    <n v="2423"/>
    <x v="785"/>
    <x v="2"/>
    <x v="1"/>
    <x v="2"/>
    <x v="13"/>
    <s v="Small Box"/>
    <x v="751"/>
    <n v="0.4"/>
    <s v="United States"/>
    <x v="2"/>
    <x v="7"/>
    <s v="Hurst"/>
    <n v="76053"/>
    <d v="2015-01-21T00:00:00"/>
    <d v="2015-01-26T00:00:00"/>
    <n v="4"/>
    <n v="414.91"/>
    <n v="89054"/>
    <n v="5"/>
    <n v="65.06"/>
    <n v="17.29"/>
    <x v="0"/>
    <x v="0"/>
    <x v="0"/>
    <s v=""/>
    <n v="269.94"/>
    <x v="657"/>
  </r>
  <r>
    <n v="21761"/>
    <s v="High"/>
    <n v="0.08"/>
    <n v="63.06"/>
    <n v="30.93"/>
    <n v="3.92"/>
    <n v="2426"/>
    <x v="786"/>
    <x v="2"/>
    <x v="2"/>
    <x v="1"/>
    <x v="2"/>
    <s v="Small Pack"/>
    <x v="609"/>
    <n v="0.44"/>
    <s v="United States"/>
    <x v="2"/>
    <x v="7"/>
    <s v="Irving"/>
    <n v="75061"/>
    <d v="2015-03-15T00:00:00"/>
    <d v="2015-03-16T00:00:00"/>
    <n v="3"/>
    <n v="91.39"/>
    <n v="90859"/>
    <n v="1"/>
    <n v="69"/>
    <n v="7.95"/>
    <x v="5"/>
    <x v="0"/>
    <x v="0"/>
    <s v=""/>
    <n v="63.06"/>
    <x v="658"/>
  </r>
  <r>
    <n v="20496"/>
    <s v="Low"/>
    <n v="0.08"/>
    <n v="139.58000000000001"/>
    <n v="4.4800000000000004"/>
    <n v="49"/>
    <n v="2426"/>
    <x v="786"/>
    <x v="2"/>
    <x v="2"/>
    <x v="0"/>
    <x v="15"/>
    <s v="Large Box"/>
    <x v="238"/>
    <n v="0.6"/>
    <s v="United States"/>
    <x v="2"/>
    <x v="7"/>
    <s v="Irving"/>
    <n v="75061"/>
    <d v="2015-05-02T00:00:00"/>
    <d v="2015-05-02T00:00:00"/>
    <n v="37"/>
    <n v="202.29"/>
    <n v="90861"/>
    <n v="0"/>
    <n v="69"/>
    <n v="17.59"/>
    <x v="3"/>
    <x v="0"/>
    <x v="0"/>
    <s v=""/>
    <n v="139.58000000000001"/>
    <x v="659"/>
  </r>
  <r>
    <n v="20497"/>
    <s v="Low"/>
    <n v="0"/>
    <n v="109.67"/>
    <n v="17.670000000000002"/>
    <n v="8.99"/>
    <n v="2426"/>
    <x v="786"/>
    <x v="2"/>
    <x v="2"/>
    <x v="1"/>
    <x v="2"/>
    <s v="Small Pack"/>
    <x v="283"/>
    <n v="0.47"/>
    <s v="United States"/>
    <x v="2"/>
    <x v="7"/>
    <s v="Irving"/>
    <n v="75061"/>
    <d v="2015-05-02T00:00:00"/>
    <d v="2015-05-09T00:00:00"/>
    <n v="9"/>
    <n v="168.71"/>
    <n v="90861"/>
    <n v="7"/>
    <n v="65.010000000000005"/>
    <n v="0"/>
    <x v="3"/>
    <x v="1"/>
    <x v="1"/>
    <s v=""/>
    <n v="109.67"/>
    <x v="660"/>
  </r>
  <r>
    <n v="23729"/>
    <s v="High"/>
    <n v="0.03"/>
    <n v="395.31"/>
    <n v="40.99"/>
    <n v="19.989999999999998"/>
    <n v="2427"/>
    <x v="787"/>
    <x v="2"/>
    <x v="0"/>
    <x v="0"/>
    <x v="7"/>
    <s v="Small Box"/>
    <x v="659"/>
    <n v="0.36"/>
    <s v="United States"/>
    <x v="2"/>
    <x v="7"/>
    <s v="Keller"/>
    <n v="76248"/>
    <d v="2015-02-17T00:00:00"/>
    <d v="2015-02-18T00:00:00"/>
    <n v="21"/>
    <n v="885.65"/>
    <n v="90860"/>
    <n v="1"/>
    <n v="44.63"/>
    <n v="27.39"/>
    <x v="2"/>
    <x v="0"/>
    <x v="0"/>
    <s v=""/>
    <n v="395.31"/>
    <x v="661"/>
  </r>
  <r>
    <n v="22562"/>
    <s v="Not Specified"/>
    <n v="0.1"/>
    <n v="104.91"/>
    <n v="14.28"/>
    <n v="2.99"/>
    <n v="2430"/>
    <x v="788"/>
    <x v="2"/>
    <x v="1"/>
    <x v="0"/>
    <x v="8"/>
    <s v="Small Box"/>
    <x v="602"/>
    <n v="0.39"/>
    <s v="United States"/>
    <x v="2"/>
    <x v="7"/>
    <s v="Killeen"/>
    <n v="76541"/>
    <d v="2015-03-24T00:00:00"/>
    <d v="2015-03-25T00:00:00"/>
    <n v="11"/>
    <n v="152.05000000000001"/>
    <n v="91108"/>
    <n v="1"/>
    <n v="69"/>
    <n v="16.89"/>
    <x v="5"/>
    <x v="0"/>
    <x v="0"/>
    <s v=""/>
    <n v="104.91"/>
    <x v="662"/>
  </r>
  <r>
    <n v="22105"/>
    <s v="Not Specified"/>
    <n v="0.04"/>
    <n v="24.59"/>
    <n v="7.08"/>
    <n v="2.35"/>
    <n v="2430"/>
    <x v="788"/>
    <x v="2"/>
    <x v="1"/>
    <x v="0"/>
    <x v="0"/>
    <s v="Wrap Bag"/>
    <x v="416"/>
    <n v="0.47"/>
    <s v="United States"/>
    <x v="2"/>
    <x v="7"/>
    <s v="Killeen"/>
    <n v="76541"/>
    <d v="2015-04-10T00:00:00"/>
    <d v="2015-04-11T00:00:00"/>
    <n v="7"/>
    <n v="49.1"/>
    <n v="91109"/>
    <n v="1"/>
    <n v="50.08"/>
    <n v="2.0499999999999998"/>
    <x v="4"/>
    <x v="0"/>
    <x v="0"/>
    <s v=""/>
    <n v="24.59"/>
    <x v="663"/>
  </r>
  <r>
    <n v="20731"/>
    <s v="Low"/>
    <n v="0.03"/>
    <n v="-458.74"/>
    <n v="140.99"/>
    <n v="4.2"/>
    <n v="2430"/>
    <x v="788"/>
    <x v="2"/>
    <x v="1"/>
    <x v="2"/>
    <x v="5"/>
    <s v="Small Box"/>
    <x v="752"/>
    <n v="0.59"/>
    <s v="United States"/>
    <x v="2"/>
    <x v="7"/>
    <s v="Killeen"/>
    <n v="76541"/>
    <d v="2015-03-29T00:00:00"/>
    <d v="2015-04-06T00:00:00"/>
    <n v="2"/>
    <n v="246.44"/>
    <n v="91110"/>
    <n v="8"/>
    <n v="-186.15"/>
    <n v="7.62"/>
    <x v="5"/>
    <x v="0"/>
    <x v="0"/>
    <n v="-458.74"/>
    <s v=""/>
    <x v="2"/>
  </r>
  <r>
    <n v="3490"/>
    <s v="Not Specified"/>
    <n v="0.05"/>
    <n v="-9.18"/>
    <n v="8.85"/>
    <n v="5.6"/>
    <n v="2431"/>
    <x v="789"/>
    <x v="2"/>
    <x v="3"/>
    <x v="0"/>
    <x v="8"/>
    <s v="Small Box"/>
    <x v="753"/>
    <n v="0.36"/>
    <s v="United States"/>
    <x v="0"/>
    <x v="1"/>
    <s v="Los Angeles"/>
    <n v="90004"/>
    <d v="2015-06-10T00:00:00"/>
    <d v="2015-06-11T00:00:00"/>
    <n v="21"/>
    <n v="199.08"/>
    <n v="24869"/>
    <n v="1"/>
    <n v="-4.6100000000000003"/>
    <n v="10.48"/>
    <x v="1"/>
    <x v="0"/>
    <x v="0"/>
    <n v="-9.18"/>
    <s v=""/>
    <x v="2"/>
  </r>
  <r>
    <n v="819"/>
    <s v="High"/>
    <n v="7.0000000000000007E-2"/>
    <n v="-121.75"/>
    <n v="155.06"/>
    <n v="7.07"/>
    <n v="2431"/>
    <x v="789"/>
    <x v="2"/>
    <x v="3"/>
    <x v="0"/>
    <x v="10"/>
    <s v="Small Box"/>
    <x v="33"/>
    <n v="0.59"/>
    <s v="United States"/>
    <x v="0"/>
    <x v="1"/>
    <s v="Los Angeles"/>
    <n v="90004"/>
    <d v="2015-05-19T00:00:00"/>
    <d v="2015-05-19T00:00:00"/>
    <n v="14"/>
    <n v="2039.07"/>
    <n v="5920"/>
    <n v="0"/>
    <n v="-5.97"/>
    <n v="153.47999999999999"/>
    <x v="3"/>
    <x v="0"/>
    <x v="0"/>
    <n v="-121.75"/>
    <s v=""/>
    <x v="2"/>
  </r>
  <r>
    <n v="18819"/>
    <s v="High"/>
    <n v="7.0000000000000007E-2"/>
    <n v="24.35"/>
    <n v="155.06"/>
    <n v="7.07"/>
    <n v="2432"/>
    <x v="790"/>
    <x v="2"/>
    <x v="3"/>
    <x v="0"/>
    <x v="10"/>
    <s v="Small Box"/>
    <x v="33"/>
    <n v="0.59"/>
    <s v="United States"/>
    <x v="2"/>
    <x v="23"/>
    <s v="Midwest City"/>
    <n v="73110"/>
    <d v="2015-05-19T00:00:00"/>
    <d v="2015-05-19T00:00:00"/>
    <n v="3"/>
    <n v="436.94"/>
    <n v="89096"/>
    <n v="0"/>
    <n v="5.57"/>
    <n v="32.89"/>
    <x v="3"/>
    <x v="0"/>
    <x v="0"/>
    <s v=""/>
    <n v="24.35"/>
    <x v="664"/>
  </r>
  <r>
    <n v="20286"/>
    <s v="Not Specified"/>
    <n v="0.09"/>
    <n v="-34.76"/>
    <n v="5.4"/>
    <n v="7.78"/>
    <n v="2432"/>
    <x v="790"/>
    <x v="0"/>
    <x v="3"/>
    <x v="0"/>
    <x v="8"/>
    <s v="Small Box"/>
    <x v="97"/>
    <n v="0.37"/>
    <s v="United States"/>
    <x v="2"/>
    <x v="23"/>
    <s v="Midwest City"/>
    <n v="73110"/>
    <d v="2015-06-06T00:00:00"/>
    <d v="2015-06-08T00:00:00"/>
    <n v="6"/>
    <n v="37.380000000000003"/>
    <n v="89097"/>
    <n v="2"/>
    <n v="-93"/>
    <n v="3.7"/>
    <x v="1"/>
    <x v="0"/>
    <x v="0"/>
    <n v="-34.76"/>
    <s v=""/>
    <x v="2"/>
  </r>
  <r>
    <n v="21490"/>
    <s v="Not Specified"/>
    <n v="0.05"/>
    <n v="-7.34"/>
    <n v="8.85"/>
    <n v="5.6"/>
    <n v="2433"/>
    <x v="791"/>
    <x v="2"/>
    <x v="3"/>
    <x v="0"/>
    <x v="8"/>
    <s v="Small Box"/>
    <x v="753"/>
    <n v="0.36"/>
    <s v="United States"/>
    <x v="2"/>
    <x v="23"/>
    <s v="Moore"/>
    <n v="73160"/>
    <d v="2015-06-10T00:00:00"/>
    <d v="2015-06-11T00:00:00"/>
    <n v="5"/>
    <n v="47.4"/>
    <n v="89095"/>
    <n v="1"/>
    <n v="-15.49"/>
    <n v="2.4900000000000002"/>
    <x v="1"/>
    <x v="0"/>
    <x v="0"/>
    <n v="-7.34"/>
    <s v=""/>
    <x v="2"/>
  </r>
  <r>
    <n v="19566"/>
    <s v="Low"/>
    <n v="0.09"/>
    <n v="35.29"/>
    <n v="90.97"/>
    <n v="14"/>
    <n v="2437"/>
    <x v="792"/>
    <x v="1"/>
    <x v="1"/>
    <x v="2"/>
    <x v="6"/>
    <s v="Jumbo Drum"/>
    <x v="625"/>
    <n v="0.36"/>
    <s v="United States"/>
    <x v="2"/>
    <x v="45"/>
    <s v="Muskego"/>
    <n v="53150"/>
    <d v="2015-03-01T00:00:00"/>
    <d v="2015-03-03T00:00:00"/>
    <n v="3"/>
    <n v="260"/>
    <n v="90301"/>
    <n v="2"/>
    <n v="13.57"/>
    <n v="25.71"/>
    <x v="5"/>
    <x v="0"/>
    <x v="0"/>
    <s v=""/>
    <n v="35.29"/>
    <x v="665"/>
  </r>
  <r>
    <n v="20157"/>
    <s v="Medium"/>
    <n v="0.02"/>
    <n v="-100.17"/>
    <n v="63.94"/>
    <n v="14.48"/>
    <n v="2441"/>
    <x v="793"/>
    <x v="2"/>
    <x v="3"/>
    <x v="1"/>
    <x v="2"/>
    <s v="Small Box"/>
    <x v="176"/>
    <n v="0.46"/>
    <s v="United States"/>
    <x v="3"/>
    <x v="26"/>
    <s v="Melbourne"/>
    <n v="32935"/>
    <d v="2015-04-04T00:00:00"/>
    <d v="2015-04-04T00:00:00"/>
    <n v="11"/>
    <n v="709.7"/>
    <n v="89300"/>
    <n v="0"/>
    <n v="-14.11"/>
    <n v="14.48"/>
    <x v="4"/>
    <x v="0"/>
    <x v="0"/>
    <n v="-100.17"/>
    <s v=""/>
    <x v="2"/>
  </r>
  <r>
    <n v="20158"/>
    <s v="Medium"/>
    <n v="0.01"/>
    <n v="-3.95"/>
    <n v="5.0199999999999996"/>
    <n v="5.14"/>
    <n v="2442"/>
    <x v="794"/>
    <x v="2"/>
    <x v="3"/>
    <x v="2"/>
    <x v="13"/>
    <s v="Small Pack"/>
    <x v="301"/>
    <n v="0.79"/>
    <s v="United States"/>
    <x v="3"/>
    <x v="26"/>
    <s v="Merritt Island"/>
    <n v="32953"/>
    <d v="2015-04-04T00:00:00"/>
    <d v="2015-04-06T00:00:00"/>
    <n v="5"/>
    <n v="27.42"/>
    <n v="89300"/>
    <n v="2"/>
    <n v="-14.4"/>
    <n v="0.28000000000000003"/>
    <x v="4"/>
    <x v="0"/>
    <x v="0"/>
    <n v="-3.95"/>
    <s v=""/>
    <x v="2"/>
  </r>
  <r>
    <n v="21084"/>
    <s v="High"/>
    <n v="0.05"/>
    <n v="1633.99"/>
    <n v="58.1"/>
    <n v="1.49"/>
    <n v="2443"/>
    <x v="795"/>
    <x v="2"/>
    <x v="0"/>
    <x v="0"/>
    <x v="8"/>
    <s v="Small Box"/>
    <x v="86"/>
    <n v="0.38"/>
    <s v="United States"/>
    <x v="3"/>
    <x v="26"/>
    <s v="Miami"/>
    <n v="33142"/>
    <d v="2015-01-18T00:00:00"/>
    <d v="2015-01-18T00:00:00"/>
    <n v="13"/>
    <n v="739.06"/>
    <n v="89299"/>
    <n v="0"/>
    <n v="221.09"/>
    <n v="38.9"/>
    <x v="0"/>
    <x v="0"/>
    <x v="0"/>
    <s v=""/>
    <n v="1633.99"/>
    <x v="666"/>
  </r>
  <r>
    <n v="25304"/>
    <s v="Not Specified"/>
    <n v="0.06"/>
    <n v="-2002.63"/>
    <n v="2.2799999999999998"/>
    <n v="5.2"/>
    <n v="2443"/>
    <x v="795"/>
    <x v="2"/>
    <x v="0"/>
    <x v="0"/>
    <x v="0"/>
    <s v="Wrap Bag"/>
    <x v="754"/>
    <n v="0.41"/>
    <s v="United States"/>
    <x v="3"/>
    <x v="26"/>
    <s v="Miami"/>
    <n v="33142"/>
    <d v="2015-06-01T00:00:00"/>
    <d v="2015-06-03T00:00:00"/>
    <n v="13"/>
    <n v="30.47"/>
    <n v="89301"/>
    <n v="2"/>
    <n v="-6572.47"/>
    <n v="1.94"/>
    <x v="1"/>
    <x v="0"/>
    <x v="0"/>
    <n v="-2002.63"/>
    <s v=""/>
    <x v="2"/>
  </r>
  <r>
    <n v="25742"/>
    <s v="High"/>
    <n v="0.09"/>
    <n v="-126.21"/>
    <n v="6.48"/>
    <n v="7.03"/>
    <n v="2448"/>
    <x v="796"/>
    <x v="2"/>
    <x v="3"/>
    <x v="0"/>
    <x v="7"/>
    <s v="Small Box"/>
    <x v="125"/>
    <n v="0.37"/>
    <s v="United States"/>
    <x v="2"/>
    <x v="3"/>
    <s v="Edina"/>
    <n v="55410"/>
    <d v="2015-06-29T00:00:00"/>
    <d v="2015-07-01T00:00:00"/>
    <n v="16"/>
    <n v="96.96"/>
    <n v="87790"/>
    <n v="2"/>
    <n v="-130.16999999999999"/>
    <n v="9.59"/>
    <x v="1"/>
    <x v="0"/>
    <x v="0"/>
    <n v="-126.21"/>
    <s v=""/>
    <x v="2"/>
  </r>
  <r>
    <n v="20687"/>
    <s v="Not Specified"/>
    <n v="0.08"/>
    <n v="-5.54"/>
    <n v="4.13"/>
    <n v="1.17"/>
    <n v="2450"/>
    <x v="797"/>
    <x v="2"/>
    <x v="1"/>
    <x v="0"/>
    <x v="0"/>
    <s v="Wrap Bag"/>
    <x v="755"/>
    <n v="0.56999999999999995"/>
    <s v="United States"/>
    <x v="2"/>
    <x v="45"/>
    <s v="Janesville"/>
    <n v="53545"/>
    <d v="2015-05-23T00:00:00"/>
    <d v="2015-05-25T00:00:00"/>
    <n v="1"/>
    <n v="4.21"/>
    <n v="90322"/>
    <n v="2"/>
    <n v="-131.59"/>
    <n v="0.37"/>
    <x v="3"/>
    <x v="0"/>
    <x v="0"/>
    <n v="-5.54"/>
    <s v=""/>
    <x v="2"/>
  </r>
  <r>
    <n v="21198"/>
    <s v="Medium"/>
    <n v="0.06"/>
    <n v="-68.430000000000007"/>
    <n v="3499.99"/>
    <n v="24.49"/>
    <n v="2454"/>
    <x v="798"/>
    <x v="0"/>
    <x v="0"/>
    <x v="2"/>
    <x v="16"/>
    <s v="Large Box"/>
    <x v="467"/>
    <n v="0.37"/>
    <s v="United States"/>
    <x v="3"/>
    <x v="43"/>
    <s v="Hoover"/>
    <n v="35244"/>
    <d v="2015-03-01T00:00:00"/>
    <d v="2015-03-04T00:00:00"/>
    <n v="1"/>
    <n v="3550.28"/>
    <n v="89219"/>
    <n v="3"/>
    <n v="-1.93"/>
    <n v="226.61"/>
    <x v="5"/>
    <x v="0"/>
    <x v="0"/>
    <n v="-68.430000000000007"/>
    <s v=""/>
    <x v="2"/>
  </r>
  <r>
    <n v="25536"/>
    <s v="High"/>
    <n v="7.0000000000000007E-2"/>
    <n v="733.28"/>
    <n v="179.99"/>
    <n v="19.989999999999998"/>
    <n v="2456"/>
    <x v="799"/>
    <x v="2"/>
    <x v="1"/>
    <x v="2"/>
    <x v="13"/>
    <s v="Small Box"/>
    <x v="196"/>
    <n v="0.48"/>
    <s v="United States"/>
    <x v="3"/>
    <x v="43"/>
    <s v="Mobile"/>
    <n v="36608"/>
    <d v="2015-01-22T00:00:00"/>
    <d v="2015-01-23T00:00:00"/>
    <n v="7"/>
    <n v="1188.6300000000001"/>
    <n v="89218"/>
    <n v="1"/>
    <n v="61.69"/>
    <n v="89.47"/>
    <x v="0"/>
    <x v="0"/>
    <x v="0"/>
    <s v=""/>
    <n v="733.28"/>
    <x v="667"/>
  </r>
  <r>
    <n v="25537"/>
    <s v="High"/>
    <n v="0.02"/>
    <n v="-905.99"/>
    <n v="92.23"/>
    <n v="39.61"/>
    <n v="2456"/>
    <x v="799"/>
    <x v="0"/>
    <x v="1"/>
    <x v="1"/>
    <x v="2"/>
    <s v="Medium Box"/>
    <x v="756"/>
    <n v="0.67"/>
    <s v="United States"/>
    <x v="3"/>
    <x v="43"/>
    <s v="Mobile"/>
    <n v="36608"/>
    <d v="2015-01-22T00:00:00"/>
    <d v="2015-01-23T00:00:00"/>
    <n v="11"/>
    <n v="1009.93"/>
    <n v="89218"/>
    <n v="1"/>
    <n v="-89.71"/>
    <n v="20.61"/>
    <x v="0"/>
    <x v="0"/>
    <x v="0"/>
    <n v="-905.99"/>
    <s v=""/>
    <x v="2"/>
  </r>
  <r>
    <n v="25535"/>
    <s v="High"/>
    <n v="0.02"/>
    <n v="-21.63"/>
    <n v="15.22"/>
    <n v="9.73"/>
    <n v="2457"/>
    <x v="800"/>
    <x v="2"/>
    <x v="1"/>
    <x v="0"/>
    <x v="8"/>
    <s v="Small Box"/>
    <x v="757"/>
    <n v="0.36"/>
    <s v="United States"/>
    <x v="2"/>
    <x v="3"/>
    <s v="Lino Lakes"/>
    <n v="55014"/>
    <d v="2015-01-22T00:00:00"/>
    <d v="2015-01-22T00:00:00"/>
    <n v="9"/>
    <n v="140.69999999999999"/>
    <n v="89218"/>
    <n v="0"/>
    <n v="-15.37"/>
    <n v="2.87"/>
    <x v="0"/>
    <x v="0"/>
    <x v="0"/>
    <n v="-21.63"/>
    <s v=""/>
    <x v="2"/>
  </r>
  <r>
    <n v="22321"/>
    <s v="High"/>
    <n v="0.03"/>
    <n v="-35.04"/>
    <n v="6.48"/>
    <n v="8.73"/>
    <n v="2458"/>
    <x v="801"/>
    <x v="2"/>
    <x v="1"/>
    <x v="0"/>
    <x v="7"/>
    <s v="Small Box"/>
    <x v="758"/>
    <n v="0.37"/>
    <s v="United States"/>
    <x v="2"/>
    <x v="3"/>
    <s v="Edina"/>
    <n v="55410"/>
    <d v="2015-01-03T00:00:00"/>
    <d v="2015-01-05T00:00:00"/>
    <n v="2"/>
    <n v="15.95"/>
    <n v="91285"/>
    <n v="2"/>
    <n v="-219.69"/>
    <n v="0.49"/>
    <x v="0"/>
    <x v="0"/>
    <x v="0"/>
    <n v="-35.04"/>
    <s v=""/>
    <x v="2"/>
  </r>
  <r>
    <n v="21190"/>
    <s v="Medium"/>
    <n v="0.05"/>
    <n v="5.98"/>
    <n v="12.88"/>
    <n v="4.59"/>
    <n v="2458"/>
    <x v="801"/>
    <x v="2"/>
    <x v="1"/>
    <x v="0"/>
    <x v="12"/>
    <s v="Wrap Bag"/>
    <x v="570"/>
    <n v="0.82"/>
    <s v="United States"/>
    <x v="2"/>
    <x v="3"/>
    <s v="Edina"/>
    <n v="55410"/>
    <d v="2015-05-23T00:00:00"/>
    <d v="2015-05-25T00:00:00"/>
    <n v="3"/>
    <n v="42.35"/>
    <n v="91286"/>
    <n v="2"/>
    <n v="14.12"/>
    <n v="2.23"/>
    <x v="3"/>
    <x v="0"/>
    <x v="0"/>
    <s v=""/>
    <n v="5.98"/>
    <x v="668"/>
  </r>
  <r>
    <n v="4321"/>
    <s v="High"/>
    <n v="0.03"/>
    <n v="-35.04"/>
    <n v="6.48"/>
    <n v="8.73"/>
    <n v="2460"/>
    <x v="802"/>
    <x v="2"/>
    <x v="1"/>
    <x v="0"/>
    <x v="7"/>
    <s v="Small Box"/>
    <x v="758"/>
    <n v="0.37"/>
    <s v="United States"/>
    <x v="1"/>
    <x v="4"/>
    <s v="New York City"/>
    <n v="10035"/>
    <d v="2015-01-03T00:00:00"/>
    <d v="2015-01-05T00:00:00"/>
    <n v="8"/>
    <n v="63.78"/>
    <n v="30785"/>
    <n v="2"/>
    <n v="-54.94"/>
    <n v="1.97"/>
    <x v="0"/>
    <x v="0"/>
    <x v="0"/>
    <n v="-35.04"/>
    <s v=""/>
    <x v="2"/>
  </r>
  <r>
    <n v="4322"/>
    <s v="High"/>
    <n v="7.0000000000000007E-2"/>
    <n v="149.53"/>
    <n v="9.93"/>
    <n v="1.0900000000000001"/>
    <n v="2460"/>
    <x v="802"/>
    <x v="2"/>
    <x v="1"/>
    <x v="0"/>
    <x v="0"/>
    <s v="Wrap Bag"/>
    <x v="759"/>
    <n v="0.43"/>
    <s v="United States"/>
    <x v="1"/>
    <x v="4"/>
    <s v="New York City"/>
    <n v="10035"/>
    <d v="2015-01-03T00:00:00"/>
    <d v="2015-01-06T00:00:00"/>
    <n v="46"/>
    <n v="451.61"/>
    <n v="30785"/>
    <n v="3"/>
    <n v="33.11"/>
    <n v="33.99"/>
    <x v="0"/>
    <x v="0"/>
    <x v="0"/>
    <s v=""/>
    <n v="149.53"/>
    <x v="669"/>
  </r>
  <r>
    <n v="25859"/>
    <s v="High"/>
    <n v="0.09"/>
    <n v="608.26"/>
    <n v="1.74"/>
    <n v="4.08"/>
    <n v="2464"/>
    <x v="803"/>
    <x v="0"/>
    <x v="3"/>
    <x v="1"/>
    <x v="2"/>
    <s v="Small Pack"/>
    <x v="60"/>
    <n v="0.53"/>
    <s v="United States"/>
    <x v="3"/>
    <x v="11"/>
    <s v="Bossier City"/>
    <n v="71111"/>
    <d v="2015-05-11T00:00:00"/>
    <d v="2015-05-13T00:00:00"/>
    <n v="4"/>
    <n v="10.41"/>
    <n v="88713"/>
    <n v="2"/>
    <n v="5843.05"/>
    <n v="1.03"/>
    <x v="3"/>
    <x v="0"/>
    <x v="0"/>
    <s v=""/>
    <n v="608.26"/>
    <x v="670"/>
  </r>
  <r>
    <n v="25860"/>
    <s v="High"/>
    <n v="0.08"/>
    <n v="-570.16999999999996"/>
    <n v="227.55"/>
    <n v="32.479999999999997"/>
    <n v="2464"/>
    <x v="803"/>
    <x v="1"/>
    <x v="3"/>
    <x v="1"/>
    <x v="11"/>
    <s v="Jumbo Box"/>
    <x v="760"/>
    <n v="0.68"/>
    <s v="United States"/>
    <x v="3"/>
    <x v="11"/>
    <s v="Bossier City"/>
    <n v="71111"/>
    <d v="2015-05-11T00:00:00"/>
    <d v="2015-05-11T00:00:00"/>
    <n v="16"/>
    <n v="2849.64"/>
    <n v="88713"/>
    <n v="0"/>
    <n v="-20.010000000000002"/>
    <n v="247.79"/>
    <x v="3"/>
    <x v="0"/>
    <x v="0"/>
    <n v="-570.16999999999996"/>
    <s v=""/>
    <x v="2"/>
  </r>
  <r>
    <n v="25807"/>
    <s v="Not Specified"/>
    <n v="0.05"/>
    <n v="1.28"/>
    <n v="6.28"/>
    <n v="5.36"/>
    <n v="2464"/>
    <x v="803"/>
    <x v="2"/>
    <x v="3"/>
    <x v="0"/>
    <x v="8"/>
    <s v="Small Box"/>
    <x v="761"/>
    <n v="0.4"/>
    <s v="United States"/>
    <x v="3"/>
    <x v="11"/>
    <s v="Bossier City"/>
    <n v="71111"/>
    <d v="2015-01-20T00:00:00"/>
    <d v="2015-01-23T00:00:00"/>
    <n v="6"/>
    <n v="38.04"/>
    <n v="88714"/>
    <n v="3"/>
    <n v="3.36"/>
    <n v="2"/>
    <x v="0"/>
    <x v="0"/>
    <x v="0"/>
    <s v=""/>
    <n v="1.28"/>
    <x v="671"/>
  </r>
  <r>
    <n v="25808"/>
    <s v="Not Specified"/>
    <n v="0.04"/>
    <n v="424.29"/>
    <n v="3.08"/>
    <n v="0.99"/>
    <n v="2464"/>
    <x v="803"/>
    <x v="2"/>
    <x v="3"/>
    <x v="0"/>
    <x v="9"/>
    <s v="Small Box"/>
    <x v="675"/>
    <n v="0.37"/>
    <s v="United States"/>
    <x v="3"/>
    <x v="11"/>
    <s v="Bossier City"/>
    <n v="71111"/>
    <d v="2015-01-20T00:00:00"/>
    <d v="2015-01-21T00:00:00"/>
    <n v="14"/>
    <n v="42.53"/>
    <n v="88714"/>
    <n v="1"/>
    <n v="997.63"/>
    <n v="1.77"/>
    <x v="0"/>
    <x v="0"/>
    <x v="0"/>
    <s v=""/>
    <n v="424.29"/>
    <x v="672"/>
  </r>
  <r>
    <n v="22580"/>
    <s v="Medium"/>
    <n v="0.04"/>
    <n v="-3.72"/>
    <n v="2.08"/>
    <n v="1.49"/>
    <n v="2466"/>
    <x v="804"/>
    <x v="2"/>
    <x v="0"/>
    <x v="0"/>
    <x v="8"/>
    <s v="Small Box"/>
    <x v="483"/>
    <n v="0.36"/>
    <s v="United States"/>
    <x v="2"/>
    <x v="22"/>
    <s v="Sault Sainte Marie"/>
    <n v="49783"/>
    <d v="2015-02-27T00:00:00"/>
    <d v="2015-02-28T00:00:00"/>
    <n v="7"/>
    <n v="14.77"/>
    <n v="88136"/>
    <n v="1"/>
    <n v="-25.18"/>
    <n v="0.62"/>
    <x v="2"/>
    <x v="0"/>
    <x v="0"/>
    <n v="-3.72"/>
    <s v=""/>
    <x v="2"/>
  </r>
  <r>
    <n v="22582"/>
    <s v="Medium"/>
    <n v="0.02"/>
    <n v="101.97"/>
    <n v="53.98"/>
    <n v="5.5"/>
    <n v="2466"/>
    <x v="804"/>
    <x v="0"/>
    <x v="0"/>
    <x v="2"/>
    <x v="13"/>
    <s v="Small Box"/>
    <x v="762"/>
    <n v="0.62"/>
    <s v="United States"/>
    <x v="2"/>
    <x v="22"/>
    <s v="Sault Sainte Marie"/>
    <n v="49783"/>
    <d v="2015-02-27T00:00:00"/>
    <d v="2015-02-28T00:00:00"/>
    <n v="8"/>
    <n v="438.33"/>
    <n v="88136"/>
    <n v="1"/>
    <n v="23.26"/>
    <n v="8.9499999999999993"/>
    <x v="2"/>
    <x v="0"/>
    <x v="0"/>
    <s v=""/>
    <n v="101.97"/>
    <x v="673"/>
  </r>
  <r>
    <n v="22583"/>
    <s v="Medium"/>
    <n v="0.05"/>
    <n v="-16.63"/>
    <n v="4.9800000000000004"/>
    <n v="5.0199999999999996"/>
    <n v="2466"/>
    <x v="804"/>
    <x v="2"/>
    <x v="0"/>
    <x v="0"/>
    <x v="7"/>
    <s v="Small Box"/>
    <x v="763"/>
    <n v="0.38"/>
    <s v="United States"/>
    <x v="2"/>
    <x v="22"/>
    <s v="Sault Sainte Marie"/>
    <n v="49783"/>
    <d v="2015-02-27T00:00:00"/>
    <d v="2015-02-27T00:00:00"/>
    <n v="7"/>
    <n v="38.11"/>
    <n v="88136"/>
    <n v="0"/>
    <n v="-43.65"/>
    <n v="2.0099999999999998"/>
    <x v="2"/>
    <x v="0"/>
    <x v="0"/>
    <n v="-16.63"/>
    <s v=""/>
    <x v="2"/>
  </r>
  <r>
    <n v="19766"/>
    <s v="Critical"/>
    <n v="0.09"/>
    <n v="765.75"/>
    <n v="58.1"/>
    <n v="1.49"/>
    <n v="2468"/>
    <x v="805"/>
    <x v="0"/>
    <x v="1"/>
    <x v="0"/>
    <x v="8"/>
    <s v="Small Box"/>
    <x v="86"/>
    <n v="0.38"/>
    <s v="United States"/>
    <x v="3"/>
    <x v="24"/>
    <s v="Salisbury"/>
    <n v="28144"/>
    <d v="2015-04-27T00:00:00"/>
    <d v="2015-04-29T00:00:00"/>
    <n v="3"/>
    <n v="169.46"/>
    <n v="88135"/>
    <n v="2"/>
    <n v="451.88"/>
    <n v="16.760000000000002"/>
    <x v="4"/>
    <x v="0"/>
    <x v="0"/>
    <s v=""/>
    <n v="765.75"/>
    <x v="674"/>
  </r>
  <r>
    <n v="18684"/>
    <s v="Critical"/>
    <n v="0.04"/>
    <n v="-335.04"/>
    <n v="65.989999999999995"/>
    <n v="8.99"/>
    <n v="2468"/>
    <x v="805"/>
    <x v="2"/>
    <x v="0"/>
    <x v="2"/>
    <x v="5"/>
    <s v="Small Box"/>
    <x v="586"/>
    <n v="0.55000000000000004"/>
    <s v="United States"/>
    <x v="3"/>
    <x v="24"/>
    <s v="Salisbury"/>
    <n v="28144"/>
    <d v="2015-03-13T00:00:00"/>
    <d v="2015-03-14T00:00:00"/>
    <n v="13"/>
    <n v="724.57"/>
    <n v="88137"/>
    <n v="1"/>
    <n v="-46.24"/>
    <n v="30.19"/>
    <x v="5"/>
    <x v="0"/>
    <x v="0"/>
    <n v="-335.04"/>
    <s v=""/>
    <x v="2"/>
  </r>
  <r>
    <n v="26057"/>
    <s v="Low"/>
    <n v="0.1"/>
    <n v="35.28"/>
    <n v="4.91"/>
    <n v="0.5"/>
    <n v="2472"/>
    <x v="806"/>
    <x v="0"/>
    <x v="1"/>
    <x v="0"/>
    <x v="9"/>
    <s v="Small Box"/>
    <x v="41"/>
    <n v="0.36"/>
    <s v="United States"/>
    <x v="2"/>
    <x v="12"/>
    <s v="Joliet"/>
    <n v="60432"/>
    <d v="2015-02-21T00:00:00"/>
    <d v="2015-02-21T00:00:00"/>
    <n v="10"/>
    <n v="51.13"/>
    <n v="86514"/>
    <n v="0"/>
    <n v="69"/>
    <n v="5.68"/>
    <x v="2"/>
    <x v="0"/>
    <x v="0"/>
    <s v=""/>
    <n v="35.28"/>
    <x v="675"/>
  </r>
  <r>
    <n v="24584"/>
    <s v="Critical"/>
    <n v="7.0000000000000007E-2"/>
    <n v="-188.03"/>
    <n v="5.18"/>
    <n v="5.74"/>
    <n v="2481"/>
    <x v="807"/>
    <x v="0"/>
    <x v="0"/>
    <x v="0"/>
    <x v="8"/>
    <s v="Small Box"/>
    <x v="314"/>
    <n v="0.36"/>
    <s v="United States"/>
    <x v="3"/>
    <x v="11"/>
    <s v="Lafayette"/>
    <n v="70506"/>
    <d v="2015-04-06T00:00:00"/>
    <d v="2015-04-08T00:00:00"/>
    <n v="14"/>
    <n v="79.61"/>
    <n v="91000"/>
    <n v="2"/>
    <n v="-236.19"/>
    <n v="5.99"/>
    <x v="4"/>
    <x v="0"/>
    <x v="0"/>
    <n v="-188.03"/>
    <s v=""/>
    <x v="2"/>
  </r>
  <r>
    <n v="24568"/>
    <s v="Medium"/>
    <n v="0.05"/>
    <n v="322.12"/>
    <n v="6.48"/>
    <n v="7.91"/>
    <n v="2484"/>
    <x v="808"/>
    <x v="2"/>
    <x v="0"/>
    <x v="0"/>
    <x v="7"/>
    <s v="Small Box"/>
    <x v="744"/>
    <n v="0.37"/>
    <s v="United States"/>
    <x v="3"/>
    <x v="26"/>
    <s v="Winter Haven"/>
    <n v="33881"/>
    <d v="2015-03-13T00:00:00"/>
    <d v="2015-03-14T00:00:00"/>
    <n v="16"/>
    <n v="109.99"/>
    <n v="88998"/>
    <n v="1"/>
    <n v="292.86"/>
    <n v="5.79"/>
    <x v="5"/>
    <x v="0"/>
    <x v="0"/>
    <s v=""/>
    <n v="322.12"/>
    <x v="676"/>
  </r>
  <r>
    <n v="24569"/>
    <s v="Medium"/>
    <n v="0.03"/>
    <n v="366.54"/>
    <n v="111.03"/>
    <n v="8.64"/>
    <n v="2484"/>
    <x v="808"/>
    <x v="2"/>
    <x v="0"/>
    <x v="0"/>
    <x v="10"/>
    <s v="Small Box"/>
    <x v="764"/>
    <n v="0.78"/>
    <s v="United States"/>
    <x v="3"/>
    <x v="26"/>
    <s v="Winter Haven"/>
    <n v="33881"/>
    <d v="2015-03-13T00:00:00"/>
    <d v="2015-03-14T00:00:00"/>
    <n v="8"/>
    <n v="900.12"/>
    <n v="88998"/>
    <n v="1"/>
    <n v="40.72"/>
    <n v="27.84"/>
    <x v="5"/>
    <x v="0"/>
    <x v="0"/>
    <s v=""/>
    <n v="366.54"/>
    <x v="677"/>
  </r>
  <r>
    <n v="22028"/>
    <s v="High"/>
    <n v="0.02"/>
    <n v="-439.91"/>
    <n v="71.37"/>
    <n v="69"/>
    <n v="2486"/>
    <x v="809"/>
    <x v="2"/>
    <x v="2"/>
    <x v="1"/>
    <x v="11"/>
    <s v="Large Box"/>
    <x v="737"/>
    <n v="0.68"/>
    <s v="United States"/>
    <x v="3"/>
    <x v="29"/>
    <s v="Statesboro"/>
    <n v="30458"/>
    <d v="2015-02-06T00:00:00"/>
    <d v="2015-02-07T00:00:00"/>
    <n v="4"/>
    <n v="237.62"/>
    <n v="91414"/>
    <n v="1"/>
    <n v="-185.13"/>
    <n v="4.8499999999999996"/>
    <x v="2"/>
    <x v="0"/>
    <x v="0"/>
    <n v="-439.91"/>
    <s v=""/>
    <x v="2"/>
  </r>
  <r>
    <n v="22029"/>
    <s v="High"/>
    <n v="0.03"/>
    <n v="1087.72"/>
    <n v="205.99"/>
    <n v="8.99"/>
    <n v="2486"/>
    <x v="809"/>
    <x v="0"/>
    <x v="2"/>
    <x v="2"/>
    <x v="5"/>
    <s v="Small Box"/>
    <x v="545"/>
    <n v="0.6"/>
    <s v="United States"/>
    <x v="3"/>
    <x v="29"/>
    <s v="Statesboro"/>
    <n v="30458"/>
    <d v="2015-02-06T00:00:00"/>
    <d v="2015-02-08T00:00:00"/>
    <n v="1"/>
    <n v="176.42"/>
    <n v="91414"/>
    <n v="2"/>
    <n v="616.54999999999995"/>
    <n v="5.46"/>
    <x v="2"/>
    <x v="0"/>
    <x v="0"/>
    <s v=""/>
    <n v="1087.72"/>
    <x v="678"/>
  </r>
  <r>
    <n v="23495"/>
    <s v="Low"/>
    <n v="0"/>
    <n v="9.1999999999999993"/>
    <n v="180.98"/>
    <n v="30"/>
    <n v="2486"/>
    <x v="809"/>
    <x v="1"/>
    <x v="2"/>
    <x v="1"/>
    <x v="1"/>
    <s v="Jumbo Drum"/>
    <x v="646"/>
    <n v="0.69"/>
    <s v="United States"/>
    <x v="3"/>
    <x v="29"/>
    <s v="Statesboro"/>
    <n v="30458"/>
    <d v="2015-02-03T00:00:00"/>
    <d v="2015-02-05T00:00:00"/>
    <n v="11"/>
    <n v="2084.16"/>
    <n v="91416"/>
    <n v="2"/>
    <n v="0.44"/>
    <n v="0"/>
    <x v="2"/>
    <x v="1"/>
    <x v="1"/>
    <s v=""/>
    <n v="9.1999999999999993"/>
    <x v="679"/>
  </r>
  <r>
    <n v="23983"/>
    <s v="Not Specified"/>
    <n v="0.04"/>
    <n v="257.08"/>
    <n v="3.08"/>
    <n v="0.99"/>
    <n v="2487"/>
    <x v="810"/>
    <x v="2"/>
    <x v="2"/>
    <x v="0"/>
    <x v="9"/>
    <s v="Small Box"/>
    <x v="675"/>
    <n v="0.37"/>
    <s v="United States"/>
    <x v="3"/>
    <x v="29"/>
    <s v="Tucker"/>
    <n v="30084"/>
    <d v="2015-06-20T00:00:00"/>
    <d v="2015-06-21T00:00:00"/>
    <n v="14"/>
    <n v="43.41"/>
    <n v="91415"/>
    <n v="1"/>
    <n v="592.22"/>
    <n v="1.81"/>
    <x v="1"/>
    <x v="0"/>
    <x v="0"/>
    <s v=""/>
    <n v="257.08"/>
    <x v="680"/>
  </r>
  <r>
    <n v="23984"/>
    <s v="Not Specified"/>
    <n v="0.1"/>
    <n v="0.79"/>
    <n v="2.78"/>
    <n v="1.25"/>
    <n v="2487"/>
    <x v="810"/>
    <x v="2"/>
    <x v="2"/>
    <x v="0"/>
    <x v="0"/>
    <s v="Wrap Bag"/>
    <x v="732"/>
    <n v="0.59"/>
    <s v="United States"/>
    <x v="3"/>
    <x v="29"/>
    <s v="Tucker"/>
    <n v="30084"/>
    <d v="2015-06-20T00:00:00"/>
    <d v="2015-06-21T00:00:00"/>
    <n v="18"/>
    <n v="46.42"/>
    <n v="91415"/>
    <n v="1"/>
    <n v="1.69"/>
    <n v="5.16"/>
    <x v="1"/>
    <x v="0"/>
    <x v="0"/>
    <s v=""/>
    <n v="0.79"/>
    <x v="681"/>
  </r>
  <r>
    <n v="24476"/>
    <s v="Not Specified"/>
    <n v="0.02"/>
    <n v="88.56"/>
    <n v="136.97999999999999"/>
    <n v="24.49"/>
    <n v="2487"/>
    <x v="810"/>
    <x v="0"/>
    <x v="2"/>
    <x v="1"/>
    <x v="2"/>
    <s v="Large Box"/>
    <x v="580"/>
    <n v="0.59"/>
    <s v="United States"/>
    <x v="3"/>
    <x v="29"/>
    <s v="Tucker"/>
    <n v="30084"/>
    <d v="2015-06-02T00:00:00"/>
    <d v="2015-06-03T00:00:00"/>
    <n v="8"/>
    <n v="1140.95"/>
    <n v="91417"/>
    <n v="1"/>
    <n v="7.76"/>
    <n v="23.28"/>
    <x v="1"/>
    <x v="0"/>
    <x v="0"/>
    <s v=""/>
    <n v="88.56"/>
    <x v="682"/>
  </r>
  <r>
    <n v="20065"/>
    <s v="High"/>
    <n v="0.08"/>
    <n v="12.73"/>
    <n v="4.91"/>
    <n v="0.5"/>
    <n v="2488"/>
    <x v="811"/>
    <x v="2"/>
    <x v="3"/>
    <x v="0"/>
    <x v="9"/>
    <s v="Small Box"/>
    <x v="41"/>
    <n v="0.36"/>
    <s v="United States"/>
    <x v="3"/>
    <x v="40"/>
    <s v="Cabot"/>
    <n v="72023"/>
    <d v="2015-04-09T00:00:00"/>
    <d v="2015-04-09T00:00:00"/>
    <n v="9"/>
    <n v="42.69"/>
    <n v="86887"/>
    <n v="0"/>
    <n v="29.81"/>
    <n v="3.71"/>
    <x v="4"/>
    <x v="0"/>
    <x v="0"/>
    <s v=""/>
    <n v="12.73"/>
    <x v="683"/>
  </r>
  <r>
    <n v="20066"/>
    <s v="High"/>
    <n v="0.02"/>
    <n v="160.81"/>
    <n v="28.15"/>
    <n v="6.17"/>
    <n v="2488"/>
    <x v="811"/>
    <x v="2"/>
    <x v="3"/>
    <x v="0"/>
    <x v="0"/>
    <s v="Small Pack"/>
    <x v="765"/>
    <n v="0.55000000000000004"/>
    <s v="United States"/>
    <x v="3"/>
    <x v="40"/>
    <s v="Cabot"/>
    <n v="72023"/>
    <d v="2015-04-09T00:00:00"/>
    <d v="2015-04-10T00:00:00"/>
    <n v="11"/>
    <n v="327.41000000000003"/>
    <n v="86887"/>
    <n v="1"/>
    <n v="49.11"/>
    <n v="6.68"/>
    <x v="4"/>
    <x v="0"/>
    <x v="0"/>
    <s v=""/>
    <n v="160.81"/>
    <x v="684"/>
  </r>
  <r>
    <n v="20602"/>
    <s v="High"/>
    <n v="0.01"/>
    <n v="-1596.75"/>
    <n v="2036.48"/>
    <n v="14.7"/>
    <n v="2489"/>
    <x v="812"/>
    <x v="1"/>
    <x v="3"/>
    <x v="2"/>
    <x v="6"/>
    <s v="Jumbo Drum"/>
    <x v="220"/>
    <n v="0.55000000000000004"/>
    <s v="United States"/>
    <x v="0"/>
    <x v="1"/>
    <s v="Concord"/>
    <n v="94521"/>
    <d v="2015-02-11T00:00:00"/>
    <d v="2015-02-13T00:00:00"/>
    <n v="2"/>
    <n v="3786.84"/>
    <n v="86883"/>
    <n v="2"/>
    <n v="-42.17"/>
    <n v="38.25"/>
    <x v="2"/>
    <x v="0"/>
    <x v="0"/>
    <n v="-1596.75"/>
    <s v=""/>
    <x v="2"/>
  </r>
  <r>
    <n v="21212"/>
    <s v="Medium"/>
    <n v="0.04"/>
    <n v="1388.36"/>
    <n v="419.19"/>
    <n v="19.989999999999998"/>
    <n v="2489"/>
    <x v="812"/>
    <x v="2"/>
    <x v="1"/>
    <x v="0"/>
    <x v="10"/>
    <s v="Small Box"/>
    <x v="260"/>
    <n v="0.57999999999999996"/>
    <s v="United States"/>
    <x v="0"/>
    <x v="1"/>
    <s v="Concord"/>
    <n v="94521"/>
    <d v="2015-04-26T00:00:00"/>
    <d v="2015-04-27T00:00:00"/>
    <n v="5"/>
    <n v="2012.11"/>
    <n v="86885"/>
    <n v="1"/>
    <n v="69"/>
    <n v="83.84"/>
    <x v="4"/>
    <x v="0"/>
    <x v="0"/>
    <s v=""/>
    <n v="1388.36"/>
    <x v="685"/>
  </r>
  <r>
    <n v="21338"/>
    <s v="Not Specified"/>
    <n v="7.0000000000000007E-2"/>
    <n v="109.84"/>
    <n v="65.989999999999995"/>
    <n v="8.8000000000000007"/>
    <n v="2489"/>
    <x v="812"/>
    <x v="2"/>
    <x v="1"/>
    <x v="2"/>
    <x v="5"/>
    <s v="Small Box"/>
    <x v="264"/>
    <n v="0.57999999999999996"/>
    <s v="United States"/>
    <x v="0"/>
    <x v="1"/>
    <s v="Concord"/>
    <n v="94521"/>
    <d v="2015-01-12T00:00:00"/>
    <d v="2015-01-12T00:00:00"/>
    <n v="9"/>
    <n v="471.66"/>
    <n v="86886"/>
    <n v="0"/>
    <n v="23.29"/>
    <n v="35.5"/>
    <x v="0"/>
    <x v="0"/>
    <x v="0"/>
    <s v=""/>
    <n v="109.84"/>
    <x v="686"/>
  </r>
  <r>
    <n v="24856"/>
    <s v="Critical"/>
    <n v="0.09"/>
    <n v="-93.85"/>
    <n v="348.21"/>
    <n v="40.19"/>
    <n v="2490"/>
    <x v="813"/>
    <x v="1"/>
    <x v="1"/>
    <x v="1"/>
    <x v="11"/>
    <s v="Jumbo Box"/>
    <x v="553"/>
    <n v="0.62"/>
    <s v="United States"/>
    <x v="0"/>
    <x v="1"/>
    <s v="Costa Mesa"/>
    <n v="92627"/>
    <d v="2015-02-14T00:00:00"/>
    <d v="2015-02-16T00:00:00"/>
    <n v="2"/>
    <n v="662.8"/>
    <n v="86884"/>
    <n v="2"/>
    <n v="-14.16"/>
    <n v="65.55"/>
    <x v="2"/>
    <x v="0"/>
    <x v="0"/>
    <n v="-93.85"/>
    <s v=""/>
    <x v="2"/>
  </r>
  <r>
    <n v="21339"/>
    <s v="Not Specified"/>
    <n v="0"/>
    <n v="82.7"/>
    <n v="10.01"/>
    <n v="1.99"/>
    <n v="2490"/>
    <x v="813"/>
    <x v="0"/>
    <x v="1"/>
    <x v="2"/>
    <x v="13"/>
    <s v="Small Pack"/>
    <x v="766"/>
    <n v="0.41"/>
    <s v="United States"/>
    <x v="0"/>
    <x v="1"/>
    <s v="Costa Mesa"/>
    <n v="92627"/>
    <d v="2015-01-12T00:00:00"/>
    <d v="2015-01-14T00:00:00"/>
    <n v="11"/>
    <n v="119.86"/>
    <n v="86886"/>
    <n v="2"/>
    <n v="69"/>
    <n v="0"/>
    <x v="0"/>
    <x v="1"/>
    <x v="1"/>
    <s v=""/>
    <n v="82.7"/>
    <x v="687"/>
  </r>
  <r>
    <n v="6856"/>
    <s v="Critical"/>
    <n v="0.09"/>
    <n v="-93.85"/>
    <n v="348.21"/>
    <n v="40.19"/>
    <n v="2491"/>
    <x v="814"/>
    <x v="1"/>
    <x v="1"/>
    <x v="1"/>
    <x v="11"/>
    <s v="Jumbo Box"/>
    <x v="553"/>
    <n v="0.62"/>
    <s v="United States"/>
    <x v="0"/>
    <x v="1"/>
    <s v="Los Angeles"/>
    <n v="90045"/>
    <d v="2015-02-14T00:00:00"/>
    <d v="2015-02-16T00:00:00"/>
    <n v="8"/>
    <n v="2651.21"/>
    <n v="48836"/>
    <n v="2"/>
    <n v="-3.54"/>
    <n v="262.20999999999998"/>
    <x v="2"/>
    <x v="0"/>
    <x v="0"/>
    <n v="-93.85"/>
    <s v=""/>
    <x v="2"/>
  </r>
  <r>
    <n v="1617"/>
    <s v="Low"/>
    <n v="0.06"/>
    <n v="0.37"/>
    <n v="4.28"/>
    <n v="0.94"/>
    <n v="2491"/>
    <x v="814"/>
    <x v="2"/>
    <x v="3"/>
    <x v="0"/>
    <x v="0"/>
    <s v="Wrap Bag"/>
    <x v="579"/>
    <n v="0.56000000000000005"/>
    <s v="United States"/>
    <x v="0"/>
    <x v="1"/>
    <s v="Los Angeles"/>
    <n v="90045"/>
    <d v="2015-04-26T00:00:00"/>
    <d v="2015-04-28T00:00:00"/>
    <n v="9"/>
    <n v="38.96"/>
    <n v="11712"/>
    <n v="2"/>
    <n v="0.95"/>
    <n v="2.4900000000000002"/>
    <x v="4"/>
    <x v="0"/>
    <x v="0"/>
    <s v=""/>
    <n v="0.37"/>
    <x v="688"/>
  </r>
  <r>
    <n v="3212"/>
    <s v="Medium"/>
    <n v="0.04"/>
    <n v="1947.67"/>
    <n v="419.19"/>
    <n v="19.989999999999998"/>
    <n v="2491"/>
    <x v="814"/>
    <x v="2"/>
    <x v="1"/>
    <x v="0"/>
    <x v="10"/>
    <s v="Small Box"/>
    <x v="260"/>
    <n v="0.57999999999999996"/>
    <s v="United States"/>
    <x v="0"/>
    <x v="1"/>
    <s v="Los Angeles"/>
    <n v="90045"/>
    <d v="2015-04-26T00:00:00"/>
    <d v="2015-04-27T00:00:00"/>
    <n v="20"/>
    <n v="8048.45"/>
    <n v="23042"/>
    <n v="1"/>
    <n v="24.2"/>
    <n v="335.35"/>
    <x v="4"/>
    <x v="0"/>
    <x v="0"/>
    <s v=""/>
    <n v="1947.67"/>
    <x v="689"/>
  </r>
  <r>
    <n v="3338"/>
    <s v="Not Specified"/>
    <n v="7.0000000000000007E-2"/>
    <n v="109.84"/>
    <n v="65.989999999999995"/>
    <n v="8.8000000000000007"/>
    <n v="2491"/>
    <x v="814"/>
    <x v="2"/>
    <x v="1"/>
    <x v="2"/>
    <x v="5"/>
    <s v="Small Box"/>
    <x v="264"/>
    <n v="0.57999999999999996"/>
    <s v="United States"/>
    <x v="0"/>
    <x v="1"/>
    <s v="Los Angeles"/>
    <n v="90045"/>
    <d v="2015-01-12T00:00:00"/>
    <d v="2015-01-12T00:00:00"/>
    <n v="37"/>
    <n v="1939.03"/>
    <n v="23877"/>
    <n v="0"/>
    <n v="5.66"/>
    <n v="145.94999999999999"/>
    <x v="0"/>
    <x v="0"/>
    <x v="0"/>
    <s v=""/>
    <n v="109.84"/>
    <x v="690"/>
  </r>
  <r>
    <n v="3339"/>
    <s v="Not Specified"/>
    <n v="0"/>
    <n v="128.03"/>
    <n v="10.01"/>
    <n v="1.99"/>
    <n v="2491"/>
    <x v="814"/>
    <x v="0"/>
    <x v="1"/>
    <x v="2"/>
    <x v="13"/>
    <s v="Small Pack"/>
    <x v="766"/>
    <n v="0.41"/>
    <s v="United States"/>
    <x v="0"/>
    <x v="1"/>
    <s v="Los Angeles"/>
    <n v="90045"/>
    <d v="2015-01-12T00:00:00"/>
    <d v="2015-01-14T00:00:00"/>
    <n v="42"/>
    <n v="457.63"/>
    <n v="23877"/>
    <n v="2"/>
    <n v="27.98"/>
    <n v="0"/>
    <x v="0"/>
    <x v="1"/>
    <x v="1"/>
    <s v=""/>
    <n v="128.03"/>
    <x v="691"/>
  </r>
  <r>
    <n v="2065"/>
    <s v="High"/>
    <n v="0.08"/>
    <n v="31.75"/>
    <n v="4.91"/>
    <n v="0.5"/>
    <n v="2491"/>
    <x v="814"/>
    <x v="2"/>
    <x v="3"/>
    <x v="0"/>
    <x v="9"/>
    <s v="Small Box"/>
    <x v="41"/>
    <n v="0.36"/>
    <s v="United States"/>
    <x v="0"/>
    <x v="1"/>
    <s v="Los Angeles"/>
    <n v="90045"/>
    <d v="2015-04-09T00:00:00"/>
    <d v="2015-04-09T00:00:00"/>
    <n v="36"/>
    <n v="170.75"/>
    <n v="14785"/>
    <n v="0"/>
    <n v="18.600000000000001"/>
    <n v="14.85"/>
    <x v="4"/>
    <x v="0"/>
    <x v="0"/>
    <s v=""/>
    <n v="31.75"/>
    <x v="692"/>
  </r>
  <r>
    <n v="2066"/>
    <s v="High"/>
    <n v="0.02"/>
    <n v="117.21"/>
    <n v="28.15"/>
    <n v="6.17"/>
    <n v="2491"/>
    <x v="814"/>
    <x v="2"/>
    <x v="3"/>
    <x v="0"/>
    <x v="0"/>
    <s v="Small Pack"/>
    <x v="765"/>
    <n v="0.55000000000000004"/>
    <s v="United States"/>
    <x v="0"/>
    <x v="1"/>
    <s v="Los Angeles"/>
    <n v="90045"/>
    <d v="2015-04-09T00:00:00"/>
    <d v="2015-04-10T00:00:00"/>
    <n v="45"/>
    <n v="1339.42"/>
    <n v="14785"/>
    <n v="1"/>
    <n v="8.75"/>
    <n v="27.34"/>
    <x v="4"/>
    <x v="0"/>
    <x v="0"/>
    <s v=""/>
    <n v="117.21"/>
    <x v="693"/>
  </r>
  <r>
    <n v="19617"/>
    <s v="Low"/>
    <n v="0.06"/>
    <n v="0.37"/>
    <n v="4.28"/>
    <n v="0.94"/>
    <n v="2495"/>
    <x v="815"/>
    <x v="2"/>
    <x v="3"/>
    <x v="0"/>
    <x v="0"/>
    <s v="Wrap Bag"/>
    <x v="579"/>
    <n v="0.56000000000000005"/>
    <s v="United States"/>
    <x v="0"/>
    <x v="47"/>
    <s v="Rock Springs"/>
    <n v="82901"/>
    <d v="2015-04-26T00:00:00"/>
    <d v="2015-04-28T00:00:00"/>
    <n v="2"/>
    <n v="8.66"/>
    <n v="86885"/>
    <n v="2"/>
    <n v="4.2699999999999996"/>
    <n v="0.55000000000000004"/>
    <x v="4"/>
    <x v="0"/>
    <x v="0"/>
    <s v=""/>
    <n v="0.37"/>
    <x v="694"/>
  </r>
  <r>
    <n v="2296"/>
    <s v="Not Specified"/>
    <n v="0.09"/>
    <n v="1240.25"/>
    <n v="355.98"/>
    <n v="58.92"/>
    <n v="2498"/>
    <x v="816"/>
    <x v="1"/>
    <x v="0"/>
    <x v="1"/>
    <x v="1"/>
    <s v="Jumbo Drum"/>
    <x v="464"/>
    <n v="0.64"/>
    <s v="United States"/>
    <x v="0"/>
    <x v="1"/>
    <s v="San Diego"/>
    <n v="92024"/>
    <d v="2015-02-18T00:00:00"/>
    <d v="2015-02-20T00:00:00"/>
    <n v="30"/>
    <n v="10554.63"/>
    <n v="16547"/>
    <n v="2"/>
    <n v="11.75"/>
    <n v="1043.8599999999999"/>
    <x v="2"/>
    <x v="0"/>
    <x v="0"/>
    <s v=""/>
    <n v="1240.25"/>
    <x v="695"/>
  </r>
  <r>
    <n v="2297"/>
    <s v="Not Specified"/>
    <n v="0.04"/>
    <n v="-533.23"/>
    <n v="218.75"/>
    <n v="69.64"/>
    <n v="2498"/>
    <x v="816"/>
    <x v="1"/>
    <x v="0"/>
    <x v="1"/>
    <x v="11"/>
    <s v="Jumbo Box"/>
    <x v="228"/>
    <n v="0.77"/>
    <s v="United States"/>
    <x v="0"/>
    <x v="1"/>
    <s v="San Diego"/>
    <n v="92024"/>
    <d v="2015-02-18T00:00:00"/>
    <d v="2015-02-18T00:00:00"/>
    <n v="8"/>
    <n v="1749.64"/>
    <n v="16547"/>
    <n v="0"/>
    <n v="-30.48"/>
    <n v="72.900000000000006"/>
    <x v="2"/>
    <x v="0"/>
    <x v="0"/>
    <n v="-533.23"/>
    <s v=""/>
    <x v="2"/>
  </r>
  <r>
    <n v="7628"/>
    <s v="Medium"/>
    <n v="0.09"/>
    <n v="-61.59"/>
    <n v="6.28"/>
    <n v="5.41"/>
    <n v="2498"/>
    <x v="816"/>
    <x v="2"/>
    <x v="2"/>
    <x v="1"/>
    <x v="2"/>
    <s v="Small Box"/>
    <x v="593"/>
    <n v="0.53"/>
    <s v="United States"/>
    <x v="0"/>
    <x v="1"/>
    <s v="San Diego"/>
    <n v="92024"/>
    <d v="2015-02-02T00:00:00"/>
    <d v="2015-02-04T00:00:00"/>
    <n v="56"/>
    <n v="355.4"/>
    <n v="54567"/>
    <n v="2"/>
    <n v="-17.329999999999998"/>
    <n v="35.15"/>
    <x v="2"/>
    <x v="0"/>
    <x v="0"/>
    <n v="-61.59"/>
    <s v=""/>
    <x v="2"/>
  </r>
  <r>
    <n v="2768"/>
    <s v="Not Specified"/>
    <n v="0.08"/>
    <n v="-46.25"/>
    <n v="1.68"/>
    <n v="1.57"/>
    <n v="2498"/>
    <x v="816"/>
    <x v="2"/>
    <x v="2"/>
    <x v="0"/>
    <x v="0"/>
    <s v="Wrap Bag"/>
    <x v="15"/>
    <n v="0.59"/>
    <s v="United States"/>
    <x v="0"/>
    <x v="1"/>
    <s v="San Diego"/>
    <n v="92024"/>
    <d v="2015-02-05T00:00:00"/>
    <d v="2015-02-06T00:00:00"/>
    <n v="88"/>
    <n v="148.36000000000001"/>
    <n v="20007"/>
    <n v="1"/>
    <n v="-31.17"/>
    <n v="12.9"/>
    <x v="2"/>
    <x v="0"/>
    <x v="0"/>
    <n v="-46.25"/>
    <s v=""/>
    <x v="2"/>
  </r>
  <r>
    <n v="20296"/>
    <s v="Not Specified"/>
    <n v="0.09"/>
    <n v="1240.25"/>
    <n v="355.98"/>
    <n v="58.92"/>
    <n v="2499"/>
    <x v="817"/>
    <x v="1"/>
    <x v="0"/>
    <x v="1"/>
    <x v="1"/>
    <s v="Jumbo Drum"/>
    <x v="464"/>
    <n v="0.64"/>
    <s v="United States"/>
    <x v="2"/>
    <x v="12"/>
    <s v="Kankakee"/>
    <n v="60901"/>
    <d v="2015-02-18T00:00:00"/>
    <d v="2015-02-20T00:00:00"/>
    <n v="8"/>
    <n v="2814.57"/>
    <n v="88319"/>
    <n v="2"/>
    <n v="44.07"/>
    <n v="278.36"/>
    <x v="2"/>
    <x v="0"/>
    <x v="0"/>
    <s v=""/>
    <n v="1240.25"/>
    <x v="696"/>
  </r>
  <r>
    <n v="25628"/>
    <s v="Medium"/>
    <n v="0.09"/>
    <n v="-32.03"/>
    <n v="6.28"/>
    <n v="5.41"/>
    <n v="2500"/>
    <x v="818"/>
    <x v="2"/>
    <x v="2"/>
    <x v="1"/>
    <x v="2"/>
    <s v="Small Box"/>
    <x v="593"/>
    <n v="0.53"/>
    <s v="United States"/>
    <x v="2"/>
    <x v="12"/>
    <s v="Lake In The Hills"/>
    <n v="60102"/>
    <d v="2015-02-02T00:00:00"/>
    <d v="2015-02-04T00:00:00"/>
    <n v="14"/>
    <n v="88.85"/>
    <n v="88320"/>
    <n v="2"/>
    <n v="-36.049999999999997"/>
    <n v="8.7899999999999991"/>
    <x v="2"/>
    <x v="0"/>
    <x v="0"/>
    <n v="-32.03"/>
    <s v=""/>
    <x v="2"/>
  </r>
  <r>
    <n v="24899"/>
    <s v="High"/>
    <n v="0.1"/>
    <n v="-45.82"/>
    <n v="24.92"/>
    <n v="12.98"/>
    <n v="2502"/>
    <x v="819"/>
    <x v="2"/>
    <x v="1"/>
    <x v="0"/>
    <x v="8"/>
    <s v="Small Box"/>
    <x v="662"/>
    <n v="0.39"/>
    <s v="United States"/>
    <x v="2"/>
    <x v="38"/>
    <s v="Munster"/>
    <n v="46321"/>
    <d v="2015-03-19T00:00:00"/>
    <d v="2015-03-19T00:00:00"/>
    <n v="3"/>
    <n v="70.819999999999993"/>
    <n v="91310"/>
    <n v="0"/>
    <n v="-64.69"/>
    <n v="7.87"/>
    <x v="5"/>
    <x v="0"/>
    <x v="0"/>
    <n v="-45.82"/>
    <s v=""/>
    <x v="2"/>
  </r>
  <r>
    <n v="24901"/>
    <s v="High"/>
    <n v="0"/>
    <n v="30.63"/>
    <n v="12.28"/>
    <n v="6.35"/>
    <n v="2502"/>
    <x v="819"/>
    <x v="0"/>
    <x v="1"/>
    <x v="0"/>
    <x v="7"/>
    <s v="Small Box"/>
    <x v="554"/>
    <n v="0.38"/>
    <s v="United States"/>
    <x v="2"/>
    <x v="38"/>
    <s v="Munster"/>
    <n v="46321"/>
    <d v="2015-03-19T00:00:00"/>
    <d v="2015-03-20T00:00:00"/>
    <n v="7"/>
    <n v="90.44"/>
    <n v="91310"/>
    <n v="1"/>
    <n v="33.869999999999997"/>
    <n v="0"/>
    <x v="5"/>
    <x v="1"/>
    <x v="1"/>
    <s v=""/>
    <n v="30.63"/>
    <x v="697"/>
  </r>
  <r>
    <n v="18219"/>
    <s v="Medium"/>
    <n v="0.02"/>
    <n v="-6.84"/>
    <n v="6.48"/>
    <n v="8.74"/>
    <n v="2506"/>
    <x v="820"/>
    <x v="2"/>
    <x v="1"/>
    <x v="0"/>
    <x v="7"/>
    <s v="Small Box"/>
    <x v="767"/>
    <n v="0.36"/>
    <s v="United States"/>
    <x v="1"/>
    <x v="18"/>
    <s v="Cheshire"/>
    <n v="6408"/>
    <d v="2015-06-05T00:00:00"/>
    <d v="2015-06-07T00:00:00"/>
    <n v="1"/>
    <n v="10.72"/>
    <n v="87033"/>
    <n v="2"/>
    <n v="-63.76"/>
    <n v="0.22"/>
    <x v="1"/>
    <x v="0"/>
    <x v="0"/>
    <n v="-6.84"/>
    <s v=""/>
    <x v="2"/>
  </r>
  <r>
    <n v="18217"/>
    <s v="Medium"/>
    <n v="0.06"/>
    <n v="7024.21"/>
    <n v="699.99"/>
    <n v="24.49"/>
    <n v="2507"/>
    <x v="821"/>
    <x v="0"/>
    <x v="1"/>
    <x v="2"/>
    <x v="16"/>
    <s v="Large Box"/>
    <x v="199"/>
    <n v="0.41"/>
    <s v="United States"/>
    <x v="1"/>
    <x v="14"/>
    <s v="Bangor"/>
    <n v="4401"/>
    <d v="2015-06-05T00:00:00"/>
    <d v="2015-06-07T00:00:00"/>
    <n v="15"/>
    <n v="10180.01"/>
    <n v="87033"/>
    <n v="2"/>
    <n v="69"/>
    <n v="649.79"/>
    <x v="1"/>
    <x v="0"/>
    <x v="0"/>
    <s v=""/>
    <n v="7024.21"/>
    <x v="698"/>
  </r>
  <r>
    <n v="23265"/>
    <s v="Low"/>
    <n v="0.02"/>
    <n v="-137.49"/>
    <n v="5.81"/>
    <n v="8.49"/>
    <n v="2508"/>
    <x v="822"/>
    <x v="2"/>
    <x v="1"/>
    <x v="0"/>
    <x v="8"/>
    <s v="Small Box"/>
    <x v="104"/>
    <n v="0.39"/>
    <s v="United States"/>
    <x v="1"/>
    <x v="14"/>
    <s v="Sanford"/>
    <n v="4073"/>
    <d v="2015-01-08T00:00:00"/>
    <d v="2015-01-12T00:00:00"/>
    <n v="7"/>
    <n v="42.44"/>
    <n v="87031"/>
    <n v="4"/>
    <n v="-323.97000000000003"/>
    <n v="0.87"/>
    <x v="0"/>
    <x v="0"/>
    <x v="0"/>
    <n v="-137.49"/>
    <s v=""/>
    <x v="2"/>
  </r>
  <r>
    <n v="21918"/>
    <s v="Medium"/>
    <n v="0.05"/>
    <n v="308.67"/>
    <n v="30.98"/>
    <n v="9.18"/>
    <n v="2509"/>
    <x v="823"/>
    <x v="2"/>
    <x v="1"/>
    <x v="0"/>
    <x v="7"/>
    <s v="Small Box"/>
    <x v="768"/>
    <n v="0.4"/>
    <s v="United States"/>
    <x v="1"/>
    <x v="14"/>
    <s v="South Portland"/>
    <n v="4106"/>
    <d v="2015-05-05T00:00:00"/>
    <d v="2015-05-05T00:00:00"/>
    <n v="15"/>
    <n v="462.57"/>
    <n v="87029"/>
    <n v="0"/>
    <n v="66.73"/>
    <n v="24.35"/>
    <x v="3"/>
    <x v="0"/>
    <x v="0"/>
    <s v=""/>
    <n v="308.67"/>
    <x v="699"/>
  </r>
  <r>
    <n v="21102"/>
    <s v="Not Specified"/>
    <n v="0.04"/>
    <n v="-223.94"/>
    <n v="6.48"/>
    <n v="9.5399999999999991"/>
    <n v="2512"/>
    <x v="824"/>
    <x v="2"/>
    <x v="1"/>
    <x v="0"/>
    <x v="7"/>
    <s v="Small Box"/>
    <x v="769"/>
    <n v="0.37"/>
    <s v="United States"/>
    <x v="1"/>
    <x v="15"/>
    <s v="Cambridge"/>
    <n v="2138"/>
    <d v="2015-06-15T00:00:00"/>
    <d v="2015-06-17T00:00:00"/>
    <n v="19"/>
    <n v="125.37"/>
    <n v="87030"/>
    <n v="2"/>
    <n v="-178.63"/>
    <n v="5.22"/>
    <x v="1"/>
    <x v="0"/>
    <x v="0"/>
    <n v="-223.94"/>
    <s v=""/>
    <x v="2"/>
  </r>
  <r>
    <n v="18220"/>
    <s v="Medium"/>
    <n v="0.02"/>
    <n v="36.49"/>
    <n v="17.149999999999999"/>
    <n v="4.96"/>
    <n v="2516"/>
    <x v="825"/>
    <x v="2"/>
    <x v="1"/>
    <x v="0"/>
    <x v="10"/>
    <s v="Small Box"/>
    <x v="206"/>
    <n v="0.57999999999999996"/>
    <s v="United States"/>
    <x v="1"/>
    <x v="2"/>
    <s v="Englewood"/>
    <n v="7631"/>
    <d v="2015-06-05T00:00:00"/>
    <d v="2015-06-07T00:00:00"/>
    <n v="11"/>
    <n v="190.85"/>
    <n v="87033"/>
    <n v="2"/>
    <n v="19.12"/>
    <n v="3.89"/>
    <x v="1"/>
    <x v="0"/>
    <x v="0"/>
    <s v=""/>
    <n v="36.49"/>
    <x v="700"/>
  </r>
  <r>
    <n v="18221"/>
    <s v="Medium"/>
    <n v="7.0000000000000007E-2"/>
    <n v="255.77"/>
    <n v="30.98"/>
    <n v="8.74"/>
    <n v="2520"/>
    <x v="826"/>
    <x v="2"/>
    <x v="1"/>
    <x v="0"/>
    <x v="7"/>
    <s v="Small Box"/>
    <x v="699"/>
    <n v="0.4"/>
    <s v="United States"/>
    <x v="1"/>
    <x v="31"/>
    <s v="Providence"/>
    <n v="2908"/>
    <d v="2015-06-05T00:00:00"/>
    <d v="2015-06-06T00:00:00"/>
    <n v="12"/>
    <n v="370.68"/>
    <n v="87033"/>
    <n v="1"/>
    <n v="69"/>
    <n v="27.9"/>
    <x v="1"/>
    <x v="0"/>
    <x v="0"/>
    <s v=""/>
    <n v="255.77"/>
    <x v="701"/>
  </r>
  <r>
    <n v="25463"/>
    <s v="Medium"/>
    <n v="0"/>
    <n v="1656.66"/>
    <n v="175.99"/>
    <n v="4.99"/>
    <n v="2521"/>
    <x v="827"/>
    <x v="2"/>
    <x v="1"/>
    <x v="2"/>
    <x v="5"/>
    <s v="Small Box"/>
    <x v="32"/>
    <n v="0.59"/>
    <s v="United States"/>
    <x v="2"/>
    <x v="7"/>
    <s v="Corsicana"/>
    <n v="75109"/>
    <d v="2015-02-18T00:00:00"/>
    <d v="2015-02-21T00:00:00"/>
    <n v="15"/>
    <n v="2400.9499999999998"/>
    <n v="87032"/>
    <n v="3"/>
    <n v="69"/>
    <n v="0"/>
    <x v="2"/>
    <x v="1"/>
    <x v="1"/>
    <s v=""/>
    <n v="1656.66"/>
    <x v="702"/>
  </r>
  <r>
    <n v="18218"/>
    <s v="Medium"/>
    <n v="0.04"/>
    <n v="2639.01"/>
    <n v="1360.14"/>
    <n v="14.7"/>
    <n v="2522"/>
    <x v="828"/>
    <x v="1"/>
    <x v="1"/>
    <x v="2"/>
    <x v="6"/>
    <s v="Jumbo Drum"/>
    <x v="203"/>
    <n v="0.59"/>
    <s v="United States"/>
    <x v="1"/>
    <x v="9"/>
    <s v="Burlington"/>
    <n v="5401"/>
    <d v="2015-06-05T00:00:00"/>
    <d v="2015-06-08T00:00:00"/>
    <n v="6"/>
    <n v="7303.05"/>
    <n v="87033"/>
    <n v="3"/>
    <n v="36.14"/>
    <n v="304.29000000000002"/>
    <x v="1"/>
    <x v="0"/>
    <x v="0"/>
    <s v=""/>
    <n v="2639.01"/>
    <x v="703"/>
  </r>
  <r>
    <n v="18866"/>
    <s v="Critical"/>
    <n v="0.01"/>
    <n v="395.76"/>
    <n v="2.16"/>
    <n v="6.05"/>
    <n v="2526"/>
    <x v="829"/>
    <x v="2"/>
    <x v="0"/>
    <x v="0"/>
    <x v="8"/>
    <s v="Small Box"/>
    <x v="542"/>
    <n v="0.37"/>
    <s v="United States"/>
    <x v="3"/>
    <x v="11"/>
    <s v="Lafayette"/>
    <n v="70506"/>
    <d v="2015-05-23T00:00:00"/>
    <d v="2015-05-25T00:00:00"/>
    <n v="24"/>
    <n v="58.05"/>
    <n v="87208"/>
    <n v="2"/>
    <n v="681.76"/>
    <n v="0.59"/>
    <x v="3"/>
    <x v="0"/>
    <x v="0"/>
    <s v=""/>
    <n v="395.76"/>
    <x v="704"/>
  </r>
  <r>
    <n v="18867"/>
    <s v="Critical"/>
    <n v="7.0000000000000007E-2"/>
    <n v="-39.4"/>
    <n v="21.38"/>
    <n v="8.99"/>
    <n v="2527"/>
    <x v="830"/>
    <x v="2"/>
    <x v="0"/>
    <x v="0"/>
    <x v="0"/>
    <s v="Small Pack"/>
    <x v="731"/>
    <n v="0.59"/>
    <s v="United States"/>
    <x v="3"/>
    <x v="11"/>
    <s v="Lake Charles"/>
    <n v="70601"/>
    <d v="2015-05-23T00:00:00"/>
    <d v="2015-05-25T00:00:00"/>
    <n v="3"/>
    <n v="68.64"/>
    <n v="87208"/>
    <n v="2"/>
    <n v="-57.4"/>
    <n v="5.17"/>
    <x v="3"/>
    <x v="0"/>
    <x v="0"/>
    <n v="-39.4"/>
    <s v=""/>
    <x v="2"/>
  </r>
  <r>
    <n v="20254"/>
    <s v="High"/>
    <n v="0.04"/>
    <n v="-89.5"/>
    <n v="40.98"/>
    <n v="6.5"/>
    <n v="2530"/>
    <x v="831"/>
    <x v="2"/>
    <x v="2"/>
    <x v="2"/>
    <x v="13"/>
    <s v="Small Box"/>
    <x v="456"/>
    <n v="0.74"/>
    <s v="United States"/>
    <x v="0"/>
    <x v="1"/>
    <s v="Apple Valley"/>
    <n v="92307"/>
    <d v="2015-03-29T00:00:00"/>
    <d v="2015-03-30T00:00:00"/>
    <n v="7"/>
    <n v="277.07"/>
    <n v="87451"/>
    <n v="1"/>
    <n v="-32.299999999999997"/>
    <n v="11.54"/>
    <x v="5"/>
    <x v="0"/>
    <x v="0"/>
    <n v="-89.5"/>
    <s v=""/>
    <x v="2"/>
  </r>
  <r>
    <n v="23782"/>
    <s v="Medium"/>
    <n v="0.08"/>
    <n v="28.4"/>
    <n v="4"/>
    <n v="1.3"/>
    <n v="2531"/>
    <x v="832"/>
    <x v="2"/>
    <x v="2"/>
    <x v="0"/>
    <x v="7"/>
    <s v="Wrap Bag"/>
    <x v="55"/>
    <n v="0.37"/>
    <s v="United States"/>
    <x v="0"/>
    <x v="1"/>
    <s v="Atascadero"/>
    <n v="93422"/>
    <d v="2015-05-02T00:00:00"/>
    <d v="2015-05-04T00:00:00"/>
    <n v="14"/>
    <n v="51.99"/>
    <n v="87452"/>
    <n v="2"/>
    <n v="54.63"/>
    <n v="4.5199999999999996"/>
    <x v="3"/>
    <x v="0"/>
    <x v="0"/>
    <s v=""/>
    <n v="28.4"/>
    <x v="705"/>
  </r>
  <r>
    <n v="20255"/>
    <s v="High"/>
    <n v="0.05"/>
    <n v="103.27"/>
    <n v="35.99"/>
    <n v="3.3"/>
    <n v="2534"/>
    <x v="833"/>
    <x v="2"/>
    <x v="2"/>
    <x v="2"/>
    <x v="5"/>
    <s v="Small Pack"/>
    <x v="457"/>
    <n v="0.39"/>
    <s v="United States"/>
    <x v="1"/>
    <x v="14"/>
    <s v="Bangor"/>
    <n v="4401"/>
    <d v="2015-03-29T00:00:00"/>
    <d v="2015-03-31T00:00:00"/>
    <n v="5"/>
    <n v="149.66999999999999"/>
    <n v="87451"/>
    <n v="2"/>
    <n v="69"/>
    <n v="7.88"/>
    <x v="5"/>
    <x v="0"/>
    <x v="0"/>
    <s v=""/>
    <n v="103.27"/>
    <x v="706"/>
  </r>
  <r>
    <n v="22839"/>
    <s v="Not Specified"/>
    <n v="0.08"/>
    <n v="215.72"/>
    <n v="12.53"/>
    <n v="0.5"/>
    <n v="2539"/>
    <x v="834"/>
    <x v="2"/>
    <x v="1"/>
    <x v="0"/>
    <x v="9"/>
    <s v="Small Box"/>
    <x v="585"/>
    <n v="0.38"/>
    <s v="United States"/>
    <x v="3"/>
    <x v="26"/>
    <s v="Winter Park"/>
    <n v="32789"/>
    <d v="2015-04-07T00:00:00"/>
    <d v="2015-04-08T00:00:00"/>
    <n v="5"/>
    <n v="61.1"/>
    <n v="91017"/>
    <n v="1"/>
    <n v="353.06"/>
    <n v="5.31"/>
    <x v="4"/>
    <x v="0"/>
    <x v="0"/>
    <s v=""/>
    <n v="215.72"/>
    <x v="707"/>
  </r>
  <r>
    <n v="22840"/>
    <s v="Not Specified"/>
    <n v="0.02"/>
    <n v="106.98"/>
    <n v="178.47"/>
    <n v="19.989999999999998"/>
    <n v="2540"/>
    <x v="835"/>
    <x v="2"/>
    <x v="1"/>
    <x v="0"/>
    <x v="10"/>
    <s v="Small Box"/>
    <x v="179"/>
    <n v="0.55000000000000004"/>
    <s v="United States"/>
    <x v="3"/>
    <x v="26"/>
    <s v="Winter Springs"/>
    <n v="32708"/>
    <d v="2015-04-07T00:00:00"/>
    <d v="2015-04-08T00:00:00"/>
    <n v="1"/>
    <n v="193.81"/>
    <n v="91017"/>
    <n v="1"/>
    <n v="55.2"/>
    <n v="3.96"/>
    <x v="4"/>
    <x v="0"/>
    <x v="0"/>
    <s v=""/>
    <n v="106.98"/>
    <x v="708"/>
  </r>
  <r>
    <n v="19031"/>
    <s v="Medium"/>
    <n v="0.05"/>
    <n v="3.54"/>
    <n v="15.68"/>
    <n v="3.73"/>
    <n v="2543"/>
    <x v="836"/>
    <x v="2"/>
    <x v="2"/>
    <x v="1"/>
    <x v="2"/>
    <s v="Small Pack"/>
    <x v="770"/>
    <n v="0.46"/>
    <s v="United States"/>
    <x v="3"/>
    <x v="8"/>
    <s v="Richmond"/>
    <n v="23223"/>
    <d v="2015-06-11T00:00:00"/>
    <d v="2015-06-12T00:00:00"/>
    <n v="17"/>
    <n v="257.48"/>
    <n v="87917"/>
    <n v="1"/>
    <n v="1.37"/>
    <n v="13.55"/>
    <x v="1"/>
    <x v="0"/>
    <x v="0"/>
    <s v=""/>
    <n v="3.54"/>
    <x v="709"/>
  </r>
  <r>
    <n v="19032"/>
    <s v="Medium"/>
    <n v="0.02"/>
    <n v="40.28"/>
    <n v="195.99"/>
    <n v="4.2"/>
    <n v="2543"/>
    <x v="836"/>
    <x v="2"/>
    <x v="2"/>
    <x v="2"/>
    <x v="5"/>
    <s v="Small Box"/>
    <x v="736"/>
    <n v="0.56000000000000005"/>
    <s v="United States"/>
    <x v="3"/>
    <x v="8"/>
    <s v="Richmond"/>
    <n v="23223"/>
    <d v="2015-06-11T00:00:00"/>
    <d v="2015-06-12T00:00:00"/>
    <n v="19"/>
    <n v="3194.99"/>
    <n v="87917"/>
    <n v="1"/>
    <n v="1.26"/>
    <n v="65.2"/>
    <x v="1"/>
    <x v="0"/>
    <x v="0"/>
    <s v=""/>
    <n v="40.28"/>
    <x v="710"/>
  </r>
  <r>
    <n v="19902"/>
    <s v="Medium"/>
    <n v="0.01"/>
    <n v="90.02"/>
    <n v="99.99"/>
    <n v="19.989999999999998"/>
    <n v="2545"/>
    <x v="837"/>
    <x v="0"/>
    <x v="1"/>
    <x v="2"/>
    <x v="6"/>
    <s v="Small Box"/>
    <x v="23"/>
    <n v="0.52"/>
    <s v="United States"/>
    <x v="3"/>
    <x v="8"/>
    <s v="Springfield"/>
    <n v="22153"/>
    <d v="2015-03-10T00:00:00"/>
    <d v="2015-03-12T00:00:00"/>
    <n v="2"/>
    <n v="202.98"/>
    <n v="87915"/>
    <n v="2"/>
    <n v="44.35"/>
    <n v="2.0499999999999998"/>
    <x v="5"/>
    <x v="0"/>
    <x v="0"/>
    <s v=""/>
    <n v="90.02"/>
    <x v="711"/>
  </r>
  <r>
    <n v="25460"/>
    <s v="Low"/>
    <n v="7.0000000000000007E-2"/>
    <n v="2.23"/>
    <n v="6.48"/>
    <n v="9.5399999999999991"/>
    <n v="2547"/>
    <x v="838"/>
    <x v="2"/>
    <x v="2"/>
    <x v="0"/>
    <x v="7"/>
    <s v="Small Box"/>
    <x v="769"/>
    <n v="0.37"/>
    <s v="United States"/>
    <x v="3"/>
    <x v="8"/>
    <s v="Virginia Beach"/>
    <n v="23464"/>
    <d v="2015-04-19T00:00:00"/>
    <d v="2015-04-19T00:00:00"/>
    <n v="1"/>
    <n v="10.86"/>
    <n v="87916"/>
    <n v="0"/>
    <n v="20.55"/>
    <n v="0.82"/>
    <x v="4"/>
    <x v="0"/>
    <x v="0"/>
    <s v=""/>
    <n v="2.23"/>
    <x v="712"/>
  </r>
  <r>
    <n v="6525"/>
    <s v="Low"/>
    <n v="0"/>
    <n v="840.05"/>
    <n v="35.99"/>
    <n v="0.99"/>
    <n v="2548"/>
    <x v="839"/>
    <x v="2"/>
    <x v="2"/>
    <x v="2"/>
    <x v="5"/>
    <s v="Small Pack"/>
    <x v="771"/>
    <n v="0.35"/>
    <s v="United States"/>
    <x v="0"/>
    <x v="1"/>
    <s v="Los Angeles"/>
    <n v="90068"/>
    <d v="2015-04-04T00:00:00"/>
    <d v="2015-04-11T00:00:00"/>
    <n v="46"/>
    <n v="1477.57"/>
    <n v="46436"/>
    <n v="7"/>
    <n v="56.85"/>
    <n v="0"/>
    <x v="4"/>
    <x v="1"/>
    <x v="1"/>
    <s v=""/>
    <n v="840.05"/>
    <x v="713"/>
  </r>
  <r>
    <n v="5777"/>
    <s v="Low"/>
    <n v="0.05"/>
    <n v="61.47"/>
    <n v="30.98"/>
    <n v="9.18"/>
    <n v="2548"/>
    <x v="839"/>
    <x v="0"/>
    <x v="2"/>
    <x v="0"/>
    <x v="7"/>
    <s v="Small Box"/>
    <x v="768"/>
    <n v="0.4"/>
    <s v="United States"/>
    <x v="0"/>
    <x v="1"/>
    <s v="Los Angeles"/>
    <n v="90068"/>
    <d v="2015-04-21T00:00:00"/>
    <d v="2015-04-21T00:00:00"/>
    <n v="12"/>
    <n v="382.29"/>
    <n v="40997"/>
    <n v="0"/>
    <n v="16.079999999999998"/>
    <n v="20.12"/>
    <x v="4"/>
    <x v="0"/>
    <x v="0"/>
    <s v=""/>
    <n v="61.47"/>
    <x v="714"/>
  </r>
  <r>
    <n v="5778"/>
    <s v="Low"/>
    <n v="0.05"/>
    <n v="18.27"/>
    <n v="22.99"/>
    <n v="8.99"/>
    <n v="2548"/>
    <x v="839"/>
    <x v="2"/>
    <x v="2"/>
    <x v="0"/>
    <x v="0"/>
    <s v="Small Pack"/>
    <x v="772"/>
    <n v="0.56999999999999995"/>
    <s v="United States"/>
    <x v="0"/>
    <x v="1"/>
    <s v="Los Angeles"/>
    <n v="90068"/>
    <d v="2015-04-21T00:00:00"/>
    <d v="2015-04-28T00:00:00"/>
    <n v="37"/>
    <n v="881.74"/>
    <n v="40997"/>
    <n v="7"/>
    <n v="2.0699999999999998"/>
    <n v="46.41"/>
    <x v="4"/>
    <x v="0"/>
    <x v="0"/>
    <s v=""/>
    <n v="18.27"/>
    <x v="715"/>
  </r>
  <r>
    <n v="5780"/>
    <s v="Low"/>
    <n v="0.04"/>
    <n v="-513.79"/>
    <n v="212.6"/>
    <n v="110.2"/>
    <n v="2548"/>
    <x v="839"/>
    <x v="1"/>
    <x v="2"/>
    <x v="1"/>
    <x v="11"/>
    <s v="Jumbo Box"/>
    <x v="482"/>
    <n v="0.73"/>
    <s v="United States"/>
    <x v="0"/>
    <x v="1"/>
    <s v="Los Angeles"/>
    <n v="90068"/>
    <d v="2015-04-21T00:00:00"/>
    <d v="2015-04-25T00:00:00"/>
    <n v="33"/>
    <n v="7384.18"/>
    <n v="40997"/>
    <n v="4"/>
    <n v="-6.96"/>
    <n v="307.67"/>
    <x v="4"/>
    <x v="0"/>
    <x v="0"/>
    <n v="-513.79"/>
    <s v=""/>
    <x v="2"/>
  </r>
  <r>
    <n v="4204"/>
    <s v="Not Specified"/>
    <n v="0.09"/>
    <n v="23.87"/>
    <n v="5.98"/>
    <n v="1.67"/>
    <n v="2548"/>
    <x v="839"/>
    <x v="2"/>
    <x v="2"/>
    <x v="0"/>
    <x v="0"/>
    <s v="Wrap Bag"/>
    <x v="773"/>
    <n v="0.51"/>
    <s v="United States"/>
    <x v="0"/>
    <x v="1"/>
    <s v="Los Angeles"/>
    <n v="90068"/>
    <d v="2015-06-04T00:00:00"/>
    <d v="2015-06-07T00:00:00"/>
    <n v="81"/>
    <n v="448.26"/>
    <n v="29889"/>
    <n v="3"/>
    <n v="5.33"/>
    <n v="44.33"/>
    <x v="1"/>
    <x v="0"/>
    <x v="0"/>
    <s v=""/>
    <n v="23.87"/>
    <x v="716"/>
  </r>
  <r>
    <n v="23777"/>
    <s v="Low"/>
    <n v="0.05"/>
    <n v="61.47"/>
    <n v="30.98"/>
    <n v="9.18"/>
    <n v="2549"/>
    <x v="840"/>
    <x v="0"/>
    <x v="2"/>
    <x v="0"/>
    <x v="7"/>
    <s v="Small Box"/>
    <x v="768"/>
    <n v="0.4"/>
    <s v="United States"/>
    <x v="1"/>
    <x v="10"/>
    <s v="Whitehall"/>
    <n v="43213"/>
    <d v="2015-04-21T00:00:00"/>
    <d v="2015-04-21T00:00:00"/>
    <n v="3"/>
    <n v="95.57"/>
    <n v="88657"/>
    <n v="0"/>
    <n v="64.319999999999993"/>
    <n v="5.03"/>
    <x v="4"/>
    <x v="0"/>
    <x v="0"/>
    <s v=""/>
    <n v="61.47"/>
    <x v="717"/>
  </r>
  <r>
    <n v="23778"/>
    <s v="Low"/>
    <n v="0.05"/>
    <n v="18.27"/>
    <n v="22.99"/>
    <n v="8.99"/>
    <n v="2549"/>
    <x v="840"/>
    <x v="2"/>
    <x v="2"/>
    <x v="0"/>
    <x v="0"/>
    <s v="Small Pack"/>
    <x v="772"/>
    <n v="0.56999999999999995"/>
    <s v="United States"/>
    <x v="1"/>
    <x v="10"/>
    <s v="Whitehall"/>
    <n v="43213"/>
    <d v="2015-04-21T00:00:00"/>
    <d v="2015-04-28T00:00:00"/>
    <n v="9"/>
    <n v="214.48"/>
    <n v="88657"/>
    <n v="7"/>
    <n v="8.52"/>
    <n v="11.29"/>
    <x v="4"/>
    <x v="0"/>
    <x v="0"/>
    <s v=""/>
    <n v="18.27"/>
    <x v="718"/>
  </r>
  <r>
    <n v="23780"/>
    <s v="Low"/>
    <n v="0.04"/>
    <n v="-513.79"/>
    <n v="212.6"/>
    <n v="110.2"/>
    <n v="2549"/>
    <x v="840"/>
    <x v="1"/>
    <x v="2"/>
    <x v="1"/>
    <x v="11"/>
    <s v="Jumbo Box"/>
    <x v="482"/>
    <n v="0.73"/>
    <s v="United States"/>
    <x v="1"/>
    <x v="10"/>
    <s v="Whitehall"/>
    <n v="43213"/>
    <d v="2015-04-21T00:00:00"/>
    <d v="2015-04-25T00:00:00"/>
    <n v="8"/>
    <n v="1790.1"/>
    <n v="88657"/>
    <n v="4"/>
    <n v="-28.7"/>
    <n v="74.59"/>
    <x v="4"/>
    <x v="0"/>
    <x v="0"/>
    <n v="-513.79"/>
    <s v=""/>
    <x v="2"/>
  </r>
  <r>
    <n v="22204"/>
    <s v="Not Specified"/>
    <n v="0.09"/>
    <n v="35.799999999999997"/>
    <n v="5.98"/>
    <n v="1.67"/>
    <n v="2549"/>
    <x v="840"/>
    <x v="2"/>
    <x v="2"/>
    <x v="0"/>
    <x v="0"/>
    <s v="Wrap Bag"/>
    <x v="773"/>
    <n v="0.51"/>
    <s v="United States"/>
    <x v="1"/>
    <x v="10"/>
    <s v="Whitehall"/>
    <n v="43213"/>
    <d v="2015-06-04T00:00:00"/>
    <d v="2015-06-07T00:00:00"/>
    <n v="20"/>
    <n v="110.68"/>
    <n v="88658"/>
    <n v="3"/>
    <n v="32.35"/>
    <n v="10.95"/>
    <x v="1"/>
    <x v="0"/>
    <x v="0"/>
    <s v=""/>
    <n v="35.799999999999997"/>
    <x v="719"/>
  </r>
  <r>
    <n v="24525"/>
    <s v="Low"/>
    <n v="0"/>
    <n v="265.95999999999998"/>
    <n v="35.99"/>
    <n v="0.99"/>
    <n v="2551"/>
    <x v="841"/>
    <x v="2"/>
    <x v="2"/>
    <x v="2"/>
    <x v="5"/>
    <s v="Small Pack"/>
    <x v="771"/>
    <n v="0.35"/>
    <s v="United States"/>
    <x v="1"/>
    <x v="19"/>
    <s v="York"/>
    <n v="17403"/>
    <d v="2015-04-04T00:00:00"/>
    <d v="2015-04-11T00:00:00"/>
    <n v="12"/>
    <n v="385.45"/>
    <n v="88656"/>
    <n v="7"/>
    <n v="69"/>
    <n v="0"/>
    <x v="4"/>
    <x v="1"/>
    <x v="1"/>
    <s v=""/>
    <n v="265.95999999999998"/>
    <x v="720"/>
  </r>
  <r>
    <n v="18130"/>
    <s v="Medium"/>
    <n v="0.03"/>
    <n v="-20.32"/>
    <n v="12.53"/>
    <n v="7.17"/>
    <n v="2553"/>
    <x v="842"/>
    <x v="2"/>
    <x v="1"/>
    <x v="0"/>
    <x v="8"/>
    <s v="Small Box"/>
    <x v="774"/>
    <n v="0.38"/>
    <s v="United States"/>
    <x v="2"/>
    <x v="45"/>
    <s v="Kenosha"/>
    <n v="53142"/>
    <d v="2015-02-12T00:00:00"/>
    <d v="2015-02-13T00:00:00"/>
    <n v="1"/>
    <n v="19.32"/>
    <n v="86528"/>
    <n v="1"/>
    <n v="-105.18"/>
    <n v="0.6"/>
    <x v="2"/>
    <x v="0"/>
    <x v="0"/>
    <n v="-20.32"/>
    <s v=""/>
    <x v="2"/>
  </r>
  <r>
    <n v="23666"/>
    <s v="Low"/>
    <n v="0.1"/>
    <n v="-88.04"/>
    <n v="2.6"/>
    <n v="2.4"/>
    <n v="2555"/>
    <x v="843"/>
    <x v="2"/>
    <x v="1"/>
    <x v="0"/>
    <x v="0"/>
    <s v="Wrap Bag"/>
    <x v="371"/>
    <n v="0.57999999999999996"/>
    <s v="United States"/>
    <x v="2"/>
    <x v="45"/>
    <s v="Madison"/>
    <n v="53711"/>
    <d v="2015-01-09T00:00:00"/>
    <d v="2015-01-14T00:00:00"/>
    <n v="12"/>
    <n v="30.1"/>
    <n v="86527"/>
    <n v="5"/>
    <n v="-292.49"/>
    <n v="3.34"/>
    <x v="0"/>
    <x v="0"/>
    <x v="0"/>
    <n v="-88.04"/>
    <s v=""/>
    <x v="2"/>
  </r>
  <r>
    <n v="23583"/>
    <s v="Critical"/>
    <n v="0"/>
    <n v="180.23"/>
    <n v="12.97"/>
    <n v="1.49"/>
    <n v="2555"/>
    <x v="843"/>
    <x v="2"/>
    <x v="1"/>
    <x v="0"/>
    <x v="8"/>
    <s v="Small Box"/>
    <x v="513"/>
    <n v="0.35"/>
    <s v="United States"/>
    <x v="2"/>
    <x v="45"/>
    <s v="Madison"/>
    <n v="53711"/>
    <d v="2015-02-02T00:00:00"/>
    <d v="2015-02-03T00:00:00"/>
    <n v="19"/>
    <n v="261.20999999999998"/>
    <n v="86529"/>
    <n v="1"/>
    <n v="69"/>
    <n v="0"/>
    <x v="2"/>
    <x v="1"/>
    <x v="1"/>
    <s v=""/>
    <n v="180.23"/>
    <x v="721"/>
  </r>
  <r>
    <n v="23584"/>
    <s v="Critical"/>
    <n v="0.06"/>
    <n v="29.53"/>
    <n v="4.91"/>
    <n v="0.5"/>
    <n v="2555"/>
    <x v="843"/>
    <x v="2"/>
    <x v="1"/>
    <x v="0"/>
    <x v="9"/>
    <s v="Small Box"/>
    <x v="550"/>
    <n v="0.36"/>
    <s v="United States"/>
    <x v="2"/>
    <x v="45"/>
    <s v="Madison"/>
    <n v="53711"/>
    <d v="2015-02-02T00:00:00"/>
    <d v="2015-02-02T00:00:00"/>
    <n v="9"/>
    <n v="42.79"/>
    <n v="86529"/>
    <n v="0"/>
    <n v="69"/>
    <n v="2.73"/>
    <x v="2"/>
    <x v="0"/>
    <x v="0"/>
    <s v=""/>
    <n v="29.53"/>
    <x v="722"/>
  </r>
  <r>
    <n v="19840"/>
    <s v="Not Specified"/>
    <n v="0.03"/>
    <n v="1261.47"/>
    <n v="160.97999999999999"/>
    <n v="30"/>
    <n v="2561"/>
    <x v="844"/>
    <x v="1"/>
    <x v="3"/>
    <x v="1"/>
    <x v="1"/>
    <s v="Jumbo Drum"/>
    <x v="48"/>
    <n v="0.62"/>
    <s v="United States"/>
    <x v="1"/>
    <x v="4"/>
    <s v="Ossining"/>
    <n v="10562"/>
    <d v="2015-03-22T00:00:00"/>
    <d v="2015-03-25T00:00:00"/>
    <n v="11"/>
    <n v="1828.22"/>
    <n v="86465"/>
    <n v="3"/>
    <n v="69"/>
    <n v="56.54"/>
    <x v="5"/>
    <x v="0"/>
    <x v="0"/>
    <s v=""/>
    <n v="1261.47"/>
    <x v="723"/>
  </r>
  <r>
    <n v="23161"/>
    <s v="Not Specified"/>
    <n v="7.0000000000000007E-2"/>
    <n v="-59.96"/>
    <n v="3.98"/>
    <n v="5.26"/>
    <n v="2561"/>
    <x v="844"/>
    <x v="2"/>
    <x v="3"/>
    <x v="0"/>
    <x v="8"/>
    <s v="Small Box"/>
    <x v="600"/>
    <n v="0.38"/>
    <s v="United States"/>
    <x v="1"/>
    <x v="4"/>
    <s v="Ossining"/>
    <n v="10562"/>
    <d v="2015-04-08T00:00:00"/>
    <d v="2015-04-10T00:00:00"/>
    <n v="7"/>
    <n v="29.77"/>
    <n v="86466"/>
    <n v="2"/>
    <n v="-201.42"/>
    <n v="2.2400000000000002"/>
    <x v="4"/>
    <x v="0"/>
    <x v="0"/>
    <n v="-59.96"/>
    <s v=""/>
    <x v="2"/>
  </r>
  <r>
    <n v="23162"/>
    <s v="Not Specified"/>
    <n v="7.0000000000000007E-2"/>
    <n v="89.41"/>
    <n v="12.22"/>
    <n v="2.85"/>
    <n v="2561"/>
    <x v="844"/>
    <x v="2"/>
    <x v="3"/>
    <x v="1"/>
    <x v="2"/>
    <s v="Small Pack"/>
    <x v="775"/>
    <n v="0.55000000000000004"/>
    <s v="United States"/>
    <x v="1"/>
    <x v="4"/>
    <s v="Ossining"/>
    <n v="10562"/>
    <d v="2015-04-08T00:00:00"/>
    <d v="2015-04-08T00:00:00"/>
    <n v="12"/>
    <n v="147.19"/>
    <n v="86466"/>
    <n v="0"/>
    <n v="60.75"/>
    <n v="11.08"/>
    <x v="4"/>
    <x v="0"/>
    <x v="0"/>
    <s v=""/>
    <n v="89.41"/>
    <x v="724"/>
  </r>
  <r>
    <n v="22374"/>
    <s v="Not Specified"/>
    <n v="0.08"/>
    <n v="27.03"/>
    <n v="4.55"/>
    <n v="1.49"/>
    <n v="2563"/>
    <x v="845"/>
    <x v="2"/>
    <x v="1"/>
    <x v="0"/>
    <x v="8"/>
    <s v="Small Box"/>
    <x v="516"/>
    <n v="0.35"/>
    <s v="United States"/>
    <x v="2"/>
    <x v="3"/>
    <s v="Fridley"/>
    <n v="55432"/>
    <d v="2015-04-08T00:00:00"/>
    <d v="2015-04-09T00:00:00"/>
    <n v="9"/>
    <n v="39.17"/>
    <n v="91447"/>
    <n v="1"/>
    <n v="69"/>
    <n v="3.41"/>
    <x v="4"/>
    <x v="0"/>
    <x v="0"/>
    <s v=""/>
    <n v="27.03"/>
    <x v="725"/>
  </r>
  <r>
    <n v="25095"/>
    <s v="Critical"/>
    <n v="0"/>
    <n v="-150.26"/>
    <n v="4.37"/>
    <n v="5.15"/>
    <n v="2570"/>
    <x v="846"/>
    <x v="2"/>
    <x v="3"/>
    <x v="0"/>
    <x v="15"/>
    <s v="Small Box"/>
    <x v="358"/>
    <n v="0.59"/>
    <s v="United States"/>
    <x v="0"/>
    <x v="1"/>
    <s v="Davis"/>
    <n v="95616"/>
    <d v="2015-04-25T00:00:00"/>
    <d v="2015-04-27T00:00:00"/>
    <n v="19"/>
    <n v="87.85"/>
    <n v="90327"/>
    <n v="2"/>
    <n v="-171.04"/>
    <n v="0"/>
    <x v="4"/>
    <x v="1"/>
    <x v="1"/>
    <n v="-150.26"/>
    <s v=""/>
    <x v="2"/>
  </r>
  <r>
    <n v="25096"/>
    <s v="Critical"/>
    <n v="0.01"/>
    <n v="4899.13"/>
    <n v="500.98"/>
    <n v="56"/>
    <n v="2570"/>
    <x v="846"/>
    <x v="1"/>
    <x v="3"/>
    <x v="1"/>
    <x v="1"/>
    <s v="Jumbo Drum"/>
    <x v="1"/>
    <n v="0.6"/>
    <s v="United States"/>
    <x v="0"/>
    <x v="1"/>
    <s v="Davis"/>
    <n v="95616"/>
    <d v="2015-04-25T00:00:00"/>
    <d v="2015-04-26T00:00:00"/>
    <n v="14"/>
    <n v="7429.63"/>
    <n v="90327"/>
    <n v="1"/>
    <n v="65.94"/>
    <n v="75.05"/>
    <x v="4"/>
    <x v="0"/>
    <x v="0"/>
    <s v=""/>
    <n v="4899.13"/>
    <x v="726"/>
  </r>
  <r>
    <n v="25097"/>
    <s v="Critical"/>
    <n v="0.02"/>
    <n v="44.71"/>
    <n v="12.58"/>
    <n v="5.16"/>
    <n v="2570"/>
    <x v="846"/>
    <x v="2"/>
    <x v="3"/>
    <x v="1"/>
    <x v="2"/>
    <s v="Small Box"/>
    <x v="776"/>
    <n v="0.43"/>
    <s v="United States"/>
    <x v="0"/>
    <x v="1"/>
    <s v="Davis"/>
    <n v="95616"/>
    <d v="2015-04-25T00:00:00"/>
    <d v="2015-04-25T00:00:00"/>
    <n v="18"/>
    <n v="224.29"/>
    <n v="90327"/>
    <n v="0"/>
    <n v="19.93"/>
    <n v="4.58"/>
    <x v="4"/>
    <x v="0"/>
    <x v="0"/>
    <s v=""/>
    <n v="44.71"/>
    <x v="727"/>
  </r>
  <r>
    <n v="25098"/>
    <s v="Critical"/>
    <n v="0.1"/>
    <n v="-22.63"/>
    <n v="7.7"/>
    <n v="3.68"/>
    <n v="2570"/>
    <x v="846"/>
    <x v="2"/>
    <x v="3"/>
    <x v="1"/>
    <x v="2"/>
    <s v="Wrap Bag"/>
    <x v="777"/>
    <n v="0.52"/>
    <s v="United States"/>
    <x v="0"/>
    <x v="1"/>
    <s v="Davis"/>
    <n v="95616"/>
    <d v="2015-04-25T00:00:00"/>
    <d v="2015-04-26T00:00:00"/>
    <n v="7"/>
    <n v="51.2"/>
    <n v="90327"/>
    <n v="1"/>
    <n v="-44.19"/>
    <n v="5.69"/>
    <x v="4"/>
    <x v="0"/>
    <x v="0"/>
    <n v="-22.63"/>
    <s v=""/>
    <x v="2"/>
  </r>
  <r>
    <n v="7096"/>
    <s v="Critical"/>
    <n v="0.01"/>
    <n v="4260.1099999999997"/>
    <n v="500.98"/>
    <n v="56"/>
    <n v="2571"/>
    <x v="847"/>
    <x v="1"/>
    <x v="3"/>
    <x v="1"/>
    <x v="1"/>
    <s v="Jumbo Drum"/>
    <x v="1"/>
    <n v="0.6"/>
    <s v="United States"/>
    <x v="1"/>
    <x v="4"/>
    <s v="New York City"/>
    <n v="10165"/>
    <d v="2015-04-25T00:00:00"/>
    <d v="2015-04-26T00:00:00"/>
    <n v="56"/>
    <n v="29718.53"/>
    <n v="50656"/>
    <n v="1"/>
    <n v="14.33"/>
    <n v="300.19"/>
    <x v="4"/>
    <x v="0"/>
    <x v="0"/>
    <s v=""/>
    <n v="4260.1099999999997"/>
    <x v="728"/>
  </r>
  <r>
    <n v="7098"/>
    <s v="Critical"/>
    <n v="0.1"/>
    <n v="-25.14"/>
    <n v="7.7"/>
    <n v="3.68"/>
    <n v="2571"/>
    <x v="847"/>
    <x v="2"/>
    <x v="3"/>
    <x v="1"/>
    <x v="2"/>
    <s v="Wrap Bag"/>
    <x v="777"/>
    <n v="0.52"/>
    <s v="United States"/>
    <x v="1"/>
    <x v="4"/>
    <s v="New York City"/>
    <n v="10165"/>
    <d v="2015-04-25T00:00:00"/>
    <d v="2015-04-26T00:00:00"/>
    <n v="27"/>
    <n v="197.48"/>
    <n v="50656"/>
    <n v="1"/>
    <n v="-12.73"/>
    <n v="21.94"/>
    <x v="4"/>
    <x v="0"/>
    <x v="0"/>
    <n v="-25.14"/>
    <s v=""/>
    <x v="2"/>
  </r>
  <r>
    <n v="20938"/>
    <s v="Low"/>
    <n v="0.04"/>
    <n v="309.70999999999998"/>
    <n v="8.6"/>
    <n v="6.19"/>
    <n v="2578"/>
    <x v="848"/>
    <x v="2"/>
    <x v="1"/>
    <x v="0"/>
    <x v="8"/>
    <s v="Small Box"/>
    <x v="331"/>
    <n v="0.38"/>
    <s v="United States"/>
    <x v="3"/>
    <x v="43"/>
    <s v="Opelika"/>
    <n v="36801"/>
    <d v="2015-05-02T00:00:00"/>
    <d v="2015-05-04T00:00:00"/>
    <n v="5"/>
    <n v="46.85"/>
    <n v="88298"/>
    <n v="2"/>
    <n v="661.07"/>
    <n v="1.95"/>
    <x v="3"/>
    <x v="0"/>
    <x v="0"/>
    <s v=""/>
    <n v="309.70999999999998"/>
    <x v="729"/>
  </r>
  <r>
    <n v="20939"/>
    <s v="Low"/>
    <n v="0.01"/>
    <n v="-128.86000000000001"/>
    <n v="3.58"/>
    <n v="1.63"/>
    <n v="2578"/>
    <x v="848"/>
    <x v="2"/>
    <x v="1"/>
    <x v="0"/>
    <x v="3"/>
    <s v="Wrap Bag"/>
    <x v="6"/>
    <n v="0.36"/>
    <s v="United States"/>
    <x v="3"/>
    <x v="43"/>
    <s v="Opelika"/>
    <n v="36801"/>
    <d v="2015-05-02T00:00:00"/>
    <d v="2015-05-06T00:00:00"/>
    <n v="26"/>
    <n v="93.57"/>
    <n v="88298"/>
    <n v="4"/>
    <n v="-137.71"/>
    <n v="0.95"/>
    <x v="3"/>
    <x v="0"/>
    <x v="0"/>
    <n v="-128.86000000000001"/>
    <s v=""/>
    <x v="2"/>
  </r>
  <r>
    <n v="20940"/>
    <s v="Low"/>
    <n v="0.08"/>
    <n v="-36.950000000000003"/>
    <n v="105.49"/>
    <n v="41.64"/>
    <n v="2578"/>
    <x v="848"/>
    <x v="1"/>
    <x v="1"/>
    <x v="1"/>
    <x v="11"/>
    <s v="Jumbo Box"/>
    <x v="778"/>
    <n v="0.75"/>
    <s v="United States"/>
    <x v="3"/>
    <x v="43"/>
    <s v="Opelika"/>
    <n v="36801"/>
    <d v="2015-05-02T00:00:00"/>
    <d v="2015-05-09T00:00:00"/>
    <n v="34"/>
    <n v="2694.49"/>
    <n v="88298"/>
    <n v="7"/>
    <n v="-1.37"/>
    <n v="234.3"/>
    <x v="3"/>
    <x v="0"/>
    <x v="0"/>
    <n v="-36.950000000000003"/>
    <s v=""/>
    <x v="2"/>
  </r>
  <r>
    <n v="23705"/>
    <s v="High"/>
    <n v="0.09"/>
    <n v="-274.5"/>
    <n v="212.6"/>
    <n v="52.2"/>
    <n v="2579"/>
    <x v="849"/>
    <x v="1"/>
    <x v="1"/>
    <x v="1"/>
    <x v="11"/>
    <s v="Jumbo Box"/>
    <x v="482"/>
    <n v="0.64"/>
    <s v="United States"/>
    <x v="3"/>
    <x v="43"/>
    <s v="Phenix City"/>
    <n v="36869"/>
    <d v="2015-01-03T00:00:00"/>
    <d v="2015-01-04T00:00:00"/>
    <n v="1"/>
    <n v="174.5"/>
    <n v="88296"/>
    <n v="1"/>
    <n v="-157.31"/>
    <n v="17.260000000000002"/>
    <x v="0"/>
    <x v="0"/>
    <x v="0"/>
    <n v="-274.5"/>
    <s v=""/>
    <x v="2"/>
  </r>
  <r>
    <n v="22508"/>
    <s v="Medium"/>
    <n v="7.0000000000000007E-2"/>
    <n v="0.59"/>
    <n v="1.76"/>
    <n v="4.8600000000000003"/>
    <n v="2579"/>
    <x v="849"/>
    <x v="2"/>
    <x v="1"/>
    <x v="1"/>
    <x v="2"/>
    <s v="Small Box"/>
    <x v="620"/>
    <n v="0.41"/>
    <s v="United States"/>
    <x v="3"/>
    <x v="43"/>
    <s v="Phenix City"/>
    <n v="36869"/>
    <d v="2015-01-17T00:00:00"/>
    <d v="2015-01-17T00:00:00"/>
    <n v="15"/>
    <n v="26.01"/>
    <n v="88297"/>
    <n v="0"/>
    <n v="2.2599999999999998"/>
    <n v="1.96"/>
    <x v="0"/>
    <x v="0"/>
    <x v="0"/>
    <s v=""/>
    <n v="0.59"/>
    <x v="730"/>
  </r>
  <r>
    <n v="19123"/>
    <s v="Medium"/>
    <n v="0.04"/>
    <n v="-251.4"/>
    <n v="510.14"/>
    <n v="14.7"/>
    <n v="2583"/>
    <x v="850"/>
    <x v="1"/>
    <x v="1"/>
    <x v="2"/>
    <x v="6"/>
    <s v="Jumbo Drum"/>
    <x v="779"/>
    <n v="0.56000000000000005"/>
    <s v="United States"/>
    <x v="2"/>
    <x v="22"/>
    <s v="Holland"/>
    <n v="49423"/>
    <d v="2015-06-07T00:00:00"/>
    <d v="2015-06-09T00:00:00"/>
    <n v="3"/>
    <n v="1527.97"/>
    <n v="89657"/>
    <n v="2"/>
    <n v="-16.45"/>
    <n v="63.67"/>
    <x v="1"/>
    <x v="0"/>
    <x v="0"/>
    <n v="-251.4"/>
    <s v=""/>
    <x v="2"/>
  </r>
  <r>
    <n v="19124"/>
    <s v="Medium"/>
    <n v="0"/>
    <n v="-2.35"/>
    <n v="4.76"/>
    <n v="3.01"/>
    <n v="2583"/>
    <x v="850"/>
    <x v="2"/>
    <x v="1"/>
    <x v="0"/>
    <x v="7"/>
    <s v="Wrap Bag"/>
    <x v="780"/>
    <n v="0.36"/>
    <s v="United States"/>
    <x v="2"/>
    <x v="22"/>
    <s v="Holland"/>
    <n v="49423"/>
    <d v="2015-06-07T00:00:00"/>
    <d v="2015-06-09T00:00:00"/>
    <n v="23"/>
    <n v="110.86"/>
    <n v="89657"/>
    <n v="2"/>
    <n v="-2.12"/>
    <n v="0"/>
    <x v="1"/>
    <x v="1"/>
    <x v="1"/>
    <n v="-2.35"/>
    <s v=""/>
    <x v="2"/>
  </r>
  <r>
    <n v="19134"/>
    <s v="Critical"/>
    <n v="0.04"/>
    <n v="67.61"/>
    <n v="6.3"/>
    <n v="0.5"/>
    <n v="2584"/>
    <x v="851"/>
    <x v="2"/>
    <x v="1"/>
    <x v="0"/>
    <x v="9"/>
    <s v="Small Box"/>
    <x v="421"/>
    <n v="0.39"/>
    <s v="United States"/>
    <x v="2"/>
    <x v="22"/>
    <s v="Inkster"/>
    <n v="48141"/>
    <d v="2015-06-09T00:00:00"/>
    <d v="2015-06-11T00:00:00"/>
    <n v="15"/>
    <n v="97.98"/>
    <n v="89658"/>
    <n v="2"/>
    <n v="69"/>
    <n v="4.08"/>
    <x v="1"/>
    <x v="0"/>
    <x v="0"/>
    <s v=""/>
    <n v="67.61"/>
    <x v="731"/>
  </r>
  <r>
    <n v="20976"/>
    <s v="Medium"/>
    <n v="0.01"/>
    <n v="-46.52"/>
    <n v="6.48"/>
    <n v="6.57"/>
    <n v="2587"/>
    <x v="852"/>
    <x v="0"/>
    <x v="1"/>
    <x v="0"/>
    <x v="7"/>
    <s v="Small Box"/>
    <x v="781"/>
    <n v="0.37"/>
    <s v="United States"/>
    <x v="2"/>
    <x v="45"/>
    <s v="Manitowoc"/>
    <n v="54220"/>
    <d v="2015-02-28T00:00:00"/>
    <d v="2015-02-28T00:00:00"/>
    <n v="18"/>
    <n v="127.83"/>
    <n v="91166"/>
    <n v="0"/>
    <n v="-36.4"/>
    <n v="1.29"/>
    <x v="2"/>
    <x v="0"/>
    <x v="0"/>
    <n v="-46.52"/>
    <s v=""/>
    <x v="2"/>
  </r>
  <r>
    <n v="20810"/>
    <s v="Not Specified"/>
    <n v="0.02"/>
    <n v="200.02"/>
    <n v="22.72"/>
    <n v="8.99"/>
    <n v="2587"/>
    <x v="852"/>
    <x v="2"/>
    <x v="1"/>
    <x v="1"/>
    <x v="2"/>
    <s v="Small Pack"/>
    <x v="275"/>
    <n v="0.44"/>
    <s v="United States"/>
    <x v="2"/>
    <x v="45"/>
    <s v="Manitowoc"/>
    <n v="54220"/>
    <d v="2015-06-26T00:00:00"/>
    <d v="2015-06-26T00:00:00"/>
    <n v="12"/>
    <n v="289.88"/>
    <n v="91167"/>
    <n v="0"/>
    <n v="69"/>
    <n v="5.92"/>
    <x v="1"/>
    <x v="0"/>
    <x v="0"/>
    <s v=""/>
    <n v="200.02"/>
    <x v="732"/>
  </r>
  <r>
    <n v="22275"/>
    <s v="Low"/>
    <n v="0.02"/>
    <n v="-39.61"/>
    <n v="419.19"/>
    <n v="19.989999999999998"/>
    <n v="2593"/>
    <x v="853"/>
    <x v="2"/>
    <x v="0"/>
    <x v="0"/>
    <x v="10"/>
    <s v="Small Box"/>
    <x v="260"/>
    <n v="0.57999999999999996"/>
    <s v="United States"/>
    <x v="3"/>
    <x v="29"/>
    <s v="Athens"/>
    <n v="30605"/>
    <d v="2015-04-17T00:00:00"/>
    <d v="2015-04-17T00:00:00"/>
    <n v="10"/>
    <n v="4354.55"/>
    <n v="87772"/>
    <n v="0"/>
    <n v="-0.91"/>
    <n v="88.87"/>
    <x v="4"/>
    <x v="0"/>
    <x v="0"/>
    <n v="-39.61"/>
    <s v=""/>
    <x v="2"/>
  </r>
  <r>
    <n v="23765"/>
    <s v="Low"/>
    <n v="0.01"/>
    <n v="311.73"/>
    <n v="85.99"/>
    <n v="0.99"/>
    <n v="2593"/>
    <x v="853"/>
    <x v="2"/>
    <x v="0"/>
    <x v="2"/>
    <x v="5"/>
    <s v="Wrap Bag"/>
    <x v="163"/>
    <n v="0.85"/>
    <s v="United States"/>
    <x v="3"/>
    <x v="29"/>
    <s v="Athens"/>
    <n v="30605"/>
    <d v="2015-03-12T00:00:00"/>
    <d v="2015-03-17T00:00:00"/>
    <n v="2"/>
    <n v="146.16999999999999"/>
    <n v="87773"/>
    <n v="5"/>
    <n v="213.27"/>
    <n v="1.48"/>
    <x v="5"/>
    <x v="0"/>
    <x v="0"/>
    <s v=""/>
    <n v="311.73"/>
    <x v="733"/>
  </r>
  <r>
    <n v="19859"/>
    <s v="Low"/>
    <n v="0.05"/>
    <n v="-50.75"/>
    <n v="5.74"/>
    <n v="5.3"/>
    <n v="2601"/>
    <x v="854"/>
    <x v="2"/>
    <x v="0"/>
    <x v="0"/>
    <x v="12"/>
    <s v="Small Pack"/>
    <x v="782"/>
    <n v="0.55000000000000004"/>
    <s v="United States"/>
    <x v="1"/>
    <x v="16"/>
    <s v="Merrimack"/>
    <n v="3054"/>
    <d v="2015-03-21T00:00:00"/>
    <d v="2015-03-26T00:00:00"/>
    <n v="7"/>
    <n v="42.02"/>
    <n v="87382"/>
    <n v="5"/>
    <n v="-120.78"/>
    <n v="2.21"/>
    <x v="5"/>
    <x v="0"/>
    <x v="0"/>
    <n v="-50.75"/>
    <s v=""/>
    <x v="2"/>
  </r>
  <r>
    <n v="20849"/>
    <s v="Critical"/>
    <n v="7.0000000000000007E-2"/>
    <n v="2225.08"/>
    <n v="200.99"/>
    <n v="4.2"/>
    <n v="2603"/>
    <x v="855"/>
    <x v="2"/>
    <x v="0"/>
    <x v="2"/>
    <x v="5"/>
    <s v="Small Box"/>
    <x v="186"/>
    <n v="0.59"/>
    <s v="United States"/>
    <x v="1"/>
    <x v="2"/>
    <s v="Hackensack"/>
    <n v="7601"/>
    <d v="2015-04-05T00:00:00"/>
    <d v="2015-04-06T00:00:00"/>
    <n v="22"/>
    <n v="3705.14"/>
    <n v="87383"/>
    <n v="1"/>
    <n v="60.05"/>
    <n v="278.88"/>
    <x v="4"/>
    <x v="0"/>
    <x v="0"/>
    <s v=""/>
    <n v="2225.08"/>
    <x v="734"/>
  </r>
  <r>
    <n v="20850"/>
    <s v="Critical"/>
    <n v="0.01"/>
    <n v="-338.18"/>
    <n v="297.48"/>
    <n v="18.059999999999999"/>
    <n v="2604"/>
    <x v="856"/>
    <x v="1"/>
    <x v="0"/>
    <x v="2"/>
    <x v="6"/>
    <s v="Jumbo Drum"/>
    <x v="192"/>
    <n v="0.6"/>
    <s v="United States"/>
    <x v="1"/>
    <x v="2"/>
    <s v="Iselin"/>
    <n v="8830"/>
    <d v="2015-04-05T00:00:00"/>
    <d v="2015-04-06T00:00:00"/>
    <n v="3"/>
    <n v="945.36"/>
    <n v="87383"/>
    <n v="1"/>
    <n v="-35.770000000000003"/>
    <n v="9.5500000000000007"/>
    <x v="4"/>
    <x v="0"/>
    <x v="0"/>
    <n v="-338.18"/>
    <s v=""/>
    <x v="2"/>
  </r>
  <r>
    <n v="18046"/>
    <s v="High"/>
    <n v="0.09"/>
    <n v="-136.25"/>
    <n v="5.4"/>
    <n v="7.78"/>
    <n v="2610"/>
    <x v="857"/>
    <x v="2"/>
    <x v="0"/>
    <x v="0"/>
    <x v="8"/>
    <s v="Small Box"/>
    <x v="97"/>
    <n v="0.37"/>
    <s v="United States"/>
    <x v="0"/>
    <x v="1"/>
    <s v="Davis"/>
    <n v="95616"/>
    <d v="2015-05-16T00:00:00"/>
    <d v="2015-05-17T00:00:00"/>
    <n v="9"/>
    <n v="49.24"/>
    <n v="86118"/>
    <n v="1"/>
    <n v="-276.70999999999998"/>
    <n v="4.87"/>
    <x v="3"/>
    <x v="0"/>
    <x v="0"/>
    <n v="-136.25"/>
    <s v=""/>
    <x v="2"/>
  </r>
  <r>
    <n v="19971"/>
    <s v="Low"/>
    <n v="0.02"/>
    <n v="-25.76"/>
    <n v="50.98"/>
    <n v="13.66"/>
    <n v="2613"/>
    <x v="858"/>
    <x v="0"/>
    <x v="0"/>
    <x v="0"/>
    <x v="15"/>
    <s v="Small Box"/>
    <x v="783"/>
    <n v="0.57999999999999996"/>
    <s v="United States"/>
    <x v="1"/>
    <x v="2"/>
    <s v="Fords"/>
    <n v="8863"/>
    <d v="2015-01-24T00:00:00"/>
    <d v="2015-01-24T00:00:00"/>
    <n v="1"/>
    <n v="68.45"/>
    <n v="86119"/>
    <n v="0"/>
    <n v="-37.630000000000003"/>
    <n v="1.4"/>
    <x v="0"/>
    <x v="0"/>
    <x v="0"/>
    <n v="-25.76"/>
    <s v=""/>
    <x v="2"/>
  </r>
  <r>
    <n v="25962"/>
    <s v="Critical"/>
    <n v="0"/>
    <n v="-45.21"/>
    <n v="2.6"/>
    <n v="2.4"/>
    <n v="2616"/>
    <x v="859"/>
    <x v="2"/>
    <x v="0"/>
    <x v="0"/>
    <x v="0"/>
    <s v="Wrap Bag"/>
    <x v="371"/>
    <n v="0.57999999999999996"/>
    <s v="United States"/>
    <x v="2"/>
    <x v="22"/>
    <s v="Portage"/>
    <n v="49002"/>
    <d v="2015-03-11T00:00:00"/>
    <d v="2015-03-13T00:00:00"/>
    <n v="16"/>
    <n v="44.75"/>
    <n v="91495"/>
    <n v="2"/>
    <n v="-101.03"/>
    <n v="0"/>
    <x v="5"/>
    <x v="1"/>
    <x v="1"/>
    <n v="-45.21"/>
    <s v=""/>
    <x v="2"/>
  </r>
  <r>
    <n v="25478"/>
    <s v="Not Specified"/>
    <n v="0.1"/>
    <n v="-286.24"/>
    <n v="3.25"/>
    <n v="49"/>
    <n v="2617"/>
    <x v="860"/>
    <x v="2"/>
    <x v="0"/>
    <x v="0"/>
    <x v="15"/>
    <s v="Large Box"/>
    <x v="648"/>
    <n v="0.56000000000000005"/>
    <s v="United States"/>
    <x v="2"/>
    <x v="46"/>
    <s v="Aberdeen"/>
    <n v="57401"/>
    <d v="2015-06-27T00:00:00"/>
    <d v="2015-06-28T00:00:00"/>
    <n v="6"/>
    <n v="40.69"/>
    <n v="91496"/>
    <n v="1"/>
    <n v="-703.48"/>
    <n v="4.5199999999999996"/>
    <x v="1"/>
    <x v="0"/>
    <x v="0"/>
    <n v="-286.24"/>
    <s v=""/>
    <x v="2"/>
  </r>
  <r>
    <n v="6585"/>
    <s v="Medium"/>
    <n v="0.1"/>
    <n v="16.12"/>
    <n v="7.64"/>
    <n v="1.39"/>
    <n v="2618"/>
    <x v="861"/>
    <x v="2"/>
    <x v="0"/>
    <x v="0"/>
    <x v="4"/>
    <s v="Small Box"/>
    <x v="784"/>
    <n v="0.36"/>
    <s v="United States"/>
    <x v="1"/>
    <x v="4"/>
    <s v="New York City"/>
    <n v="10004"/>
    <d v="2015-01-17T00:00:00"/>
    <d v="2015-01-19T00:00:00"/>
    <n v="18"/>
    <n v="130.11000000000001"/>
    <n v="46884"/>
    <n v="2"/>
    <n v="12.39"/>
    <n v="14.46"/>
    <x v="0"/>
    <x v="0"/>
    <x v="0"/>
    <s v=""/>
    <n v="16.12"/>
    <x v="735"/>
  </r>
  <r>
    <n v="6586"/>
    <s v="Medium"/>
    <n v="0"/>
    <n v="-815.9"/>
    <n v="125.99"/>
    <n v="2.5"/>
    <n v="2618"/>
    <x v="861"/>
    <x v="2"/>
    <x v="0"/>
    <x v="2"/>
    <x v="5"/>
    <s v="Small Box"/>
    <x v="785"/>
    <n v="0.59"/>
    <s v="United States"/>
    <x v="1"/>
    <x v="4"/>
    <s v="New York City"/>
    <n v="10004"/>
    <d v="2015-01-17T00:00:00"/>
    <d v="2015-01-19T00:00:00"/>
    <n v="3"/>
    <n v="337.34"/>
    <n v="46884"/>
    <n v="2"/>
    <n v="-241.86"/>
    <n v="0"/>
    <x v="0"/>
    <x v="1"/>
    <x v="1"/>
    <n v="-815.9"/>
    <s v=""/>
    <x v="2"/>
  </r>
  <r>
    <n v="6587"/>
    <s v="Medium"/>
    <n v="0.1"/>
    <n v="15.81"/>
    <n v="11.55"/>
    <n v="2.36"/>
    <n v="2618"/>
    <x v="861"/>
    <x v="2"/>
    <x v="0"/>
    <x v="0"/>
    <x v="0"/>
    <s v="Wrap Bag"/>
    <x v="99"/>
    <n v="0.55000000000000004"/>
    <s v="United States"/>
    <x v="1"/>
    <x v="4"/>
    <s v="New York City"/>
    <n v="10004"/>
    <d v="2015-01-17T00:00:00"/>
    <d v="2015-01-18T00:00:00"/>
    <n v="25"/>
    <n v="280.43"/>
    <n v="46884"/>
    <n v="1"/>
    <n v="5.64"/>
    <n v="31.16"/>
    <x v="0"/>
    <x v="0"/>
    <x v="0"/>
    <s v=""/>
    <n v="15.81"/>
    <x v="736"/>
  </r>
  <r>
    <n v="4788"/>
    <s v="High"/>
    <n v="0.05"/>
    <n v="29.17"/>
    <n v="4.84"/>
    <n v="0.71"/>
    <n v="2618"/>
    <x v="861"/>
    <x v="0"/>
    <x v="0"/>
    <x v="0"/>
    <x v="0"/>
    <s v="Wrap Bag"/>
    <x v="525"/>
    <n v="0.52"/>
    <s v="United States"/>
    <x v="1"/>
    <x v="4"/>
    <s v="New York City"/>
    <n v="10004"/>
    <d v="2015-03-23T00:00:00"/>
    <d v="2015-03-23T00:00:00"/>
    <n v="20"/>
    <n v="103.39"/>
    <n v="34017"/>
    <n v="0"/>
    <n v="28.21"/>
    <n v="5.44"/>
    <x v="5"/>
    <x v="0"/>
    <x v="0"/>
    <s v=""/>
    <n v="29.17"/>
    <x v="737"/>
  </r>
  <r>
    <n v="4789"/>
    <s v="High"/>
    <n v="0.01"/>
    <n v="-48.97"/>
    <n v="14.98"/>
    <n v="7.69"/>
    <n v="2618"/>
    <x v="861"/>
    <x v="2"/>
    <x v="0"/>
    <x v="0"/>
    <x v="10"/>
    <s v="Small Box"/>
    <x v="607"/>
    <n v="0.56999999999999995"/>
    <s v="United States"/>
    <x v="1"/>
    <x v="4"/>
    <s v="New York City"/>
    <n v="10004"/>
    <d v="2015-03-23T00:00:00"/>
    <d v="2015-03-25T00:00:00"/>
    <n v="28"/>
    <n v="435.39"/>
    <n v="34017"/>
    <n v="2"/>
    <n v="-11.25"/>
    <n v="4.4000000000000004"/>
    <x v="5"/>
    <x v="0"/>
    <x v="0"/>
    <n v="-48.97"/>
    <s v=""/>
    <x v="2"/>
  </r>
  <r>
    <n v="7452"/>
    <s v="Critical"/>
    <n v="0.1"/>
    <n v="84.05"/>
    <n v="20.27"/>
    <n v="3.99"/>
    <n v="2618"/>
    <x v="861"/>
    <x v="2"/>
    <x v="0"/>
    <x v="0"/>
    <x v="15"/>
    <s v="Small Box"/>
    <x v="535"/>
    <n v="0.56999999999999995"/>
    <s v="United States"/>
    <x v="1"/>
    <x v="4"/>
    <s v="New York City"/>
    <n v="10004"/>
    <d v="2015-03-23T00:00:00"/>
    <d v="2015-03-24T00:00:00"/>
    <n v="53"/>
    <n v="1051.52"/>
    <n v="53153"/>
    <n v="1"/>
    <n v="7.99"/>
    <n v="116.84"/>
    <x v="5"/>
    <x v="0"/>
    <x v="0"/>
    <s v=""/>
    <n v="84.05"/>
    <x v="738"/>
  </r>
  <r>
    <n v="22788"/>
    <s v="High"/>
    <n v="0.05"/>
    <n v="17.84"/>
    <n v="4.84"/>
    <n v="0.71"/>
    <n v="2619"/>
    <x v="862"/>
    <x v="0"/>
    <x v="0"/>
    <x v="0"/>
    <x v="0"/>
    <s v="Wrap Bag"/>
    <x v="525"/>
    <n v="0.52"/>
    <s v="United States"/>
    <x v="2"/>
    <x v="46"/>
    <s v="Sioux Falls"/>
    <n v="57103"/>
    <d v="2015-03-23T00:00:00"/>
    <d v="2015-03-23T00:00:00"/>
    <n v="5"/>
    <n v="25.85"/>
    <n v="88014"/>
    <n v="0"/>
    <n v="69"/>
    <n v="1.36"/>
    <x v="5"/>
    <x v="0"/>
    <x v="0"/>
    <s v=""/>
    <n v="17.84"/>
    <x v="739"/>
  </r>
  <r>
    <n v="18461"/>
    <s v="Not Specified"/>
    <n v="0.1"/>
    <n v="-20.22"/>
    <n v="30.98"/>
    <n v="8.99"/>
    <n v="2619"/>
    <x v="862"/>
    <x v="2"/>
    <x v="0"/>
    <x v="0"/>
    <x v="0"/>
    <s v="Small Pack"/>
    <x v="548"/>
    <n v="0.57999999999999996"/>
    <s v="United States"/>
    <x v="2"/>
    <x v="46"/>
    <s v="Sioux Falls"/>
    <n v="57103"/>
    <d v="2015-02-09T00:00:00"/>
    <d v="2015-02-11T00:00:00"/>
    <n v="4"/>
    <n v="119.37"/>
    <n v="88015"/>
    <n v="2"/>
    <n v="-16.940000000000001"/>
    <n v="13.26"/>
    <x v="2"/>
    <x v="0"/>
    <x v="0"/>
    <n v="-20.22"/>
    <s v=""/>
    <x v="2"/>
  </r>
  <r>
    <n v="25452"/>
    <s v="Critical"/>
    <n v="0.1"/>
    <n v="381.62"/>
    <n v="20.27"/>
    <n v="3.99"/>
    <n v="2620"/>
    <x v="863"/>
    <x v="2"/>
    <x v="0"/>
    <x v="0"/>
    <x v="15"/>
    <s v="Small Box"/>
    <x v="535"/>
    <n v="0.56999999999999995"/>
    <s v="United States"/>
    <x v="3"/>
    <x v="20"/>
    <s v="Bartlett"/>
    <n v="38134"/>
    <d v="2015-03-23T00:00:00"/>
    <d v="2015-03-24T00:00:00"/>
    <n v="13"/>
    <n v="257.92"/>
    <n v="88017"/>
    <n v="1"/>
    <n v="147.96"/>
    <n v="28.66"/>
    <x v="5"/>
    <x v="0"/>
    <x v="0"/>
    <s v=""/>
    <n v="381.62"/>
    <x v="740"/>
  </r>
  <r>
    <n v="26296"/>
    <s v="High"/>
    <n v="0.03"/>
    <n v="-177.06"/>
    <n v="40.97"/>
    <n v="8.99"/>
    <n v="2621"/>
    <x v="864"/>
    <x v="0"/>
    <x v="0"/>
    <x v="0"/>
    <x v="0"/>
    <s v="Small Pack"/>
    <x v="786"/>
    <n v="0.59"/>
    <s v="United States"/>
    <x v="3"/>
    <x v="20"/>
    <s v="Brentwood"/>
    <n v="37027"/>
    <d v="2015-03-19T00:00:00"/>
    <d v="2015-03-20T00:00:00"/>
    <n v="5"/>
    <n v="207.22"/>
    <n v="88016"/>
    <n v="1"/>
    <n v="-85.44"/>
    <n v="6.41"/>
    <x v="5"/>
    <x v="0"/>
    <x v="0"/>
    <n v="-177.06"/>
    <s v=""/>
    <x v="2"/>
  </r>
  <r>
    <n v="26032"/>
    <s v="High"/>
    <n v="0.1"/>
    <n v="164.08"/>
    <n v="41.94"/>
    <n v="2.99"/>
    <n v="2626"/>
    <x v="865"/>
    <x v="2"/>
    <x v="3"/>
    <x v="0"/>
    <x v="8"/>
    <s v="Small Box"/>
    <x v="787"/>
    <n v="0.35"/>
    <s v="United States"/>
    <x v="0"/>
    <x v="1"/>
    <s v="Menlo Park"/>
    <n v="94025"/>
    <d v="2015-02-07T00:00:00"/>
    <d v="2015-02-08T00:00:00"/>
    <n v="6"/>
    <n v="237.8"/>
    <n v="90927"/>
    <n v="1"/>
    <n v="69"/>
    <n v="26.42"/>
    <x v="2"/>
    <x v="0"/>
    <x v="0"/>
    <s v=""/>
    <n v="164.08"/>
    <x v="741"/>
  </r>
  <r>
    <n v="18623"/>
    <s v="Medium"/>
    <n v="0.02"/>
    <n v="-54.63"/>
    <n v="30.53"/>
    <n v="19.989999999999998"/>
    <n v="2628"/>
    <x v="866"/>
    <x v="0"/>
    <x v="0"/>
    <x v="0"/>
    <x v="9"/>
    <s v="Small Box"/>
    <x v="244"/>
    <n v="0.39"/>
    <s v="United States"/>
    <x v="2"/>
    <x v="23"/>
    <s v="Moore"/>
    <n v="73160"/>
    <d v="2015-01-17T00:00:00"/>
    <d v="2015-01-19T00:00:00"/>
    <n v="14"/>
    <n v="448.47"/>
    <n v="85916"/>
    <n v="2"/>
    <n v="-12.18"/>
    <n v="9.15"/>
    <x v="0"/>
    <x v="0"/>
    <x v="0"/>
    <n v="-54.63"/>
    <s v=""/>
    <x v="2"/>
  </r>
  <r>
    <n v="21981"/>
    <s v="Critical"/>
    <n v="0.01"/>
    <n v="690.18"/>
    <n v="194.3"/>
    <n v="11.54"/>
    <n v="2630"/>
    <x v="867"/>
    <x v="2"/>
    <x v="2"/>
    <x v="1"/>
    <x v="2"/>
    <s v="Large Box"/>
    <x v="423"/>
    <n v="0.59"/>
    <s v="United States"/>
    <x v="2"/>
    <x v="23"/>
    <s v="Norman"/>
    <n v="73071"/>
    <d v="2015-01-05T00:00:00"/>
    <d v="2015-01-07T00:00:00"/>
    <n v="5"/>
    <n v="1000.26"/>
    <n v="85914"/>
    <n v="2"/>
    <n v="69"/>
    <n v="10.1"/>
    <x v="0"/>
    <x v="0"/>
    <x v="0"/>
    <s v=""/>
    <n v="690.18"/>
    <x v="742"/>
  </r>
  <r>
    <n v="21982"/>
    <s v="Critical"/>
    <n v="0.02"/>
    <n v="1507.64"/>
    <n v="209.84"/>
    <n v="21.21"/>
    <n v="2630"/>
    <x v="867"/>
    <x v="2"/>
    <x v="2"/>
    <x v="1"/>
    <x v="2"/>
    <s v="Large Box"/>
    <x v="422"/>
    <n v="0.59"/>
    <s v="United States"/>
    <x v="2"/>
    <x v="23"/>
    <s v="Norman"/>
    <n v="73071"/>
    <d v="2015-01-05T00:00:00"/>
    <d v="2015-01-06T00:00:00"/>
    <n v="10"/>
    <n v="2184.9899999999998"/>
    <n v="85914"/>
    <n v="1"/>
    <n v="69"/>
    <n v="44.59"/>
    <x v="0"/>
    <x v="0"/>
    <x v="0"/>
    <s v=""/>
    <n v="1507.64"/>
    <x v="743"/>
  </r>
  <r>
    <n v="21983"/>
    <s v="Critical"/>
    <n v="0"/>
    <n v="801.75"/>
    <n v="145.44999999999999"/>
    <n v="17.850000000000001"/>
    <n v="2630"/>
    <x v="867"/>
    <x v="1"/>
    <x v="2"/>
    <x v="2"/>
    <x v="6"/>
    <s v="Jumbo Drum"/>
    <x v="390"/>
    <n v="0.56000000000000005"/>
    <s v="United States"/>
    <x v="2"/>
    <x v="23"/>
    <s v="Norman"/>
    <n v="73071"/>
    <d v="2015-01-05T00:00:00"/>
    <d v="2015-01-07T00:00:00"/>
    <n v="8"/>
    <n v="1191.2"/>
    <n v="85914"/>
    <n v="2"/>
    <n v="67.31"/>
    <n v="0"/>
    <x v="0"/>
    <x v="1"/>
    <x v="1"/>
    <s v=""/>
    <n v="801.75"/>
    <x v="744"/>
  </r>
  <r>
    <n v="22540"/>
    <s v="High"/>
    <n v="7.0000000000000007E-2"/>
    <n v="-139.18"/>
    <n v="65.989999999999995"/>
    <n v="5.99"/>
    <n v="2630"/>
    <x v="867"/>
    <x v="2"/>
    <x v="2"/>
    <x v="2"/>
    <x v="5"/>
    <s v="Small Box"/>
    <x v="788"/>
    <n v="0.57999999999999996"/>
    <s v="United States"/>
    <x v="2"/>
    <x v="23"/>
    <s v="Norman"/>
    <n v="73071"/>
    <d v="2015-01-07T00:00:00"/>
    <d v="2015-01-08T00:00:00"/>
    <n v="3"/>
    <n v="165.71"/>
    <n v="85915"/>
    <n v="1"/>
    <n v="-83.99"/>
    <n v="12.47"/>
    <x v="0"/>
    <x v="0"/>
    <x v="0"/>
    <n v="-139.18"/>
    <s v=""/>
    <x v="2"/>
  </r>
  <r>
    <n v="25594"/>
    <s v="Low"/>
    <n v="0.05"/>
    <n v="881.47"/>
    <n v="100.97"/>
    <n v="7.18"/>
    <n v="2638"/>
    <x v="868"/>
    <x v="0"/>
    <x v="3"/>
    <x v="2"/>
    <x v="13"/>
    <s v="Small Box"/>
    <x v="707"/>
    <n v="0.46"/>
    <s v="United States"/>
    <x v="0"/>
    <x v="44"/>
    <s v="Boise"/>
    <n v="83704"/>
    <d v="2015-06-08T00:00:00"/>
    <d v="2015-06-08T00:00:00"/>
    <n v="13"/>
    <n v="1277.49"/>
    <n v="90951"/>
    <n v="0"/>
    <n v="69"/>
    <n v="67.239999999999995"/>
    <x v="1"/>
    <x v="0"/>
    <x v="0"/>
    <s v=""/>
    <n v="881.47"/>
    <x v="745"/>
  </r>
  <r>
    <n v="21041"/>
    <s v="Not Specified"/>
    <n v="0.05"/>
    <n v="3.84"/>
    <n v="4.9800000000000004"/>
    <n v="0.49"/>
    <n v="2639"/>
    <x v="869"/>
    <x v="2"/>
    <x v="3"/>
    <x v="0"/>
    <x v="9"/>
    <s v="Small Box"/>
    <x v="509"/>
    <n v="0.39"/>
    <s v="United States"/>
    <x v="0"/>
    <x v="27"/>
    <s v="Roswell"/>
    <n v="88201"/>
    <d v="2015-03-19T00:00:00"/>
    <d v="2015-03-19T00:00:00"/>
    <n v="3"/>
    <n v="14.2"/>
    <n v="90952"/>
    <n v="0"/>
    <n v="27.04"/>
    <n v="0.75"/>
    <x v="5"/>
    <x v="0"/>
    <x v="0"/>
    <s v=""/>
    <n v="3.84"/>
    <x v="746"/>
  </r>
  <r>
    <n v="22438"/>
    <s v="Low"/>
    <n v="0.1"/>
    <n v="-21.03"/>
    <n v="10.98"/>
    <n v="3.99"/>
    <n v="2647"/>
    <x v="870"/>
    <x v="2"/>
    <x v="0"/>
    <x v="0"/>
    <x v="15"/>
    <s v="Small Box"/>
    <x v="555"/>
    <n v="0.57999999999999996"/>
    <s v="United States"/>
    <x v="0"/>
    <x v="1"/>
    <s v="Bakersfield"/>
    <n v="93309"/>
    <d v="2015-03-17T00:00:00"/>
    <d v="2015-03-24T00:00:00"/>
    <n v="5"/>
    <n v="52.21"/>
    <n v="91386"/>
    <n v="7"/>
    <n v="-40.28"/>
    <n v="5.8"/>
    <x v="5"/>
    <x v="0"/>
    <x v="0"/>
    <n v="-21.03"/>
    <s v=""/>
    <x v="2"/>
  </r>
  <r>
    <n v="22439"/>
    <s v="Low"/>
    <n v="0.01"/>
    <n v="117.52"/>
    <n v="39.979999999999997"/>
    <n v="9.1999999999999993"/>
    <n v="2647"/>
    <x v="870"/>
    <x v="2"/>
    <x v="0"/>
    <x v="1"/>
    <x v="2"/>
    <s v="Wrap Bag"/>
    <x v="789"/>
    <n v="0.65"/>
    <s v="United States"/>
    <x v="0"/>
    <x v="1"/>
    <s v="Bakersfield"/>
    <n v="93309"/>
    <d v="2015-03-17T00:00:00"/>
    <d v="2015-03-19T00:00:00"/>
    <n v="4"/>
    <n v="170.32"/>
    <n v="91386"/>
    <n v="2"/>
    <n v="69"/>
    <n v="1.72"/>
    <x v="5"/>
    <x v="0"/>
    <x v="0"/>
    <s v=""/>
    <n v="117.52"/>
    <x v="396"/>
  </r>
  <r>
    <n v="18720"/>
    <s v="High"/>
    <n v="0.01"/>
    <n v="-30.81"/>
    <n v="39.979999999999997"/>
    <n v="4"/>
    <n v="2649"/>
    <x v="871"/>
    <x v="2"/>
    <x v="0"/>
    <x v="2"/>
    <x v="13"/>
    <s v="Small Box"/>
    <x v="74"/>
    <n v="0.7"/>
    <s v="United States"/>
    <x v="1"/>
    <x v="30"/>
    <s v="Edgewood"/>
    <n v="21040"/>
    <d v="2015-06-11T00:00:00"/>
    <d v="2015-06-12T00:00:00"/>
    <n v="5"/>
    <n v="203.29"/>
    <n v="88814"/>
    <n v="1"/>
    <n v="-15.15"/>
    <n v="2.0499999999999998"/>
    <x v="1"/>
    <x v="0"/>
    <x v="0"/>
    <n v="-30.81"/>
    <s v=""/>
    <x v="2"/>
  </r>
  <r>
    <n v="22904"/>
    <s v="Critical"/>
    <n v="0.05"/>
    <n v="524.32000000000005"/>
    <n v="35.99"/>
    <n v="5.99"/>
    <n v="2650"/>
    <x v="872"/>
    <x v="2"/>
    <x v="0"/>
    <x v="2"/>
    <x v="5"/>
    <s v="Wrap Bag"/>
    <x v="351"/>
    <n v="0.38"/>
    <s v="United States"/>
    <x v="1"/>
    <x v="19"/>
    <s v="Baldwin"/>
    <n v="15234"/>
    <d v="2015-05-04T00:00:00"/>
    <d v="2015-05-05T00:00:00"/>
    <n v="26"/>
    <n v="759.88"/>
    <n v="88815"/>
    <n v="1"/>
    <n v="69"/>
    <n v="39.99"/>
    <x v="3"/>
    <x v="0"/>
    <x v="0"/>
    <s v=""/>
    <n v="524.32000000000005"/>
    <x v="747"/>
  </r>
  <r>
    <n v="18949"/>
    <s v="Medium"/>
    <n v="0.06"/>
    <n v="21.78"/>
    <n v="47.9"/>
    <n v="5.86"/>
    <n v="2652"/>
    <x v="873"/>
    <x v="2"/>
    <x v="3"/>
    <x v="0"/>
    <x v="7"/>
    <s v="Small Box"/>
    <x v="661"/>
    <n v="0.37"/>
    <s v="United States"/>
    <x v="0"/>
    <x v="1"/>
    <s v="Bakersfield"/>
    <n v="93309"/>
    <d v="2015-05-25T00:00:00"/>
    <d v="2015-05-27T00:00:00"/>
    <n v="2"/>
    <n v="94.2"/>
    <n v="89361"/>
    <n v="2"/>
    <n v="23.12"/>
    <n v="6.01"/>
    <x v="3"/>
    <x v="0"/>
    <x v="0"/>
    <s v=""/>
    <n v="21.78"/>
    <x v="748"/>
  </r>
  <r>
    <n v="25662"/>
    <s v="Not Specified"/>
    <n v="0.05"/>
    <n v="-98.35"/>
    <n v="4.9800000000000004"/>
    <n v="4.62"/>
    <n v="2653"/>
    <x v="874"/>
    <x v="2"/>
    <x v="3"/>
    <x v="2"/>
    <x v="13"/>
    <s v="Small Pack"/>
    <x v="139"/>
    <n v="0.64"/>
    <s v="United States"/>
    <x v="2"/>
    <x v="13"/>
    <s v="Derby"/>
    <n v="67037"/>
    <d v="2015-02-22T00:00:00"/>
    <d v="2015-02-23T00:00:00"/>
    <n v="7"/>
    <n v="34.32"/>
    <n v="89360"/>
    <n v="1"/>
    <n v="-286.57"/>
    <n v="1.81"/>
    <x v="2"/>
    <x v="0"/>
    <x v="0"/>
    <n v="-98.35"/>
    <s v=""/>
    <x v="2"/>
  </r>
  <r>
    <n v="25663"/>
    <s v="Not Specified"/>
    <n v="0.02"/>
    <n v="270.79000000000002"/>
    <n v="34.229999999999997"/>
    <n v="5.0199999999999996"/>
    <n v="2653"/>
    <x v="874"/>
    <x v="2"/>
    <x v="3"/>
    <x v="1"/>
    <x v="2"/>
    <s v="Small Box"/>
    <x v="492"/>
    <n v="0.55000000000000004"/>
    <s v="United States"/>
    <x v="2"/>
    <x v="13"/>
    <s v="Derby"/>
    <n v="67037"/>
    <d v="2015-02-22T00:00:00"/>
    <d v="2015-02-24T00:00:00"/>
    <n v="11"/>
    <n v="392.45"/>
    <n v="89360"/>
    <n v="2"/>
    <n v="69"/>
    <n v="8.01"/>
    <x v="2"/>
    <x v="0"/>
    <x v="0"/>
    <s v=""/>
    <n v="270.79000000000002"/>
    <x v="749"/>
  </r>
  <r>
    <n v="19131"/>
    <s v="Medium"/>
    <n v="0.09"/>
    <n v="223.42"/>
    <n v="89.99"/>
    <n v="42"/>
    <n v="2655"/>
    <x v="875"/>
    <x v="1"/>
    <x v="3"/>
    <x v="1"/>
    <x v="1"/>
    <s v="Jumbo Drum"/>
    <x v="790"/>
    <n v="0.66"/>
    <s v="United States"/>
    <x v="3"/>
    <x v="29"/>
    <s v="Atlanta"/>
    <n v="30318"/>
    <d v="2015-04-18T00:00:00"/>
    <d v="2015-04-18T00:00:00"/>
    <n v="6"/>
    <n v="511.25"/>
    <n v="86063"/>
    <n v="0"/>
    <n v="43.7"/>
    <n v="50.56"/>
    <x v="4"/>
    <x v="0"/>
    <x v="0"/>
    <s v=""/>
    <n v="223.42"/>
    <x v="750"/>
  </r>
  <r>
    <n v="22938"/>
    <s v="Critical"/>
    <n v="7.0000000000000007E-2"/>
    <n v="-93.93"/>
    <n v="2.94"/>
    <n v="0.81"/>
    <n v="2655"/>
    <x v="875"/>
    <x v="2"/>
    <x v="0"/>
    <x v="0"/>
    <x v="0"/>
    <s v="Wrap Bag"/>
    <x v="791"/>
    <n v="0.4"/>
    <s v="United States"/>
    <x v="3"/>
    <x v="29"/>
    <s v="Atlanta"/>
    <n v="30318"/>
    <d v="2015-04-08T00:00:00"/>
    <d v="2015-04-09T00:00:00"/>
    <n v="10"/>
    <n v="29.88"/>
    <n v="86064"/>
    <n v="1"/>
    <n v="-314.35000000000002"/>
    <n v="2.25"/>
    <x v="4"/>
    <x v="0"/>
    <x v="0"/>
    <n v="-93.93"/>
    <s v=""/>
    <x v="2"/>
  </r>
  <r>
    <n v="19525"/>
    <s v="Critical"/>
    <n v="0.01"/>
    <n v="-321.51"/>
    <n v="138.13999999999999"/>
    <n v="35"/>
    <n v="2660"/>
    <x v="876"/>
    <x v="2"/>
    <x v="2"/>
    <x v="0"/>
    <x v="10"/>
    <s v="Large Box"/>
    <x v="792"/>
    <n v="0.51883000000000001"/>
    <s v="United States"/>
    <x v="1"/>
    <x v="14"/>
    <s v="Gorham"/>
    <n v="4038"/>
    <d v="2015-02-24T00:00:00"/>
    <d v="2015-02-26T00:00:00"/>
    <n v="4"/>
    <n v="599.03"/>
    <n v="86486"/>
    <n v="2"/>
    <n v="-53.67"/>
    <n v="6.05"/>
    <x v="2"/>
    <x v="0"/>
    <x v="0"/>
    <n v="-321.51"/>
    <s v=""/>
    <x v="2"/>
  </r>
  <r>
    <n v="18400"/>
    <s v="High"/>
    <n v="0.04"/>
    <n v="246.27"/>
    <n v="90.24"/>
    <n v="0.99"/>
    <n v="2667"/>
    <x v="877"/>
    <x v="2"/>
    <x v="1"/>
    <x v="0"/>
    <x v="15"/>
    <s v="Small Box"/>
    <x v="793"/>
    <n v="0.56000000000000005"/>
    <s v="United States"/>
    <x v="1"/>
    <x v="10"/>
    <s v="Lakewood"/>
    <n v="44107"/>
    <d v="2015-04-02T00:00:00"/>
    <d v="2015-04-04T00:00:00"/>
    <n v="4"/>
    <n v="356.92"/>
    <n v="87831"/>
    <n v="2"/>
    <n v="69"/>
    <n v="14.87"/>
    <x v="4"/>
    <x v="0"/>
    <x v="0"/>
    <s v=""/>
    <n v="246.27"/>
    <x v="751"/>
  </r>
  <r>
    <n v="18401"/>
    <s v="High"/>
    <n v="0.09"/>
    <n v="93.95"/>
    <n v="47.9"/>
    <n v="5.86"/>
    <n v="2667"/>
    <x v="877"/>
    <x v="0"/>
    <x v="1"/>
    <x v="0"/>
    <x v="7"/>
    <s v="Small Box"/>
    <x v="661"/>
    <n v="0.37"/>
    <s v="United States"/>
    <x v="1"/>
    <x v="10"/>
    <s v="Lakewood"/>
    <n v="44107"/>
    <d v="2015-04-02T00:00:00"/>
    <d v="2015-04-04T00:00:00"/>
    <n v="3"/>
    <n v="136.16"/>
    <n v="87831"/>
    <n v="2"/>
    <n v="69"/>
    <n v="13.47"/>
    <x v="4"/>
    <x v="0"/>
    <x v="0"/>
    <s v=""/>
    <n v="93.95"/>
    <x v="752"/>
  </r>
  <r>
    <n v="19294"/>
    <s v="High"/>
    <n v="0.04"/>
    <n v="29.98"/>
    <n v="10.4"/>
    <n v="5.4"/>
    <n v="2668"/>
    <x v="878"/>
    <x v="2"/>
    <x v="0"/>
    <x v="1"/>
    <x v="2"/>
    <s v="Small Pack"/>
    <x v="794"/>
    <n v="0.51"/>
    <s v="United States"/>
    <x v="2"/>
    <x v="46"/>
    <s v="Rapid City"/>
    <n v="57701"/>
    <d v="2015-03-28T00:00:00"/>
    <d v="2015-03-29T00:00:00"/>
    <n v="12"/>
    <n v="130.74"/>
    <n v="87830"/>
    <n v="1"/>
    <n v="22.93"/>
    <n v="5.45"/>
    <x v="5"/>
    <x v="0"/>
    <x v="0"/>
    <s v=""/>
    <n v="29.98"/>
    <x v="753"/>
  </r>
  <r>
    <n v="19295"/>
    <s v="High"/>
    <n v="0.08"/>
    <n v="-121.2"/>
    <n v="4.28"/>
    <n v="4.79"/>
    <n v="2668"/>
    <x v="878"/>
    <x v="2"/>
    <x v="0"/>
    <x v="0"/>
    <x v="7"/>
    <s v="Small Box"/>
    <x v="795"/>
    <n v="0.4"/>
    <s v="United States"/>
    <x v="2"/>
    <x v="46"/>
    <s v="Rapid City"/>
    <n v="57701"/>
    <d v="2015-03-28T00:00:00"/>
    <d v="2015-03-30T00:00:00"/>
    <n v="12"/>
    <n v="49.87"/>
    <n v="87830"/>
    <n v="2"/>
    <n v="-243.03"/>
    <n v="4.34"/>
    <x v="5"/>
    <x v="0"/>
    <x v="0"/>
    <n v="-121.2"/>
    <s v=""/>
    <x v="2"/>
  </r>
  <r>
    <n v="18870"/>
    <s v="Not Specified"/>
    <n v="0.06"/>
    <n v="10.78"/>
    <n v="3.93"/>
    <n v="0.99"/>
    <n v="2668"/>
    <x v="878"/>
    <x v="2"/>
    <x v="1"/>
    <x v="0"/>
    <x v="3"/>
    <s v="Wrap Bag"/>
    <x v="796"/>
    <n v="0.39"/>
    <s v="United States"/>
    <x v="2"/>
    <x v="46"/>
    <s v="Rapid City"/>
    <n v="57701"/>
    <d v="2015-04-21T00:00:00"/>
    <d v="2015-04-23T00:00:00"/>
    <n v="6"/>
    <n v="24.18"/>
    <n v="87832"/>
    <n v="2"/>
    <n v="44.59"/>
    <n v="1.54"/>
    <x v="4"/>
    <x v="0"/>
    <x v="0"/>
    <s v=""/>
    <n v="10.78"/>
    <x v="754"/>
  </r>
  <r>
    <n v="5338"/>
    <s v="High"/>
    <n v="0.05"/>
    <n v="2008.71"/>
    <n v="165.2"/>
    <n v="19.989999999999998"/>
    <n v="2670"/>
    <x v="879"/>
    <x v="2"/>
    <x v="1"/>
    <x v="0"/>
    <x v="10"/>
    <s v="Small Box"/>
    <x v="191"/>
    <n v="0.59"/>
    <s v="United States"/>
    <x v="0"/>
    <x v="1"/>
    <s v="Los Angeles"/>
    <n v="90049"/>
    <d v="2015-05-29T00:00:00"/>
    <d v="2015-05-29T00:00:00"/>
    <n v="167"/>
    <n v="27587.55"/>
    <n v="37924"/>
    <n v="0"/>
    <n v="7.28"/>
    <n v="1451.98"/>
    <x v="3"/>
    <x v="0"/>
    <x v="0"/>
    <s v=""/>
    <n v="2008.71"/>
    <x v="755"/>
  </r>
  <r>
    <n v="5339"/>
    <s v="High"/>
    <n v="0.09"/>
    <n v="-80.53"/>
    <n v="17.989999999999998"/>
    <n v="8.65"/>
    <n v="2670"/>
    <x v="879"/>
    <x v="2"/>
    <x v="1"/>
    <x v="0"/>
    <x v="0"/>
    <s v="Small Box"/>
    <x v="797"/>
    <n v="0.56999999999999995"/>
    <s v="United States"/>
    <x v="0"/>
    <x v="1"/>
    <s v="Los Angeles"/>
    <n v="90049"/>
    <d v="2015-05-29T00:00:00"/>
    <d v="2015-05-29T00:00:00"/>
    <n v="71"/>
    <n v="1191.58"/>
    <n v="37924"/>
    <n v="0"/>
    <n v="-6.76"/>
    <n v="117.85"/>
    <x v="3"/>
    <x v="0"/>
    <x v="0"/>
    <n v="-80.53"/>
    <s v=""/>
    <x v="2"/>
  </r>
  <r>
    <n v="23338"/>
    <s v="High"/>
    <n v="0.05"/>
    <n v="-48.96"/>
    <n v="165.2"/>
    <n v="19.989999999999998"/>
    <n v="2671"/>
    <x v="880"/>
    <x v="2"/>
    <x v="1"/>
    <x v="0"/>
    <x v="10"/>
    <s v="Small Box"/>
    <x v="191"/>
    <n v="0.59"/>
    <s v="United States"/>
    <x v="3"/>
    <x v="20"/>
    <s v="Brentwood"/>
    <n v="37027"/>
    <d v="2015-05-29T00:00:00"/>
    <d v="2015-05-29T00:00:00"/>
    <n v="42"/>
    <n v="6938.19"/>
    <n v="90551"/>
    <n v="0"/>
    <n v="-0.71"/>
    <n v="365.17"/>
    <x v="3"/>
    <x v="0"/>
    <x v="0"/>
    <n v="-48.96"/>
    <s v=""/>
    <x v="2"/>
  </r>
  <r>
    <n v="18147"/>
    <s v="Critical"/>
    <n v="0.03"/>
    <n v="-32.82"/>
    <n v="41.32"/>
    <n v="58.66"/>
    <n v="2677"/>
    <x v="881"/>
    <x v="0"/>
    <x v="2"/>
    <x v="1"/>
    <x v="2"/>
    <s v="Medium Box"/>
    <x v="798"/>
    <n v="0.76"/>
    <s v="United States"/>
    <x v="3"/>
    <x v="8"/>
    <s v="Winchester"/>
    <n v="22601"/>
    <d v="2015-06-16T00:00:00"/>
    <d v="2015-06-17T00:00:00"/>
    <n v="10"/>
    <n v="419.27"/>
    <n v="86633"/>
    <n v="1"/>
    <n v="-7.83"/>
    <n v="12.97"/>
    <x v="1"/>
    <x v="0"/>
    <x v="0"/>
    <n v="-32.82"/>
    <s v=""/>
    <x v="2"/>
  </r>
  <r>
    <n v="18148"/>
    <s v="Critical"/>
    <n v="0"/>
    <n v="-15.61"/>
    <n v="6.88"/>
    <n v="2"/>
    <n v="2677"/>
    <x v="881"/>
    <x v="2"/>
    <x v="2"/>
    <x v="0"/>
    <x v="7"/>
    <s v="Wrap Bag"/>
    <x v="232"/>
    <n v="0.39"/>
    <s v="United States"/>
    <x v="3"/>
    <x v="8"/>
    <s v="Winchester"/>
    <n v="22601"/>
    <d v="2015-06-16T00:00:00"/>
    <d v="2015-06-16T00:00:00"/>
    <n v="5"/>
    <n v="36"/>
    <n v="86633"/>
    <n v="0"/>
    <n v="-43.36"/>
    <n v="0"/>
    <x v="1"/>
    <x v="1"/>
    <x v="1"/>
    <n v="-15.61"/>
    <s v=""/>
    <x v="2"/>
  </r>
  <r>
    <n v="22848"/>
    <s v="Low"/>
    <n v="0.09"/>
    <n v="23.62"/>
    <n v="8.74"/>
    <n v="1.39"/>
    <n v="2684"/>
    <x v="882"/>
    <x v="0"/>
    <x v="2"/>
    <x v="0"/>
    <x v="4"/>
    <s v="Small Box"/>
    <x v="526"/>
    <n v="0.38"/>
    <s v="United States"/>
    <x v="3"/>
    <x v="26"/>
    <s v="Port Charlotte"/>
    <n v="33952"/>
    <d v="2015-02-15T00:00:00"/>
    <d v="2015-02-20T00:00:00"/>
    <n v="1"/>
    <n v="11.78"/>
    <n v="89146"/>
    <n v="5"/>
    <n v="200.48"/>
    <n v="1.17"/>
    <x v="2"/>
    <x v="0"/>
    <x v="0"/>
    <s v=""/>
    <n v="23.62"/>
    <x v="756"/>
  </r>
  <r>
    <n v="22849"/>
    <s v="Low"/>
    <n v="0.09"/>
    <n v="-1748.01"/>
    <n v="18.97"/>
    <n v="9.0299999999999994"/>
    <n v="2684"/>
    <x v="882"/>
    <x v="2"/>
    <x v="2"/>
    <x v="0"/>
    <x v="7"/>
    <s v="Small Box"/>
    <x v="273"/>
    <n v="0.37"/>
    <s v="United States"/>
    <x v="3"/>
    <x v="26"/>
    <s v="Port Charlotte"/>
    <n v="33952"/>
    <d v="2015-02-15T00:00:00"/>
    <d v="2015-02-20T00:00:00"/>
    <n v="1"/>
    <n v="20.96"/>
    <n v="89146"/>
    <n v="5"/>
    <n v="-8339.75"/>
    <n v="2.0699999999999998"/>
    <x v="2"/>
    <x v="0"/>
    <x v="0"/>
    <n v="-1748.01"/>
    <s v=""/>
    <x v="2"/>
  </r>
  <r>
    <n v="25649"/>
    <s v="Low"/>
    <n v="7.0000000000000007E-2"/>
    <n v="-180.15"/>
    <n v="4.97"/>
    <n v="5.71"/>
    <n v="2684"/>
    <x v="882"/>
    <x v="2"/>
    <x v="2"/>
    <x v="1"/>
    <x v="2"/>
    <s v="Medium Box"/>
    <x v="799"/>
    <n v="0.54"/>
    <s v="United States"/>
    <x v="3"/>
    <x v="26"/>
    <s v="Port Charlotte"/>
    <n v="33952"/>
    <d v="2015-04-10T00:00:00"/>
    <d v="2015-04-15T00:00:00"/>
    <n v="5"/>
    <n v="26.66"/>
    <n v="89148"/>
    <n v="5"/>
    <n v="-675.74"/>
    <n v="2.0099999999999998"/>
    <x v="4"/>
    <x v="0"/>
    <x v="0"/>
    <n v="-180.15"/>
    <s v=""/>
    <x v="2"/>
  </r>
  <r>
    <n v="25650"/>
    <s v="Low"/>
    <n v="0.09"/>
    <n v="8.39"/>
    <n v="2.62"/>
    <n v="0.8"/>
    <n v="2684"/>
    <x v="882"/>
    <x v="2"/>
    <x v="2"/>
    <x v="0"/>
    <x v="3"/>
    <s v="Wrap Bag"/>
    <x v="505"/>
    <n v="0.39"/>
    <s v="United States"/>
    <x v="3"/>
    <x v="26"/>
    <s v="Port Charlotte"/>
    <n v="33952"/>
    <d v="2015-04-10T00:00:00"/>
    <d v="2015-04-12T00:00:00"/>
    <n v="12"/>
    <n v="29.55"/>
    <n v="89148"/>
    <n v="2"/>
    <n v="28.39"/>
    <n v="2.92"/>
    <x v="4"/>
    <x v="0"/>
    <x v="0"/>
    <s v=""/>
    <n v="8.39"/>
    <x v="757"/>
  </r>
  <r>
    <n v="25651"/>
    <s v="Low"/>
    <n v="0.03"/>
    <n v="9.94"/>
    <n v="65.989999999999995"/>
    <n v="8.8000000000000007"/>
    <n v="2684"/>
    <x v="882"/>
    <x v="2"/>
    <x v="2"/>
    <x v="2"/>
    <x v="5"/>
    <s v="Small Box"/>
    <x v="264"/>
    <n v="0.57999999999999996"/>
    <s v="United States"/>
    <x v="3"/>
    <x v="26"/>
    <s v="Port Charlotte"/>
    <n v="33952"/>
    <d v="2015-04-10T00:00:00"/>
    <d v="2015-04-10T00:00:00"/>
    <n v="21"/>
    <n v="1237.4000000000001"/>
    <n v="89148"/>
    <n v="0"/>
    <n v="0.8"/>
    <n v="38.270000000000003"/>
    <x v="4"/>
    <x v="0"/>
    <x v="0"/>
    <s v=""/>
    <n v="9.94"/>
    <x v="758"/>
  </r>
  <r>
    <n v="21114"/>
    <s v="High"/>
    <n v="0"/>
    <n v="-66.17"/>
    <n v="7.38"/>
    <n v="11.51"/>
    <n v="2685"/>
    <x v="883"/>
    <x v="2"/>
    <x v="2"/>
    <x v="0"/>
    <x v="8"/>
    <s v="Small Box"/>
    <x v="800"/>
    <n v="0.36"/>
    <s v="United States"/>
    <x v="1"/>
    <x v="4"/>
    <s v="Plainview"/>
    <n v="11803"/>
    <d v="2015-04-04T00:00:00"/>
    <d v="2015-04-05T00:00:00"/>
    <n v="2"/>
    <n v="17.64"/>
    <n v="89147"/>
    <n v="1"/>
    <n v="-375.12"/>
    <n v="0"/>
    <x v="4"/>
    <x v="1"/>
    <x v="1"/>
    <n v="-66.17"/>
    <s v=""/>
    <x v="2"/>
  </r>
  <r>
    <n v="23299"/>
    <s v="Critical"/>
    <n v="0.09"/>
    <n v="51.22"/>
    <n v="3.75"/>
    <n v="0.5"/>
    <n v="2689"/>
    <x v="884"/>
    <x v="2"/>
    <x v="1"/>
    <x v="0"/>
    <x v="9"/>
    <s v="Small Box"/>
    <x v="801"/>
    <n v="0.37"/>
    <s v="United States"/>
    <x v="1"/>
    <x v="2"/>
    <s v="Clifton"/>
    <n v="7011"/>
    <d v="2015-05-04T00:00:00"/>
    <d v="2015-05-06T00:00:00"/>
    <n v="21"/>
    <n v="74.23"/>
    <n v="90624"/>
    <n v="2"/>
    <n v="69"/>
    <n v="7.34"/>
    <x v="3"/>
    <x v="0"/>
    <x v="0"/>
    <s v=""/>
    <n v="51.22"/>
    <x v="759"/>
  </r>
  <r>
    <n v="23298"/>
    <s v="Critical"/>
    <n v="0.01"/>
    <n v="380.47"/>
    <n v="30.98"/>
    <n v="9.18"/>
    <n v="2693"/>
    <x v="885"/>
    <x v="2"/>
    <x v="1"/>
    <x v="0"/>
    <x v="7"/>
    <s v="Small Box"/>
    <x v="768"/>
    <n v="0.4"/>
    <s v="United States"/>
    <x v="1"/>
    <x v="9"/>
    <s v="Bennington"/>
    <n v="5201"/>
    <d v="2015-05-04T00:00:00"/>
    <d v="2015-05-04T00:00:00"/>
    <n v="20"/>
    <n v="627.19000000000005"/>
    <n v="90624"/>
    <n v="0"/>
    <n v="60.66"/>
    <n v="6.34"/>
    <x v="3"/>
    <x v="0"/>
    <x v="0"/>
    <s v=""/>
    <n v="380.47"/>
    <x v="760"/>
  </r>
  <r>
    <n v="18354"/>
    <s v="Critical"/>
    <n v="0.05"/>
    <n v="-89.42"/>
    <n v="107.53"/>
    <n v="5.81"/>
    <n v="2696"/>
    <x v="886"/>
    <x v="2"/>
    <x v="1"/>
    <x v="1"/>
    <x v="2"/>
    <s v="Medium Box"/>
    <x v="582"/>
    <n v="0.65"/>
    <s v="United States"/>
    <x v="3"/>
    <x v="43"/>
    <s v="Tuscaloosa"/>
    <n v="35401"/>
    <d v="2015-03-05T00:00:00"/>
    <d v="2015-03-06T00:00:00"/>
    <n v="6"/>
    <n v="612.91999999999996"/>
    <n v="87676"/>
    <n v="1"/>
    <n v="-14.59"/>
    <n v="32.26"/>
    <x v="5"/>
    <x v="0"/>
    <x v="0"/>
    <n v="-89.42"/>
    <s v=""/>
    <x v="2"/>
  </r>
  <r>
    <n v="19506"/>
    <s v="Critical"/>
    <n v="0.04"/>
    <n v="9.25"/>
    <n v="1.74"/>
    <n v="4.08"/>
    <n v="2697"/>
    <x v="887"/>
    <x v="2"/>
    <x v="0"/>
    <x v="1"/>
    <x v="2"/>
    <s v="Small Pack"/>
    <x v="60"/>
    <n v="0.53"/>
    <s v="United States"/>
    <x v="3"/>
    <x v="43"/>
    <s v="Vestavia Hills"/>
    <n v="35216"/>
    <d v="2015-02-23T00:00:00"/>
    <d v="2015-02-25T00:00:00"/>
    <n v="16"/>
    <n v="29.08"/>
    <n v="87678"/>
    <n v="2"/>
    <n v="31.82"/>
    <n v="1.21"/>
    <x v="2"/>
    <x v="0"/>
    <x v="0"/>
    <s v=""/>
    <n v="9.25"/>
    <x v="761"/>
  </r>
  <r>
    <n v="19507"/>
    <s v="Critical"/>
    <n v="0.01"/>
    <n v="-1197.04"/>
    <n v="119.99"/>
    <n v="56.14"/>
    <n v="2697"/>
    <x v="887"/>
    <x v="1"/>
    <x v="0"/>
    <x v="2"/>
    <x v="6"/>
    <s v="Jumbo Box"/>
    <x v="102"/>
    <n v="0.39"/>
    <s v="United States"/>
    <x v="3"/>
    <x v="43"/>
    <s v="Vestavia Hills"/>
    <n v="35216"/>
    <d v="2015-02-23T00:00:00"/>
    <d v="2015-02-24T00:00:00"/>
    <n v="21"/>
    <n v="2569.5700000000002"/>
    <n v="87678"/>
    <n v="1"/>
    <n v="-46.59"/>
    <n v="25.96"/>
    <x v="2"/>
    <x v="0"/>
    <x v="0"/>
    <n v="-1197.04"/>
    <s v=""/>
    <x v="2"/>
  </r>
  <r>
    <n v="21580"/>
    <s v="Critical"/>
    <n v="0.06"/>
    <n v="-103.22"/>
    <n v="4.9800000000000004"/>
    <n v="4.95"/>
    <n v="2699"/>
    <x v="888"/>
    <x v="2"/>
    <x v="0"/>
    <x v="0"/>
    <x v="8"/>
    <s v="Small Box"/>
    <x v="802"/>
    <n v="0.37"/>
    <s v="United States"/>
    <x v="0"/>
    <x v="28"/>
    <s v="Bullhead City"/>
    <n v="86442"/>
    <d v="2015-05-22T00:00:00"/>
    <d v="2015-05-24T00:00:00"/>
    <n v="16"/>
    <n v="78.989999999999995"/>
    <n v="87677"/>
    <n v="2"/>
    <n v="-130.68"/>
    <n v="5.04"/>
    <x v="3"/>
    <x v="0"/>
    <x v="0"/>
    <n v="-103.22"/>
    <s v=""/>
    <x v="2"/>
  </r>
  <r>
    <n v="20983"/>
    <s v="Not Specified"/>
    <n v="0.04"/>
    <n v="-84.63"/>
    <n v="70.98"/>
    <n v="26.74"/>
    <n v="2699"/>
    <x v="888"/>
    <x v="1"/>
    <x v="0"/>
    <x v="1"/>
    <x v="14"/>
    <s v="Jumbo Box"/>
    <x v="803"/>
    <n v="0.6"/>
    <s v="United States"/>
    <x v="0"/>
    <x v="28"/>
    <s v="Bullhead City"/>
    <n v="86442"/>
    <d v="2015-04-08T00:00:00"/>
    <d v="2015-04-10T00:00:00"/>
    <n v="19"/>
    <n v="1345.33"/>
    <n v="87679"/>
    <n v="2"/>
    <n v="-6.29"/>
    <n v="56.06"/>
    <x v="4"/>
    <x v="0"/>
    <x v="0"/>
    <n v="-84.63"/>
    <s v=""/>
    <x v="2"/>
  </r>
  <r>
    <n v="24151"/>
    <s v="Critical"/>
    <n v="0.06"/>
    <n v="2755.64"/>
    <n v="3.6"/>
    <n v="2.2000000000000002"/>
    <n v="2704"/>
    <x v="889"/>
    <x v="2"/>
    <x v="3"/>
    <x v="0"/>
    <x v="7"/>
    <s v="Wrap Bag"/>
    <x v="587"/>
    <n v="0.39"/>
    <s v="United States"/>
    <x v="3"/>
    <x v="26"/>
    <s v="Pensacola"/>
    <n v="32503"/>
    <d v="2015-04-30T00:00:00"/>
    <d v="2015-05-02T00:00:00"/>
    <n v="4"/>
    <n v="15.19"/>
    <n v="91407"/>
    <n v="2"/>
    <n v="18141.16"/>
    <n v="0.97"/>
    <x v="4"/>
    <x v="0"/>
    <x v="0"/>
    <s v=""/>
    <n v="2755.64"/>
    <x v="762"/>
  </r>
  <r>
    <n v="21979"/>
    <s v="Low"/>
    <n v="0.03"/>
    <n v="-256.02"/>
    <n v="13.48"/>
    <n v="4.51"/>
    <n v="2704"/>
    <x v="889"/>
    <x v="0"/>
    <x v="3"/>
    <x v="0"/>
    <x v="10"/>
    <s v="Small Box"/>
    <x v="804"/>
    <n v="0.59"/>
    <s v="United States"/>
    <x v="3"/>
    <x v="26"/>
    <s v="Pensacola"/>
    <n v="32503"/>
    <d v="2015-04-30T00:00:00"/>
    <d v="2015-05-04T00:00:00"/>
    <n v="4"/>
    <n v="59.49"/>
    <n v="91408"/>
    <n v="4"/>
    <n v="-430.35"/>
    <n v="1.84"/>
    <x v="4"/>
    <x v="0"/>
    <x v="0"/>
    <n v="-256.02"/>
    <s v=""/>
    <x v="2"/>
  </r>
  <r>
    <n v="18898"/>
    <s v="Medium"/>
    <n v="7.0000000000000007E-2"/>
    <n v="-41.77"/>
    <n v="60.97"/>
    <n v="4.5"/>
    <n v="2709"/>
    <x v="890"/>
    <x v="2"/>
    <x v="3"/>
    <x v="0"/>
    <x v="15"/>
    <s v="Small Box"/>
    <x v="714"/>
    <n v="0.56000000000000005"/>
    <s v="United States"/>
    <x v="1"/>
    <x v="30"/>
    <s v="Ellicott City"/>
    <n v="21042"/>
    <d v="2015-05-28T00:00:00"/>
    <d v="2015-05-30T00:00:00"/>
    <n v="1"/>
    <n v="57.84"/>
    <n v="89240"/>
    <n v="2"/>
    <n v="-72.22"/>
    <n v="4.3499999999999996"/>
    <x v="3"/>
    <x v="0"/>
    <x v="0"/>
    <n v="-41.77"/>
    <s v=""/>
    <x v="2"/>
  </r>
  <r>
    <n v="18899"/>
    <s v="Medium"/>
    <n v="0"/>
    <n v="-1014.11"/>
    <n v="90.98"/>
    <n v="56.2"/>
    <n v="2709"/>
    <x v="890"/>
    <x v="2"/>
    <x v="3"/>
    <x v="1"/>
    <x v="2"/>
    <s v="Medium Box"/>
    <x v="384"/>
    <n v="0.74"/>
    <s v="United States"/>
    <x v="1"/>
    <x v="30"/>
    <s v="Ellicott City"/>
    <n v="21042"/>
    <d v="2015-05-28T00:00:00"/>
    <d v="2015-05-30T00:00:00"/>
    <n v="15"/>
    <n v="1425.71"/>
    <n v="89240"/>
    <n v="2"/>
    <n v="-71.13"/>
    <n v="0"/>
    <x v="3"/>
    <x v="1"/>
    <x v="1"/>
    <n v="-1014.11"/>
    <s v=""/>
    <x v="2"/>
  </r>
  <r>
    <n v="18855"/>
    <s v="Critical"/>
    <n v="7.0000000000000007E-2"/>
    <n v="17.43"/>
    <n v="2.88"/>
    <n v="0.5"/>
    <n v="2713"/>
    <x v="891"/>
    <x v="2"/>
    <x v="0"/>
    <x v="0"/>
    <x v="9"/>
    <s v="Small Box"/>
    <x v="805"/>
    <n v="0.39"/>
    <s v="United States"/>
    <x v="2"/>
    <x v="22"/>
    <s v="Kalamazoo"/>
    <n v="49001"/>
    <d v="2015-06-21T00:00:00"/>
    <d v="2015-06-24T00:00:00"/>
    <n v="9"/>
    <n v="25.26"/>
    <n v="88701"/>
    <n v="3"/>
    <n v="69"/>
    <n v="1.9"/>
    <x v="1"/>
    <x v="0"/>
    <x v="0"/>
    <s v=""/>
    <n v="17.43"/>
    <x v="763"/>
  </r>
  <r>
    <n v="18856"/>
    <s v="Critical"/>
    <n v="0.03"/>
    <n v="-178.87"/>
    <n v="348.21"/>
    <n v="40.19"/>
    <n v="2713"/>
    <x v="891"/>
    <x v="1"/>
    <x v="0"/>
    <x v="1"/>
    <x v="11"/>
    <s v="Jumbo Box"/>
    <x v="553"/>
    <n v="0.62"/>
    <s v="United States"/>
    <x v="2"/>
    <x v="22"/>
    <s v="Kalamazoo"/>
    <n v="49001"/>
    <d v="2015-06-21T00:00:00"/>
    <d v="2015-06-22T00:00:00"/>
    <n v="2"/>
    <n v="736.16"/>
    <n v="88701"/>
    <n v="1"/>
    <n v="-24.3"/>
    <n v="22.77"/>
    <x v="1"/>
    <x v="0"/>
    <x v="0"/>
    <n v="-178.87"/>
    <s v=""/>
    <x v="2"/>
  </r>
  <r>
    <n v="21690"/>
    <s v="Low"/>
    <n v="0.01"/>
    <n v="-74.64"/>
    <n v="29.89"/>
    <n v="1.99"/>
    <n v="2715"/>
    <x v="892"/>
    <x v="2"/>
    <x v="0"/>
    <x v="2"/>
    <x v="13"/>
    <s v="Small Pack"/>
    <x v="468"/>
    <n v="0.5"/>
    <s v="United States"/>
    <x v="2"/>
    <x v="22"/>
    <s v="Lansing"/>
    <n v="48911"/>
    <d v="2015-01-12T00:00:00"/>
    <d v="2015-01-16T00:00:00"/>
    <n v="1"/>
    <n v="31.96"/>
    <n v="88702"/>
    <n v="4"/>
    <n v="-233.54"/>
    <n v="0.32"/>
    <x v="0"/>
    <x v="0"/>
    <x v="0"/>
    <n v="-74.64"/>
    <s v=""/>
    <x v="2"/>
  </r>
  <r>
    <n v="21863"/>
    <s v="Critical"/>
    <n v="0.1"/>
    <n v="65.41"/>
    <n v="6.74"/>
    <n v="1.72"/>
    <n v="2718"/>
    <x v="893"/>
    <x v="2"/>
    <x v="3"/>
    <x v="0"/>
    <x v="7"/>
    <s v="Wrap Bag"/>
    <x v="806"/>
    <n v="0.35"/>
    <s v="United States"/>
    <x v="2"/>
    <x v="12"/>
    <s v="Lansing"/>
    <n v="60438"/>
    <d v="2015-03-01T00:00:00"/>
    <d v="2015-03-03T00:00:00"/>
    <n v="15"/>
    <n v="98.17"/>
    <n v="89394"/>
    <n v="2"/>
    <n v="66.63"/>
    <n v="10.91"/>
    <x v="5"/>
    <x v="0"/>
    <x v="0"/>
    <s v=""/>
    <n v="65.41"/>
    <x v="764"/>
  </r>
  <r>
    <n v="21399"/>
    <s v="Critical"/>
    <n v="0"/>
    <n v="-25.63"/>
    <n v="40.479999999999997"/>
    <n v="19.989999999999998"/>
    <n v="2720"/>
    <x v="894"/>
    <x v="2"/>
    <x v="2"/>
    <x v="2"/>
    <x v="13"/>
    <s v="Small Box"/>
    <x v="295"/>
    <n v="0.77"/>
    <s v="United States"/>
    <x v="3"/>
    <x v="29"/>
    <s v="Dalton"/>
    <n v="30721"/>
    <d v="2015-06-16T00:00:00"/>
    <d v="2015-06-17T00:00:00"/>
    <n v="6"/>
    <n v="264.95"/>
    <n v="88766"/>
    <n v="1"/>
    <n v="-9.68"/>
    <n v="0"/>
    <x v="1"/>
    <x v="1"/>
    <x v="1"/>
    <n v="-25.63"/>
    <s v=""/>
    <x v="2"/>
  </r>
  <r>
    <n v="19907"/>
    <s v="Critical"/>
    <n v="0.06"/>
    <n v="-37.56"/>
    <n v="4.9800000000000004"/>
    <n v="7.44"/>
    <n v="2724"/>
    <x v="895"/>
    <x v="2"/>
    <x v="1"/>
    <x v="0"/>
    <x v="7"/>
    <s v="Small Box"/>
    <x v="130"/>
    <n v="0.36"/>
    <s v="United States"/>
    <x v="3"/>
    <x v="20"/>
    <s v="Chattanooga"/>
    <n v="37421"/>
    <d v="2015-05-01T00:00:00"/>
    <d v="2015-05-02T00:00:00"/>
    <n v="10"/>
    <n v="53.21"/>
    <n v="88959"/>
    <n v="1"/>
    <n v="-70.59"/>
    <n v="3.4"/>
    <x v="3"/>
    <x v="0"/>
    <x v="0"/>
    <n v="-37.56"/>
    <s v=""/>
    <x v="2"/>
  </r>
  <r>
    <n v="19908"/>
    <s v="Critical"/>
    <n v="0.01"/>
    <n v="-449.69"/>
    <n v="6.48"/>
    <n v="7.37"/>
    <n v="2724"/>
    <x v="895"/>
    <x v="2"/>
    <x v="1"/>
    <x v="0"/>
    <x v="7"/>
    <s v="Small Box"/>
    <x v="251"/>
    <n v="0.37"/>
    <s v="United States"/>
    <x v="3"/>
    <x v="20"/>
    <s v="Chattanooga"/>
    <n v="37421"/>
    <d v="2015-05-01T00:00:00"/>
    <d v="2015-05-03T00:00:00"/>
    <n v="18"/>
    <n v="122.8"/>
    <n v="88959"/>
    <n v="2"/>
    <n v="-366.2"/>
    <n v="1.24"/>
    <x v="3"/>
    <x v="0"/>
    <x v="0"/>
    <n v="-449.69"/>
    <s v=""/>
    <x v="2"/>
  </r>
  <r>
    <n v="22612"/>
    <s v="Not Specified"/>
    <n v="0.05"/>
    <n v="-66.25"/>
    <n v="28.15"/>
    <n v="6.17"/>
    <n v="2725"/>
    <x v="896"/>
    <x v="2"/>
    <x v="1"/>
    <x v="0"/>
    <x v="0"/>
    <s v="Small Pack"/>
    <x v="765"/>
    <n v="0.55000000000000004"/>
    <s v="United States"/>
    <x v="3"/>
    <x v="20"/>
    <s v="Clarksville"/>
    <n v="37042"/>
    <d v="2015-01-17T00:00:00"/>
    <d v="2015-01-18T00:00:00"/>
    <n v="10"/>
    <n v="282.38"/>
    <n v="88958"/>
    <n v="1"/>
    <n v="-23.46"/>
    <n v="14.86"/>
    <x v="0"/>
    <x v="0"/>
    <x v="0"/>
    <n v="-66.25"/>
    <s v=""/>
    <x v="2"/>
  </r>
  <r>
    <n v="21422"/>
    <s v="Low"/>
    <n v="0.08"/>
    <n v="501.69"/>
    <n v="230.98"/>
    <n v="23.78"/>
    <n v="2729"/>
    <x v="897"/>
    <x v="1"/>
    <x v="3"/>
    <x v="1"/>
    <x v="11"/>
    <s v="Jumbo Box"/>
    <x v="292"/>
    <n v="0.6"/>
    <s v="United States"/>
    <x v="0"/>
    <x v="0"/>
    <s v="Bellingham"/>
    <n v="98226"/>
    <d v="2015-03-06T00:00:00"/>
    <d v="2015-03-10T00:00:00"/>
    <n v="4"/>
    <n v="924.8"/>
    <n v="88114"/>
    <n v="4"/>
    <n v="54.25"/>
    <n v="80.42"/>
    <x v="5"/>
    <x v="0"/>
    <x v="0"/>
    <s v=""/>
    <n v="501.69"/>
    <x v="765"/>
  </r>
  <r>
    <n v="19819"/>
    <s v="Not Specified"/>
    <n v="0.05"/>
    <n v="566.61"/>
    <n v="100.98"/>
    <n v="7.18"/>
    <n v="2737"/>
    <x v="898"/>
    <x v="2"/>
    <x v="2"/>
    <x v="2"/>
    <x v="13"/>
    <s v="Small Box"/>
    <x v="751"/>
    <n v="0.4"/>
    <s v="United States"/>
    <x v="1"/>
    <x v="9"/>
    <s v="Rutland"/>
    <n v="5701"/>
    <d v="2015-04-22T00:00:00"/>
    <d v="2015-04-24T00:00:00"/>
    <n v="8"/>
    <n v="821.17"/>
    <n v="89018"/>
    <n v="2"/>
    <n v="69"/>
    <n v="43.22"/>
    <x v="4"/>
    <x v="0"/>
    <x v="0"/>
    <s v=""/>
    <n v="566.61"/>
    <x v="766"/>
  </r>
  <r>
    <n v="18790"/>
    <s v="Medium"/>
    <n v="0.03"/>
    <n v="-57.56"/>
    <n v="15.31"/>
    <n v="8.7799999999999994"/>
    <n v="2737"/>
    <x v="898"/>
    <x v="2"/>
    <x v="2"/>
    <x v="0"/>
    <x v="10"/>
    <s v="Small Box"/>
    <x v="657"/>
    <n v="0.56999999999999995"/>
    <s v="United States"/>
    <x v="1"/>
    <x v="9"/>
    <s v="Rutland"/>
    <n v="5701"/>
    <d v="2015-06-01T00:00:00"/>
    <d v="2015-06-02T00:00:00"/>
    <n v="12"/>
    <n v="194.08"/>
    <n v="89019"/>
    <n v="1"/>
    <n v="-29.66"/>
    <n v="6"/>
    <x v="1"/>
    <x v="0"/>
    <x v="0"/>
    <n v="-57.56"/>
    <s v=""/>
    <x v="2"/>
  </r>
  <r>
    <n v="24278"/>
    <s v="Critical"/>
    <n v="0.02"/>
    <n v="164.06"/>
    <n v="33.979999999999997"/>
    <n v="1.99"/>
    <n v="2738"/>
    <x v="899"/>
    <x v="2"/>
    <x v="2"/>
    <x v="2"/>
    <x v="13"/>
    <s v="Small Pack"/>
    <x v="807"/>
    <n v="0.45"/>
    <s v="United States"/>
    <x v="1"/>
    <x v="9"/>
    <s v="South Burlington"/>
    <n v="5403"/>
    <d v="2015-04-13T00:00:00"/>
    <d v="2015-04-15T00:00:00"/>
    <n v="7"/>
    <n v="237.77"/>
    <n v="89017"/>
    <n v="2"/>
    <n v="69"/>
    <n v="4.8499999999999996"/>
    <x v="4"/>
    <x v="0"/>
    <x v="0"/>
    <s v=""/>
    <n v="164.06"/>
    <x v="405"/>
  </r>
  <r>
    <n v="19987"/>
    <s v="Low"/>
    <n v="0.01"/>
    <n v="218.23"/>
    <n v="35.99"/>
    <n v="5.99"/>
    <n v="2741"/>
    <x v="900"/>
    <x v="2"/>
    <x v="2"/>
    <x v="2"/>
    <x v="5"/>
    <s v="Wrap Bag"/>
    <x v="351"/>
    <n v="0.38"/>
    <s v="United States"/>
    <x v="0"/>
    <x v="44"/>
    <s v="Caldwell"/>
    <n v="83605"/>
    <d v="2015-03-12T00:00:00"/>
    <d v="2015-03-19T00:00:00"/>
    <n v="10"/>
    <n v="316.27999999999997"/>
    <n v="89481"/>
    <n v="7"/>
    <n v="69"/>
    <n v="3.19"/>
    <x v="5"/>
    <x v="0"/>
    <x v="0"/>
    <s v=""/>
    <n v="218.23"/>
    <x v="767"/>
  </r>
  <r>
    <n v="21323"/>
    <s v="Medium"/>
    <n v="0.01"/>
    <n v="1049.03"/>
    <n v="220.98"/>
    <n v="64.66"/>
    <n v="2745"/>
    <x v="901"/>
    <x v="1"/>
    <x v="0"/>
    <x v="1"/>
    <x v="14"/>
    <s v="Jumbo Box"/>
    <x v="808"/>
    <n v="0.62"/>
    <s v="United States"/>
    <x v="0"/>
    <x v="28"/>
    <s v="Chandler"/>
    <n v="85224"/>
    <d v="2015-03-18T00:00:00"/>
    <d v="2015-03-19T00:00:00"/>
    <n v="11"/>
    <n v="2591.09"/>
    <n v="86184"/>
    <n v="1"/>
    <n v="40.49"/>
    <n v="26.17"/>
    <x v="5"/>
    <x v="0"/>
    <x v="0"/>
    <s v=""/>
    <n v="1049.03"/>
    <x v="768"/>
  </r>
  <r>
    <n v="4949"/>
    <s v="Medium"/>
    <n v="0.08"/>
    <n v="-102.93"/>
    <n v="9.98"/>
    <n v="12.52"/>
    <n v="2747"/>
    <x v="902"/>
    <x v="2"/>
    <x v="0"/>
    <x v="1"/>
    <x v="2"/>
    <s v="Small Box"/>
    <x v="809"/>
    <n v="0.56999999999999995"/>
    <s v="United States"/>
    <x v="1"/>
    <x v="4"/>
    <s v="New York City"/>
    <n v="10115"/>
    <d v="2015-02-05T00:00:00"/>
    <d v="2015-02-07T00:00:00"/>
    <n v="15"/>
    <n v="150.24"/>
    <n v="35200"/>
    <n v="2"/>
    <n v="-68.510000000000005"/>
    <n v="13.06"/>
    <x v="2"/>
    <x v="0"/>
    <x v="0"/>
    <n v="-102.93"/>
    <s v=""/>
    <x v="2"/>
  </r>
  <r>
    <n v="3323"/>
    <s v="Medium"/>
    <n v="0.01"/>
    <n v="1049.03"/>
    <n v="220.98"/>
    <n v="64.66"/>
    <n v="2747"/>
    <x v="902"/>
    <x v="1"/>
    <x v="0"/>
    <x v="1"/>
    <x v="14"/>
    <s v="Jumbo Box"/>
    <x v="808"/>
    <n v="0.62"/>
    <s v="United States"/>
    <x v="1"/>
    <x v="4"/>
    <s v="New York City"/>
    <n v="10115"/>
    <d v="2015-03-18T00:00:00"/>
    <d v="2015-03-19T00:00:00"/>
    <n v="44"/>
    <n v="10364.36"/>
    <n v="23751"/>
    <n v="1"/>
    <n v="10.119999999999999"/>
    <n v="104.69"/>
    <x v="5"/>
    <x v="0"/>
    <x v="0"/>
    <s v=""/>
    <n v="1049.03"/>
    <x v="769"/>
  </r>
  <r>
    <n v="23271"/>
    <s v="Critical"/>
    <n v="0.02"/>
    <n v="664.52"/>
    <n v="161.55000000000001"/>
    <n v="19.989999999999998"/>
    <n v="2750"/>
    <x v="903"/>
    <x v="2"/>
    <x v="2"/>
    <x v="0"/>
    <x v="10"/>
    <s v="Small Box"/>
    <x v="40"/>
    <n v="0.66"/>
    <s v="United States"/>
    <x v="3"/>
    <x v="8"/>
    <s v="Waynesboro"/>
    <n v="22980"/>
    <d v="2015-03-08T00:00:00"/>
    <d v="2015-03-08T00:00:00"/>
    <n v="4"/>
    <n v="657.61"/>
    <n v="91424"/>
    <n v="0"/>
    <n v="101.05"/>
    <n v="13.42"/>
    <x v="5"/>
    <x v="0"/>
    <x v="0"/>
    <s v=""/>
    <n v="664.52"/>
    <x v="770"/>
  </r>
  <r>
    <n v="21630"/>
    <s v="Medium"/>
    <n v="0.08"/>
    <n v="105.7"/>
    <n v="22.01"/>
    <n v="5.53"/>
    <n v="2760"/>
    <x v="904"/>
    <x v="2"/>
    <x v="0"/>
    <x v="0"/>
    <x v="0"/>
    <s v="Small Pack"/>
    <x v="694"/>
    <n v="0.59"/>
    <s v="United States"/>
    <x v="1"/>
    <x v="18"/>
    <s v="Waterbury"/>
    <n v="6708"/>
    <d v="2015-04-22T00:00:00"/>
    <d v="2015-04-24T00:00:00"/>
    <n v="11"/>
    <n v="241.97"/>
    <n v="90724"/>
    <n v="2"/>
    <n v="43.68"/>
    <n v="21.04"/>
    <x v="4"/>
    <x v="0"/>
    <x v="0"/>
    <s v=""/>
    <n v="105.7"/>
    <x v="771"/>
  </r>
  <r>
    <n v="21629"/>
    <s v="Medium"/>
    <n v="0.02"/>
    <n v="-21.06"/>
    <n v="29.74"/>
    <n v="6.64"/>
    <n v="2764"/>
    <x v="905"/>
    <x v="2"/>
    <x v="0"/>
    <x v="0"/>
    <x v="10"/>
    <s v="Small Box"/>
    <x v="810"/>
    <n v="0.7"/>
    <s v="United States"/>
    <x v="1"/>
    <x v="2"/>
    <s v="Hackensack"/>
    <n v="7601"/>
    <d v="2015-04-22T00:00:00"/>
    <d v="2015-04-22T00:00:00"/>
    <n v="4"/>
    <n v="120.81"/>
    <n v="90724"/>
    <n v="0"/>
    <n v="-17.43"/>
    <n v="2.4700000000000002"/>
    <x v="4"/>
    <x v="0"/>
    <x v="0"/>
    <n v="-21.06"/>
    <s v=""/>
    <x v="2"/>
  </r>
  <r>
    <n v="26156"/>
    <s v="Low"/>
    <n v="0.03"/>
    <n v="-5.08"/>
    <n v="5.85"/>
    <n v="2.27"/>
    <n v="2765"/>
    <x v="906"/>
    <x v="2"/>
    <x v="0"/>
    <x v="0"/>
    <x v="0"/>
    <s v="Wrap Bag"/>
    <x v="811"/>
    <n v="0.56000000000000005"/>
    <s v="United States"/>
    <x v="1"/>
    <x v="2"/>
    <s v="Lindenwold"/>
    <n v="8021"/>
    <d v="2015-05-28T00:00:00"/>
    <d v="2015-05-30T00:00:00"/>
    <n v="7"/>
    <n v="41.4"/>
    <n v="90725"/>
    <n v="2"/>
    <n v="-12.27"/>
    <n v="1.28"/>
    <x v="3"/>
    <x v="0"/>
    <x v="0"/>
    <n v="-5.08"/>
    <s v=""/>
    <x v="2"/>
  </r>
  <r>
    <n v="23342"/>
    <s v="Critical"/>
    <n v="0.02"/>
    <n v="1289.3800000000001"/>
    <n v="11.55"/>
    <n v="2.36"/>
    <n v="2770"/>
    <x v="907"/>
    <x v="2"/>
    <x v="0"/>
    <x v="0"/>
    <x v="0"/>
    <s v="Wrap Bag"/>
    <x v="99"/>
    <n v="0.55000000000000004"/>
    <s v="United States"/>
    <x v="3"/>
    <x v="29"/>
    <s v="Dunwoody"/>
    <n v="30338"/>
    <d v="2015-03-08T00:00:00"/>
    <d v="2015-03-10T00:00:00"/>
    <n v="14"/>
    <n v="159.53"/>
    <n v="88975"/>
    <n v="2"/>
    <n v="808.24"/>
    <n v="3.26"/>
    <x v="5"/>
    <x v="0"/>
    <x v="0"/>
    <s v=""/>
    <n v="1289.3800000000001"/>
    <x v="772"/>
  </r>
  <r>
    <n v="26157"/>
    <s v="High"/>
    <n v="7.0000000000000007E-2"/>
    <n v="-191.55"/>
    <n v="177.98"/>
    <n v="0.99"/>
    <n v="2771"/>
    <x v="908"/>
    <x v="2"/>
    <x v="0"/>
    <x v="0"/>
    <x v="15"/>
    <s v="Small Box"/>
    <x v="529"/>
    <n v="0.56000000000000005"/>
    <s v="United States"/>
    <x v="3"/>
    <x v="29"/>
    <s v="East Point"/>
    <n v="30344"/>
    <d v="2015-06-13T00:00:00"/>
    <d v="2015-06-13T00:00:00"/>
    <n v="3"/>
    <n v="536.29"/>
    <n v="88974"/>
    <n v="0"/>
    <n v="-35.72"/>
    <n v="40.369999999999997"/>
    <x v="1"/>
    <x v="0"/>
    <x v="0"/>
    <n v="-191.55"/>
    <s v=""/>
    <x v="2"/>
  </r>
  <r>
    <n v="24523"/>
    <s v="Not Specified"/>
    <n v="0.1"/>
    <n v="-29"/>
    <n v="5.18"/>
    <n v="5.74"/>
    <n v="2773"/>
    <x v="909"/>
    <x v="2"/>
    <x v="0"/>
    <x v="0"/>
    <x v="8"/>
    <s v="Small Box"/>
    <x v="314"/>
    <n v="0.36"/>
    <s v="United States"/>
    <x v="0"/>
    <x v="1"/>
    <s v="Dublin"/>
    <n v="94568"/>
    <d v="2015-03-26T00:00:00"/>
    <d v="2015-03-28T00:00:00"/>
    <n v="2"/>
    <n v="10.96"/>
    <n v="91584"/>
    <n v="2"/>
    <n v="-264.63"/>
    <n v="1.22"/>
    <x v="5"/>
    <x v="0"/>
    <x v="0"/>
    <n v="-29"/>
    <s v=""/>
    <x v="2"/>
  </r>
  <r>
    <n v="20956"/>
    <s v="Low"/>
    <n v="7.0000000000000007E-2"/>
    <n v="2860.93"/>
    <n v="574.74"/>
    <n v="24.49"/>
    <n v="2775"/>
    <x v="910"/>
    <x v="2"/>
    <x v="3"/>
    <x v="2"/>
    <x v="6"/>
    <s v="Large Box"/>
    <x v="81"/>
    <n v="0.37"/>
    <s v="United States"/>
    <x v="2"/>
    <x v="12"/>
    <s v="Franklin Park"/>
    <n v="60131"/>
    <d v="2015-01-30T00:00:00"/>
    <d v="2015-02-04T00:00:00"/>
    <n v="8"/>
    <n v="4146.28"/>
    <n v="91229"/>
    <n v="5"/>
    <n v="69"/>
    <n v="312.08999999999997"/>
    <x v="0"/>
    <x v="0"/>
    <x v="0"/>
    <s v=""/>
    <n v="2860.93"/>
    <x v="773"/>
  </r>
  <r>
    <n v="24122"/>
    <s v="Critical"/>
    <n v="0.03"/>
    <n v="2692.44"/>
    <n v="350.98"/>
    <n v="30"/>
    <n v="2776"/>
    <x v="911"/>
    <x v="1"/>
    <x v="3"/>
    <x v="1"/>
    <x v="1"/>
    <s v="Jumbo Drum"/>
    <x v="309"/>
    <n v="0.61"/>
    <s v="United States"/>
    <x v="1"/>
    <x v="30"/>
    <s v="Gaithersburg"/>
    <n v="20877"/>
    <d v="2015-01-12T00:00:00"/>
    <d v="2015-01-15T00:00:00"/>
    <n v="11"/>
    <n v="3902.09"/>
    <n v="91228"/>
    <n v="3"/>
    <n v="69"/>
    <n v="120.68"/>
    <x v="0"/>
    <x v="0"/>
    <x v="0"/>
    <s v=""/>
    <n v="2692.44"/>
    <x v="774"/>
  </r>
  <r>
    <n v="24123"/>
    <s v="Critical"/>
    <n v="0.04"/>
    <n v="2.0699999999999998"/>
    <n v="1.68"/>
    <n v="1"/>
    <n v="2776"/>
    <x v="911"/>
    <x v="2"/>
    <x v="3"/>
    <x v="0"/>
    <x v="0"/>
    <s v="Wrap Bag"/>
    <x v="812"/>
    <n v="0.35"/>
    <s v="United States"/>
    <x v="1"/>
    <x v="30"/>
    <s v="Gaithersburg"/>
    <n v="20877"/>
    <d v="2015-01-12T00:00:00"/>
    <d v="2015-01-14T00:00:00"/>
    <n v="8"/>
    <n v="14.18"/>
    <n v="91228"/>
    <n v="2"/>
    <n v="14.58"/>
    <n v="0.59"/>
    <x v="0"/>
    <x v="0"/>
    <x v="0"/>
    <s v=""/>
    <n v="2.0699999999999998"/>
    <x v="775"/>
  </r>
  <r>
    <n v="20097"/>
    <s v="High"/>
    <n v="0.05"/>
    <n v="111.05"/>
    <n v="205.99"/>
    <n v="8.99"/>
    <n v="2778"/>
    <x v="912"/>
    <x v="0"/>
    <x v="3"/>
    <x v="2"/>
    <x v="5"/>
    <s v="Small Box"/>
    <x v="813"/>
    <n v="0.57999999999999996"/>
    <s v="United States"/>
    <x v="3"/>
    <x v="24"/>
    <s v="Wilmington"/>
    <n v="28403"/>
    <d v="2015-02-11T00:00:00"/>
    <d v="2015-02-12T00:00:00"/>
    <n v="12"/>
    <n v="2118.9899999999998"/>
    <n v="87160"/>
    <n v="1"/>
    <n v="5.24"/>
    <n v="111.53"/>
    <x v="2"/>
    <x v="0"/>
    <x v="0"/>
    <s v=""/>
    <n v="111.05"/>
    <x v="776"/>
  </r>
  <r>
    <n v="20098"/>
    <s v="High"/>
    <n v="0.08"/>
    <n v="-1963.75"/>
    <n v="205.99"/>
    <n v="8.99"/>
    <n v="2778"/>
    <x v="912"/>
    <x v="2"/>
    <x v="3"/>
    <x v="2"/>
    <x v="5"/>
    <s v="Small Box"/>
    <x v="20"/>
    <n v="0.56000000000000005"/>
    <s v="United States"/>
    <x v="3"/>
    <x v="24"/>
    <s v="Wilmington"/>
    <n v="28403"/>
    <d v="2015-02-11T00:00:00"/>
    <d v="2015-02-12T00:00:00"/>
    <n v="5"/>
    <n v="837.64"/>
    <n v="87160"/>
    <n v="1"/>
    <n v="-234.44"/>
    <n v="72.84"/>
    <x v="2"/>
    <x v="0"/>
    <x v="0"/>
    <n v="-1963.75"/>
    <s v=""/>
    <x v="2"/>
  </r>
  <r>
    <n v="21707"/>
    <s v="Critical"/>
    <n v="0.01"/>
    <n v="-60.7"/>
    <n v="35.99"/>
    <n v="5.99"/>
    <n v="2779"/>
    <x v="913"/>
    <x v="2"/>
    <x v="0"/>
    <x v="2"/>
    <x v="5"/>
    <s v="Wrap Bag"/>
    <x v="351"/>
    <n v="0.38"/>
    <s v="United States"/>
    <x v="3"/>
    <x v="24"/>
    <s v="Wilson"/>
    <n v="27893"/>
    <d v="2015-06-11T00:00:00"/>
    <d v="2015-06-12T00:00:00"/>
    <n v="11"/>
    <n v="345.07"/>
    <n v="87161"/>
    <n v="1"/>
    <n v="-17.59"/>
    <n v="3.49"/>
    <x v="1"/>
    <x v="0"/>
    <x v="0"/>
    <n v="-60.7"/>
    <s v=""/>
    <x v="2"/>
  </r>
  <r>
    <n v="22095"/>
    <s v="Low"/>
    <n v="0.09"/>
    <n v="-37.79"/>
    <n v="2.16"/>
    <n v="6.05"/>
    <n v="2781"/>
    <x v="914"/>
    <x v="2"/>
    <x v="3"/>
    <x v="0"/>
    <x v="8"/>
    <s v="Small Box"/>
    <x v="542"/>
    <n v="0.37"/>
    <s v="United States"/>
    <x v="0"/>
    <x v="6"/>
    <s v="Woodburn"/>
    <n v="97071"/>
    <d v="2015-01-31T00:00:00"/>
    <d v="2015-02-04T00:00:00"/>
    <n v="2"/>
    <n v="5.48"/>
    <n v="87162"/>
    <n v="4"/>
    <n v="-689.58"/>
    <n v="0.54"/>
    <x v="0"/>
    <x v="0"/>
    <x v="0"/>
    <n v="-37.79"/>
    <s v=""/>
    <x v="2"/>
  </r>
  <r>
    <n v="22096"/>
    <s v="Low"/>
    <n v="0.03"/>
    <n v="7576.11"/>
    <n v="808.49"/>
    <n v="55.3"/>
    <n v="2781"/>
    <x v="914"/>
    <x v="1"/>
    <x v="3"/>
    <x v="2"/>
    <x v="6"/>
    <s v="Jumbo Drum"/>
    <x v="814"/>
    <n v="0.4"/>
    <s v="United States"/>
    <x v="0"/>
    <x v="6"/>
    <s v="Woodburn"/>
    <n v="97071"/>
    <d v="2015-01-31T00:00:00"/>
    <d v="2015-02-07T00:00:00"/>
    <n v="11"/>
    <n v="8201.33"/>
    <n v="87162"/>
    <n v="7"/>
    <n v="92.38"/>
    <n v="253.65"/>
    <x v="0"/>
    <x v="0"/>
    <x v="0"/>
    <s v=""/>
    <n v="7576.11"/>
    <x v="777"/>
  </r>
  <r>
    <n v="22097"/>
    <s v="Low"/>
    <n v="0"/>
    <n v="-43.26"/>
    <n v="6.48"/>
    <n v="8.19"/>
    <n v="2781"/>
    <x v="914"/>
    <x v="2"/>
    <x v="3"/>
    <x v="0"/>
    <x v="7"/>
    <s v="Small Box"/>
    <x v="815"/>
    <n v="0.37"/>
    <s v="United States"/>
    <x v="0"/>
    <x v="6"/>
    <s v="Woodburn"/>
    <n v="97071"/>
    <d v="2015-01-31T00:00:00"/>
    <d v="2015-02-07T00:00:00"/>
    <n v="3"/>
    <n v="22.67"/>
    <n v="87162"/>
    <n v="7"/>
    <n v="-190.82"/>
    <n v="0"/>
    <x v="0"/>
    <x v="1"/>
    <x v="1"/>
    <n v="-43.26"/>
    <s v=""/>
    <x v="2"/>
  </r>
  <r>
    <n v="21587"/>
    <s v="Not Specified"/>
    <n v="0.01"/>
    <n v="-44.44"/>
    <n v="47.98"/>
    <n v="3.61"/>
    <n v="2787"/>
    <x v="915"/>
    <x v="0"/>
    <x v="3"/>
    <x v="2"/>
    <x v="13"/>
    <s v="Small Pack"/>
    <x v="367"/>
    <n v="0.71"/>
    <s v="United States"/>
    <x v="3"/>
    <x v="11"/>
    <s v="Metairie"/>
    <n v="70003"/>
    <d v="2015-03-12T00:00:00"/>
    <d v="2015-03-13T00:00:00"/>
    <n v="8"/>
    <n v="393.98"/>
    <n v="91316"/>
    <n v="1"/>
    <n v="-11.28"/>
    <n v="3.98"/>
    <x v="5"/>
    <x v="0"/>
    <x v="0"/>
    <n v="-44.44"/>
    <s v=""/>
    <x v="2"/>
  </r>
  <r>
    <n v="19860"/>
    <s v="Critical"/>
    <n v="0.09"/>
    <n v="4.8499999999999996"/>
    <n v="2.88"/>
    <n v="0.7"/>
    <n v="2791"/>
    <x v="916"/>
    <x v="2"/>
    <x v="0"/>
    <x v="0"/>
    <x v="0"/>
    <s v="Wrap Bag"/>
    <x v="816"/>
    <n v="0.56000000000000005"/>
    <s v="United States"/>
    <x v="2"/>
    <x v="22"/>
    <s v="Madison Heights"/>
    <n v="48071"/>
    <d v="2015-01-15T00:00:00"/>
    <d v="2015-01-15T00:00:00"/>
    <n v="7"/>
    <n v="19.29"/>
    <n v="88758"/>
    <n v="0"/>
    <n v="25.14"/>
    <n v="1.91"/>
    <x v="0"/>
    <x v="0"/>
    <x v="0"/>
    <s v=""/>
    <n v="4.8499999999999996"/>
    <x v="778"/>
  </r>
  <r>
    <n v="18361"/>
    <s v="Medium"/>
    <n v="0.06"/>
    <n v="3.59"/>
    <n v="2.61"/>
    <n v="0.5"/>
    <n v="2794"/>
    <x v="917"/>
    <x v="2"/>
    <x v="0"/>
    <x v="0"/>
    <x v="9"/>
    <s v="Small Box"/>
    <x v="317"/>
    <n v="0.39"/>
    <s v="United States"/>
    <x v="2"/>
    <x v="25"/>
    <s v="Marshalltown"/>
    <n v="50158"/>
    <d v="2015-03-20T00:00:00"/>
    <d v="2015-03-22T00:00:00"/>
    <n v="2"/>
    <n v="5.21"/>
    <n v="87554"/>
    <n v="2"/>
    <n v="69"/>
    <n v="0.33"/>
    <x v="5"/>
    <x v="0"/>
    <x v="0"/>
    <s v=""/>
    <n v="3.59"/>
    <x v="779"/>
  </r>
  <r>
    <n v="18895"/>
    <s v="High"/>
    <n v="7.0000000000000007E-2"/>
    <n v="15.81"/>
    <n v="4.76"/>
    <n v="0.88"/>
    <n v="2794"/>
    <x v="917"/>
    <x v="2"/>
    <x v="0"/>
    <x v="0"/>
    <x v="7"/>
    <s v="Wrap Bag"/>
    <x v="817"/>
    <n v="0.39"/>
    <s v="United States"/>
    <x v="2"/>
    <x v="25"/>
    <s v="Marshalltown"/>
    <n v="50158"/>
    <d v="2015-06-07T00:00:00"/>
    <d v="2015-06-07T00:00:00"/>
    <n v="5"/>
    <n v="22.92"/>
    <n v="87555"/>
    <n v="0"/>
    <n v="69"/>
    <n v="1.73"/>
    <x v="1"/>
    <x v="0"/>
    <x v="0"/>
    <s v=""/>
    <n v="15.81"/>
    <x v="780"/>
  </r>
  <r>
    <n v="19486"/>
    <s v="Low"/>
    <n v="0.04"/>
    <n v="-69.91"/>
    <n v="3.57"/>
    <n v="4.17"/>
    <n v="2795"/>
    <x v="918"/>
    <x v="2"/>
    <x v="0"/>
    <x v="0"/>
    <x v="0"/>
    <s v="Small Pack"/>
    <x v="818"/>
    <n v="0.59"/>
    <s v="United States"/>
    <x v="2"/>
    <x v="25"/>
    <s v="Mason City"/>
    <n v="50401"/>
    <d v="2015-01-26T00:00:00"/>
    <d v="2015-01-28T00:00:00"/>
    <n v="8"/>
    <n v="30.9"/>
    <n v="87556"/>
    <n v="2"/>
    <n v="-226.25"/>
    <n v="1.29"/>
    <x v="0"/>
    <x v="0"/>
    <x v="0"/>
    <n v="-69.91"/>
    <s v=""/>
    <x v="2"/>
  </r>
  <r>
    <n v="19487"/>
    <s v="Low"/>
    <n v="0.05"/>
    <n v="1630.53"/>
    <n v="200.99"/>
    <n v="4.2"/>
    <n v="2795"/>
    <x v="918"/>
    <x v="2"/>
    <x v="0"/>
    <x v="2"/>
    <x v="5"/>
    <s v="Small Box"/>
    <x v="186"/>
    <n v="0.59"/>
    <s v="United States"/>
    <x v="2"/>
    <x v="25"/>
    <s v="Mason City"/>
    <n v="50401"/>
    <d v="2015-01-26T00:00:00"/>
    <d v="2015-01-30T00:00:00"/>
    <n v="14"/>
    <n v="2363.08"/>
    <n v="87556"/>
    <n v="4"/>
    <n v="69"/>
    <n v="124.37"/>
    <x v="0"/>
    <x v="0"/>
    <x v="0"/>
    <s v=""/>
    <n v="1630.53"/>
    <x v="781"/>
  </r>
  <r>
    <n v="19488"/>
    <s v="Low"/>
    <n v="7.0000000000000007E-2"/>
    <n v="-457.16"/>
    <n v="195.99"/>
    <n v="8.99"/>
    <n v="2795"/>
    <x v="918"/>
    <x v="2"/>
    <x v="0"/>
    <x v="2"/>
    <x v="5"/>
    <s v="Small Box"/>
    <x v="819"/>
    <n v="0.57999999999999996"/>
    <s v="United States"/>
    <x v="2"/>
    <x v="25"/>
    <s v="Mason City"/>
    <n v="50401"/>
    <d v="2015-01-26T00:00:00"/>
    <d v="2015-01-26T00:00:00"/>
    <n v="2"/>
    <n v="328.45"/>
    <n v="87556"/>
    <n v="0"/>
    <n v="-139.19"/>
    <n v="24.72"/>
    <x v="0"/>
    <x v="0"/>
    <x v="0"/>
    <n v="-457.16"/>
    <s v=""/>
    <x v="2"/>
  </r>
  <r>
    <n v="23351"/>
    <s v="Medium"/>
    <n v="0.02"/>
    <n v="266.76"/>
    <n v="30.44"/>
    <n v="1.49"/>
    <n v="2796"/>
    <x v="919"/>
    <x v="2"/>
    <x v="0"/>
    <x v="0"/>
    <x v="8"/>
    <s v="Small Box"/>
    <x v="820"/>
    <n v="0.37"/>
    <s v="United States"/>
    <x v="2"/>
    <x v="25"/>
    <s v="Sioux City"/>
    <n v="51106"/>
    <d v="2015-01-21T00:00:00"/>
    <d v="2015-01-23T00:00:00"/>
    <n v="12"/>
    <n v="386.61"/>
    <n v="87553"/>
    <n v="2"/>
    <n v="69"/>
    <n v="7.89"/>
    <x v="0"/>
    <x v="0"/>
    <x v="0"/>
    <s v=""/>
    <n v="266.76"/>
    <x v="782"/>
  </r>
  <r>
    <n v="22787"/>
    <s v="Medium"/>
    <n v="0"/>
    <n v="-159.30000000000001"/>
    <n v="5.0199999999999996"/>
    <n v="5.14"/>
    <n v="2797"/>
    <x v="920"/>
    <x v="2"/>
    <x v="3"/>
    <x v="2"/>
    <x v="13"/>
    <s v="Small Pack"/>
    <x v="301"/>
    <n v="0.79"/>
    <s v="United States"/>
    <x v="1"/>
    <x v="19"/>
    <s v="Pittsburgh"/>
    <n v="15122"/>
    <d v="2015-01-10T00:00:00"/>
    <d v="2015-01-11T00:00:00"/>
    <n v="8"/>
    <n v="43.94"/>
    <n v="87552"/>
    <n v="1"/>
    <n v="-362.55"/>
    <n v="0"/>
    <x v="0"/>
    <x v="1"/>
    <x v="1"/>
    <n v="-159.30000000000001"/>
    <s v=""/>
    <x v="2"/>
  </r>
  <r>
    <n v="23350"/>
    <s v="Medium"/>
    <n v="0.02"/>
    <n v="29.88"/>
    <n v="4.91"/>
    <n v="0.5"/>
    <n v="2797"/>
    <x v="920"/>
    <x v="2"/>
    <x v="0"/>
    <x v="0"/>
    <x v="9"/>
    <s v="Small Box"/>
    <x v="550"/>
    <n v="0.36"/>
    <s v="United States"/>
    <x v="1"/>
    <x v="19"/>
    <s v="Pittsburgh"/>
    <n v="15122"/>
    <d v="2015-01-21T00:00:00"/>
    <d v="2015-01-22T00:00:00"/>
    <n v="9"/>
    <n v="43.31"/>
    <n v="87553"/>
    <n v="1"/>
    <n v="69"/>
    <n v="0.88"/>
    <x v="0"/>
    <x v="0"/>
    <x v="0"/>
    <s v=""/>
    <n v="29.88"/>
    <x v="783"/>
  </r>
  <r>
    <n v="20618"/>
    <s v="Low"/>
    <n v="0"/>
    <n v="52.76"/>
    <n v="17.52"/>
    <n v="8.17"/>
    <n v="2801"/>
    <x v="921"/>
    <x v="2"/>
    <x v="1"/>
    <x v="0"/>
    <x v="15"/>
    <s v="Medium Box"/>
    <x v="821"/>
    <n v="0.5"/>
    <s v="United States"/>
    <x v="0"/>
    <x v="28"/>
    <s v="Chandler"/>
    <n v="85224"/>
    <d v="2015-06-28T00:00:00"/>
    <d v="2015-07-03T00:00:00"/>
    <n v="15"/>
    <n v="284.33999999999997"/>
    <n v="91049"/>
    <n v="5"/>
    <n v="18.559999999999999"/>
    <n v="0"/>
    <x v="1"/>
    <x v="1"/>
    <x v="1"/>
    <s v=""/>
    <n v="52.76"/>
    <x v="784"/>
  </r>
  <r>
    <n v="18070"/>
    <s v="Medium"/>
    <n v="7.0000000000000007E-2"/>
    <n v="2699.98"/>
    <n v="500.98"/>
    <n v="28.14"/>
    <n v="2803"/>
    <x v="922"/>
    <x v="1"/>
    <x v="2"/>
    <x v="2"/>
    <x v="6"/>
    <s v="Jumbo Drum"/>
    <x v="822"/>
    <n v="0.38"/>
    <s v="United States"/>
    <x v="0"/>
    <x v="1"/>
    <s v="East Los Angeles"/>
    <n v="90022"/>
    <d v="2015-02-05T00:00:00"/>
    <d v="2015-02-06T00:00:00"/>
    <n v="10"/>
    <n v="3913.02"/>
    <n v="86227"/>
    <n v="1"/>
    <n v="69"/>
    <n v="294.52999999999997"/>
    <x v="2"/>
    <x v="0"/>
    <x v="0"/>
    <s v=""/>
    <n v="2699.98"/>
    <x v="785"/>
  </r>
  <r>
    <n v="18071"/>
    <s v="Medium"/>
    <n v="0.1"/>
    <n v="-170.98"/>
    <n v="178.47"/>
    <n v="19.989999999999998"/>
    <n v="2803"/>
    <x v="922"/>
    <x v="2"/>
    <x v="2"/>
    <x v="0"/>
    <x v="10"/>
    <s v="Small Box"/>
    <x v="179"/>
    <n v="0.55000000000000004"/>
    <s v="United States"/>
    <x v="0"/>
    <x v="1"/>
    <s v="East Los Angeles"/>
    <n v="90022"/>
    <d v="2015-02-05T00:00:00"/>
    <d v="2015-02-07T00:00:00"/>
    <n v="1"/>
    <n v="180.14"/>
    <n v="86227"/>
    <n v="2"/>
    <n v="-94.92"/>
    <n v="20.02"/>
    <x v="2"/>
    <x v="0"/>
    <x v="0"/>
    <n v="-170.98"/>
    <s v=""/>
    <x v="2"/>
  </r>
  <r>
    <n v="24604"/>
    <s v="Medium"/>
    <n v="7.0000000000000007E-2"/>
    <n v="-95.62"/>
    <n v="30.56"/>
    <n v="2.99"/>
    <n v="2813"/>
    <x v="923"/>
    <x v="2"/>
    <x v="0"/>
    <x v="0"/>
    <x v="8"/>
    <s v="Small Box"/>
    <x v="823"/>
    <n v="0.35"/>
    <s v="United States"/>
    <x v="3"/>
    <x v="20"/>
    <s v="Cleveland"/>
    <n v="37311"/>
    <d v="2015-02-07T00:00:00"/>
    <d v="2015-02-07T00:00:00"/>
    <n v="12"/>
    <n v="364.92"/>
    <n v="88819"/>
    <n v="0"/>
    <n v="-26.2"/>
    <n v="27.47"/>
    <x v="2"/>
    <x v="0"/>
    <x v="0"/>
    <n v="-95.62"/>
    <s v=""/>
    <x v="2"/>
  </r>
  <r>
    <n v="24044"/>
    <s v="High"/>
    <n v="0.05"/>
    <n v="-2.38"/>
    <n v="4.71"/>
    <n v="0.7"/>
    <n v="2817"/>
    <x v="924"/>
    <x v="0"/>
    <x v="0"/>
    <x v="0"/>
    <x v="3"/>
    <s v="Wrap Bag"/>
    <x v="444"/>
    <n v="0.8"/>
    <s v="United States"/>
    <x v="1"/>
    <x v="10"/>
    <s v="Newark"/>
    <n v="43055"/>
    <d v="2015-06-01T00:00:00"/>
    <d v="2015-06-02T00:00:00"/>
    <n v="2"/>
    <n v="12.16"/>
    <n v="89743"/>
    <n v="1"/>
    <n v="-19.54"/>
    <n v="0.64"/>
    <x v="1"/>
    <x v="0"/>
    <x v="0"/>
    <n v="-2.38"/>
    <s v=""/>
    <x v="2"/>
  </r>
  <r>
    <n v="24045"/>
    <s v="High"/>
    <n v="0.04"/>
    <n v="-18.32"/>
    <n v="55.99"/>
    <n v="1.25"/>
    <n v="2817"/>
    <x v="924"/>
    <x v="0"/>
    <x v="0"/>
    <x v="2"/>
    <x v="5"/>
    <s v="Small Pack"/>
    <x v="824"/>
    <n v="0.35"/>
    <s v="United States"/>
    <x v="1"/>
    <x v="10"/>
    <s v="Newark"/>
    <n v="43055"/>
    <d v="2015-06-01T00:00:00"/>
    <d v="2015-06-02T00:00:00"/>
    <n v="3"/>
    <n v="147.56"/>
    <n v="89743"/>
    <n v="1"/>
    <n v="-12.42"/>
    <n v="6.15"/>
    <x v="1"/>
    <x v="0"/>
    <x v="0"/>
    <n v="-18.32"/>
    <s v=""/>
    <x v="2"/>
  </r>
  <r>
    <n v="24373"/>
    <s v="Low"/>
    <n v="0.08"/>
    <n v="-82.64"/>
    <n v="6.48"/>
    <n v="2.74"/>
    <n v="2820"/>
    <x v="925"/>
    <x v="2"/>
    <x v="1"/>
    <x v="2"/>
    <x v="13"/>
    <s v="Small Pack"/>
    <x v="584"/>
    <n v="0.71"/>
    <s v="United States"/>
    <x v="2"/>
    <x v="33"/>
    <s v="Oakville"/>
    <n v="63129"/>
    <d v="2015-05-10T00:00:00"/>
    <d v="2015-05-12T00:00:00"/>
    <n v="18"/>
    <n v="113.68"/>
    <n v="87899"/>
    <n v="2"/>
    <n v="-72.7"/>
    <n v="9.89"/>
    <x v="3"/>
    <x v="0"/>
    <x v="0"/>
    <n v="-82.64"/>
    <s v=""/>
    <x v="2"/>
  </r>
  <r>
    <n v="24746"/>
    <s v="Not Specified"/>
    <n v="0.1"/>
    <n v="31.59"/>
    <n v="22.01"/>
    <n v="5.53"/>
    <n v="2820"/>
    <x v="925"/>
    <x v="2"/>
    <x v="1"/>
    <x v="0"/>
    <x v="0"/>
    <s v="Small Pack"/>
    <x v="694"/>
    <n v="0.59"/>
    <s v="United States"/>
    <x v="2"/>
    <x v="33"/>
    <s v="Oakville"/>
    <n v="63129"/>
    <d v="2015-01-14T00:00:00"/>
    <d v="2015-01-15T00:00:00"/>
    <n v="14"/>
    <n v="281.75"/>
    <n v="87900"/>
    <n v="1"/>
    <n v="11.21"/>
    <n v="31.31"/>
    <x v="0"/>
    <x v="0"/>
    <x v="0"/>
    <s v=""/>
    <n v="31.59"/>
    <x v="786"/>
  </r>
  <r>
    <n v="23803"/>
    <s v="Low"/>
    <n v="0.02"/>
    <n v="165.63"/>
    <n v="21.98"/>
    <n v="2.87"/>
    <n v="2823"/>
    <x v="926"/>
    <x v="2"/>
    <x v="0"/>
    <x v="0"/>
    <x v="0"/>
    <s v="Small Pack"/>
    <x v="825"/>
    <n v="0.55000000000000004"/>
    <s v="United States"/>
    <x v="0"/>
    <x v="34"/>
    <s v="North Las Vegas"/>
    <n v="89031"/>
    <d v="2015-04-30T00:00:00"/>
    <d v="2015-05-02T00:00:00"/>
    <n v="11"/>
    <n v="240.05"/>
    <n v="87240"/>
    <n v="2"/>
    <n v="69"/>
    <n v="4.9000000000000004"/>
    <x v="4"/>
    <x v="0"/>
    <x v="0"/>
    <s v=""/>
    <n v="165.63"/>
    <x v="787"/>
  </r>
  <r>
    <n v="22660"/>
    <s v="Low"/>
    <n v="0.02"/>
    <n v="19.309999999999999"/>
    <n v="27.48"/>
    <n v="4"/>
    <n v="2825"/>
    <x v="927"/>
    <x v="2"/>
    <x v="3"/>
    <x v="2"/>
    <x v="13"/>
    <s v="Small Box"/>
    <x v="312"/>
    <n v="0.75"/>
    <s v="United States"/>
    <x v="0"/>
    <x v="44"/>
    <s v="Boise"/>
    <n v="83701"/>
    <d v="2015-05-20T00:00:00"/>
    <d v="2015-05-27T00:00:00"/>
    <n v="3"/>
    <n v="87.21"/>
    <n v="89497"/>
    <n v="7"/>
    <n v="22.14"/>
    <n v="1.78"/>
    <x v="3"/>
    <x v="0"/>
    <x v="0"/>
    <s v=""/>
    <n v="19.309999999999999"/>
    <x v="788"/>
  </r>
  <r>
    <n v="22661"/>
    <s v="Low"/>
    <n v="0.08"/>
    <n v="0.33"/>
    <n v="10.06"/>
    <n v="2.06"/>
    <n v="2825"/>
    <x v="927"/>
    <x v="2"/>
    <x v="3"/>
    <x v="0"/>
    <x v="7"/>
    <s v="Wrap Bag"/>
    <x v="85"/>
    <n v="0.39"/>
    <s v="United States"/>
    <x v="0"/>
    <x v="44"/>
    <s v="Boise"/>
    <n v="83701"/>
    <d v="2015-05-20T00:00:00"/>
    <d v="2015-05-24T00:00:00"/>
    <n v="4"/>
    <n v="40.15"/>
    <n v="89497"/>
    <n v="4"/>
    <n v="0.82"/>
    <n v="3.49"/>
    <x v="3"/>
    <x v="0"/>
    <x v="0"/>
    <s v=""/>
    <n v="0.33"/>
    <x v="789"/>
  </r>
  <r>
    <n v="24607"/>
    <s v="High"/>
    <n v="0.05"/>
    <n v="-35.26"/>
    <n v="11.29"/>
    <n v="5.03"/>
    <n v="2828"/>
    <x v="928"/>
    <x v="2"/>
    <x v="0"/>
    <x v="0"/>
    <x v="10"/>
    <s v="Small Box"/>
    <x v="519"/>
    <n v="0.59"/>
    <s v="United States"/>
    <x v="0"/>
    <x v="1"/>
    <s v="El Centro"/>
    <n v="92243"/>
    <d v="2015-02-19T00:00:00"/>
    <d v="2015-02-21T00:00:00"/>
    <n v="8"/>
    <n v="90.46"/>
    <n v="87720"/>
    <n v="2"/>
    <n v="-38.979999999999997"/>
    <n v="4.76"/>
    <x v="2"/>
    <x v="0"/>
    <x v="0"/>
    <n v="-35.26"/>
    <s v=""/>
    <x v="2"/>
  </r>
  <r>
    <n v="23431"/>
    <s v="Medium"/>
    <n v="7.0000000000000007E-2"/>
    <n v="322.25"/>
    <n v="39.479999999999997"/>
    <n v="1.99"/>
    <n v="2828"/>
    <x v="928"/>
    <x v="2"/>
    <x v="0"/>
    <x v="2"/>
    <x v="13"/>
    <s v="Small Pack"/>
    <x v="246"/>
    <n v="0.54"/>
    <s v="United States"/>
    <x v="0"/>
    <x v="1"/>
    <s v="El Centro"/>
    <n v="92243"/>
    <d v="2015-06-01T00:00:00"/>
    <d v="2015-06-02T00:00:00"/>
    <n v="12"/>
    <n v="467.03"/>
    <n v="87721"/>
    <n v="1"/>
    <n v="69"/>
    <n v="35.15"/>
    <x v="1"/>
    <x v="0"/>
    <x v="0"/>
    <s v=""/>
    <n v="322.25"/>
    <x v="790"/>
  </r>
  <r>
    <n v="20594"/>
    <s v="Not Specified"/>
    <n v="0.03"/>
    <n v="-221.5"/>
    <n v="140.97999999999999"/>
    <n v="36.090000000000003"/>
    <n v="2833"/>
    <x v="929"/>
    <x v="1"/>
    <x v="2"/>
    <x v="1"/>
    <x v="14"/>
    <s v="Jumbo Box"/>
    <x v="481"/>
    <n v="0.77"/>
    <s v="United States"/>
    <x v="2"/>
    <x v="3"/>
    <s v="Inver Grove Heights"/>
    <n v="55076"/>
    <d v="2015-03-25T00:00:00"/>
    <d v="2015-03-27T00:00:00"/>
    <n v="4"/>
    <n v="608.80999999999995"/>
    <n v="91030"/>
    <n v="2"/>
    <n v="-36.380000000000003"/>
    <n v="18.829999999999998"/>
    <x v="5"/>
    <x v="0"/>
    <x v="0"/>
    <n v="-221.5"/>
    <s v=""/>
    <x v="2"/>
  </r>
  <r>
    <n v="20595"/>
    <s v="Not Specified"/>
    <n v="0.08"/>
    <n v="206.35"/>
    <n v="65.989999999999995"/>
    <n v="8.99"/>
    <n v="2833"/>
    <x v="929"/>
    <x v="2"/>
    <x v="2"/>
    <x v="2"/>
    <x v="5"/>
    <s v="Small Box"/>
    <x v="210"/>
    <n v="0.56000000000000005"/>
    <s v="United States"/>
    <x v="2"/>
    <x v="3"/>
    <s v="Inver Grove Heights"/>
    <n v="55076"/>
    <d v="2015-03-25T00:00:00"/>
    <d v="2015-03-26T00:00:00"/>
    <n v="15"/>
    <n v="808.61"/>
    <n v="91030"/>
    <n v="1"/>
    <n v="25.52"/>
    <n v="70.31"/>
    <x v="5"/>
    <x v="0"/>
    <x v="0"/>
    <s v=""/>
    <n v="206.35"/>
    <x v="791"/>
  </r>
  <r>
    <n v="19191"/>
    <s v="High"/>
    <n v="7.0000000000000007E-2"/>
    <n v="439.79"/>
    <n v="51.98"/>
    <n v="10.17"/>
    <n v="2837"/>
    <x v="930"/>
    <x v="2"/>
    <x v="1"/>
    <x v="2"/>
    <x v="6"/>
    <s v="Medium Box"/>
    <x v="415"/>
    <n v="0.37"/>
    <s v="United States"/>
    <x v="2"/>
    <x v="23"/>
    <s v="Tulsa"/>
    <n v="74133"/>
    <d v="2015-03-08T00:00:00"/>
    <d v="2015-03-10T00:00:00"/>
    <n v="13"/>
    <n v="637.37"/>
    <n v="89801"/>
    <n v="2"/>
    <n v="69"/>
    <n v="47.97"/>
    <x v="5"/>
    <x v="0"/>
    <x v="0"/>
    <s v=""/>
    <n v="439.79"/>
    <x v="792"/>
  </r>
  <r>
    <n v="19192"/>
    <s v="High"/>
    <n v="0.1"/>
    <n v="-149.46"/>
    <n v="80.97"/>
    <n v="33.6"/>
    <n v="2837"/>
    <x v="930"/>
    <x v="1"/>
    <x v="1"/>
    <x v="2"/>
    <x v="6"/>
    <s v="Jumbo Drum"/>
    <x v="690"/>
    <n v="0.37"/>
    <s v="United States"/>
    <x v="2"/>
    <x v="23"/>
    <s v="Tulsa"/>
    <n v="74133"/>
    <d v="2015-03-08T00:00:00"/>
    <d v="2015-03-11T00:00:00"/>
    <n v="3"/>
    <n v="232.16"/>
    <n v="89801"/>
    <n v="3"/>
    <n v="-64.38"/>
    <n v="25.8"/>
    <x v="5"/>
    <x v="0"/>
    <x v="0"/>
    <n v="-149.46"/>
    <s v=""/>
    <x v="2"/>
  </r>
  <r>
    <n v="18416"/>
    <s v="High"/>
    <n v="0"/>
    <n v="21.1"/>
    <n v="21.98"/>
    <n v="2.87"/>
    <n v="2840"/>
    <x v="931"/>
    <x v="2"/>
    <x v="0"/>
    <x v="0"/>
    <x v="0"/>
    <s v="Small Pack"/>
    <x v="825"/>
    <n v="0.55000000000000004"/>
    <s v="United States"/>
    <x v="3"/>
    <x v="26"/>
    <s v="North Miami"/>
    <n v="33161"/>
    <d v="2015-03-19T00:00:00"/>
    <d v="2015-03-20T00:00:00"/>
    <n v="16"/>
    <n v="360.03"/>
    <n v="87884"/>
    <n v="1"/>
    <n v="5.86"/>
    <n v="0"/>
    <x v="5"/>
    <x v="1"/>
    <x v="1"/>
    <s v=""/>
    <n v="21.1"/>
    <x v="793"/>
  </r>
  <r>
    <n v="18419"/>
    <s v="Medium"/>
    <n v="0.05"/>
    <n v="1166.6300000000001"/>
    <n v="15.68"/>
    <n v="3.73"/>
    <n v="2840"/>
    <x v="931"/>
    <x v="2"/>
    <x v="0"/>
    <x v="1"/>
    <x v="2"/>
    <s v="Small Pack"/>
    <x v="770"/>
    <n v="0.46"/>
    <s v="United States"/>
    <x v="3"/>
    <x v="26"/>
    <s v="North Miami"/>
    <n v="33161"/>
    <d v="2015-06-11T00:00:00"/>
    <d v="2015-06-13T00:00:00"/>
    <n v="17"/>
    <n v="260.01"/>
    <n v="87885"/>
    <n v="2"/>
    <n v="448.69"/>
    <n v="13.68"/>
    <x v="1"/>
    <x v="0"/>
    <x v="0"/>
    <s v=""/>
    <n v="1166.6300000000001"/>
    <x v="794"/>
  </r>
  <r>
    <n v="18420"/>
    <s v="Medium"/>
    <n v="0"/>
    <n v="-40.6"/>
    <n v="14.98"/>
    <n v="8.99"/>
    <n v="2840"/>
    <x v="931"/>
    <x v="2"/>
    <x v="0"/>
    <x v="1"/>
    <x v="2"/>
    <s v="Small Pack"/>
    <x v="826"/>
    <n v="0.39"/>
    <s v="United States"/>
    <x v="3"/>
    <x v="26"/>
    <s v="North Miami"/>
    <n v="33161"/>
    <d v="2015-06-11T00:00:00"/>
    <d v="2015-06-12T00:00:00"/>
    <n v="18"/>
    <n v="273.79000000000002"/>
    <n v="87885"/>
    <n v="1"/>
    <n v="-14.83"/>
    <n v="0"/>
    <x v="1"/>
    <x v="1"/>
    <x v="1"/>
    <n v="-40.6"/>
    <s v=""/>
    <x v="2"/>
  </r>
  <r>
    <n v="18421"/>
    <s v="Medium"/>
    <n v="0.02"/>
    <n v="-294.08"/>
    <n v="38.76"/>
    <n v="13.26"/>
    <n v="2840"/>
    <x v="931"/>
    <x v="2"/>
    <x v="0"/>
    <x v="0"/>
    <x v="7"/>
    <s v="Small Box"/>
    <x v="827"/>
    <n v="0.36"/>
    <s v="United States"/>
    <x v="3"/>
    <x v="26"/>
    <s v="North Miami"/>
    <n v="33161"/>
    <d v="2015-06-11T00:00:00"/>
    <d v="2015-06-12T00:00:00"/>
    <n v="1"/>
    <n v="44.62"/>
    <n v="87885"/>
    <n v="1"/>
    <n v="-659.09"/>
    <n v="0.91"/>
    <x v="1"/>
    <x v="0"/>
    <x v="0"/>
    <n v="-294.08"/>
    <s v=""/>
    <x v="2"/>
  </r>
  <r>
    <n v="21855"/>
    <s v="Not Specified"/>
    <n v="0.04"/>
    <n v="55.56"/>
    <n v="90.48"/>
    <n v="19.989999999999998"/>
    <n v="2847"/>
    <x v="932"/>
    <x v="2"/>
    <x v="0"/>
    <x v="0"/>
    <x v="4"/>
    <s v="Small Box"/>
    <x v="634"/>
    <n v="0.4"/>
    <s v="United States"/>
    <x v="3"/>
    <x v="20"/>
    <s v="Collierville"/>
    <n v="38017"/>
    <d v="2015-04-09T00:00:00"/>
    <d v="2015-04-11T00:00:00"/>
    <n v="3"/>
    <n v="268.64"/>
    <n v="85928"/>
    <n v="2"/>
    <n v="20.68"/>
    <n v="11.19"/>
    <x v="4"/>
    <x v="0"/>
    <x v="0"/>
    <s v=""/>
    <n v="55.56"/>
    <x v="795"/>
  </r>
  <r>
    <n v="21856"/>
    <s v="Not Specified"/>
    <n v="0.02"/>
    <n v="-535.33000000000004"/>
    <n v="9.77"/>
    <n v="6.02"/>
    <n v="2847"/>
    <x v="932"/>
    <x v="2"/>
    <x v="0"/>
    <x v="1"/>
    <x v="2"/>
    <s v="Medium Box"/>
    <x v="563"/>
    <n v="0.48"/>
    <s v="United States"/>
    <x v="3"/>
    <x v="20"/>
    <s v="Collierville"/>
    <n v="38017"/>
    <d v="2015-04-09T00:00:00"/>
    <d v="2015-04-10T00:00:00"/>
    <n v="9"/>
    <n v="87.68"/>
    <n v="85928"/>
    <n v="1"/>
    <n v="-610.54999999999995"/>
    <n v="1.79"/>
    <x v="4"/>
    <x v="0"/>
    <x v="0"/>
    <n v="-535.33000000000004"/>
    <s v=""/>
    <x v="2"/>
  </r>
  <r>
    <n v="21857"/>
    <s v="Not Specified"/>
    <n v="0.09"/>
    <n v="-208.72"/>
    <n v="34.99"/>
    <n v="7.73"/>
    <n v="2847"/>
    <x v="932"/>
    <x v="2"/>
    <x v="0"/>
    <x v="0"/>
    <x v="0"/>
    <s v="Small Box"/>
    <x v="17"/>
    <n v="0.59"/>
    <s v="United States"/>
    <x v="3"/>
    <x v="20"/>
    <s v="Collierville"/>
    <n v="38017"/>
    <d v="2015-04-09T00:00:00"/>
    <d v="2015-04-11T00:00:00"/>
    <n v="1"/>
    <n v="37.619999999999997"/>
    <n v="85928"/>
    <n v="2"/>
    <n v="-554.80999999999995"/>
    <n v="3.72"/>
    <x v="4"/>
    <x v="0"/>
    <x v="0"/>
    <n v="-208.72"/>
    <s v=""/>
    <x v="2"/>
  </r>
  <r>
    <n v="24455"/>
    <s v="Medium"/>
    <n v="0"/>
    <n v="38.89"/>
    <n v="49.99"/>
    <n v="19.989999999999998"/>
    <n v="2848"/>
    <x v="933"/>
    <x v="2"/>
    <x v="0"/>
    <x v="2"/>
    <x v="13"/>
    <s v="Small Box"/>
    <x v="84"/>
    <n v="0.41"/>
    <s v="United States"/>
    <x v="3"/>
    <x v="20"/>
    <s v="Columbia"/>
    <n v="38401"/>
    <d v="2015-06-06T00:00:00"/>
    <d v="2015-06-08T00:00:00"/>
    <n v="16"/>
    <n v="832.97"/>
    <n v="85929"/>
    <n v="2"/>
    <n v="4.67"/>
    <n v="0"/>
    <x v="1"/>
    <x v="1"/>
    <x v="1"/>
    <s v=""/>
    <n v="38.89"/>
    <x v="796"/>
  </r>
  <r>
    <n v="23622"/>
    <s v="Low"/>
    <n v="0.05"/>
    <n v="719.35"/>
    <n v="115.99"/>
    <n v="8.99"/>
    <n v="2851"/>
    <x v="934"/>
    <x v="2"/>
    <x v="3"/>
    <x v="2"/>
    <x v="5"/>
    <s v="Small Box"/>
    <x v="50"/>
    <n v="0.57999999999999996"/>
    <s v="United States"/>
    <x v="2"/>
    <x v="7"/>
    <s v="Odessa"/>
    <n v="79762"/>
    <d v="2015-04-09T00:00:00"/>
    <d v="2015-04-13T00:00:00"/>
    <n v="11"/>
    <n v="1042.54"/>
    <n v="86454"/>
    <n v="4"/>
    <n v="69"/>
    <n v="54.87"/>
    <x v="4"/>
    <x v="0"/>
    <x v="0"/>
    <s v=""/>
    <n v="719.35"/>
    <x v="797"/>
  </r>
  <r>
    <n v="23042"/>
    <s v="Medium"/>
    <n v="0.08"/>
    <n v="-12.88"/>
    <n v="7.84"/>
    <n v="4.71"/>
    <n v="2855"/>
    <x v="935"/>
    <x v="2"/>
    <x v="0"/>
    <x v="0"/>
    <x v="8"/>
    <s v="Small Box"/>
    <x v="749"/>
    <n v="0.35"/>
    <s v="United States"/>
    <x v="0"/>
    <x v="0"/>
    <s v="Des Moines"/>
    <n v="98198"/>
    <d v="2015-01-21T00:00:00"/>
    <d v="2015-01-22T00:00:00"/>
    <n v="10"/>
    <n v="76.16"/>
    <n v="87316"/>
    <n v="1"/>
    <n v="-16.91"/>
    <n v="6.62"/>
    <x v="0"/>
    <x v="0"/>
    <x v="0"/>
    <n v="-12.88"/>
    <s v=""/>
    <x v="2"/>
  </r>
  <r>
    <n v="23043"/>
    <s v="Medium"/>
    <n v="0.03"/>
    <n v="618.13"/>
    <n v="105.34"/>
    <n v="24.49"/>
    <n v="2855"/>
    <x v="935"/>
    <x v="2"/>
    <x v="0"/>
    <x v="1"/>
    <x v="2"/>
    <s v="Large Box"/>
    <x v="828"/>
    <n v="0.61"/>
    <s v="United States"/>
    <x v="0"/>
    <x v="0"/>
    <s v="Des Moines"/>
    <n v="98198"/>
    <d v="2015-01-21T00:00:00"/>
    <d v="2015-01-22T00:00:00"/>
    <n v="10"/>
    <n v="1038.1400000000001"/>
    <n v="87316"/>
    <n v="1"/>
    <n v="59.54"/>
    <n v="32.11"/>
    <x v="0"/>
    <x v="0"/>
    <x v="0"/>
    <s v=""/>
    <n v="618.13"/>
    <x v="798"/>
  </r>
  <r>
    <n v="23213"/>
    <s v="Low"/>
    <n v="0.09"/>
    <n v="-14140.7"/>
    <n v="6783.02"/>
    <n v="24.49"/>
    <n v="2855"/>
    <x v="935"/>
    <x v="2"/>
    <x v="3"/>
    <x v="2"/>
    <x v="6"/>
    <s v="Large Box"/>
    <x v="458"/>
    <n v="0.39"/>
    <s v="United States"/>
    <x v="0"/>
    <x v="0"/>
    <s v="Des Moines"/>
    <n v="98198"/>
    <d v="2015-03-10T00:00:00"/>
    <d v="2015-03-14T00:00:00"/>
    <n v="1"/>
    <n v="6296"/>
    <n v="87317"/>
    <n v="4"/>
    <n v="-224.6"/>
    <n v="622.67999999999995"/>
    <x v="5"/>
    <x v="0"/>
    <x v="0"/>
    <n v="-14140.7"/>
    <s v=""/>
    <x v="2"/>
  </r>
  <r>
    <n v="18516"/>
    <s v="Medium"/>
    <n v="0.06"/>
    <n v="-8.8800000000000008"/>
    <n v="2.94"/>
    <n v="0.96"/>
    <n v="2858"/>
    <x v="936"/>
    <x v="2"/>
    <x v="0"/>
    <x v="0"/>
    <x v="0"/>
    <s v="Wrap Bag"/>
    <x v="202"/>
    <n v="0.57999999999999996"/>
    <s v="United States"/>
    <x v="3"/>
    <x v="26"/>
    <s v="Fruit Cove"/>
    <n v="32259"/>
    <d v="2015-05-17T00:00:00"/>
    <d v="2015-05-18T00:00:00"/>
    <n v="3"/>
    <n v="8.7899999999999991"/>
    <n v="88279"/>
    <n v="1"/>
    <n v="-100.98"/>
    <n v="0.56000000000000005"/>
    <x v="3"/>
    <x v="0"/>
    <x v="0"/>
    <n v="-8.8800000000000008"/>
    <s v=""/>
    <x v="2"/>
  </r>
  <r>
    <n v="18506"/>
    <s v="Low"/>
    <n v="0.04"/>
    <n v="14.75"/>
    <n v="67.28"/>
    <n v="19.989999999999998"/>
    <n v="2858"/>
    <x v="936"/>
    <x v="2"/>
    <x v="0"/>
    <x v="0"/>
    <x v="8"/>
    <s v="Small Box"/>
    <x v="236"/>
    <n v="0.4"/>
    <s v="United States"/>
    <x v="3"/>
    <x v="26"/>
    <s v="Fruit Cove"/>
    <n v="32259"/>
    <d v="2015-05-23T00:00:00"/>
    <d v="2015-05-28T00:00:00"/>
    <n v="30"/>
    <n v="2051.6799999999998"/>
    <n v="88282"/>
    <n v="5"/>
    <n v="0.72"/>
    <n v="85.49"/>
    <x v="3"/>
    <x v="0"/>
    <x v="0"/>
    <s v=""/>
    <n v="14.75"/>
    <x v="799"/>
  </r>
  <r>
    <n v="18507"/>
    <s v="Low"/>
    <n v="0.1"/>
    <n v="669.61"/>
    <n v="130.97999999999999"/>
    <n v="54.74"/>
    <n v="2858"/>
    <x v="936"/>
    <x v="1"/>
    <x v="0"/>
    <x v="1"/>
    <x v="14"/>
    <s v="Jumbo Box"/>
    <x v="136"/>
    <n v="0.69"/>
    <s v="United States"/>
    <x v="3"/>
    <x v="26"/>
    <s v="Fruit Cove"/>
    <n v="32259"/>
    <d v="2015-05-23T00:00:00"/>
    <d v="2015-05-23T00:00:00"/>
    <n v="42"/>
    <n v="5295.03"/>
    <n v="88282"/>
    <n v="0"/>
    <n v="12.65"/>
    <n v="588.34"/>
    <x v="3"/>
    <x v="0"/>
    <x v="0"/>
    <s v=""/>
    <n v="669.61"/>
    <x v="800"/>
  </r>
  <r>
    <n v="18508"/>
    <s v="Low"/>
    <n v="0.04"/>
    <n v="213"/>
    <n v="2.78"/>
    <n v="1.25"/>
    <n v="2858"/>
    <x v="936"/>
    <x v="2"/>
    <x v="0"/>
    <x v="0"/>
    <x v="0"/>
    <s v="Wrap Bag"/>
    <x v="732"/>
    <n v="0.59"/>
    <s v="United States"/>
    <x v="3"/>
    <x v="26"/>
    <s v="Fruit Cove"/>
    <n v="32259"/>
    <d v="2015-05-23T00:00:00"/>
    <d v="2015-05-23T00:00:00"/>
    <n v="28"/>
    <n v="80.27"/>
    <n v="88282"/>
    <n v="0"/>
    <n v="265.35000000000002"/>
    <n v="3.34"/>
    <x v="3"/>
    <x v="0"/>
    <x v="0"/>
    <s v=""/>
    <n v="213"/>
    <x v="801"/>
  </r>
  <r>
    <n v="20270"/>
    <s v="Not Specified"/>
    <n v="0.03"/>
    <n v="-8.39"/>
    <n v="142.86000000000001"/>
    <n v="19.989999999999998"/>
    <n v="2859"/>
    <x v="937"/>
    <x v="2"/>
    <x v="0"/>
    <x v="0"/>
    <x v="10"/>
    <s v="Small Box"/>
    <x v="589"/>
    <n v="0.56000000000000005"/>
    <s v="United States"/>
    <x v="3"/>
    <x v="26"/>
    <s v="Gainesville"/>
    <n v="32601"/>
    <d v="2015-04-01T00:00:00"/>
    <d v="2015-04-03T00:00:00"/>
    <n v="23"/>
    <n v="3292.02"/>
    <n v="88281"/>
    <n v="2"/>
    <n v="-0.25"/>
    <n v="101.82"/>
    <x v="4"/>
    <x v="0"/>
    <x v="0"/>
    <n v="-8.39"/>
    <s v=""/>
    <x v="2"/>
  </r>
  <r>
    <n v="23238"/>
    <s v="Medium"/>
    <n v="0.05"/>
    <n v="4.9000000000000004"/>
    <n v="20.99"/>
    <n v="4.8099999999999996"/>
    <n v="2861"/>
    <x v="938"/>
    <x v="2"/>
    <x v="0"/>
    <x v="2"/>
    <x v="5"/>
    <s v="Medium Box"/>
    <x v="160"/>
    <n v="0.57999999999999996"/>
    <s v="United States"/>
    <x v="2"/>
    <x v="13"/>
    <s v="Hays"/>
    <n v="67601"/>
    <d v="2015-02-28T00:00:00"/>
    <d v="2015-02-28T00:00:00"/>
    <n v="11"/>
    <n v="199.43"/>
    <n v="88280"/>
    <n v="0"/>
    <n v="2.46"/>
    <n v="10.5"/>
    <x v="2"/>
    <x v="0"/>
    <x v="0"/>
    <s v=""/>
    <n v="4.9000000000000004"/>
    <x v="802"/>
  </r>
  <r>
    <n v="25932"/>
    <s v="High"/>
    <n v="0"/>
    <n v="76.39"/>
    <n v="12.22"/>
    <n v="2.85"/>
    <n v="2862"/>
    <x v="939"/>
    <x v="2"/>
    <x v="0"/>
    <x v="1"/>
    <x v="2"/>
    <s v="Small Pack"/>
    <x v="775"/>
    <n v="0.55000000000000004"/>
    <s v="United States"/>
    <x v="2"/>
    <x v="32"/>
    <s v="La Vista"/>
    <n v="68128"/>
    <d v="2015-04-11T00:00:00"/>
    <d v="2015-04-12T00:00:00"/>
    <n v="9"/>
    <n v="110.71"/>
    <n v="88278"/>
    <n v="1"/>
    <n v="69"/>
    <n v="0"/>
    <x v="4"/>
    <x v="1"/>
    <x v="1"/>
    <s v=""/>
    <n v="76.39"/>
    <x v="803"/>
  </r>
  <r>
    <n v="23136"/>
    <s v="Critical"/>
    <n v="0.01"/>
    <n v="-36.770000000000003"/>
    <n v="13.79"/>
    <n v="8.7799999999999994"/>
    <n v="2865"/>
    <x v="940"/>
    <x v="2"/>
    <x v="0"/>
    <x v="1"/>
    <x v="2"/>
    <s v="Small Box"/>
    <x v="245"/>
    <n v="0.43"/>
    <s v="United States"/>
    <x v="2"/>
    <x v="7"/>
    <s v="Paris"/>
    <n v="75460"/>
    <d v="2015-02-23T00:00:00"/>
    <d v="2015-02-25T00:00:00"/>
    <n v="4"/>
    <n v="56.68"/>
    <n v="90871"/>
    <n v="2"/>
    <n v="-64.87"/>
    <n v="0.56999999999999995"/>
    <x v="2"/>
    <x v="0"/>
    <x v="0"/>
    <n v="-36.770000000000003"/>
    <s v=""/>
    <x v="2"/>
  </r>
  <r>
    <n v="23137"/>
    <s v="Critical"/>
    <n v="0.04"/>
    <n v="87.03"/>
    <n v="33.29"/>
    <n v="8.74"/>
    <n v="2865"/>
    <x v="940"/>
    <x v="2"/>
    <x v="0"/>
    <x v="0"/>
    <x v="10"/>
    <s v="Small Box"/>
    <x v="829"/>
    <n v="0.61"/>
    <s v="United States"/>
    <x v="2"/>
    <x v="7"/>
    <s v="Paris"/>
    <n v="75460"/>
    <d v="2015-02-23T00:00:00"/>
    <d v="2015-02-24T00:00:00"/>
    <n v="8"/>
    <n v="273.33999999999997"/>
    <n v="90871"/>
    <n v="1"/>
    <n v="31.84"/>
    <n v="11.39"/>
    <x v="2"/>
    <x v="0"/>
    <x v="0"/>
    <s v=""/>
    <n v="87.03"/>
    <x v="804"/>
  </r>
  <r>
    <n v="1529"/>
    <s v="High"/>
    <n v="0.01"/>
    <n v="-582.65"/>
    <n v="125.99"/>
    <n v="8.99"/>
    <n v="2867"/>
    <x v="941"/>
    <x v="2"/>
    <x v="0"/>
    <x v="2"/>
    <x v="5"/>
    <s v="Small Box"/>
    <x v="157"/>
    <n v="0.59"/>
    <s v="United States"/>
    <x v="1"/>
    <x v="41"/>
    <s v="Washington"/>
    <n v="20016"/>
    <d v="2015-04-17T00:00:00"/>
    <d v="2015-04-18T00:00:00"/>
    <n v="2"/>
    <n v="226.88"/>
    <n v="11013"/>
    <n v="1"/>
    <n v="-256.81"/>
    <n v="2.29"/>
    <x v="4"/>
    <x v="0"/>
    <x v="0"/>
    <n v="-582.65"/>
    <s v=""/>
    <x v="2"/>
  </r>
  <r>
    <n v="18998"/>
    <s v="High"/>
    <n v="0.03"/>
    <n v="3602.13"/>
    <n v="896.99"/>
    <n v="19.989999999999998"/>
    <n v="2868"/>
    <x v="942"/>
    <x v="2"/>
    <x v="0"/>
    <x v="0"/>
    <x v="8"/>
    <s v="Small Box"/>
    <x v="39"/>
    <n v="0.38"/>
    <s v="United States"/>
    <x v="0"/>
    <x v="0"/>
    <s v="Edmonds"/>
    <n v="98026"/>
    <d v="2015-01-08T00:00:00"/>
    <d v="2015-01-10T00:00:00"/>
    <n v="6"/>
    <n v="5220.4799999999996"/>
    <n v="85826"/>
    <n v="2"/>
    <n v="69"/>
    <n v="161.46"/>
    <x v="0"/>
    <x v="0"/>
    <x v="0"/>
    <s v=""/>
    <n v="3602.13"/>
    <x v="805"/>
  </r>
  <r>
    <n v="19529"/>
    <s v="High"/>
    <n v="0.01"/>
    <n v="-582.65"/>
    <n v="125.99"/>
    <n v="8.99"/>
    <n v="2868"/>
    <x v="942"/>
    <x v="2"/>
    <x v="0"/>
    <x v="2"/>
    <x v="5"/>
    <s v="Small Box"/>
    <x v="157"/>
    <n v="0.59"/>
    <s v="United States"/>
    <x v="0"/>
    <x v="0"/>
    <s v="Edmonds"/>
    <n v="98026"/>
    <d v="2015-04-17T00:00:00"/>
    <d v="2015-04-18T00:00:00"/>
    <n v="1"/>
    <n v="113.44"/>
    <n v="85827"/>
    <n v="1"/>
    <n v="-513.62"/>
    <n v="1.1499999999999999"/>
    <x v="4"/>
    <x v="0"/>
    <x v="0"/>
    <n v="-582.65"/>
    <s v=""/>
    <x v="2"/>
  </r>
  <r>
    <n v="19293"/>
    <s v="Not Specified"/>
    <n v="0.08"/>
    <n v="-66.58"/>
    <n v="15.99"/>
    <n v="13.18"/>
    <n v="2868"/>
    <x v="942"/>
    <x v="0"/>
    <x v="0"/>
    <x v="0"/>
    <x v="8"/>
    <s v="Small Box"/>
    <x v="222"/>
    <n v="0.37"/>
    <s v="United States"/>
    <x v="0"/>
    <x v="0"/>
    <s v="Edmonds"/>
    <n v="98026"/>
    <d v="2015-05-25T00:00:00"/>
    <d v="2015-05-27T00:00:00"/>
    <n v="4"/>
    <n v="66.02"/>
    <n v="85828"/>
    <n v="2"/>
    <n v="-100.86"/>
    <n v="5.74"/>
    <x v="3"/>
    <x v="0"/>
    <x v="0"/>
    <n v="-66.58"/>
    <s v=""/>
    <x v="2"/>
  </r>
  <r>
    <n v="25724"/>
    <s v="Medium"/>
    <n v="7.0000000000000007E-2"/>
    <n v="441.59"/>
    <n v="2.89"/>
    <n v="0.5"/>
    <n v="2873"/>
    <x v="943"/>
    <x v="2"/>
    <x v="2"/>
    <x v="0"/>
    <x v="9"/>
    <s v="Small Box"/>
    <x v="277"/>
    <n v="0.38"/>
    <s v="United States"/>
    <x v="3"/>
    <x v="26"/>
    <s v="Hialeah"/>
    <n v="33012"/>
    <d v="2015-01-22T00:00:00"/>
    <d v="2015-01-24T00:00:00"/>
    <n v="12"/>
    <n v="33.020000000000003"/>
    <n v="89872"/>
    <n v="2"/>
    <n v="1337.35"/>
    <n v="2.4900000000000002"/>
    <x v="0"/>
    <x v="0"/>
    <x v="0"/>
    <s v=""/>
    <n v="441.59"/>
    <x v="806"/>
  </r>
  <r>
    <n v="25725"/>
    <s v="Medium"/>
    <n v="0"/>
    <n v="394.17"/>
    <n v="217.85"/>
    <n v="29.1"/>
    <n v="2873"/>
    <x v="943"/>
    <x v="1"/>
    <x v="2"/>
    <x v="1"/>
    <x v="11"/>
    <s v="Jumbo Box"/>
    <x v="830"/>
    <n v="0.68"/>
    <s v="United States"/>
    <x v="3"/>
    <x v="26"/>
    <s v="Hialeah"/>
    <n v="33012"/>
    <d v="2015-01-22T00:00:00"/>
    <d v="2015-01-23T00:00:00"/>
    <n v="10"/>
    <n v="2273.1"/>
    <n v="89872"/>
    <n v="1"/>
    <n v="17.34"/>
    <n v="0"/>
    <x v="0"/>
    <x v="1"/>
    <x v="1"/>
    <s v=""/>
    <n v="394.17"/>
    <x v="807"/>
  </r>
  <r>
    <n v="21768"/>
    <s v="Low"/>
    <n v="0.05"/>
    <n v="13.45"/>
    <n v="4.84"/>
    <n v="0.71"/>
    <n v="2874"/>
    <x v="944"/>
    <x v="2"/>
    <x v="1"/>
    <x v="0"/>
    <x v="0"/>
    <s v="Wrap Bag"/>
    <x v="525"/>
    <n v="0.52"/>
    <s v="United States"/>
    <x v="2"/>
    <x v="32"/>
    <s v="La Vista"/>
    <n v="68128"/>
    <d v="2015-04-06T00:00:00"/>
    <d v="2015-04-15T00:00:00"/>
    <n v="4"/>
    <n v="19.489999999999998"/>
    <n v="89873"/>
    <n v="9"/>
    <n v="69"/>
    <n v="1.03"/>
    <x v="4"/>
    <x v="0"/>
    <x v="0"/>
    <s v=""/>
    <n v="13.45"/>
    <x v="808"/>
  </r>
  <r>
    <n v="19246"/>
    <s v="Critical"/>
    <n v="0.03"/>
    <n v="4033.61"/>
    <n v="304.99"/>
    <n v="19.989999999999998"/>
    <n v="2874"/>
    <x v="944"/>
    <x v="2"/>
    <x v="1"/>
    <x v="0"/>
    <x v="8"/>
    <s v="Small Box"/>
    <x v="831"/>
    <n v="0.4"/>
    <s v="United States"/>
    <x v="2"/>
    <x v="32"/>
    <s v="La Vista"/>
    <n v="68128"/>
    <d v="2015-06-22T00:00:00"/>
    <d v="2015-06-24T00:00:00"/>
    <n v="19"/>
    <n v="5845.81"/>
    <n v="89874"/>
    <n v="2"/>
    <n v="69"/>
    <n v="180.8"/>
    <x v="1"/>
    <x v="0"/>
    <x v="0"/>
    <s v=""/>
    <n v="4033.61"/>
    <x v="809"/>
  </r>
  <r>
    <n v="19247"/>
    <s v="Critical"/>
    <n v="0.09"/>
    <n v="141.78"/>
    <n v="65.989999999999995"/>
    <n v="8.99"/>
    <n v="2874"/>
    <x v="944"/>
    <x v="2"/>
    <x v="1"/>
    <x v="2"/>
    <x v="5"/>
    <s v="Small Box"/>
    <x v="832"/>
    <n v="0.57999999999999996"/>
    <s v="United States"/>
    <x v="2"/>
    <x v="32"/>
    <s v="La Vista"/>
    <n v="68128"/>
    <d v="2015-06-22T00:00:00"/>
    <d v="2015-06-24T00:00:00"/>
    <n v="12"/>
    <n v="633.85"/>
    <n v="89874"/>
    <n v="2"/>
    <n v="22.37"/>
    <n v="62.69"/>
    <x v="1"/>
    <x v="0"/>
    <x v="0"/>
    <s v=""/>
    <n v="141.78"/>
    <x v="810"/>
  </r>
  <r>
    <n v="25599"/>
    <s v="Not Specified"/>
    <n v="0"/>
    <n v="74.180000000000007"/>
    <n v="8.33"/>
    <n v="1.99"/>
    <n v="2877"/>
    <x v="945"/>
    <x v="0"/>
    <x v="3"/>
    <x v="2"/>
    <x v="13"/>
    <s v="Small Pack"/>
    <x v="140"/>
    <n v="0.52"/>
    <s v="United States"/>
    <x v="1"/>
    <x v="10"/>
    <s v="North Olmsted"/>
    <n v="44070"/>
    <d v="2015-03-02T00:00:00"/>
    <d v="2015-03-04T00:00:00"/>
    <n v="12"/>
    <n v="107.51"/>
    <n v="91492"/>
    <n v="2"/>
    <n v="69"/>
    <n v="0"/>
    <x v="5"/>
    <x v="1"/>
    <x v="1"/>
    <s v=""/>
    <n v="74.180000000000007"/>
    <x v="811"/>
  </r>
  <r>
    <n v="7599"/>
    <s v="Not Specified"/>
    <n v="0"/>
    <n v="82.31"/>
    <n v="8.33"/>
    <n v="1.99"/>
    <n v="2878"/>
    <x v="946"/>
    <x v="0"/>
    <x v="3"/>
    <x v="2"/>
    <x v="13"/>
    <s v="Small Pack"/>
    <x v="140"/>
    <n v="0.52"/>
    <s v="United States"/>
    <x v="0"/>
    <x v="0"/>
    <s v="Seattle"/>
    <n v="98107"/>
    <d v="2015-03-02T00:00:00"/>
    <d v="2015-03-04T00:00:00"/>
    <n v="47"/>
    <n v="421.08"/>
    <n v="54369"/>
    <n v="2"/>
    <n v="19.55"/>
    <n v="0"/>
    <x v="5"/>
    <x v="1"/>
    <x v="1"/>
    <s v=""/>
    <n v="82.31"/>
    <x v="812"/>
  </r>
  <r>
    <n v="18642"/>
    <s v="Medium"/>
    <n v="0.05"/>
    <n v="-2.35"/>
    <n v="6.68"/>
    <n v="6.93"/>
    <n v="2880"/>
    <x v="947"/>
    <x v="2"/>
    <x v="2"/>
    <x v="0"/>
    <x v="7"/>
    <s v="Small Box"/>
    <x v="716"/>
    <n v="0.37"/>
    <s v="United States"/>
    <x v="3"/>
    <x v="26"/>
    <s v="North Miami Beach"/>
    <n v="33160"/>
    <d v="2015-03-28T00:00:00"/>
    <d v="2015-03-29T00:00:00"/>
    <n v="11"/>
    <n v="77.2"/>
    <n v="88626"/>
    <n v="1"/>
    <n v="-3.05"/>
    <n v="4.0599999999999996"/>
    <x v="5"/>
    <x v="0"/>
    <x v="0"/>
    <n v="-2.35"/>
    <s v=""/>
    <x v="2"/>
  </r>
  <r>
    <n v="20315"/>
    <s v="Low"/>
    <n v="0.09"/>
    <n v="1059.29"/>
    <n v="243.98"/>
    <n v="43.32"/>
    <n v="2880"/>
    <x v="947"/>
    <x v="1"/>
    <x v="2"/>
    <x v="1"/>
    <x v="1"/>
    <s v="Jumbo Drum"/>
    <x v="696"/>
    <n v="0.55000000000000004"/>
    <s v="United States"/>
    <x v="3"/>
    <x v="26"/>
    <s v="North Miami Beach"/>
    <n v="33160"/>
    <d v="2015-05-08T00:00:00"/>
    <d v="2015-05-13T00:00:00"/>
    <n v="25"/>
    <n v="5587.89"/>
    <n v="88627"/>
    <n v="5"/>
    <n v="18.96"/>
    <n v="552.65"/>
    <x v="3"/>
    <x v="0"/>
    <x v="0"/>
    <s v=""/>
    <n v="1059.29"/>
    <x v="813"/>
  </r>
  <r>
    <n v="7718"/>
    <s v="High"/>
    <n v="0.03"/>
    <n v="-246.28"/>
    <n v="4.0599999999999996"/>
    <n v="6.89"/>
    <n v="2882"/>
    <x v="948"/>
    <x v="2"/>
    <x v="3"/>
    <x v="0"/>
    <x v="15"/>
    <s v="Small Box"/>
    <x v="326"/>
    <n v="0.6"/>
    <s v="United States"/>
    <x v="3"/>
    <x v="24"/>
    <s v="Charlotte"/>
    <n v="28206"/>
    <d v="2015-02-20T00:00:00"/>
    <d v="2015-02-22T00:00:00"/>
    <n v="37"/>
    <n v="159.88999999999999"/>
    <n v="55300"/>
    <n v="2"/>
    <n v="-154.03"/>
    <n v="4.95"/>
    <x v="2"/>
    <x v="0"/>
    <x v="0"/>
    <n v="-246.28"/>
    <s v=""/>
    <x v="2"/>
  </r>
  <r>
    <n v="7719"/>
    <s v="High"/>
    <n v="0.01"/>
    <n v="55.19"/>
    <n v="3.75"/>
    <n v="0.5"/>
    <n v="2882"/>
    <x v="948"/>
    <x v="2"/>
    <x v="3"/>
    <x v="0"/>
    <x v="9"/>
    <s v="Small Box"/>
    <x v="833"/>
    <n v="0.37"/>
    <s v="United States"/>
    <x v="3"/>
    <x v="24"/>
    <s v="Charlotte"/>
    <n v="28206"/>
    <d v="2015-02-20T00:00:00"/>
    <d v="2015-02-21T00:00:00"/>
    <n v="48"/>
    <n v="180.48"/>
    <n v="55300"/>
    <n v="1"/>
    <n v="30.58"/>
    <n v="1.82"/>
    <x v="2"/>
    <x v="0"/>
    <x v="0"/>
    <s v=""/>
    <n v="55.19"/>
    <x v="814"/>
  </r>
  <r>
    <n v="7720"/>
    <s v="High"/>
    <n v="0.02"/>
    <n v="-307.3"/>
    <n v="10.68"/>
    <n v="13.04"/>
    <n v="2882"/>
    <x v="948"/>
    <x v="2"/>
    <x v="3"/>
    <x v="1"/>
    <x v="2"/>
    <s v="Large Box"/>
    <x v="834"/>
    <n v="0.6"/>
    <s v="United States"/>
    <x v="3"/>
    <x v="24"/>
    <s v="Charlotte"/>
    <n v="28206"/>
    <d v="2015-02-20T00:00:00"/>
    <d v="2015-02-22T00:00:00"/>
    <n v="31"/>
    <n v="350.48"/>
    <n v="55300"/>
    <n v="2"/>
    <n v="-87.68"/>
    <n v="7.15"/>
    <x v="2"/>
    <x v="0"/>
    <x v="0"/>
    <n v="-307.3"/>
    <s v=""/>
    <x v="2"/>
  </r>
  <r>
    <n v="2314"/>
    <s v="High"/>
    <n v="7.0000000000000007E-2"/>
    <n v="-16.059999999999999"/>
    <n v="28.99"/>
    <n v="8.59"/>
    <n v="2882"/>
    <x v="948"/>
    <x v="2"/>
    <x v="3"/>
    <x v="2"/>
    <x v="5"/>
    <s v="Medium Box"/>
    <x v="693"/>
    <n v="0.56000000000000005"/>
    <s v="United States"/>
    <x v="3"/>
    <x v="24"/>
    <s v="Charlotte"/>
    <n v="28206"/>
    <d v="2015-03-19T00:00:00"/>
    <d v="2015-03-19T00:00:00"/>
    <n v="39"/>
    <n v="936.8"/>
    <n v="16676"/>
    <n v="0"/>
    <n v="-1.71"/>
    <n v="70.510000000000005"/>
    <x v="5"/>
    <x v="0"/>
    <x v="0"/>
    <n v="-16.059999999999999"/>
    <s v=""/>
    <x v="2"/>
  </r>
  <r>
    <n v="694"/>
    <s v="Critical"/>
    <n v="0.05"/>
    <n v="-160.38"/>
    <n v="6.48"/>
    <n v="8.73"/>
    <n v="2882"/>
    <x v="948"/>
    <x v="2"/>
    <x v="3"/>
    <x v="0"/>
    <x v="7"/>
    <s v="Small Box"/>
    <x v="758"/>
    <n v="0.37"/>
    <s v="United States"/>
    <x v="3"/>
    <x v="24"/>
    <s v="Charlotte"/>
    <n v="28206"/>
    <d v="2015-05-09T00:00:00"/>
    <d v="2015-05-09T00:00:00"/>
    <n v="35"/>
    <n v="232.5"/>
    <n v="4839"/>
    <n v="0"/>
    <n v="-68.98"/>
    <n v="12.24"/>
    <x v="3"/>
    <x v="0"/>
    <x v="0"/>
    <n v="-160.38"/>
    <s v=""/>
    <x v="2"/>
  </r>
  <r>
    <n v="3065"/>
    <s v="High"/>
    <n v="0.09"/>
    <n v="732.27"/>
    <n v="363.25"/>
    <n v="19.989999999999998"/>
    <n v="2882"/>
    <x v="948"/>
    <x v="2"/>
    <x v="3"/>
    <x v="0"/>
    <x v="15"/>
    <s v="Small Box"/>
    <x v="451"/>
    <n v="0.56999999999999995"/>
    <s v="United States"/>
    <x v="3"/>
    <x v="24"/>
    <s v="Charlotte"/>
    <n v="28206"/>
    <d v="2015-06-05T00:00:00"/>
    <d v="2015-06-06T00:00:00"/>
    <n v="21"/>
    <n v="7497.05"/>
    <n v="21958"/>
    <n v="1"/>
    <n v="9.77"/>
    <n v="741.47"/>
    <x v="1"/>
    <x v="0"/>
    <x v="0"/>
    <s v=""/>
    <n v="732.27"/>
    <x v="815"/>
  </r>
  <r>
    <n v="5689"/>
    <s v="Low"/>
    <n v="0.05"/>
    <n v="270.87"/>
    <n v="63.94"/>
    <n v="14.48"/>
    <n v="2882"/>
    <x v="948"/>
    <x v="0"/>
    <x v="3"/>
    <x v="1"/>
    <x v="2"/>
    <s v="Small Box"/>
    <x v="176"/>
    <n v="0.46"/>
    <s v="United States"/>
    <x v="3"/>
    <x v="24"/>
    <s v="Charlotte"/>
    <n v="28206"/>
    <d v="2015-06-30T00:00:00"/>
    <d v="2015-07-07T00:00:00"/>
    <n v="21"/>
    <n v="1336.35"/>
    <n v="40224"/>
    <n v="7"/>
    <n v="20.27"/>
    <n v="70.33"/>
    <x v="1"/>
    <x v="0"/>
    <x v="0"/>
    <s v=""/>
    <n v="270.87"/>
    <x v="816"/>
  </r>
  <r>
    <n v="7137"/>
    <s v="Low"/>
    <n v="0.02"/>
    <n v="333.76"/>
    <n v="43.98"/>
    <n v="1.99"/>
    <n v="2882"/>
    <x v="948"/>
    <x v="2"/>
    <x v="3"/>
    <x v="2"/>
    <x v="13"/>
    <s v="Small Pack"/>
    <x v="835"/>
    <n v="0.44"/>
    <s v="United States"/>
    <x v="3"/>
    <x v="24"/>
    <s v="Charlotte"/>
    <n v="28206"/>
    <d v="2015-01-21T00:00:00"/>
    <d v="2015-01-25T00:00:00"/>
    <n v="40"/>
    <n v="1724.01"/>
    <n v="50917"/>
    <n v="4"/>
    <n v="19.36"/>
    <n v="35.18"/>
    <x v="0"/>
    <x v="0"/>
    <x v="0"/>
    <s v=""/>
    <n v="333.76"/>
    <x v="817"/>
  </r>
  <r>
    <n v="18694"/>
    <s v="Critical"/>
    <n v="0.05"/>
    <n v="-120.59"/>
    <n v="6.48"/>
    <n v="8.73"/>
    <n v="2883"/>
    <x v="949"/>
    <x v="2"/>
    <x v="3"/>
    <x v="0"/>
    <x v="7"/>
    <s v="Small Box"/>
    <x v="758"/>
    <n v="0.37"/>
    <s v="United States"/>
    <x v="1"/>
    <x v="10"/>
    <s v="North Olmsted"/>
    <n v="44070"/>
    <d v="2015-05-09T00:00:00"/>
    <d v="2015-05-09T00:00:00"/>
    <n v="9"/>
    <n v="59.79"/>
    <n v="87632"/>
    <n v="0"/>
    <n v="-201.69"/>
    <n v="3.15"/>
    <x v="3"/>
    <x v="0"/>
    <x v="0"/>
    <n v="-120.59"/>
    <s v=""/>
    <x v="2"/>
  </r>
  <r>
    <n v="20314"/>
    <s v="High"/>
    <n v="7.0000000000000007E-2"/>
    <n v="-12.08"/>
    <n v="28.99"/>
    <n v="8.59"/>
    <n v="2884"/>
    <x v="950"/>
    <x v="2"/>
    <x v="3"/>
    <x v="2"/>
    <x v="5"/>
    <s v="Medium Box"/>
    <x v="693"/>
    <n v="0.56000000000000005"/>
    <s v="United States"/>
    <x v="1"/>
    <x v="10"/>
    <s v="North Ridgeville"/>
    <n v="44039"/>
    <d v="2015-03-19T00:00:00"/>
    <d v="2015-03-19T00:00:00"/>
    <n v="10"/>
    <n v="240.21"/>
    <n v="87631"/>
    <n v="0"/>
    <n v="-5.03"/>
    <n v="18.079999999999998"/>
    <x v="5"/>
    <x v="0"/>
    <x v="0"/>
    <n v="-12.08"/>
    <s v=""/>
    <x v="2"/>
  </r>
  <r>
    <n v="21065"/>
    <s v="High"/>
    <n v="0.09"/>
    <n v="1231.6600000000001"/>
    <n v="363.25"/>
    <n v="19.989999999999998"/>
    <n v="2884"/>
    <x v="950"/>
    <x v="2"/>
    <x v="3"/>
    <x v="0"/>
    <x v="15"/>
    <s v="Small Box"/>
    <x v="451"/>
    <n v="0.56999999999999995"/>
    <s v="United States"/>
    <x v="1"/>
    <x v="10"/>
    <s v="North Ridgeville"/>
    <n v="44039"/>
    <d v="2015-06-05T00:00:00"/>
    <d v="2015-06-06T00:00:00"/>
    <n v="5"/>
    <n v="1785.01"/>
    <n v="87633"/>
    <n v="1"/>
    <n v="69"/>
    <n v="176.54"/>
    <x v="1"/>
    <x v="0"/>
    <x v="0"/>
    <s v=""/>
    <n v="1231.6600000000001"/>
    <x v="818"/>
  </r>
  <r>
    <n v="23689"/>
    <s v="Low"/>
    <n v="0.05"/>
    <n v="219.54"/>
    <n v="63.94"/>
    <n v="14.48"/>
    <n v="2885"/>
    <x v="951"/>
    <x v="0"/>
    <x v="3"/>
    <x v="1"/>
    <x v="2"/>
    <s v="Small Box"/>
    <x v="176"/>
    <n v="0.46"/>
    <s v="United States"/>
    <x v="1"/>
    <x v="10"/>
    <s v="North Royalton"/>
    <n v="44133"/>
    <d v="2015-06-30T00:00:00"/>
    <d v="2015-07-07T00:00:00"/>
    <n v="5"/>
    <n v="318.18"/>
    <n v="87634"/>
    <n v="7"/>
    <n v="69"/>
    <n v="16.75"/>
    <x v="1"/>
    <x v="0"/>
    <x v="0"/>
    <s v=""/>
    <n v="219.54"/>
    <x v="819"/>
  </r>
  <r>
    <n v="25718"/>
    <s v="High"/>
    <n v="0.03"/>
    <n v="-185.17"/>
    <n v="4.0599999999999996"/>
    <n v="6.89"/>
    <n v="2886"/>
    <x v="952"/>
    <x v="2"/>
    <x v="3"/>
    <x v="0"/>
    <x v="15"/>
    <s v="Small Box"/>
    <x v="326"/>
    <n v="0.6"/>
    <s v="United States"/>
    <x v="1"/>
    <x v="10"/>
    <s v="Parma"/>
    <n v="44134"/>
    <d v="2015-02-20T00:00:00"/>
    <d v="2015-02-22T00:00:00"/>
    <n v="9"/>
    <n v="38.89"/>
    <n v="87630"/>
    <n v="2"/>
    <n v="-476.14"/>
    <n v="1.2"/>
    <x v="2"/>
    <x v="0"/>
    <x v="0"/>
    <n v="-185.17"/>
    <s v=""/>
    <x v="2"/>
  </r>
  <r>
    <n v="25719"/>
    <s v="High"/>
    <n v="0.01"/>
    <n v="31.13"/>
    <n v="3.75"/>
    <n v="0.5"/>
    <n v="2886"/>
    <x v="952"/>
    <x v="2"/>
    <x v="3"/>
    <x v="0"/>
    <x v="9"/>
    <s v="Small Box"/>
    <x v="833"/>
    <n v="0.37"/>
    <s v="United States"/>
    <x v="1"/>
    <x v="10"/>
    <s v="Parma"/>
    <n v="44134"/>
    <d v="2015-02-20T00:00:00"/>
    <d v="2015-02-21T00:00:00"/>
    <n v="12"/>
    <n v="45.12"/>
    <n v="87630"/>
    <n v="1"/>
    <n v="69"/>
    <n v="0.46"/>
    <x v="2"/>
    <x v="0"/>
    <x v="0"/>
    <s v=""/>
    <n v="31.13"/>
    <x v="820"/>
  </r>
  <r>
    <n v="25720"/>
    <s v="High"/>
    <n v="0.02"/>
    <n v="-231.05"/>
    <n v="10.68"/>
    <n v="13.04"/>
    <n v="2886"/>
    <x v="952"/>
    <x v="2"/>
    <x v="3"/>
    <x v="1"/>
    <x v="2"/>
    <s v="Large Box"/>
    <x v="834"/>
    <n v="0.6"/>
    <s v="United States"/>
    <x v="1"/>
    <x v="10"/>
    <s v="Parma"/>
    <n v="44134"/>
    <d v="2015-02-20T00:00:00"/>
    <d v="2015-02-22T00:00:00"/>
    <n v="8"/>
    <n v="90.45"/>
    <n v="87630"/>
    <n v="2"/>
    <n v="-255.44"/>
    <n v="1.85"/>
    <x v="2"/>
    <x v="0"/>
    <x v="0"/>
    <n v="-231.05"/>
    <s v=""/>
    <x v="2"/>
  </r>
  <r>
    <n v="21514"/>
    <s v="High"/>
    <n v="0.1"/>
    <n v="-165.59"/>
    <n v="209.37"/>
    <n v="69"/>
    <n v="2892"/>
    <x v="953"/>
    <x v="2"/>
    <x v="3"/>
    <x v="1"/>
    <x v="11"/>
    <s v="Large Box"/>
    <x v="575"/>
    <n v="0.79"/>
    <s v="United States"/>
    <x v="2"/>
    <x v="22"/>
    <s v="Livonia"/>
    <n v="48154"/>
    <d v="2015-02-23T00:00:00"/>
    <d v="2015-02-25T00:00:00"/>
    <n v="11"/>
    <n v="2125.12"/>
    <n v="90011"/>
    <n v="2"/>
    <n v="-7.79"/>
    <n v="236.12"/>
    <x v="2"/>
    <x v="0"/>
    <x v="0"/>
    <n v="-165.59"/>
    <s v=""/>
    <x v="2"/>
  </r>
  <r>
    <n v="21515"/>
    <s v="High"/>
    <n v="7.0000000000000007E-2"/>
    <n v="-21.68"/>
    <n v="4.9800000000000004"/>
    <n v="4.7"/>
    <n v="2893"/>
    <x v="954"/>
    <x v="2"/>
    <x v="3"/>
    <x v="0"/>
    <x v="7"/>
    <s v="Small Box"/>
    <x v="594"/>
    <n v="0.38"/>
    <s v="United States"/>
    <x v="2"/>
    <x v="22"/>
    <s v="Madison Heights"/>
    <n v="48071"/>
    <d v="2015-02-23T00:00:00"/>
    <d v="2015-02-24T00:00:00"/>
    <n v="9"/>
    <n v="45.05"/>
    <n v="90011"/>
    <n v="1"/>
    <n v="-48.13"/>
    <n v="3.39"/>
    <x v="2"/>
    <x v="0"/>
    <x v="0"/>
    <n v="-21.68"/>
    <s v=""/>
    <x v="2"/>
  </r>
  <r>
    <n v="19909"/>
    <s v="Low"/>
    <n v="0.02"/>
    <n v="4861.0600000000004"/>
    <n v="880.98"/>
    <n v="44.55"/>
    <n v="2896"/>
    <x v="955"/>
    <x v="1"/>
    <x v="1"/>
    <x v="1"/>
    <x v="14"/>
    <s v="Jumbo Box"/>
    <x v="270"/>
    <n v="0.62"/>
    <s v="United States"/>
    <x v="2"/>
    <x v="3"/>
    <s v="Mankato"/>
    <n v="56001"/>
    <d v="2015-01-22T00:00:00"/>
    <d v="2015-01-26T00:00:00"/>
    <n v="8"/>
    <n v="7045.02"/>
    <n v="86925"/>
    <n v="4"/>
    <n v="69"/>
    <n v="143.78"/>
    <x v="0"/>
    <x v="0"/>
    <x v="0"/>
    <s v=""/>
    <n v="4861.0600000000004"/>
    <x v="821"/>
  </r>
  <r>
    <n v="18198"/>
    <s v="Critical"/>
    <n v="0"/>
    <n v="-83.75"/>
    <n v="22.84"/>
    <n v="16.920000000000002"/>
    <n v="2896"/>
    <x v="955"/>
    <x v="2"/>
    <x v="1"/>
    <x v="0"/>
    <x v="7"/>
    <s v="Small Box"/>
    <x v="836"/>
    <n v="0.39"/>
    <s v="United States"/>
    <x v="2"/>
    <x v="3"/>
    <s v="Mankato"/>
    <n v="56001"/>
    <d v="2015-03-12T00:00:00"/>
    <d v="2015-03-14T00:00:00"/>
    <n v="15"/>
    <n v="370.62"/>
    <n v="86927"/>
    <n v="2"/>
    <n v="-22.6"/>
    <n v="0"/>
    <x v="5"/>
    <x v="1"/>
    <x v="1"/>
    <n v="-83.75"/>
    <s v=""/>
    <x v="2"/>
  </r>
  <r>
    <n v="20304"/>
    <s v="High"/>
    <n v="0.05"/>
    <n v="565.17999999999995"/>
    <n v="80.97"/>
    <n v="30.06"/>
    <n v="2897"/>
    <x v="956"/>
    <x v="1"/>
    <x v="1"/>
    <x v="2"/>
    <x v="6"/>
    <s v="Jumbo Box"/>
    <x v="131"/>
    <n v="0.4"/>
    <s v="United States"/>
    <x v="2"/>
    <x v="3"/>
    <s v="Maple Grove"/>
    <n v="55369"/>
    <d v="2015-02-13T00:00:00"/>
    <d v="2015-02-14T00:00:00"/>
    <n v="11"/>
    <n v="904.25"/>
    <n v="86926"/>
    <n v="1"/>
    <n v="62.5"/>
    <n v="47.59"/>
    <x v="2"/>
    <x v="0"/>
    <x v="0"/>
    <s v=""/>
    <n v="565.17999999999995"/>
    <x v="822"/>
  </r>
  <r>
    <n v="20305"/>
    <s v="High"/>
    <n v="0"/>
    <n v="-38.72"/>
    <n v="6.48"/>
    <n v="10.050000000000001"/>
    <n v="2897"/>
    <x v="956"/>
    <x v="2"/>
    <x v="1"/>
    <x v="0"/>
    <x v="7"/>
    <s v="Small Box"/>
    <x v="837"/>
    <n v="0.37"/>
    <s v="United States"/>
    <x v="2"/>
    <x v="3"/>
    <s v="Maple Grove"/>
    <n v="55369"/>
    <d v="2015-02-13T00:00:00"/>
    <d v="2015-02-15T00:00:00"/>
    <n v="2"/>
    <n v="16.309999999999999"/>
    <n v="86926"/>
    <n v="2"/>
    <n v="-237.4"/>
    <n v="0"/>
    <x v="2"/>
    <x v="1"/>
    <x v="1"/>
    <n v="-38.72"/>
    <s v=""/>
    <x v="2"/>
  </r>
  <r>
    <n v="23151"/>
    <s v="Not Specified"/>
    <n v="0.06"/>
    <n v="65.08"/>
    <n v="70.89"/>
    <n v="89.3"/>
    <n v="2903"/>
    <x v="957"/>
    <x v="1"/>
    <x v="2"/>
    <x v="1"/>
    <x v="11"/>
    <s v="Jumbo Box"/>
    <x v="838"/>
    <n v="0.72"/>
    <s v="United States"/>
    <x v="1"/>
    <x v="10"/>
    <s v="Reynoldsburg"/>
    <n v="43068"/>
    <d v="2015-06-25T00:00:00"/>
    <d v="2015-06-25T00:00:00"/>
    <n v="6"/>
    <n v="364.26"/>
    <n v="87374"/>
    <n v="0"/>
    <n v="17.87"/>
    <n v="23.25"/>
    <x v="1"/>
    <x v="0"/>
    <x v="0"/>
    <s v=""/>
    <n v="65.08"/>
    <x v="823"/>
  </r>
  <r>
    <n v="18611"/>
    <s v="High"/>
    <n v="7.0000000000000007E-2"/>
    <n v="10.96"/>
    <n v="4.13"/>
    <n v="0.99"/>
    <n v="2908"/>
    <x v="958"/>
    <x v="2"/>
    <x v="1"/>
    <x v="0"/>
    <x v="9"/>
    <s v="Small Box"/>
    <x v="508"/>
    <n v="0.39"/>
    <s v="United States"/>
    <x v="1"/>
    <x v="10"/>
    <s v="Garfield Heights"/>
    <n v="44125"/>
    <d v="2015-01-08T00:00:00"/>
    <d v="2015-01-08T00:00:00"/>
    <n v="4"/>
    <n v="16.07"/>
    <n v="88156"/>
    <n v="0"/>
    <n v="68.2"/>
    <n v="1.21"/>
    <x v="0"/>
    <x v="0"/>
    <x v="0"/>
    <s v=""/>
    <n v="10.96"/>
    <x v="824"/>
  </r>
  <r>
    <n v="18612"/>
    <s v="High"/>
    <n v="0.03"/>
    <n v="17.43"/>
    <n v="22.72"/>
    <n v="8.99"/>
    <n v="2908"/>
    <x v="958"/>
    <x v="2"/>
    <x v="1"/>
    <x v="1"/>
    <x v="2"/>
    <s v="Small Pack"/>
    <x v="275"/>
    <n v="0.44"/>
    <s v="United States"/>
    <x v="1"/>
    <x v="10"/>
    <s v="Garfield Heights"/>
    <n v="44125"/>
    <d v="2015-01-08T00:00:00"/>
    <d v="2015-01-08T00:00:00"/>
    <n v="1"/>
    <n v="25.26"/>
    <n v="88156"/>
    <n v="0"/>
    <n v="69"/>
    <n v="0.78"/>
    <x v="0"/>
    <x v="0"/>
    <x v="0"/>
    <s v=""/>
    <n v="17.43"/>
    <x v="763"/>
  </r>
  <r>
    <n v="20827"/>
    <s v="Not Specified"/>
    <n v="0.05"/>
    <n v="-32.67"/>
    <n v="34.979999999999997"/>
    <n v="7.53"/>
    <n v="2908"/>
    <x v="958"/>
    <x v="0"/>
    <x v="1"/>
    <x v="2"/>
    <x v="13"/>
    <s v="Small Box"/>
    <x v="171"/>
    <n v="0.76"/>
    <s v="United States"/>
    <x v="1"/>
    <x v="10"/>
    <s v="Garfield Heights"/>
    <n v="44125"/>
    <d v="2015-02-28T00:00:00"/>
    <d v="2015-03-03T00:00:00"/>
    <n v="16"/>
    <n v="581.08000000000004"/>
    <n v="88157"/>
    <n v="3"/>
    <n v="-5.62"/>
    <n v="30.58"/>
    <x v="2"/>
    <x v="0"/>
    <x v="0"/>
    <n v="-32.67"/>
    <s v=""/>
    <x v="2"/>
  </r>
  <r>
    <n v="20828"/>
    <s v="Not Specified"/>
    <n v="0"/>
    <n v="-13.14"/>
    <n v="3.14"/>
    <n v="1.92"/>
    <n v="2908"/>
    <x v="958"/>
    <x v="2"/>
    <x v="1"/>
    <x v="0"/>
    <x v="12"/>
    <s v="Wrap Bag"/>
    <x v="839"/>
    <n v="0.84"/>
    <s v="United States"/>
    <x v="1"/>
    <x v="10"/>
    <s v="Garfield Heights"/>
    <n v="44125"/>
    <d v="2015-02-28T00:00:00"/>
    <d v="2015-03-02T00:00:00"/>
    <n v="8"/>
    <n v="27.53"/>
    <n v="88157"/>
    <n v="2"/>
    <n v="-47.71"/>
    <n v="0"/>
    <x v="2"/>
    <x v="1"/>
    <x v="1"/>
    <n v="-13.14"/>
    <s v=""/>
    <x v="2"/>
  </r>
  <r>
    <n v="21290"/>
    <s v="High"/>
    <n v="0.04"/>
    <n v="22.31"/>
    <n v="4.13"/>
    <n v="0.99"/>
    <n v="2912"/>
    <x v="959"/>
    <x v="0"/>
    <x v="1"/>
    <x v="0"/>
    <x v="9"/>
    <s v="Small Box"/>
    <x v="508"/>
    <n v="0.39"/>
    <s v="United States"/>
    <x v="2"/>
    <x v="48"/>
    <s v="Grand Forks"/>
    <n v="58201"/>
    <d v="2015-04-28T00:00:00"/>
    <d v="2015-04-30T00:00:00"/>
    <n v="7"/>
    <n v="32.33"/>
    <n v="87396"/>
    <n v="2"/>
    <n v="69"/>
    <n v="1.35"/>
    <x v="4"/>
    <x v="0"/>
    <x v="0"/>
    <s v=""/>
    <n v="22.31"/>
    <x v="825"/>
  </r>
  <r>
    <n v="21291"/>
    <s v="High"/>
    <n v="0.06"/>
    <n v="443.02"/>
    <n v="55.48"/>
    <n v="14.3"/>
    <n v="2912"/>
    <x v="959"/>
    <x v="2"/>
    <x v="1"/>
    <x v="0"/>
    <x v="7"/>
    <s v="Small Box"/>
    <x v="14"/>
    <n v="0.37"/>
    <s v="United States"/>
    <x v="2"/>
    <x v="48"/>
    <s v="Grand Forks"/>
    <n v="58201"/>
    <d v="2015-04-28T00:00:00"/>
    <d v="2015-04-30T00:00:00"/>
    <n v="12"/>
    <n v="642.05999999999995"/>
    <n v="87396"/>
    <n v="2"/>
    <n v="69"/>
    <n v="40.98"/>
    <x v="4"/>
    <x v="0"/>
    <x v="0"/>
    <s v=""/>
    <n v="443.02"/>
    <x v="826"/>
  </r>
  <r>
    <n v="8310"/>
    <s v="Medium"/>
    <n v="0.05"/>
    <n v="-1220.9100000000001"/>
    <n v="535.64"/>
    <n v="14.7"/>
    <n v="2920"/>
    <x v="960"/>
    <x v="1"/>
    <x v="1"/>
    <x v="2"/>
    <x v="6"/>
    <s v="Jumbo Drum"/>
    <x v="636"/>
    <n v="0.59"/>
    <s v="United States"/>
    <x v="2"/>
    <x v="12"/>
    <s v="Chicago"/>
    <n v="60603"/>
    <d v="2015-06-07T00:00:00"/>
    <d v="2015-06-09T00:00:00"/>
    <n v="2"/>
    <n v="1068.5999999999999"/>
    <n v="59365"/>
    <n v="2"/>
    <n v="-114.25"/>
    <n v="56.24"/>
    <x v="1"/>
    <x v="0"/>
    <x v="0"/>
    <n v="-1220.9100000000001"/>
    <s v=""/>
    <x v="2"/>
  </r>
  <r>
    <n v="18166"/>
    <s v="Medium"/>
    <n v="0"/>
    <n v="-27.15"/>
    <n v="6.37"/>
    <n v="5.19"/>
    <n v="2923"/>
    <x v="961"/>
    <x v="2"/>
    <x v="3"/>
    <x v="0"/>
    <x v="8"/>
    <s v="Small Box"/>
    <x v="214"/>
    <n v="0.38"/>
    <s v="United States"/>
    <x v="1"/>
    <x v="30"/>
    <s v="Hagerstown"/>
    <n v="21740"/>
    <d v="2015-02-28T00:00:00"/>
    <d v="2015-03-02T00:00:00"/>
    <n v="15"/>
    <n v="99.75"/>
    <n v="86592"/>
    <n v="2"/>
    <n v="-27.22"/>
    <n v="0"/>
    <x v="2"/>
    <x v="1"/>
    <x v="1"/>
    <n v="-27.15"/>
    <s v=""/>
    <x v="2"/>
  </r>
  <r>
    <n v="18345"/>
    <s v="Critical"/>
    <n v="0.02"/>
    <n v="-106.34"/>
    <n v="110.98"/>
    <n v="13.99"/>
    <n v="2924"/>
    <x v="962"/>
    <x v="2"/>
    <x v="3"/>
    <x v="1"/>
    <x v="2"/>
    <s v="Medium Box"/>
    <x v="649"/>
    <n v="0.69"/>
    <s v="United States"/>
    <x v="1"/>
    <x v="30"/>
    <s v="Laurel"/>
    <n v="20707"/>
    <d v="2015-01-16T00:00:00"/>
    <d v="2015-01-18T00:00:00"/>
    <n v="2"/>
    <n v="226.53"/>
    <n v="86591"/>
    <n v="2"/>
    <n v="-46.94"/>
    <n v="4.62"/>
    <x v="0"/>
    <x v="0"/>
    <x v="0"/>
    <n v="-106.34"/>
    <s v=""/>
    <x v="2"/>
  </r>
  <r>
    <n v="18346"/>
    <s v="Critical"/>
    <n v="0.01"/>
    <n v="44.98"/>
    <n v="8.01"/>
    <n v="2.87"/>
    <n v="2924"/>
    <x v="962"/>
    <x v="2"/>
    <x v="3"/>
    <x v="0"/>
    <x v="7"/>
    <s v="Wrap Bag"/>
    <x v="840"/>
    <n v="0.4"/>
    <s v="United States"/>
    <x v="1"/>
    <x v="30"/>
    <s v="Laurel"/>
    <n v="20707"/>
    <d v="2015-01-16T00:00:00"/>
    <d v="2015-01-18T00:00:00"/>
    <n v="8"/>
    <n v="68.650000000000006"/>
    <n v="86591"/>
    <n v="2"/>
    <n v="65.52"/>
    <n v="0.69"/>
    <x v="0"/>
    <x v="0"/>
    <x v="0"/>
    <s v=""/>
    <n v="44.98"/>
    <x v="827"/>
  </r>
  <r>
    <n v="25817"/>
    <s v="Critical"/>
    <n v="0.02"/>
    <n v="689.33"/>
    <n v="5.58"/>
    <n v="2.99"/>
    <n v="2928"/>
    <x v="963"/>
    <x v="2"/>
    <x v="3"/>
    <x v="0"/>
    <x v="8"/>
    <s v="Small Box"/>
    <x v="841"/>
    <n v="0.37"/>
    <s v="United States"/>
    <x v="3"/>
    <x v="39"/>
    <s v="Charleston"/>
    <n v="29418"/>
    <d v="2015-05-26T00:00:00"/>
    <d v="2015-05-28T00:00:00"/>
    <n v="42"/>
    <n v="236.83"/>
    <n v="90218"/>
    <n v="2"/>
    <n v="291.06"/>
    <n v="4.83"/>
    <x v="3"/>
    <x v="0"/>
    <x v="0"/>
    <s v=""/>
    <n v="689.33"/>
    <x v="828"/>
  </r>
  <r>
    <n v="25819"/>
    <s v="Critical"/>
    <n v="0.02"/>
    <n v="-33.590000000000003"/>
    <n v="54.1"/>
    <n v="19.989999999999998"/>
    <n v="2928"/>
    <x v="963"/>
    <x v="2"/>
    <x v="3"/>
    <x v="0"/>
    <x v="10"/>
    <s v="Small Box"/>
    <x v="725"/>
    <n v="0.59"/>
    <s v="United States"/>
    <x v="3"/>
    <x v="39"/>
    <s v="Charleston"/>
    <n v="29418"/>
    <d v="2015-05-26T00:00:00"/>
    <d v="2015-05-27T00:00:00"/>
    <n v="36"/>
    <n v="1944.87"/>
    <n v="90218"/>
    <n v="1"/>
    <n v="-1.73"/>
    <n v="39.69"/>
    <x v="3"/>
    <x v="0"/>
    <x v="0"/>
    <n v="-33.590000000000003"/>
    <s v=""/>
    <x v="2"/>
  </r>
  <r>
    <n v="21313"/>
    <s v="Not Specified"/>
    <n v="0.1"/>
    <n v="69.77"/>
    <n v="11.55"/>
    <n v="2.36"/>
    <n v="2931"/>
    <x v="964"/>
    <x v="2"/>
    <x v="2"/>
    <x v="0"/>
    <x v="0"/>
    <s v="Wrap Bag"/>
    <x v="99"/>
    <n v="0.55000000000000004"/>
    <s v="United States"/>
    <x v="0"/>
    <x v="1"/>
    <s v="El Dorado Hills"/>
    <n v="95630"/>
    <d v="2015-02-28T00:00:00"/>
    <d v="2015-02-28T00:00:00"/>
    <n v="12"/>
    <n v="135.77000000000001"/>
    <n v="87619"/>
    <n v="0"/>
    <n v="51.39"/>
    <n v="15.09"/>
    <x v="2"/>
    <x v="0"/>
    <x v="0"/>
    <s v=""/>
    <n v="69.77"/>
    <x v="829"/>
  </r>
  <r>
    <n v="24866"/>
    <s v="High"/>
    <n v="0.01"/>
    <n v="-52.82"/>
    <n v="35.44"/>
    <n v="19.989999999999998"/>
    <n v="2932"/>
    <x v="965"/>
    <x v="2"/>
    <x v="2"/>
    <x v="0"/>
    <x v="7"/>
    <s v="Small Box"/>
    <x v="611"/>
    <n v="0.38"/>
    <s v="United States"/>
    <x v="1"/>
    <x v="18"/>
    <s v="Stratford"/>
    <n v="6614"/>
    <d v="2015-04-22T00:00:00"/>
    <d v="2015-04-23T00:00:00"/>
    <n v="1"/>
    <n v="55.43"/>
    <n v="87620"/>
    <n v="1"/>
    <n v="-95.3"/>
    <n v="0.56000000000000005"/>
    <x v="4"/>
    <x v="0"/>
    <x v="0"/>
    <n v="-52.82"/>
    <s v=""/>
    <x v="2"/>
  </r>
  <r>
    <n v="24995"/>
    <s v="Low"/>
    <n v="0.02"/>
    <n v="7.31"/>
    <n v="3.8"/>
    <n v="1.49"/>
    <n v="2935"/>
    <x v="966"/>
    <x v="2"/>
    <x v="2"/>
    <x v="0"/>
    <x v="8"/>
    <s v="Small Box"/>
    <x v="27"/>
    <n v="0.38"/>
    <s v="United States"/>
    <x v="1"/>
    <x v="15"/>
    <s v="Boston"/>
    <n v="2215"/>
    <d v="2015-05-11T00:00:00"/>
    <d v="2015-05-15T00:00:00"/>
    <n v="5"/>
    <n v="20.46"/>
    <n v="87617"/>
    <n v="4"/>
    <n v="35.729999999999997"/>
    <n v="0.42"/>
    <x v="3"/>
    <x v="0"/>
    <x v="0"/>
    <s v=""/>
    <n v="7.31"/>
    <x v="830"/>
  </r>
  <r>
    <n v="24865"/>
    <s v="High"/>
    <n v="0.03"/>
    <n v="642.99"/>
    <n v="47.9"/>
    <n v="5.86"/>
    <n v="2938"/>
    <x v="967"/>
    <x v="2"/>
    <x v="2"/>
    <x v="0"/>
    <x v="7"/>
    <s v="Small Box"/>
    <x v="661"/>
    <n v="0.37"/>
    <s v="United States"/>
    <x v="1"/>
    <x v="15"/>
    <s v="Stoneham"/>
    <n v="2180"/>
    <d v="2015-04-22T00:00:00"/>
    <d v="2015-04-25T00:00:00"/>
    <n v="20"/>
    <n v="931.87"/>
    <n v="87620"/>
    <n v="3"/>
    <n v="69"/>
    <n v="28.82"/>
    <x v="4"/>
    <x v="0"/>
    <x v="0"/>
    <s v=""/>
    <n v="642.99"/>
    <x v="831"/>
  </r>
  <r>
    <n v="23567"/>
    <s v="Critical"/>
    <n v="0.05"/>
    <n v="12.71"/>
    <n v="2.62"/>
    <n v="0.8"/>
    <n v="2941"/>
    <x v="968"/>
    <x v="2"/>
    <x v="2"/>
    <x v="0"/>
    <x v="3"/>
    <s v="Wrap Bag"/>
    <x v="505"/>
    <n v="0.39"/>
    <s v="United States"/>
    <x v="1"/>
    <x v="2"/>
    <s v="Morristown"/>
    <n v="7960"/>
    <d v="2015-05-26T00:00:00"/>
    <d v="2015-05-27T00:00:00"/>
    <n v="8"/>
    <n v="21.41"/>
    <n v="87618"/>
    <n v="1"/>
    <n v="59.36"/>
    <n v="1.1299999999999999"/>
    <x v="3"/>
    <x v="0"/>
    <x v="0"/>
    <s v=""/>
    <n v="12.71"/>
    <x v="832"/>
  </r>
  <r>
    <n v="19575"/>
    <s v="Low"/>
    <n v="0.04"/>
    <n v="28.29"/>
    <n v="4.55"/>
    <n v="1.49"/>
    <n v="2944"/>
    <x v="969"/>
    <x v="2"/>
    <x v="0"/>
    <x v="0"/>
    <x v="8"/>
    <s v="Small Box"/>
    <x v="516"/>
    <n v="0.35"/>
    <s v="United States"/>
    <x v="2"/>
    <x v="22"/>
    <s v="Midland"/>
    <n v="48640"/>
    <d v="2015-03-05T00:00:00"/>
    <d v="2015-03-07T00:00:00"/>
    <n v="13"/>
    <n v="59.75"/>
    <n v="90309"/>
    <n v="2"/>
    <n v="47.34"/>
    <n v="2.4900000000000002"/>
    <x v="5"/>
    <x v="0"/>
    <x v="0"/>
    <s v=""/>
    <n v="28.29"/>
    <x v="833"/>
  </r>
  <r>
    <n v="26054"/>
    <s v="Not Specified"/>
    <n v="0.01"/>
    <n v="112.12"/>
    <n v="7.64"/>
    <n v="1.39"/>
    <n v="2947"/>
    <x v="970"/>
    <x v="2"/>
    <x v="3"/>
    <x v="0"/>
    <x v="4"/>
    <s v="Small Box"/>
    <x v="784"/>
    <n v="0.36"/>
    <s v="United States"/>
    <x v="1"/>
    <x v="4"/>
    <s v="Depew"/>
    <n v="14043"/>
    <d v="2015-02-04T00:00:00"/>
    <d v="2015-02-07T00:00:00"/>
    <n v="20"/>
    <n v="162.49"/>
    <n v="87511"/>
    <n v="3"/>
    <n v="69"/>
    <n v="1.64"/>
    <x v="2"/>
    <x v="0"/>
    <x v="0"/>
    <s v=""/>
    <n v="112.12"/>
    <x v="834"/>
  </r>
  <r>
    <n v="25051"/>
    <s v="Medium"/>
    <n v="7.0000000000000007E-2"/>
    <n v="565.39"/>
    <n v="42.98"/>
    <n v="4.62"/>
    <n v="2951"/>
    <x v="971"/>
    <x v="0"/>
    <x v="0"/>
    <x v="0"/>
    <x v="15"/>
    <s v="Small Box"/>
    <x v="647"/>
    <n v="0.56000000000000005"/>
    <s v="United States"/>
    <x v="2"/>
    <x v="13"/>
    <s v="Hays"/>
    <n v="67601"/>
    <d v="2015-02-15T00:00:00"/>
    <d v="2015-02-17T00:00:00"/>
    <n v="19"/>
    <n v="819.4"/>
    <n v="91397"/>
    <n v="2"/>
    <n v="69"/>
    <n v="61.68"/>
    <x v="2"/>
    <x v="0"/>
    <x v="0"/>
    <s v=""/>
    <n v="565.39"/>
    <x v="835"/>
  </r>
  <r>
    <n v="25052"/>
    <s v="Medium"/>
    <n v="0.03"/>
    <n v="-230.95"/>
    <n v="89.99"/>
    <n v="42"/>
    <n v="2951"/>
    <x v="971"/>
    <x v="1"/>
    <x v="0"/>
    <x v="1"/>
    <x v="1"/>
    <s v="Jumbo Drum"/>
    <x v="790"/>
    <n v="0.66"/>
    <s v="United States"/>
    <x v="2"/>
    <x v="13"/>
    <s v="Hays"/>
    <n v="67601"/>
    <d v="2015-02-15T00:00:00"/>
    <d v="2015-02-18T00:00:00"/>
    <n v="19"/>
    <n v="1809.75"/>
    <n v="91397"/>
    <n v="3"/>
    <n v="-12.76"/>
    <n v="55.97"/>
    <x v="2"/>
    <x v="0"/>
    <x v="0"/>
    <n v="-230.95"/>
    <s v=""/>
    <x v="2"/>
  </r>
  <r>
    <n v="25970"/>
    <s v="Medium"/>
    <n v="0.08"/>
    <n v="-61.63"/>
    <n v="5.74"/>
    <n v="5.01"/>
    <n v="2952"/>
    <x v="972"/>
    <x v="0"/>
    <x v="0"/>
    <x v="0"/>
    <x v="8"/>
    <s v="Small Box"/>
    <x v="697"/>
    <n v="0.39"/>
    <s v="United States"/>
    <x v="1"/>
    <x v="10"/>
    <s v="Grove City"/>
    <n v="43123"/>
    <d v="2015-04-15T00:00:00"/>
    <d v="2015-04-17T00:00:00"/>
    <n v="12"/>
    <n v="70.03"/>
    <n v="91398"/>
    <n v="2"/>
    <n v="-88"/>
    <n v="6.09"/>
    <x v="4"/>
    <x v="0"/>
    <x v="0"/>
    <n v="-61.63"/>
    <s v=""/>
    <x v="2"/>
  </r>
  <r>
    <n v="21200"/>
    <s v="Low"/>
    <n v="0.09"/>
    <n v="70.680000000000007"/>
    <n v="12.22"/>
    <n v="2.85"/>
    <n v="2954"/>
    <x v="973"/>
    <x v="2"/>
    <x v="3"/>
    <x v="1"/>
    <x v="2"/>
    <s v="Small Pack"/>
    <x v="775"/>
    <n v="0.55000000000000004"/>
    <s v="United States"/>
    <x v="2"/>
    <x v="3"/>
    <s v="Maplewood"/>
    <n v="55119"/>
    <d v="2015-06-18T00:00:00"/>
    <d v="2015-06-25T00:00:00"/>
    <n v="9"/>
    <n v="102.43"/>
    <n v="86427"/>
    <n v="7"/>
    <n v="69"/>
    <n v="10.130000000000001"/>
    <x v="1"/>
    <x v="0"/>
    <x v="0"/>
    <s v=""/>
    <n v="70.680000000000007"/>
    <x v="836"/>
  </r>
  <r>
    <n v="24817"/>
    <s v="Medium"/>
    <n v="0.1"/>
    <n v="95.05"/>
    <n v="37.94"/>
    <n v="5.08"/>
    <n v="2957"/>
    <x v="974"/>
    <x v="0"/>
    <x v="0"/>
    <x v="0"/>
    <x v="7"/>
    <s v="Wrap Bag"/>
    <x v="320"/>
    <n v="0.38"/>
    <s v="United States"/>
    <x v="2"/>
    <x v="45"/>
    <s v="Milwaukee"/>
    <n v="53209"/>
    <d v="2015-04-02T00:00:00"/>
    <d v="2015-04-04T00:00:00"/>
    <n v="4"/>
    <n v="137.76"/>
    <n v="90264"/>
    <n v="2"/>
    <n v="69"/>
    <n v="15.31"/>
    <x v="4"/>
    <x v="0"/>
    <x v="0"/>
    <s v=""/>
    <n v="95.05"/>
    <x v="837"/>
  </r>
  <r>
    <n v="25709"/>
    <s v="Low"/>
    <n v="0.06"/>
    <n v="224.96"/>
    <n v="20.99"/>
    <n v="0.99"/>
    <n v="2958"/>
    <x v="975"/>
    <x v="2"/>
    <x v="0"/>
    <x v="2"/>
    <x v="5"/>
    <s v="Wrap Bag"/>
    <x v="842"/>
    <n v="0.37"/>
    <s v="United States"/>
    <x v="2"/>
    <x v="45"/>
    <s v="Neenah"/>
    <n v="54956"/>
    <d v="2015-03-23T00:00:00"/>
    <d v="2015-03-28T00:00:00"/>
    <n v="18"/>
    <n v="326.02999999999997"/>
    <n v="90265"/>
    <n v="5"/>
    <n v="69"/>
    <n v="20.81"/>
    <x v="5"/>
    <x v="0"/>
    <x v="0"/>
    <s v=""/>
    <n v="224.96"/>
    <x v="838"/>
  </r>
  <r>
    <n v="19923"/>
    <s v="Not Specified"/>
    <n v="0.1"/>
    <n v="-89.57"/>
    <n v="36.549999999999997"/>
    <n v="13.89"/>
    <n v="2960"/>
    <x v="976"/>
    <x v="2"/>
    <x v="0"/>
    <x v="0"/>
    <x v="0"/>
    <s v="Wrap Bag"/>
    <x v="463"/>
    <n v="0.41"/>
    <s v="United States"/>
    <x v="3"/>
    <x v="40"/>
    <s v="Van Buren"/>
    <n v="72956"/>
    <d v="2015-04-05T00:00:00"/>
    <d v="2015-04-07T00:00:00"/>
    <n v="11"/>
    <n v="379.72"/>
    <n v="90646"/>
    <n v="2"/>
    <n v="-23.59"/>
    <n v="42.19"/>
    <x v="4"/>
    <x v="0"/>
    <x v="0"/>
    <n v="-89.57"/>
    <s v=""/>
    <x v="2"/>
  </r>
  <r>
    <n v="20390"/>
    <s v="High"/>
    <n v="7.0000000000000007E-2"/>
    <n v="33.35"/>
    <n v="4.76"/>
    <n v="0.88"/>
    <n v="2962"/>
    <x v="977"/>
    <x v="0"/>
    <x v="3"/>
    <x v="0"/>
    <x v="7"/>
    <s v="Wrap Bag"/>
    <x v="817"/>
    <n v="0.39"/>
    <s v="United States"/>
    <x v="0"/>
    <x v="21"/>
    <s v="Louisville"/>
    <n v="80027"/>
    <d v="2015-05-07T00:00:00"/>
    <d v="2015-05-09T00:00:00"/>
    <n v="10"/>
    <n v="48.33"/>
    <n v="88611"/>
    <n v="2"/>
    <n v="69"/>
    <n v="3.64"/>
    <x v="3"/>
    <x v="0"/>
    <x v="0"/>
    <s v=""/>
    <n v="33.35"/>
    <x v="839"/>
  </r>
  <r>
    <n v="22175"/>
    <s v="Critical"/>
    <n v="0.01"/>
    <n v="-34.590000000000003"/>
    <n v="7.98"/>
    <n v="6.5"/>
    <n v="2963"/>
    <x v="978"/>
    <x v="2"/>
    <x v="3"/>
    <x v="0"/>
    <x v="10"/>
    <s v="Medium Box"/>
    <x v="843"/>
    <n v="0.59"/>
    <s v="United States"/>
    <x v="1"/>
    <x v="30"/>
    <s v="Middle River"/>
    <n v="21220"/>
    <d v="2015-06-22T00:00:00"/>
    <d v="2015-06-23T00:00:00"/>
    <n v="4"/>
    <n v="34.909999999999997"/>
    <n v="88612"/>
    <n v="1"/>
    <n v="-99.09"/>
    <n v="0.35"/>
    <x v="1"/>
    <x v="0"/>
    <x v="0"/>
    <n v="-34.590000000000003"/>
    <s v=""/>
    <x v="2"/>
  </r>
  <r>
    <n v="25953"/>
    <s v="High"/>
    <n v="0.06"/>
    <n v="-24.63"/>
    <n v="42.98"/>
    <n v="4.62"/>
    <n v="2964"/>
    <x v="979"/>
    <x v="2"/>
    <x v="3"/>
    <x v="0"/>
    <x v="15"/>
    <s v="Small Box"/>
    <x v="647"/>
    <n v="0.56000000000000005"/>
    <s v="United States"/>
    <x v="1"/>
    <x v="10"/>
    <s v="Mount Vernon"/>
    <n v="43050"/>
    <d v="2015-04-21T00:00:00"/>
    <d v="2015-04-23T00:00:00"/>
    <n v="1"/>
    <n v="47.04"/>
    <n v="88610"/>
    <n v="2"/>
    <n v="-52.36"/>
    <n v="3"/>
    <x v="4"/>
    <x v="0"/>
    <x v="0"/>
    <n v="-24.63"/>
    <s v=""/>
    <x v="2"/>
  </r>
  <r>
    <n v="21390"/>
    <s v="Not Specified"/>
    <n v="0.08"/>
    <n v="-536.24"/>
    <n v="9.68"/>
    <n v="2.0299999999999998"/>
    <n v="2968"/>
    <x v="980"/>
    <x v="2"/>
    <x v="2"/>
    <x v="0"/>
    <x v="7"/>
    <s v="Wrap Bag"/>
    <x v="844"/>
    <n v="0.37"/>
    <s v="United States"/>
    <x v="3"/>
    <x v="26"/>
    <s v="Hollywood"/>
    <n v="33021"/>
    <d v="2015-02-22T00:00:00"/>
    <d v="2015-02-24T00:00:00"/>
    <n v="1"/>
    <n v="10.94"/>
    <n v="86085"/>
    <n v="2"/>
    <n v="-4901.66"/>
    <n v="0.95"/>
    <x v="2"/>
    <x v="0"/>
    <x v="0"/>
    <n v="-536.24"/>
    <s v=""/>
    <x v="2"/>
  </r>
  <r>
    <n v="21391"/>
    <s v="Not Specified"/>
    <n v="0.04"/>
    <n v="-125.86"/>
    <n v="150.97999999999999"/>
    <n v="16.010000000000002"/>
    <n v="2968"/>
    <x v="980"/>
    <x v="1"/>
    <x v="2"/>
    <x v="1"/>
    <x v="11"/>
    <s v="Jumbo Box"/>
    <x v="845"/>
    <n v="0.7"/>
    <s v="United States"/>
    <x v="3"/>
    <x v="26"/>
    <s v="Hollywood"/>
    <n v="33021"/>
    <d v="2015-02-22T00:00:00"/>
    <d v="2015-02-23T00:00:00"/>
    <n v="5"/>
    <n v="731.38"/>
    <n v="86085"/>
    <n v="1"/>
    <n v="-17.21"/>
    <n v="30.47"/>
    <x v="2"/>
    <x v="0"/>
    <x v="0"/>
    <n v="-125.86"/>
    <s v=""/>
    <x v="2"/>
  </r>
  <r>
    <n v="18041"/>
    <s v="High"/>
    <n v="0.06"/>
    <n v="36.159999999999997"/>
    <n v="363.25"/>
    <n v="19.989999999999998"/>
    <n v="2968"/>
    <x v="980"/>
    <x v="2"/>
    <x v="2"/>
    <x v="0"/>
    <x v="15"/>
    <s v="Small Box"/>
    <x v="451"/>
    <n v="0.56999999999999995"/>
    <s v="United States"/>
    <x v="3"/>
    <x v="26"/>
    <s v="Hollywood"/>
    <n v="33021"/>
    <d v="2015-03-28T00:00:00"/>
    <d v="2015-03-30T00:00:00"/>
    <n v="1"/>
    <n v="344.87"/>
    <n v="86086"/>
    <n v="2"/>
    <n v="10.49"/>
    <n v="22.01"/>
    <x v="5"/>
    <x v="0"/>
    <x v="0"/>
    <s v=""/>
    <n v="36.159999999999997"/>
    <x v="840"/>
  </r>
  <r>
    <n v="21096"/>
    <s v="High"/>
    <n v="0.01"/>
    <n v="17.100000000000001"/>
    <n v="30.97"/>
    <n v="4"/>
    <n v="2973"/>
    <x v="981"/>
    <x v="2"/>
    <x v="1"/>
    <x v="2"/>
    <x v="13"/>
    <s v="Small Box"/>
    <x v="846"/>
    <n v="0.74"/>
    <s v="United States"/>
    <x v="2"/>
    <x v="45"/>
    <s v="New Berlin"/>
    <n v="53151"/>
    <d v="2015-04-13T00:00:00"/>
    <d v="2015-04-15T00:00:00"/>
    <n v="17"/>
    <n v="523.05999999999995"/>
    <n v="87186"/>
    <n v="2"/>
    <n v="3.27"/>
    <n v="5.28"/>
    <x v="4"/>
    <x v="0"/>
    <x v="0"/>
    <s v=""/>
    <n v="17.100000000000001"/>
    <x v="841"/>
  </r>
  <r>
    <n v="21097"/>
    <s v="High"/>
    <n v="0.08"/>
    <n v="1269.3800000000001"/>
    <n v="125.99"/>
    <n v="7.69"/>
    <n v="2973"/>
    <x v="981"/>
    <x v="2"/>
    <x v="1"/>
    <x v="2"/>
    <x v="5"/>
    <s v="Small Box"/>
    <x v="442"/>
    <n v="0.57999999999999996"/>
    <s v="United States"/>
    <x v="2"/>
    <x v="45"/>
    <s v="New Berlin"/>
    <n v="53151"/>
    <d v="2015-04-13T00:00:00"/>
    <d v="2015-04-15T00:00:00"/>
    <n v="23"/>
    <n v="2424.6799999999998"/>
    <n v="87186"/>
    <n v="2"/>
    <n v="52.35"/>
    <n v="210.84"/>
    <x v="4"/>
    <x v="0"/>
    <x v="0"/>
    <s v=""/>
    <n v="1269.3800000000001"/>
    <x v="842"/>
  </r>
  <r>
    <n v="24770"/>
    <s v="Critical"/>
    <n v="0.1"/>
    <n v="137.69"/>
    <n v="442.14"/>
    <n v="14.7"/>
    <n v="2973"/>
    <x v="981"/>
    <x v="1"/>
    <x v="1"/>
    <x v="2"/>
    <x v="6"/>
    <s v="Jumbo Drum"/>
    <x v="110"/>
    <n v="0.56000000000000005"/>
    <s v="United States"/>
    <x v="2"/>
    <x v="45"/>
    <s v="New Berlin"/>
    <n v="53151"/>
    <d v="2015-05-20T00:00:00"/>
    <d v="2015-05-21T00:00:00"/>
    <n v="6"/>
    <n v="2411.4299999999998"/>
    <n v="87187"/>
    <n v="1"/>
    <n v="5.71"/>
    <n v="267.94"/>
    <x v="3"/>
    <x v="0"/>
    <x v="0"/>
    <s v=""/>
    <n v="137.69"/>
    <x v="843"/>
  </r>
  <r>
    <n v="19599"/>
    <s v="Medium"/>
    <n v="0.01"/>
    <n v="882.48"/>
    <n v="35.99"/>
    <n v="0.99"/>
    <n v="2976"/>
    <x v="982"/>
    <x v="2"/>
    <x v="2"/>
    <x v="2"/>
    <x v="5"/>
    <s v="Small Pack"/>
    <x v="771"/>
    <n v="0.35"/>
    <s v="United States"/>
    <x v="2"/>
    <x v="45"/>
    <s v="Oak Creek"/>
    <n v="53154"/>
    <d v="2015-05-22T00:00:00"/>
    <d v="2015-05-23T00:00:00"/>
    <n v="41"/>
    <n v="1278.96"/>
    <n v="89047"/>
    <n v="1"/>
    <n v="69"/>
    <n v="12.92"/>
    <x v="3"/>
    <x v="0"/>
    <x v="0"/>
    <s v=""/>
    <n v="882.48"/>
    <x v="844"/>
  </r>
  <r>
    <n v="20182"/>
    <s v="Critical"/>
    <n v="0.09"/>
    <n v="6.38"/>
    <n v="2.94"/>
    <n v="0.7"/>
    <n v="2979"/>
    <x v="983"/>
    <x v="2"/>
    <x v="0"/>
    <x v="0"/>
    <x v="0"/>
    <s v="Wrap Bag"/>
    <x v="22"/>
    <n v="0.57999999999999996"/>
    <s v="United States"/>
    <x v="2"/>
    <x v="48"/>
    <s v="Dickinson"/>
    <n v="58601"/>
    <d v="2015-01-27T00:00:00"/>
    <d v="2015-01-28T00:00:00"/>
    <n v="9"/>
    <n v="25.22"/>
    <n v="86544"/>
    <n v="1"/>
    <n v="25.31"/>
    <n v="2.4900000000000002"/>
    <x v="0"/>
    <x v="0"/>
    <x v="0"/>
    <s v=""/>
    <n v="6.38"/>
    <x v="845"/>
  </r>
  <r>
    <n v="18169"/>
    <s v="Critical"/>
    <n v="0.02"/>
    <n v="5.3"/>
    <n v="5.34"/>
    <n v="2.99"/>
    <n v="2979"/>
    <x v="983"/>
    <x v="2"/>
    <x v="0"/>
    <x v="0"/>
    <x v="8"/>
    <s v="Small Box"/>
    <x v="289"/>
    <n v="0.38"/>
    <s v="United States"/>
    <x v="2"/>
    <x v="48"/>
    <s v="Dickinson"/>
    <n v="58601"/>
    <d v="2015-02-26T00:00:00"/>
    <d v="2015-02-28T00:00:00"/>
    <n v="6"/>
    <n v="34.729999999999997"/>
    <n v="86545"/>
    <n v="2"/>
    <n v="15.25"/>
    <n v="0.71"/>
    <x v="2"/>
    <x v="0"/>
    <x v="0"/>
    <s v=""/>
    <n v="5.3"/>
    <x v="846"/>
  </r>
  <r>
    <n v="18170"/>
    <s v="Critical"/>
    <n v="0.03"/>
    <n v="170.8"/>
    <n v="40.98"/>
    <n v="7.47"/>
    <n v="2979"/>
    <x v="983"/>
    <x v="2"/>
    <x v="0"/>
    <x v="0"/>
    <x v="8"/>
    <s v="Small Box"/>
    <x v="493"/>
    <n v="0.37"/>
    <s v="United States"/>
    <x v="2"/>
    <x v="48"/>
    <s v="Dickinson"/>
    <n v="58601"/>
    <d v="2015-02-26T00:00:00"/>
    <d v="2015-02-27T00:00:00"/>
    <n v="6"/>
    <n v="247.53"/>
    <n v="86545"/>
    <n v="1"/>
    <n v="69"/>
    <n v="7.66"/>
    <x v="2"/>
    <x v="0"/>
    <x v="0"/>
    <s v=""/>
    <n v="170.8"/>
    <x v="847"/>
  </r>
  <r>
    <n v="18133"/>
    <s v="Not Specified"/>
    <n v="0.01"/>
    <n v="16.09"/>
    <n v="5.84"/>
    <n v="0.83"/>
    <n v="2979"/>
    <x v="983"/>
    <x v="2"/>
    <x v="0"/>
    <x v="0"/>
    <x v="0"/>
    <s v="Wrap Bag"/>
    <x v="341"/>
    <n v="0.49"/>
    <s v="United States"/>
    <x v="2"/>
    <x v="48"/>
    <s v="Dickinson"/>
    <n v="58601"/>
    <d v="2015-06-14T00:00:00"/>
    <d v="2015-06-16T00:00:00"/>
    <n v="4"/>
    <n v="23.89"/>
    <n v="86546"/>
    <n v="2"/>
    <n v="67.36"/>
    <n v="0.24"/>
    <x v="1"/>
    <x v="0"/>
    <x v="0"/>
    <s v=""/>
    <n v="16.09"/>
    <x v="848"/>
  </r>
  <r>
    <n v="20183"/>
    <s v="Critical"/>
    <n v="0.03"/>
    <n v="274.08"/>
    <n v="43.98"/>
    <n v="8.99"/>
    <n v="2980"/>
    <x v="984"/>
    <x v="2"/>
    <x v="0"/>
    <x v="0"/>
    <x v="0"/>
    <s v="Small Pack"/>
    <x v="404"/>
    <n v="0.57999999999999996"/>
    <s v="United States"/>
    <x v="1"/>
    <x v="10"/>
    <s v="Sandusky"/>
    <n v="44870"/>
    <d v="2015-01-27T00:00:00"/>
    <d v="2015-01-29T00:00:00"/>
    <n v="10"/>
    <n v="454.4"/>
    <n v="86544"/>
    <n v="2"/>
    <n v="60.32"/>
    <n v="14.05"/>
    <x v="0"/>
    <x v="0"/>
    <x v="0"/>
    <s v=""/>
    <n v="274.08"/>
    <x v="849"/>
  </r>
  <r>
    <n v="20184"/>
    <s v="Critical"/>
    <n v="0.06"/>
    <n v="-3.78"/>
    <n v="1.1399999999999999"/>
    <n v="0.7"/>
    <n v="2980"/>
    <x v="984"/>
    <x v="2"/>
    <x v="0"/>
    <x v="0"/>
    <x v="3"/>
    <s v="Wrap Bag"/>
    <x v="366"/>
    <n v="0.38"/>
    <s v="United States"/>
    <x v="1"/>
    <x v="10"/>
    <s v="Sandusky"/>
    <n v="44870"/>
    <d v="2015-01-27T00:00:00"/>
    <d v="2015-01-30T00:00:00"/>
    <n v="13"/>
    <n v="14.53"/>
    <n v="86544"/>
    <n v="3"/>
    <n v="-26.03"/>
    <n v="0.93"/>
    <x v="0"/>
    <x v="0"/>
    <x v="0"/>
    <n v="-3.78"/>
    <s v=""/>
    <x v="2"/>
  </r>
  <r>
    <n v="20435"/>
    <s v="Medium"/>
    <n v="7.0000000000000007E-2"/>
    <n v="10.8"/>
    <n v="2.61"/>
    <n v="0.5"/>
    <n v="2980"/>
    <x v="984"/>
    <x v="2"/>
    <x v="0"/>
    <x v="0"/>
    <x v="9"/>
    <s v="Small Box"/>
    <x v="413"/>
    <n v="0.39"/>
    <s v="United States"/>
    <x v="1"/>
    <x v="10"/>
    <s v="Sandusky"/>
    <n v="44870"/>
    <d v="2015-02-25T00:00:00"/>
    <d v="2015-02-27T00:00:00"/>
    <n v="6"/>
    <n v="15.65"/>
    <n v="86547"/>
    <n v="2"/>
    <n v="69"/>
    <n v="1.18"/>
    <x v="2"/>
    <x v="0"/>
    <x v="0"/>
    <s v=""/>
    <n v="10.8"/>
    <x v="850"/>
  </r>
  <r>
    <n v="23110"/>
    <s v="Low"/>
    <n v="0.04"/>
    <n v="15.25"/>
    <n v="2.88"/>
    <n v="1.01"/>
    <n v="2980"/>
    <x v="984"/>
    <x v="2"/>
    <x v="0"/>
    <x v="0"/>
    <x v="0"/>
    <s v="Wrap Bag"/>
    <x v="279"/>
    <n v="0.55000000000000004"/>
    <s v="United States"/>
    <x v="1"/>
    <x v="10"/>
    <s v="Sandusky"/>
    <n v="44870"/>
    <d v="2015-05-30T00:00:00"/>
    <d v="2015-06-04T00:00:00"/>
    <n v="39"/>
    <n v="111.92"/>
    <n v="86548"/>
    <n v="5"/>
    <n v="13.62"/>
    <n v="4.66"/>
    <x v="3"/>
    <x v="0"/>
    <x v="0"/>
    <s v=""/>
    <n v="15.25"/>
    <x v="851"/>
  </r>
  <r>
    <n v="20816"/>
    <s v="Critical"/>
    <n v="0.09"/>
    <n v="-103.62"/>
    <n v="100.98"/>
    <n v="35.840000000000003"/>
    <n v="2987"/>
    <x v="985"/>
    <x v="1"/>
    <x v="1"/>
    <x v="1"/>
    <x v="14"/>
    <s v="Jumbo Box"/>
    <x v="77"/>
    <n v="0.62"/>
    <s v="United States"/>
    <x v="2"/>
    <x v="25"/>
    <s v="West Des Moines"/>
    <n v="50265"/>
    <d v="2015-06-28T00:00:00"/>
    <d v="2015-06-28T00:00:00"/>
    <n v="17"/>
    <n v="1700.38"/>
    <n v="91180"/>
    <n v="0"/>
    <n v="-6.09"/>
    <n v="168.17"/>
    <x v="1"/>
    <x v="0"/>
    <x v="0"/>
    <n v="-103.62"/>
    <s v=""/>
    <x v="2"/>
  </r>
  <r>
    <n v="20817"/>
    <s v="Critical"/>
    <n v="0.1"/>
    <n v="-57.82"/>
    <n v="5.78"/>
    <n v="7.96"/>
    <n v="2987"/>
    <x v="985"/>
    <x v="2"/>
    <x v="1"/>
    <x v="0"/>
    <x v="7"/>
    <s v="Small Box"/>
    <x v="847"/>
    <n v="0.36"/>
    <s v="United States"/>
    <x v="2"/>
    <x v="25"/>
    <s v="West Des Moines"/>
    <n v="50265"/>
    <d v="2015-06-28T00:00:00"/>
    <d v="2015-06-28T00:00:00"/>
    <n v="6"/>
    <n v="35.96"/>
    <n v="91180"/>
    <n v="0"/>
    <n v="-160.80000000000001"/>
    <n v="4"/>
    <x v="1"/>
    <x v="0"/>
    <x v="0"/>
    <n v="-57.82"/>
    <s v=""/>
    <x v="2"/>
  </r>
  <r>
    <n v="22473"/>
    <s v="Low"/>
    <n v="0.05"/>
    <n v="18.22"/>
    <n v="70.97"/>
    <n v="3.5"/>
    <n v="2991"/>
    <x v="986"/>
    <x v="2"/>
    <x v="1"/>
    <x v="0"/>
    <x v="15"/>
    <s v="Small Box"/>
    <x v="235"/>
    <n v="0.59"/>
    <s v="United States"/>
    <x v="2"/>
    <x v="45"/>
    <s v="Racine"/>
    <n v="53402"/>
    <d v="2015-05-08T00:00:00"/>
    <d v="2015-05-13T00:00:00"/>
    <n v="2"/>
    <n v="141.59"/>
    <n v="91466"/>
    <n v="5"/>
    <n v="12.87"/>
    <n v="7.45"/>
    <x v="3"/>
    <x v="0"/>
    <x v="0"/>
    <s v=""/>
    <n v="18.22"/>
    <x v="852"/>
  </r>
  <r>
    <n v="22476"/>
    <s v="Low"/>
    <n v="0"/>
    <n v="25.06"/>
    <n v="5.28"/>
    <n v="6.26"/>
    <n v="2992"/>
    <x v="987"/>
    <x v="2"/>
    <x v="1"/>
    <x v="0"/>
    <x v="7"/>
    <s v="Small Box"/>
    <x v="489"/>
    <n v="0.4"/>
    <s v="United States"/>
    <x v="2"/>
    <x v="45"/>
    <s v="Sheboygan"/>
    <n v="53081"/>
    <d v="2015-05-08T00:00:00"/>
    <d v="2015-05-15T00:00:00"/>
    <n v="36"/>
    <n v="203.05"/>
    <n v="91466"/>
    <n v="7"/>
    <n v="12.34"/>
    <n v="0"/>
    <x v="3"/>
    <x v="1"/>
    <x v="1"/>
    <s v=""/>
    <n v="25.06"/>
    <x v="853"/>
  </r>
  <r>
    <n v="20891"/>
    <s v="Not Specified"/>
    <n v="0.03"/>
    <n v="11.82"/>
    <n v="10.98"/>
    <n v="3.37"/>
    <n v="2999"/>
    <x v="988"/>
    <x v="2"/>
    <x v="3"/>
    <x v="0"/>
    <x v="12"/>
    <s v="Small Pack"/>
    <x v="63"/>
    <n v="0.56999999999999995"/>
    <s v="United States"/>
    <x v="2"/>
    <x v="22"/>
    <s v="Oak Park"/>
    <n v="48237"/>
    <d v="2015-04-10T00:00:00"/>
    <d v="2015-04-11T00:00:00"/>
    <n v="5"/>
    <n v="56.19"/>
    <n v="87041"/>
    <n v="1"/>
    <n v="21.04"/>
    <n v="1.74"/>
    <x v="4"/>
    <x v="0"/>
    <x v="0"/>
    <s v=""/>
    <n v="11.82"/>
    <x v="854"/>
  </r>
  <r>
    <n v="21499"/>
    <s v="Low"/>
    <n v="0.01"/>
    <n v="28.15"/>
    <n v="10.14"/>
    <n v="2.27"/>
    <n v="3000"/>
    <x v="989"/>
    <x v="2"/>
    <x v="3"/>
    <x v="0"/>
    <x v="7"/>
    <s v="Wrap Bag"/>
    <x v="82"/>
    <n v="0.36"/>
    <s v="United States"/>
    <x v="2"/>
    <x v="22"/>
    <s v="Pontiac"/>
    <n v="48342"/>
    <d v="2015-01-26T00:00:00"/>
    <d v="2015-01-28T00:00:00"/>
    <n v="4"/>
    <n v="40.799999999999997"/>
    <n v="87042"/>
    <n v="2"/>
    <n v="69"/>
    <n v="0.41"/>
    <x v="0"/>
    <x v="0"/>
    <x v="0"/>
    <s v=""/>
    <n v="28.15"/>
    <x v="855"/>
  </r>
  <r>
    <n v="23836"/>
    <s v="Not Specified"/>
    <n v="0.03"/>
    <n v="-237.54"/>
    <n v="5.4"/>
    <n v="7.78"/>
    <n v="3001"/>
    <x v="990"/>
    <x v="2"/>
    <x v="3"/>
    <x v="0"/>
    <x v="8"/>
    <s v="Small Box"/>
    <x v="97"/>
    <n v="0.37"/>
    <s v="United States"/>
    <x v="2"/>
    <x v="22"/>
    <s v="Port Huron"/>
    <n v="48060"/>
    <d v="2015-03-17T00:00:00"/>
    <d v="2015-03-19T00:00:00"/>
    <n v="21"/>
    <n v="117.87"/>
    <n v="87043"/>
    <n v="2"/>
    <n v="-201.53"/>
    <n v="3.65"/>
    <x v="5"/>
    <x v="0"/>
    <x v="0"/>
    <n v="-237.54"/>
    <s v=""/>
    <x v="2"/>
  </r>
  <r>
    <n v="25282"/>
    <s v="Medium"/>
    <n v="0.03"/>
    <n v="1037.0999999999999"/>
    <n v="85.99"/>
    <n v="0.99"/>
    <n v="3003"/>
    <x v="991"/>
    <x v="2"/>
    <x v="1"/>
    <x v="2"/>
    <x v="5"/>
    <s v="Wrap Bag"/>
    <x v="141"/>
    <n v="0.55000000000000004"/>
    <s v="United States"/>
    <x v="0"/>
    <x v="44"/>
    <s v="Coeur D Alene"/>
    <n v="83814"/>
    <d v="2015-03-05T00:00:00"/>
    <d v="2015-03-06T00:00:00"/>
    <n v="20"/>
    <n v="1503.05"/>
    <n v="91586"/>
    <n v="1"/>
    <n v="69"/>
    <n v="46.49"/>
    <x v="5"/>
    <x v="0"/>
    <x v="0"/>
    <s v=""/>
    <n v="1037.0999999999999"/>
    <x v="856"/>
  </r>
  <r>
    <n v="7664"/>
    <s v="Low"/>
    <n v="0.08"/>
    <n v="-94.59"/>
    <n v="6.48"/>
    <n v="6.81"/>
    <n v="3004"/>
    <x v="992"/>
    <x v="2"/>
    <x v="0"/>
    <x v="0"/>
    <x v="7"/>
    <s v="Small Box"/>
    <x v="848"/>
    <n v="0.36"/>
    <s v="United States"/>
    <x v="0"/>
    <x v="1"/>
    <s v="Los Angeles"/>
    <n v="90049"/>
    <d v="2015-02-10T00:00:00"/>
    <d v="2015-02-15T00:00:00"/>
    <n v="58"/>
    <n v="382.33"/>
    <n v="54949"/>
    <n v="5"/>
    <n v="-24.74"/>
    <n v="33.25"/>
    <x v="2"/>
    <x v="0"/>
    <x v="0"/>
    <n v="-94.59"/>
    <s v=""/>
    <x v="2"/>
  </r>
  <r>
    <n v="7665"/>
    <s v="Low"/>
    <n v="0.09"/>
    <n v="-293.74"/>
    <n v="20.98"/>
    <n v="53.03"/>
    <n v="3004"/>
    <x v="992"/>
    <x v="1"/>
    <x v="0"/>
    <x v="0"/>
    <x v="10"/>
    <s v="Jumbo Drum"/>
    <x v="211"/>
    <n v="0.78"/>
    <s v="United States"/>
    <x v="0"/>
    <x v="1"/>
    <s v="Los Angeles"/>
    <n v="90049"/>
    <d v="2015-02-10T00:00:00"/>
    <d v="2015-02-17T00:00:00"/>
    <n v="13"/>
    <n v="356.61"/>
    <n v="54949"/>
    <n v="7"/>
    <n v="-82.37"/>
    <n v="35.270000000000003"/>
    <x v="2"/>
    <x v="0"/>
    <x v="0"/>
    <n v="-293.74"/>
    <s v=""/>
    <x v="2"/>
  </r>
  <r>
    <n v="23295"/>
    <s v="Critical"/>
    <n v="0.05"/>
    <n v="1039.75"/>
    <n v="122.99"/>
    <n v="19.989999999999998"/>
    <n v="3005"/>
    <x v="993"/>
    <x v="0"/>
    <x v="0"/>
    <x v="0"/>
    <x v="8"/>
    <s v="Small Box"/>
    <x v="741"/>
    <n v="0.37"/>
    <s v="United States"/>
    <x v="0"/>
    <x v="44"/>
    <s v="Coeur D Alene"/>
    <n v="83814"/>
    <d v="2015-06-08T00:00:00"/>
    <d v="2015-06-11T00:00:00"/>
    <n v="12"/>
    <n v="1506.89"/>
    <n v="91389"/>
    <n v="3"/>
    <n v="69"/>
    <n v="79.31"/>
    <x v="1"/>
    <x v="0"/>
    <x v="0"/>
    <s v=""/>
    <n v="1039.75"/>
    <x v="857"/>
  </r>
  <r>
    <n v="25664"/>
    <s v="Low"/>
    <n v="0.08"/>
    <n v="-49.19"/>
    <n v="6.48"/>
    <n v="6.81"/>
    <n v="3006"/>
    <x v="994"/>
    <x v="2"/>
    <x v="0"/>
    <x v="0"/>
    <x v="7"/>
    <s v="Small Box"/>
    <x v="848"/>
    <n v="0.36"/>
    <s v="United States"/>
    <x v="0"/>
    <x v="44"/>
    <s v="Idaho Falls"/>
    <n v="83402"/>
    <d v="2015-02-10T00:00:00"/>
    <d v="2015-02-15T00:00:00"/>
    <n v="14"/>
    <n v="92.29"/>
    <n v="91388"/>
    <n v="5"/>
    <n v="-53.3"/>
    <n v="8.0299999999999994"/>
    <x v="2"/>
    <x v="0"/>
    <x v="0"/>
    <n v="-49.19"/>
    <s v=""/>
    <x v="2"/>
  </r>
  <r>
    <n v="25665"/>
    <s v="Low"/>
    <n v="0.09"/>
    <n v="-152.74"/>
    <n v="20.98"/>
    <n v="53.03"/>
    <n v="3006"/>
    <x v="994"/>
    <x v="1"/>
    <x v="0"/>
    <x v="0"/>
    <x v="10"/>
    <s v="Jumbo Drum"/>
    <x v="211"/>
    <n v="0.78"/>
    <s v="United States"/>
    <x v="0"/>
    <x v="44"/>
    <s v="Idaho Falls"/>
    <n v="83402"/>
    <d v="2015-02-10T00:00:00"/>
    <d v="2015-02-17T00:00:00"/>
    <n v="3"/>
    <n v="82.29"/>
    <n v="91388"/>
    <n v="7"/>
    <n v="-185.62"/>
    <n v="8.14"/>
    <x v="2"/>
    <x v="0"/>
    <x v="0"/>
    <n v="-152.74"/>
    <s v=""/>
    <x v="2"/>
  </r>
  <r>
    <n v="23627"/>
    <s v="Critical"/>
    <n v="0.05"/>
    <n v="41.3"/>
    <n v="9.99"/>
    <n v="4.78"/>
    <n v="3008"/>
    <x v="995"/>
    <x v="2"/>
    <x v="1"/>
    <x v="0"/>
    <x v="7"/>
    <s v="Small Box"/>
    <x v="627"/>
    <n v="0.4"/>
    <s v="United States"/>
    <x v="2"/>
    <x v="3"/>
    <s v="Minnetonka Mills"/>
    <n v="55343"/>
    <d v="2015-03-06T00:00:00"/>
    <d v="2015-03-07T00:00:00"/>
    <n v="20"/>
    <n v="203.37"/>
    <n v="89414"/>
    <n v="1"/>
    <n v="20.309999999999999"/>
    <n v="10.7"/>
    <x v="5"/>
    <x v="0"/>
    <x v="0"/>
    <s v=""/>
    <n v="41.3"/>
    <x v="858"/>
  </r>
  <r>
    <n v="24908"/>
    <s v="High"/>
    <n v="0.01"/>
    <n v="47.61"/>
    <n v="12.28"/>
    <n v="6.47"/>
    <n v="3008"/>
    <x v="995"/>
    <x v="2"/>
    <x v="1"/>
    <x v="0"/>
    <x v="7"/>
    <s v="Small Box"/>
    <x v="849"/>
    <n v="0.38"/>
    <s v="United States"/>
    <x v="2"/>
    <x v="3"/>
    <s v="Minnetonka Mills"/>
    <n v="55343"/>
    <d v="2015-06-11T00:00:00"/>
    <d v="2015-06-12T00:00:00"/>
    <n v="12"/>
    <n v="160.66"/>
    <n v="89415"/>
    <n v="1"/>
    <n v="29.63"/>
    <n v="1.62"/>
    <x v="1"/>
    <x v="0"/>
    <x v="0"/>
    <s v=""/>
    <n v="47.61"/>
    <x v="859"/>
  </r>
  <r>
    <n v="7898"/>
    <s v="Critical"/>
    <n v="0.03"/>
    <n v="-23.5"/>
    <n v="5.98"/>
    <n v="5.35"/>
    <n v="3011"/>
    <x v="996"/>
    <x v="2"/>
    <x v="0"/>
    <x v="0"/>
    <x v="7"/>
    <s v="Small Box"/>
    <x v="515"/>
    <n v="0.4"/>
    <s v="United States"/>
    <x v="1"/>
    <x v="15"/>
    <s v="Boston"/>
    <n v="2113"/>
    <d v="2015-05-28T00:00:00"/>
    <d v="2015-05-29T00:00:00"/>
    <n v="16"/>
    <n v="107.08"/>
    <n v="56486"/>
    <n v="1"/>
    <n v="-21.95"/>
    <n v="3.31"/>
    <x v="3"/>
    <x v="0"/>
    <x v="0"/>
    <n v="-23.5"/>
    <s v=""/>
    <x v="2"/>
  </r>
  <r>
    <n v="1041"/>
    <s v="Critical"/>
    <n v="0.03"/>
    <n v="1282.5"/>
    <n v="300.64999999999998"/>
    <n v="24.49"/>
    <n v="3011"/>
    <x v="996"/>
    <x v="2"/>
    <x v="0"/>
    <x v="0"/>
    <x v="15"/>
    <s v="Large Box"/>
    <x v="850"/>
    <n v="0.52"/>
    <s v="United States"/>
    <x v="1"/>
    <x v="15"/>
    <s v="Boston"/>
    <n v="2113"/>
    <d v="2015-04-28T00:00:00"/>
    <d v="2015-04-30T00:00:00"/>
    <n v="32"/>
    <n v="9705.4599999999991"/>
    <n v="7623"/>
    <n v="2"/>
    <n v="13.21"/>
    <n v="300.17"/>
    <x v="4"/>
    <x v="0"/>
    <x v="0"/>
    <s v=""/>
    <n v="1282.5"/>
    <x v="860"/>
  </r>
  <r>
    <n v="1042"/>
    <s v="Critical"/>
    <n v="0.06"/>
    <n v="17.2"/>
    <n v="49.99"/>
    <n v="19.989999999999998"/>
    <n v="3011"/>
    <x v="996"/>
    <x v="2"/>
    <x v="0"/>
    <x v="2"/>
    <x v="13"/>
    <s v="Small Box"/>
    <x v="606"/>
    <n v="0.45"/>
    <s v="United States"/>
    <x v="1"/>
    <x v="15"/>
    <s v="Boston"/>
    <n v="2113"/>
    <d v="2015-04-28T00:00:00"/>
    <d v="2015-04-30T00:00:00"/>
    <n v="67"/>
    <n v="3247.54"/>
    <n v="7623"/>
    <n v="2"/>
    <n v="0.53"/>
    <n v="207.29"/>
    <x v="4"/>
    <x v="0"/>
    <x v="0"/>
    <s v=""/>
    <n v="17.2"/>
    <x v="861"/>
  </r>
  <r>
    <n v="1043"/>
    <s v="Critical"/>
    <n v="0.1"/>
    <n v="1184.1199999999999"/>
    <n v="104.85"/>
    <n v="4.6500000000000004"/>
    <n v="3011"/>
    <x v="996"/>
    <x v="2"/>
    <x v="0"/>
    <x v="0"/>
    <x v="7"/>
    <s v="Small Box"/>
    <x v="851"/>
    <n v="0.37"/>
    <s v="United States"/>
    <x v="1"/>
    <x v="15"/>
    <s v="Boston"/>
    <n v="2113"/>
    <d v="2015-04-28T00:00:00"/>
    <d v="2015-04-29T00:00:00"/>
    <n v="58"/>
    <n v="5582.63"/>
    <n v="7623"/>
    <n v="1"/>
    <n v="21.21"/>
    <n v="620.29"/>
    <x v="4"/>
    <x v="0"/>
    <x v="0"/>
    <s v=""/>
    <n v="1184.1199999999999"/>
    <x v="862"/>
  </r>
  <r>
    <n v="19041"/>
    <s v="Critical"/>
    <n v="0.03"/>
    <n v="1474.87"/>
    <n v="300.64999999999998"/>
    <n v="24.49"/>
    <n v="3012"/>
    <x v="997"/>
    <x v="2"/>
    <x v="0"/>
    <x v="0"/>
    <x v="15"/>
    <s v="Large Box"/>
    <x v="850"/>
    <n v="0.52"/>
    <s v="United States"/>
    <x v="1"/>
    <x v="4"/>
    <s v="Rochester"/>
    <n v="14609"/>
    <d v="2015-04-28T00:00:00"/>
    <d v="2015-04-30T00:00:00"/>
    <n v="8"/>
    <n v="2426.36"/>
    <n v="86346"/>
    <n v="2"/>
    <n v="60.79"/>
    <n v="75.040000000000006"/>
    <x v="4"/>
    <x v="0"/>
    <x v="0"/>
    <s v=""/>
    <n v="1474.87"/>
    <x v="863"/>
  </r>
  <r>
    <n v="19042"/>
    <s v="Critical"/>
    <n v="0.06"/>
    <n v="19.78"/>
    <n v="49.99"/>
    <n v="19.989999999999998"/>
    <n v="3012"/>
    <x v="997"/>
    <x v="2"/>
    <x v="0"/>
    <x v="2"/>
    <x v="13"/>
    <s v="Small Box"/>
    <x v="606"/>
    <n v="0.45"/>
    <s v="United States"/>
    <x v="1"/>
    <x v="4"/>
    <s v="Rochester"/>
    <n v="14609"/>
    <d v="2015-04-28T00:00:00"/>
    <d v="2015-04-30T00:00:00"/>
    <n v="17"/>
    <n v="824"/>
    <n v="86346"/>
    <n v="2"/>
    <n v="2.4"/>
    <n v="52.6"/>
    <x v="4"/>
    <x v="0"/>
    <x v="0"/>
    <s v=""/>
    <n v="19.78"/>
    <x v="864"/>
  </r>
  <r>
    <n v="19043"/>
    <s v="Critical"/>
    <n v="0.1"/>
    <n v="929.8"/>
    <n v="104.85"/>
    <n v="4.6500000000000004"/>
    <n v="3012"/>
    <x v="997"/>
    <x v="2"/>
    <x v="0"/>
    <x v="0"/>
    <x v="7"/>
    <s v="Small Box"/>
    <x v="851"/>
    <n v="0.37"/>
    <s v="United States"/>
    <x v="1"/>
    <x v="4"/>
    <s v="Rochester"/>
    <n v="14609"/>
    <d v="2015-04-28T00:00:00"/>
    <d v="2015-04-29T00:00:00"/>
    <n v="14"/>
    <n v="1347.53"/>
    <n v="86346"/>
    <n v="1"/>
    <n v="69"/>
    <n v="149.72999999999999"/>
    <x v="4"/>
    <x v="0"/>
    <x v="0"/>
    <s v=""/>
    <n v="929.8"/>
    <x v="865"/>
  </r>
  <r>
    <n v="22064"/>
    <s v="Critical"/>
    <n v="0.01"/>
    <n v="-7.25"/>
    <n v="5.58"/>
    <n v="5.3"/>
    <n v="3017"/>
    <x v="998"/>
    <x v="2"/>
    <x v="0"/>
    <x v="0"/>
    <x v="4"/>
    <s v="Small Box"/>
    <x v="127"/>
    <n v="0.35"/>
    <s v="United States"/>
    <x v="0"/>
    <x v="1"/>
    <s v="Encinitas"/>
    <n v="92024"/>
    <d v="2015-01-09T00:00:00"/>
    <d v="2015-01-10T00:00:00"/>
    <n v="1"/>
    <n v="11.16"/>
    <n v="89071"/>
    <n v="1"/>
    <n v="-64.959999999999994"/>
    <n v="0.11"/>
    <x v="0"/>
    <x v="0"/>
    <x v="0"/>
    <n v="-7.25"/>
    <s v=""/>
    <x v="2"/>
  </r>
  <r>
    <n v="22065"/>
    <s v="Critical"/>
    <n v="0.03"/>
    <n v="31.2"/>
    <n v="3.98"/>
    <n v="0.7"/>
    <n v="3017"/>
    <x v="998"/>
    <x v="2"/>
    <x v="0"/>
    <x v="0"/>
    <x v="0"/>
    <s v="Wrap Bag"/>
    <x v="852"/>
    <n v="0.52"/>
    <s v="United States"/>
    <x v="0"/>
    <x v="1"/>
    <s v="Encinitas"/>
    <n v="92024"/>
    <d v="2015-01-09T00:00:00"/>
    <d v="2015-01-10T00:00:00"/>
    <n v="11"/>
    <n v="45.22"/>
    <n v="89071"/>
    <n v="1"/>
    <n v="69"/>
    <n v="1.4"/>
    <x v="0"/>
    <x v="0"/>
    <x v="0"/>
    <s v=""/>
    <n v="31.2"/>
    <x v="866"/>
  </r>
  <r>
    <n v="18950"/>
    <s v="Low"/>
    <n v="0.01"/>
    <n v="-75.900000000000006"/>
    <n v="4.9800000000000004"/>
    <n v="4.75"/>
    <n v="3035"/>
    <x v="999"/>
    <x v="2"/>
    <x v="1"/>
    <x v="0"/>
    <x v="7"/>
    <s v="Small Box"/>
    <x v="853"/>
    <n v="0.36"/>
    <s v="United States"/>
    <x v="2"/>
    <x v="12"/>
    <s v="Lombard"/>
    <n v="60148"/>
    <d v="2015-01-15T00:00:00"/>
    <d v="2015-01-20T00:00:00"/>
    <n v="10"/>
    <n v="52.93"/>
    <n v="89128"/>
    <n v="5"/>
    <n v="-143.4"/>
    <n v="0.53"/>
    <x v="0"/>
    <x v="0"/>
    <x v="0"/>
    <n v="-75.900000000000006"/>
    <s v=""/>
    <x v="2"/>
  </r>
  <r>
    <n v="18951"/>
    <s v="Low"/>
    <n v="0.04"/>
    <n v="52.17"/>
    <n v="6.35"/>
    <n v="1.02"/>
    <n v="3035"/>
    <x v="999"/>
    <x v="2"/>
    <x v="1"/>
    <x v="0"/>
    <x v="7"/>
    <s v="Wrap Bag"/>
    <x v="318"/>
    <n v="0.39"/>
    <s v="United States"/>
    <x v="2"/>
    <x v="12"/>
    <s v="Lombard"/>
    <n v="60148"/>
    <d v="2015-01-15T00:00:00"/>
    <d v="2015-01-20T00:00:00"/>
    <n v="12"/>
    <n v="75.61"/>
    <n v="89128"/>
    <n v="5"/>
    <n v="69"/>
    <n v="3.15"/>
    <x v="0"/>
    <x v="0"/>
    <x v="0"/>
    <s v=""/>
    <n v="52.17"/>
    <x v="867"/>
  </r>
  <r>
    <n v="19849"/>
    <s v="Not Specified"/>
    <n v="0.02"/>
    <n v="-159.86000000000001"/>
    <n v="12.99"/>
    <n v="14.37"/>
    <n v="3036"/>
    <x v="1000"/>
    <x v="2"/>
    <x v="1"/>
    <x v="1"/>
    <x v="2"/>
    <s v="Large Box"/>
    <x v="193"/>
    <n v="0.73"/>
    <s v="United States"/>
    <x v="2"/>
    <x v="48"/>
    <s v="Mandan"/>
    <n v="58554"/>
    <d v="2015-01-16T00:00:00"/>
    <d v="2015-01-18T00:00:00"/>
    <n v="5"/>
    <n v="67.64"/>
    <n v="89129"/>
    <n v="2"/>
    <n v="-236.34"/>
    <n v="1.38"/>
    <x v="0"/>
    <x v="0"/>
    <x v="0"/>
    <n v="-159.86000000000001"/>
    <s v=""/>
    <x v="2"/>
  </r>
  <r>
    <n v="19850"/>
    <s v="Not Specified"/>
    <n v="0.05"/>
    <n v="165.89"/>
    <n v="35.44"/>
    <n v="7.5"/>
    <n v="3036"/>
    <x v="1000"/>
    <x v="2"/>
    <x v="1"/>
    <x v="0"/>
    <x v="7"/>
    <s v="Small Box"/>
    <x v="854"/>
    <n v="0.38"/>
    <s v="United States"/>
    <x v="2"/>
    <x v="48"/>
    <s v="Mandan"/>
    <n v="58554"/>
    <d v="2015-01-16T00:00:00"/>
    <d v="2015-01-18T00:00:00"/>
    <n v="7"/>
    <n v="240.42"/>
    <n v="89129"/>
    <n v="2"/>
    <n v="69"/>
    <n v="12.65"/>
    <x v="0"/>
    <x v="0"/>
    <x v="0"/>
    <s v=""/>
    <n v="165.89"/>
    <x v="868"/>
  </r>
  <r>
    <n v="19851"/>
    <s v="Not Specified"/>
    <n v="0.02"/>
    <n v="75.010000000000005"/>
    <n v="12.98"/>
    <n v="3.14"/>
    <n v="3036"/>
    <x v="1000"/>
    <x v="2"/>
    <x v="1"/>
    <x v="0"/>
    <x v="12"/>
    <s v="Small Pack"/>
    <x v="47"/>
    <n v="0.6"/>
    <s v="United States"/>
    <x v="2"/>
    <x v="48"/>
    <s v="Mandan"/>
    <n v="58554"/>
    <d v="2015-01-16T00:00:00"/>
    <d v="2015-01-19T00:00:00"/>
    <n v="14"/>
    <n v="184.4"/>
    <n v="89129"/>
    <n v="3"/>
    <n v="40.68"/>
    <n v="3.76"/>
    <x v="0"/>
    <x v="0"/>
    <x v="0"/>
    <s v=""/>
    <n v="75.010000000000005"/>
    <x v="869"/>
  </r>
  <r>
    <n v="22201"/>
    <s v="Critical"/>
    <n v="0.08"/>
    <n v="2267.2199999999998"/>
    <n v="178.47"/>
    <n v="19.989999999999998"/>
    <n v="3036"/>
    <x v="1000"/>
    <x v="2"/>
    <x v="1"/>
    <x v="0"/>
    <x v="10"/>
    <s v="Small Box"/>
    <x v="179"/>
    <n v="0.55000000000000004"/>
    <s v="United States"/>
    <x v="2"/>
    <x v="48"/>
    <s v="Mandan"/>
    <n v="58554"/>
    <d v="2015-03-13T00:00:00"/>
    <d v="2015-03-16T00:00:00"/>
    <n v="22"/>
    <n v="3802.01"/>
    <n v="89130"/>
    <n v="3"/>
    <n v="59.63"/>
    <n v="330.61"/>
    <x v="5"/>
    <x v="0"/>
    <x v="0"/>
    <s v=""/>
    <n v="2267.2199999999998"/>
    <x v="870"/>
  </r>
  <r>
    <n v="19381"/>
    <s v="Not Specified"/>
    <n v="0.08"/>
    <n v="97.16"/>
    <n v="73.98"/>
    <n v="4"/>
    <n v="3041"/>
    <x v="1001"/>
    <x v="2"/>
    <x v="0"/>
    <x v="2"/>
    <x v="13"/>
    <s v="Small Box"/>
    <x v="124"/>
    <n v="0.77"/>
    <s v="United States"/>
    <x v="2"/>
    <x v="13"/>
    <s v="Garden City"/>
    <n v="67846"/>
    <d v="2015-05-15T00:00:00"/>
    <d v="2015-05-18T00:00:00"/>
    <n v="17"/>
    <n v="1181.67"/>
    <n v="86102"/>
    <n v="3"/>
    <n v="8.2200000000000006"/>
    <n v="102.75"/>
    <x v="3"/>
    <x v="0"/>
    <x v="0"/>
    <s v=""/>
    <n v="97.16"/>
    <x v="871"/>
  </r>
  <r>
    <n v="19382"/>
    <s v="Not Specified"/>
    <n v="0.02"/>
    <n v="-20.65"/>
    <n v="3.68"/>
    <n v="1.32"/>
    <n v="3041"/>
    <x v="1001"/>
    <x v="2"/>
    <x v="0"/>
    <x v="0"/>
    <x v="12"/>
    <s v="Wrap Bag"/>
    <x v="300"/>
    <n v="0.83"/>
    <s v="United States"/>
    <x v="2"/>
    <x v="13"/>
    <s v="Garden City"/>
    <n v="67846"/>
    <d v="2015-05-15T00:00:00"/>
    <d v="2015-05-17T00:00:00"/>
    <n v="8"/>
    <n v="29.93"/>
    <n v="86102"/>
    <n v="2"/>
    <n v="-68.989999999999995"/>
    <n v="0.61"/>
    <x v="3"/>
    <x v="0"/>
    <x v="0"/>
    <n v="-20.65"/>
    <s v=""/>
    <x v="2"/>
  </r>
  <r>
    <n v="20049"/>
    <s v="Medium"/>
    <n v="7.0000000000000007E-2"/>
    <n v="67.86"/>
    <n v="14.48"/>
    <n v="6.46"/>
    <n v="3042"/>
    <x v="1002"/>
    <x v="2"/>
    <x v="2"/>
    <x v="0"/>
    <x v="8"/>
    <s v="Small Box"/>
    <x v="855"/>
    <n v="0.38"/>
    <s v="United States"/>
    <x v="2"/>
    <x v="13"/>
    <s v="Hutchinson"/>
    <n v="67501"/>
    <d v="2015-02-04T00:00:00"/>
    <d v="2015-02-05T00:00:00"/>
    <n v="12"/>
    <n v="171.33"/>
    <n v="86101"/>
    <n v="1"/>
    <n v="39.61"/>
    <n v="12.9"/>
    <x v="2"/>
    <x v="0"/>
    <x v="0"/>
    <s v=""/>
    <n v="67.86"/>
    <x v="872"/>
  </r>
  <r>
    <n v="21475"/>
    <s v="High"/>
    <n v="0"/>
    <n v="-14.07"/>
    <n v="6.48"/>
    <n v="5.19"/>
    <n v="3045"/>
    <x v="1003"/>
    <x v="2"/>
    <x v="2"/>
    <x v="0"/>
    <x v="7"/>
    <s v="Small Box"/>
    <x v="856"/>
    <n v="0.37"/>
    <s v="United States"/>
    <x v="2"/>
    <x v="13"/>
    <s v="Leavenworth"/>
    <n v="66048"/>
    <d v="2015-06-06T00:00:00"/>
    <d v="2015-06-07T00:00:00"/>
    <n v="12"/>
    <n v="84.04"/>
    <n v="86104"/>
    <n v="1"/>
    <n v="-16.75"/>
    <n v="0"/>
    <x v="1"/>
    <x v="1"/>
    <x v="1"/>
    <n v="-14.07"/>
    <s v=""/>
    <x v="2"/>
  </r>
  <r>
    <n v="24415"/>
    <s v="High"/>
    <n v="0.05"/>
    <n v="-78.760000000000005"/>
    <n v="120.98"/>
    <n v="30"/>
    <n v="3046"/>
    <x v="1004"/>
    <x v="1"/>
    <x v="2"/>
    <x v="1"/>
    <x v="1"/>
    <s v="Jumbo Drum"/>
    <x v="478"/>
    <n v="0.64"/>
    <s v="United States"/>
    <x v="2"/>
    <x v="13"/>
    <s v="Leawood"/>
    <n v="66209"/>
    <d v="2015-02-12T00:00:00"/>
    <d v="2015-02-14T00:00:00"/>
    <n v="2"/>
    <n v="251.06"/>
    <n v="86103"/>
    <n v="2"/>
    <n v="-31.37"/>
    <n v="13.21"/>
    <x v="2"/>
    <x v="0"/>
    <x v="0"/>
    <n v="-78.760000000000005"/>
    <s v=""/>
    <x v="2"/>
  </r>
  <r>
    <n v="23188"/>
    <s v="High"/>
    <n v="0.06"/>
    <n v="1167.3800000000001"/>
    <n v="276.2"/>
    <n v="24.49"/>
    <n v="3048"/>
    <x v="1005"/>
    <x v="0"/>
    <x v="0"/>
    <x v="1"/>
    <x v="1"/>
    <s v="Large Box"/>
    <x v="147"/>
    <n v="0.51883000000000001"/>
    <s v="United States"/>
    <x v="0"/>
    <x v="1"/>
    <s v="Berkeley"/>
    <n v="94704"/>
    <d v="2015-03-05T00:00:00"/>
    <d v="2015-03-07T00:00:00"/>
    <n v="10"/>
    <n v="2610.56"/>
    <n v="89789"/>
    <n v="2"/>
    <n v="44.72"/>
    <n v="166.63"/>
    <x v="5"/>
    <x v="0"/>
    <x v="0"/>
    <s v=""/>
    <n v="1167.3800000000001"/>
    <x v="873"/>
  </r>
  <r>
    <n v="25904"/>
    <s v="Medium"/>
    <n v="0.06"/>
    <n v="402.07"/>
    <n v="125.99"/>
    <n v="2.5"/>
    <n v="3053"/>
    <x v="1006"/>
    <x v="2"/>
    <x v="0"/>
    <x v="2"/>
    <x v="5"/>
    <s v="Small Box"/>
    <x v="418"/>
    <n v="0.6"/>
    <s v="United States"/>
    <x v="3"/>
    <x v="35"/>
    <s v="Murray"/>
    <n v="42071"/>
    <d v="2015-02-03T00:00:00"/>
    <d v="2015-02-05T00:00:00"/>
    <n v="11"/>
    <n v="1173.76"/>
    <n v="86662"/>
    <n v="2"/>
    <n v="34.25"/>
    <n v="74.92"/>
    <x v="2"/>
    <x v="0"/>
    <x v="0"/>
    <s v=""/>
    <n v="402.07"/>
    <x v="874"/>
  </r>
  <r>
    <n v="20516"/>
    <s v="Medium"/>
    <n v="7.0000000000000007E-2"/>
    <n v="11.95"/>
    <n v="8.33"/>
    <n v="1.99"/>
    <n v="3063"/>
    <x v="1007"/>
    <x v="2"/>
    <x v="3"/>
    <x v="2"/>
    <x v="13"/>
    <s v="Small Pack"/>
    <x v="140"/>
    <n v="0.52"/>
    <s v="United States"/>
    <x v="0"/>
    <x v="0"/>
    <s v="Kirkland"/>
    <n v="98034"/>
    <d v="2015-02-26T00:00:00"/>
    <d v="2015-02-28T00:00:00"/>
    <n v="6"/>
    <n v="50.28"/>
    <n v="88447"/>
    <n v="2"/>
    <n v="23.77"/>
    <n v="3.78"/>
    <x v="2"/>
    <x v="0"/>
    <x v="0"/>
    <s v=""/>
    <n v="11.95"/>
    <x v="875"/>
  </r>
  <r>
    <n v="20517"/>
    <s v="Medium"/>
    <n v="0.03"/>
    <n v="1773.61"/>
    <n v="499.99"/>
    <n v="24.49"/>
    <n v="3063"/>
    <x v="1007"/>
    <x v="2"/>
    <x v="3"/>
    <x v="2"/>
    <x v="16"/>
    <s v="Large Box"/>
    <x v="857"/>
    <n v="0.36"/>
    <s v="United States"/>
    <x v="0"/>
    <x v="0"/>
    <s v="Kirkland"/>
    <n v="98034"/>
    <d v="2015-02-26T00:00:00"/>
    <d v="2015-02-27T00:00:00"/>
    <n v="5"/>
    <n v="2570.4499999999998"/>
    <n v="88447"/>
    <n v="1"/>
    <n v="69"/>
    <n v="79.5"/>
    <x v="2"/>
    <x v="0"/>
    <x v="0"/>
    <s v=""/>
    <n v="1773.61"/>
    <x v="876"/>
  </r>
  <r>
    <n v="19652"/>
    <s v="Not Specified"/>
    <n v="0.03"/>
    <n v="4.18"/>
    <n v="20.99"/>
    <n v="0.99"/>
    <n v="3063"/>
    <x v="1007"/>
    <x v="2"/>
    <x v="3"/>
    <x v="2"/>
    <x v="5"/>
    <s v="Wrap Bag"/>
    <x v="201"/>
    <n v="0.56999999999999995"/>
    <s v="United States"/>
    <x v="0"/>
    <x v="0"/>
    <s v="Kirkland"/>
    <n v="98034"/>
    <d v="2015-05-24T00:00:00"/>
    <d v="2015-05-26T00:00:00"/>
    <n v="9"/>
    <n v="158.87"/>
    <n v="88449"/>
    <n v="2"/>
    <n v="2.63"/>
    <n v="4.91"/>
    <x v="3"/>
    <x v="0"/>
    <x v="0"/>
    <s v=""/>
    <n v="4.18"/>
    <x v="877"/>
  </r>
  <r>
    <n v="23811"/>
    <s v="Low"/>
    <n v="0.03"/>
    <n v="39.130000000000003"/>
    <n v="6.45"/>
    <n v="1.34"/>
    <n v="3064"/>
    <x v="1008"/>
    <x v="2"/>
    <x v="3"/>
    <x v="0"/>
    <x v="7"/>
    <s v="Wrap Bag"/>
    <x v="858"/>
    <n v="0.36"/>
    <s v="United States"/>
    <x v="0"/>
    <x v="0"/>
    <s v="Lacey"/>
    <n v="98503"/>
    <d v="2015-01-14T00:00:00"/>
    <d v="2015-01-19T00:00:00"/>
    <n v="9"/>
    <n v="56.71"/>
    <n v="88448"/>
    <n v="5"/>
    <n v="69"/>
    <n v="1.75"/>
    <x v="0"/>
    <x v="0"/>
    <x v="0"/>
    <s v=""/>
    <n v="39.130000000000003"/>
    <x v="878"/>
  </r>
  <r>
    <n v="25239"/>
    <s v="Not Specified"/>
    <n v="0.06"/>
    <n v="1660.92"/>
    <n v="355.98"/>
    <n v="58.92"/>
    <n v="3067"/>
    <x v="1009"/>
    <x v="1"/>
    <x v="3"/>
    <x v="1"/>
    <x v="1"/>
    <s v="Jumbo Drum"/>
    <x v="464"/>
    <n v="0.64"/>
    <s v="United States"/>
    <x v="1"/>
    <x v="10"/>
    <s v="Austintown"/>
    <n v="44515"/>
    <d v="2015-03-02T00:00:00"/>
    <d v="2015-03-03T00:00:00"/>
    <n v="14"/>
    <n v="5086.08"/>
    <n v="91376"/>
    <n v="1"/>
    <n v="32.659999999999997"/>
    <n v="324.64"/>
    <x v="5"/>
    <x v="0"/>
    <x v="0"/>
    <s v=""/>
    <n v="1660.92"/>
    <x v="879"/>
  </r>
  <r>
    <n v="21027"/>
    <s v="High"/>
    <n v="0.03"/>
    <n v="638.03"/>
    <n v="120.98"/>
    <n v="30"/>
    <n v="3069"/>
    <x v="1010"/>
    <x v="1"/>
    <x v="3"/>
    <x v="1"/>
    <x v="1"/>
    <s v="Jumbo Drum"/>
    <x v="478"/>
    <n v="0.64"/>
    <s v="United States"/>
    <x v="2"/>
    <x v="3"/>
    <s v="Oakdale"/>
    <n v="55128"/>
    <d v="2015-06-01T00:00:00"/>
    <d v="2015-06-03T00:00:00"/>
    <n v="15"/>
    <n v="1894.45"/>
    <n v="88191"/>
    <n v="2"/>
    <n v="33.68"/>
    <n v="58.59"/>
    <x v="1"/>
    <x v="0"/>
    <x v="0"/>
    <s v=""/>
    <n v="638.03"/>
    <x v="880"/>
  </r>
  <r>
    <n v="21028"/>
    <s v="High"/>
    <n v="0.01"/>
    <n v="138.5"/>
    <n v="15.68"/>
    <n v="3.73"/>
    <n v="3069"/>
    <x v="1010"/>
    <x v="2"/>
    <x v="3"/>
    <x v="1"/>
    <x v="2"/>
    <s v="Small Pack"/>
    <x v="770"/>
    <n v="0.46"/>
    <s v="United States"/>
    <x v="2"/>
    <x v="3"/>
    <s v="Oakdale"/>
    <n v="55128"/>
    <d v="2015-06-01T00:00:00"/>
    <d v="2015-06-03T00:00:00"/>
    <n v="12"/>
    <n v="200.72"/>
    <n v="88191"/>
    <n v="2"/>
    <n v="69"/>
    <n v="2.0299999999999998"/>
    <x v="1"/>
    <x v="0"/>
    <x v="0"/>
    <s v=""/>
    <n v="138.5"/>
    <x v="881"/>
  </r>
  <r>
    <n v="22213"/>
    <s v="Critical"/>
    <n v="0.09"/>
    <n v="-6.73"/>
    <n v="1.82"/>
    <n v="0.83"/>
    <n v="3069"/>
    <x v="1010"/>
    <x v="2"/>
    <x v="3"/>
    <x v="0"/>
    <x v="0"/>
    <s v="Wrap Bag"/>
    <x v="859"/>
    <n v="0.56999999999999995"/>
    <s v="United States"/>
    <x v="2"/>
    <x v="3"/>
    <s v="Oakdale"/>
    <n v="55128"/>
    <d v="2015-02-14T00:00:00"/>
    <d v="2015-02-15T00:00:00"/>
    <n v="22"/>
    <n v="36.82"/>
    <n v="88192"/>
    <n v="1"/>
    <n v="-18.29"/>
    <n v="3.64"/>
    <x v="2"/>
    <x v="0"/>
    <x v="0"/>
    <n v="-6.73"/>
    <s v=""/>
    <x v="2"/>
  </r>
  <r>
    <n v="2063"/>
    <s v="Low"/>
    <n v="0.06"/>
    <n v="-25.38"/>
    <n v="19.23"/>
    <n v="6.15"/>
    <n v="3075"/>
    <x v="1011"/>
    <x v="2"/>
    <x v="0"/>
    <x v="1"/>
    <x v="2"/>
    <s v="Small Pack"/>
    <x v="159"/>
    <n v="0.44"/>
    <s v="United States"/>
    <x v="0"/>
    <x v="1"/>
    <s v="Los Angeles"/>
    <n v="90061"/>
    <d v="2015-02-28T00:00:00"/>
    <d v="2015-02-28T00:00:00"/>
    <n v="4"/>
    <n v="84.6"/>
    <n v="14756"/>
    <n v="0"/>
    <n v="-30"/>
    <n v="5.4"/>
    <x v="2"/>
    <x v="0"/>
    <x v="0"/>
    <n v="-25.38"/>
    <s v=""/>
    <x v="2"/>
  </r>
  <r>
    <n v="19739"/>
    <s v="Medium"/>
    <n v="0"/>
    <n v="-203.27"/>
    <n v="137.47999999999999"/>
    <n v="32.18"/>
    <n v="3076"/>
    <x v="1012"/>
    <x v="1"/>
    <x v="2"/>
    <x v="1"/>
    <x v="14"/>
    <s v="Jumbo Box"/>
    <x v="860"/>
    <n v="0.78"/>
    <s v="United States"/>
    <x v="1"/>
    <x v="10"/>
    <s v="Stow"/>
    <n v="44224"/>
    <d v="2015-01-07T00:00:00"/>
    <d v="2015-01-08T00:00:00"/>
    <n v="2"/>
    <n v="296.75"/>
    <n v="88241"/>
    <n v="1"/>
    <n v="-68.5"/>
    <n v="0"/>
    <x v="0"/>
    <x v="1"/>
    <x v="1"/>
    <n v="-203.27"/>
    <s v=""/>
    <x v="2"/>
  </r>
  <r>
    <n v="23816"/>
    <s v="Medium"/>
    <n v="7.0000000000000007E-2"/>
    <n v="-807.59"/>
    <n v="300.97000000000003"/>
    <n v="7.18"/>
    <n v="3077"/>
    <x v="1013"/>
    <x v="2"/>
    <x v="2"/>
    <x v="2"/>
    <x v="13"/>
    <s v="Small Box"/>
    <x v="394"/>
    <n v="0.48"/>
    <s v="United States"/>
    <x v="1"/>
    <x v="10"/>
    <s v="Strongsville"/>
    <n v="44136"/>
    <d v="2015-05-07T00:00:00"/>
    <d v="2015-05-09T00:00:00"/>
    <n v="2"/>
    <n v="582.20000000000005"/>
    <n v="88239"/>
    <n v="2"/>
    <n v="-138.71"/>
    <n v="43.82"/>
    <x v="3"/>
    <x v="0"/>
    <x v="0"/>
    <n v="-807.59"/>
    <s v=""/>
    <x v="2"/>
  </r>
  <r>
    <n v="25489"/>
    <s v="Not Specified"/>
    <n v="0.04"/>
    <n v="118.63"/>
    <n v="35.44"/>
    <n v="5.09"/>
    <n v="3078"/>
    <x v="1014"/>
    <x v="2"/>
    <x v="2"/>
    <x v="0"/>
    <x v="7"/>
    <s v="Small Box"/>
    <x v="861"/>
    <n v="0.38"/>
    <s v="United States"/>
    <x v="1"/>
    <x v="10"/>
    <s v="Toledo"/>
    <n v="43615"/>
    <d v="2015-06-11T00:00:00"/>
    <d v="2015-06-11T00:00:00"/>
    <n v="5"/>
    <n v="171.93"/>
    <n v="88240"/>
    <n v="0"/>
    <n v="69"/>
    <n v="7.16"/>
    <x v="1"/>
    <x v="0"/>
    <x v="0"/>
    <s v=""/>
    <n v="118.63"/>
    <x v="882"/>
  </r>
  <r>
    <n v="25490"/>
    <s v="Not Specified"/>
    <n v="0.08"/>
    <n v="23.3"/>
    <n v="3.98"/>
    <n v="0.7"/>
    <n v="3078"/>
    <x v="1014"/>
    <x v="2"/>
    <x v="2"/>
    <x v="0"/>
    <x v="0"/>
    <s v="Wrap Bag"/>
    <x v="852"/>
    <n v="0.52"/>
    <s v="United States"/>
    <x v="1"/>
    <x v="10"/>
    <s v="Toledo"/>
    <n v="43615"/>
    <d v="2015-06-11T00:00:00"/>
    <d v="2015-06-14T00:00:00"/>
    <n v="9"/>
    <n v="35.19"/>
    <n v="88240"/>
    <n v="3"/>
    <n v="66.22"/>
    <n v="3.06"/>
    <x v="1"/>
    <x v="0"/>
    <x v="0"/>
    <s v=""/>
    <n v="23.3"/>
    <x v="883"/>
  </r>
  <r>
    <n v="5816"/>
    <s v="Medium"/>
    <n v="7.0000000000000007E-2"/>
    <n v="-807.59"/>
    <n v="300.97000000000003"/>
    <n v="7.18"/>
    <n v="3079"/>
    <x v="1015"/>
    <x v="2"/>
    <x v="2"/>
    <x v="2"/>
    <x v="13"/>
    <s v="Small Box"/>
    <x v="394"/>
    <n v="0.48"/>
    <s v="United States"/>
    <x v="1"/>
    <x v="19"/>
    <s v="Philadelphia"/>
    <n v="19112"/>
    <d v="2015-05-07T00:00:00"/>
    <d v="2015-05-09T00:00:00"/>
    <n v="7"/>
    <n v="2037.69"/>
    <n v="41253"/>
    <n v="2"/>
    <n v="-39.630000000000003"/>
    <n v="153.37"/>
    <x v="3"/>
    <x v="0"/>
    <x v="0"/>
    <n v="-807.59"/>
    <s v=""/>
    <x v="2"/>
  </r>
  <r>
    <n v="7489"/>
    <s v="Not Specified"/>
    <n v="0.04"/>
    <n v="150.72"/>
    <n v="35.44"/>
    <n v="5.09"/>
    <n v="3079"/>
    <x v="1015"/>
    <x v="2"/>
    <x v="2"/>
    <x v="0"/>
    <x v="7"/>
    <s v="Small Box"/>
    <x v="861"/>
    <n v="0.38"/>
    <s v="United States"/>
    <x v="1"/>
    <x v="19"/>
    <s v="Philadelphia"/>
    <n v="19112"/>
    <d v="2015-06-11T00:00:00"/>
    <d v="2015-06-11T00:00:00"/>
    <n v="21"/>
    <n v="722.1"/>
    <n v="53476"/>
    <n v="0"/>
    <n v="20.87"/>
    <n v="30.09"/>
    <x v="1"/>
    <x v="0"/>
    <x v="0"/>
    <s v=""/>
    <n v="150.72"/>
    <x v="884"/>
  </r>
  <r>
    <n v="7490"/>
    <s v="Not Specified"/>
    <n v="0.08"/>
    <n v="19.420000000000002"/>
    <n v="3.98"/>
    <n v="0.7"/>
    <n v="3079"/>
    <x v="1015"/>
    <x v="2"/>
    <x v="2"/>
    <x v="0"/>
    <x v="0"/>
    <s v="Wrap Bag"/>
    <x v="852"/>
    <n v="0.52"/>
    <s v="United States"/>
    <x v="1"/>
    <x v="19"/>
    <s v="Philadelphia"/>
    <n v="19112"/>
    <d v="2015-06-11T00:00:00"/>
    <d v="2015-06-14T00:00:00"/>
    <n v="36"/>
    <n v="140.78"/>
    <n v="53476"/>
    <n v="3"/>
    <n v="13.79"/>
    <n v="12.24"/>
    <x v="1"/>
    <x v="0"/>
    <x v="0"/>
    <s v=""/>
    <n v="19.420000000000002"/>
    <x v="885"/>
  </r>
  <r>
    <n v="7491"/>
    <s v="Not Specified"/>
    <n v="0.01"/>
    <n v="3.13"/>
    <n v="1.76"/>
    <n v="0.7"/>
    <n v="3079"/>
    <x v="1015"/>
    <x v="2"/>
    <x v="2"/>
    <x v="0"/>
    <x v="0"/>
    <s v="Wrap Bag"/>
    <x v="28"/>
    <n v="0.56000000000000005"/>
    <s v="United States"/>
    <x v="1"/>
    <x v="19"/>
    <s v="Philadelphia"/>
    <n v="19112"/>
    <d v="2015-06-11T00:00:00"/>
    <d v="2015-06-12T00:00:00"/>
    <n v="71"/>
    <n v="129.72"/>
    <n v="53476"/>
    <n v="1"/>
    <n v="2.41"/>
    <n v="1.31"/>
    <x v="1"/>
    <x v="0"/>
    <x v="0"/>
    <s v=""/>
    <n v="3.13"/>
    <x v="886"/>
  </r>
  <r>
    <n v="7492"/>
    <s v="Not Specified"/>
    <n v="0.01"/>
    <n v="1141.07"/>
    <n v="193.17"/>
    <n v="19.989999999999998"/>
    <n v="3079"/>
    <x v="1015"/>
    <x v="0"/>
    <x v="2"/>
    <x v="0"/>
    <x v="10"/>
    <s v="Small Box"/>
    <x v="538"/>
    <n v="0.71"/>
    <s v="United States"/>
    <x v="1"/>
    <x v="19"/>
    <s v="Philadelphia"/>
    <n v="19112"/>
    <d v="2015-06-11T00:00:00"/>
    <d v="2015-06-11T00:00:00"/>
    <n v="63"/>
    <n v="12190.98"/>
    <n v="53476"/>
    <n v="0"/>
    <n v="9.36"/>
    <n v="123.14"/>
    <x v="1"/>
    <x v="0"/>
    <x v="0"/>
    <s v=""/>
    <n v="1141.07"/>
    <x v="887"/>
  </r>
  <r>
    <n v="1739"/>
    <s v="Medium"/>
    <n v="0"/>
    <n v="-203.27"/>
    <n v="137.47999999999999"/>
    <n v="32.18"/>
    <n v="3079"/>
    <x v="1015"/>
    <x v="1"/>
    <x v="2"/>
    <x v="1"/>
    <x v="14"/>
    <s v="Jumbo Box"/>
    <x v="860"/>
    <n v="0.78"/>
    <s v="United States"/>
    <x v="1"/>
    <x v="19"/>
    <s v="Philadelphia"/>
    <n v="19112"/>
    <d v="2015-01-07T00:00:00"/>
    <d v="2015-01-08T00:00:00"/>
    <n v="10"/>
    <n v="1483.76"/>
    <n v="12480"/>
    <n v="1"/>
    <n v="-13.7"/>
    <n v="0"/>
    <x v="0"/>
    <x v="1"/>
    <x v="1"/>
    <n v="-203.27"/>
    <s v=""/>
    <x v="2"/>
  </r>
  <r>
    <n v="6807"/>
    <s v="Critical"/>
    <n v="0"/>
    <n v="10.01"/>
    <n v="2.21"/>
    <n v="1"/>
    <n v="3079"/>
    <x v="1015"/>
    <x v="0"/>
    <x v="2"/>
    <x v="0"/>
    <x v="0"/>
    <s v="Wrap Bag"/>
    <x v="862"/>
    <n v="0.38"/>
    <s v="United States"/>
    <x v="1"/>
    <x v="19"/>
    <s v="Philadelphia"/>
    <n v="19112"/>
    <d v="2015-06-10T00:00:00"/>
    <d v="2015-06-11T00:00:00"/>
    <n v="33"/>
    <n v="87.18"/>
    <n v="48483"/>
    <n v="1"/>
    <n v="11.48"/>
    <n v="0"/>
    <x v="1"/>
    <x v="1"/>
    <x v="1"/>
    <s v=""/>
    <n v="10.01"/>
    <x v="888"/>
  </r>
  <r>
    <n v="19756"/>
    <s v="High"/>
    <n v="0"/>
    <n v="313.81"/>
    <n v="65.989999999999995"/>
    <n v="5.99"/>
    <n v="3084"/>
    <x v="1016"/>
    <x v="0"/>
    <x v="2"/>
    <x v="2"/>
    <x v="5"/>
    <s v="Small Box"/>
    <x v="788"/>
    <n v="0.57999999999999996"/>
    <s v="United States"/>
    <x v="0"/>
    <x v="0"/>
    <s v="Lacey"/>
    <n v="98503"/>
    <d v="2015-04-20T00:00:00"/>
    <d v="2015-04-22T00:00:00"/>
    <n v="14"/>
    <n v="798.89"/>
    <n v="89879"/>
    <n v="2"/>
    <n v="39.28"/>
    <n v="0"/>
    <x v="4"/>
    <x v="1"/>
    <x v="1"/>
    <s v=""/>
    <n v="313.81"/>
    <x v="889"/>
  </r>
  <r>
    <n v="20589"/>
    <s v="Not Specified"/>
    <n v="0.01"/>
    <n v="-39.19"/>
    <n v="7.1"/>
    <n v="6.05"/>
    <n v="3084"/>
    <x v="1016"/>
    <x v="2"/>
    <x v="2"/>
    <x v="0"/>
    <x v="8"/>
    <s v="Small Box"/>
    <x v="227"/>
    <n v="0.39"/>
    <s v="United States"/>
    <x v="0"/>
    <x v="0"/>
    <s v="Lacey"/>
    <n v="98503"/>
    <d v="2015-06-24T00:00:00"/>
    <d v="2015-06-25T00:00:00"/>
    <n v="18"/>
    <n v="133.19"/>
    <n v="89880"/>
    <n v="1"/>
    <n v="-29.42"/>
    <n v="1.35"/>
    <x v="1"/>
    <x v="0"/>
    <x v="0"/>
    <n v="-39.19"/>
    <s v=""/>
    <x v="2"/>
  </r>
  <r>
    <n v="20590"/>
    <s v="Not Specified"/>
    <n v="0.05"/>
    <n v="-1.89"/>
    <n v="18.97"/>
    <n v="9.0299999999999994"/>
    <n v="3084"/>
    <x v="1016"/>
    <x v="2"/>
    <x v="2"/>
    <x v="0"/>
    <x v="7"/>
    <s v="Small Box"/>
    <x v="273"/>
    <n v="0.37"/>
    <s v="United States"/>
    <x v="0"/>
    <x v="0"/>
    <s v="Lacey"/>
    <n v="98503"/>
    <d v="2015-06-24T00:00:00"/>
    <d v="2015-06-25T00:00:00"/>
    <n v="5"/>
    <n v="97.33"/>
    <n v="89880"/>
    <n v="1"/>
    <n v="-1.94"/>
    <n v="5.12"/>
    <x v="1"/>
    <x v="0"/>
    <x v="0"/>
    <n v="-1.89"/>
    <s v=""/>
    <x v="2"/>
  </r>
  <r>
    <n v="20008"/>
    <s v="High"/>
    <n v="0.05"/>
    <n v="4.29"/>
    <n v="39.99"/>
    <n v="10.25"/>
    <n v="3086"/>
    <x v="1017"/>
    <x v="0"/>
    <x v="3"/>
    <x v="2"/>
    <x v="13"/>
    <s v="Small Box"/>
    <x v="863"/>
    <n v="0.55000000000000004"/>
    <s v="United States"/>
    <x v="3"/>
    <x v="26"/>
    <s v="North Port"/>
    <n v="34287"/>
    <d v="2015-05-18T00:00:00"/>
    <d v="2015-05-19T00:00:00"/>
    <n v="3"/>
    <n v="130.91"/>
    <n v="88380"/>
    <n v="1"/>
    <n v="3.28"/>
    <n v="6.89"/>
    <x v="3"/>
    <x v="0"/>
    <x v="0"/>
    <s v=""/>
    <n v="4.29"/>
    <x v="890"/>
  </r>
  <r>
    <n v="21085"/>
    <s v="Low"/>
    <n v="7.0000000000000007E-2"/>
    <n v="-122.77"/>
    <n v="49.43"/>
    <n v="19.989999999999998"/>
    <n v="3089"/>
    <x v="1018"/>
    <x v="2"/>
    <x v="0"/>
    <x v="0"/>
    <x v="15"/>
    <s v="Small Box"/>
    <x v="864"/>
    <n v="0.56999999999999995"/>
    <s v="United States"/>
    <x v="2"/>
    <x v="13"/>
    <s v="Leawood"/>
    <n v="66209"/>
    <d v="2015-01-24T00:00:00"/>
    <d v="2015-01-29T00:00:00"/>
    <n v="6"/>
    <n v="281.82"/>
    <n v="91219"/>
    <n v="5"/>
    <n v="-43.56"/>
    <n v="21.21"/>
    <x v="0"/>
    <x v="0"/>
    <x v="0"/>
    <n v="-122.77"/>
    <s v=""/>
    <x v="2"/>
  </r>
  <r>
    <n v="20357"/>
    <s v="Critical"/>
    <n v="0.09"/>
    <n v="683.96"/>
    <n v="207.48"/>
    <n v="0.99"/>
    <n v="3095"/>
    <x v="1019"/>
    <x v="2"/>
    <x v="3"/>
    <x v="0"/>
    <x v="15"/>
    <s v="Small Box"/>
    <x v="718"/>
    <n v="0.55000000000000004"/>
    <s v="United States"/>
    <x v="1"/>
    <x v="10"/>
    <s v="Hamilton"/>
    <n v="45011"/>
    <d v="2015-01-19T00:00:00"/>
    <d v="2015-01-21T00:00:00"/>
    <n v="5"/>
    <n v="991.24"/>
    <n v="86220"/>
    <n v="2"/>
    <n v="69"/>
    <n v="98.03"/>
    <x v="0"/>
    <x v="0"/>
    <x v="0"/>
    <s v=""/>
    <n v="683.96"/>
    <x v="891"/>
  </r>
  <r>
    <n v="21235"/>
    <s v="High"/>
    <n v="0.08"/>
    <n v="-16.64"/>
    <n v="40.98"/>
    <n v="7.2"/>
    <n v="3096"/>
    <x v="1020"/>
    <x v="0"/>
    <x v="3"/>
    <x v="0"/>
    <x v="15"/>
    <s v="Small Box"/>
    <x v="865"/>
    <n v="0.6"/>
    <s v="United States"/>
    <x v="1"/>
    <x v="10"/>
    <s v="Hilliard"/>
    <n v="43026"/>
    <d v="2015-05-24T00:00:00"/>
    <d v="2015-05-25T00:00:00"/>
    <n v="3"/>
    <n v="119.86"/>
    <n v="86221"/>
    <n v="1"/>
    <n v="-13.88"/>
    <n v="10.42"/>
    <x v="3"/>
    <x v="0"/>
    <x v="0"/>
    <n v="-16.64"/>
    <s v=""/>
    <x v="2"/>
  </r>
  <r>
    <n v="21236"/>
    <s v="High"/>
    <n v="0.08"/>
    <n v="-59.73"/>
    <n v="8.1199999999999992"/>
    <n v="2.83"/>
    <n v="3096"/>
    <x v="1020"/>
    <x v="0"/>
    <x v="3"/>
    <x v="2"/>
    <x v="13"/>
    <s v="Small Pack"/>
    <x v="293"/>
    <n v="0.77"/>
    <s v="United States"/>
    <x v="1"/>
    <x v="10"/>
    <s v="Hilliard"/>
    <n v="43026"/>
    <d v="2015-05-24T00:00:00"/>
    <d v="2015-05-25T00:00:00"/>
    <n v="12"/>
    <n v="98.77"/>
    <n v="86221"/>
    <n v="1"/>
    <n v="-60.47"/>
    <n v="8.59"/>
    <x v="3"/>
    <x v="0"/>
    <x v="0"/>
    <n v="-59.73"/>
    <s v=""/>
    <x v="2"/>
  </r>
  <r>
    <n v="21237"/>
    <s v="High"/>
    <n v="0.02"/>
    <n v="-633.44000000000005"/>
    <n v="262.11"/>
    <n v="62.74"/>
    <n v="3096"/>
    <x v="1020"/>
    <x v="1"/>
    <x v="3"/>
    <x v="1"/>
    <x v="11"/>
    <s v="Jumbo Box"/>
    <x v="866"/>
    <n v="0.75"/>
    <s v="United States"/>
    <x v="1"/>
    <x v="10"/>
    <s v="Hilliard"/>
    <n v="43026"/>
    <d v="2015-05-24T00:00:00"/>
    <d v="2015-05-25T00:00:00"/>
    <n v="9"/>
    <n v="2495.35"/>
    <n v="86221"/>
    <n v="1"/>
    <n v="-25.38"/>
    <n v="50.93"/>
    <x v="3"/>
    <x v="0"/>
    <x v="0"/>
    <n v="-633.44000000000005"/>
    <s v=""/>
    <x v="2"/>
  </r>
  <r>
    <n v="25999"/>
    <s v="Critical"/>
    <n v="0.04"/>
    <n v="72.98"/>
    <n v="33.89"/>
    <n v="5.0999999999999996"/>
    <n v="3096"/>
    <x v="1020"/>
    <x v="0"/>
    <x v="3"/>
    <x v="0"/>
    <x v="10"/>
    <s v="Small Box"/>
    <x v="867"/>
    <n v="0.6"/>
    <s v="United States"/>
    <x v="1"/>
    <x v="10"/>
    <s v="Hilliard"/>
    <n v="43026"/>
    <d v="2015-06-17T00:00:00"/>
    <d v="2015-06-18T00:00:00"/>
    <n v="6"/>
    <n v="200.83"/>
    <n v="86222"/>
    <n v="1"/>
    <n v="36.340000000000003"/>
    <n v="8.3699999999999992"/>
    <x v="1"/>
    <x v="0"/>
    <x v="0"/>
    <s v=""/>
    <n v="72.98"/>
    <x v="892"/>
  </r>
  <r>
    <n v="19816"/>
    <s v="Critical"/>
    <n v="0.05"/>
    <n v="240.18"/>
    <n v="35.44"/>
    <n v="5.09"/>
    <n v="3098"/>
    <x v="1021"/>
    <x v="2"/>
    <x v="3"/>
    <x v="0"/>
    <x v="7"/>
    <s v="Small Box"/>
    <x v="861"/>
    <n v="0.38"/>
    <s v="United States"/>
    <x v="1"/>
    <x v="4"/>
    <s v="Shirley"/>
    <n v="11967"/>
    <d v="2015-04-08T00:00:00"/>
    <d v="2015-04-09T00:00:00"/>
    <n v="10"/>
    <n v="348.08"/>
    <n v="89314"/>
    <n v="1"/>
    <n v="69"/>
    <n v="18.32"/>
    <x v="4"/>
    <x v="0"/>
    <x v="0"/>
    <s v=""/>
    <n v="240.18"/>
    <x v="893"/>
  </r>
  <r>
    <n v="22503"/>
    <s v="Low"/>
    <n v="0"/>
    <n v="-11.25"/>
    <n v="11.7"/>
    <n v="6.96"/>
    <n v="3098"/>
    <x v="1021"/>
    <x v="0"/>
    <x v="3"/>
    <x v="0"/>
    <x v="15"/>
    <s v="Medium Box"/>
    <x v="459"/>
    <n v="0.5"/>
    <s v="United States"/>
    <x v="1"/>
    <x v="4"/>
    <s v="Shirley"/>
    <n v="11967"/>
    <d v="2015-06-17T00:00:00"/>
    <d v="2015-06-19T00:00:00"/>
    <n v="10"/>
    <n v="131.69"/>
    <n v="89315"/>
    <n v="2"/>
    <n v="-8.5399999999999991"/>
    <n v="0"/>
    <x v="1"/>
    <x v="1"/>
    <x v="1"/>
    <n v="-11.25"/>
    <s v=""/>
    <x v="2"/>
  </r>
  <r>
    <n v="18930"/>
    <s v="Low"/>
    <n v="0.06"/>
    <n v="9.61"/>
    <n v="2.89"/>
    <n v="0.5"/>
    <n v="3098"/>
    <x v="1021"/>
    <x v="2"/>
    <x v="3"/>
    <x v="0"/>
    <x v="9"/>
    <s v="Small Box"/>
    <x v="277"/>
    <n v="0.38"/>
    <s v="United States"/>
    <x v="1"/>
    <x v="4"/>
    <s v="Shirley"/>
    <n v="11967"/>
    <d v="2015-02-28T00:00:00"/>
    <d v="2015-02-28T00:00:00"/>
    <n v="5"/>
    <n v="13.93"/>
    <n v="89316"/>
    <n v="0"/>
    <n v="69"/>
    <n v="0.89"/>
    <x v="2"/>
    <x v="0"/>
    <x v="0"/>
    <s v=""/>
    <n v="9.61"/>
    <x v="894"/>
  </r>
  <r>
    <n v="19805"/>
    <s v="Critical"/>
    <n v="7.0000000000000007E-2"/>
    <n v="-299.81"/>
    <n v="35.99"/>
    <n v="5"/>
    <n v="3100"/>
    <x v="1022"/>
    <x v="2"/>
    <x v="3"/>
    <x v="2"/>
    <x v="5"/>
    <s v="Wrap Bag"/>
    <x v="615"/>
    <n v="0.82"/>
    <s v="United States"/>
    <x v="3"/>
    <x v="26"/>
    <s v="Oakland Park"/>
    <n v="33334"/>
    <d v="2015-03-25T00:00:00"/>
    <d v="2015-03-27T00:00:00"/>
    <n v="1"/>
    <n v="31.71"/>
    <n v="89988"/>
    <n v="2"/>
    <n v="-945.49"/>
    <n v="2.39"/>
    <x v="5"/>
    <x v="0"/>
    <x v="0"/>
    <n v="-299.81"/>
    <s v=""/>
    <x v="2"/>
  </r>
  <r>
    <n v="18087"/>
    <s v="Critical"/>
    <n v="0.04"/>
    <n v="13.8"/>
    <n v="3.08"/>
    <n v="0.99"/>
    <n v="3105"/>
    <x v="1023"/>
    <x v="2"/>
    <x v="1"/>
    <x v="0"/>
    <x v="9"/>
    <s v="Small Box"/>
    <x v="675"/>
    <n v="0.37"/>
    <s v="United States"/>
    <x v="3"/>
    <x v="35"/>
    <s v="Murray"/>
    <n v="42071"/>
    <d v="2015-03-20T00:00:00"/>
    <d v="2015-03-21T00:00:00"/>
    <n v="19"/>
    <n v="60.01"/>
    <n v="86327"/>
    <n v="1"/>
    <n v="23"/>
    <n v="2.5"/>
    <x v="5"/>
    <x v="0"/>
    <x v="0"/>
    <s v=""/>
    <n v="13.8"/>
    <x v="895"/>
  </r>
  <r>
    <n v="18088"/>
    <s v="Critical"/>
    <n v="0.02"/>
    <n v="4.3899999999999997"/>
    <n v="6.48"/>
    <n v="5.9"/>
    <n v="3105"/>
    <x v="1023"/>
    <x v="2"/>
    <x v="1"/>
    <x v="0"/>
    <x v="7"/>
    <s v="Small Box"/>
    <x v="250"/>
    <n v="0.37"/>
    <s v="United States"/>
    <x v="3"/>
    <x v="35"/>
    <s v="Murray"/>
    <n v="42071"/>
    <d v="2015-03-20T00:00:00"/>
    <d v="2015-03-21T00:00:00"/>
    <n v="13"/>
    <n v="90.98"/>
    <n v="86327"/>
    <n v="1"/>
    <n v="4.83"/>
    <n v="1.86"/>
    <x v="5"/>
    <x v="0"/>
    <x v="0"/>
    <s v=""/>
    <n v="4.3899999999999997"/>
    <x v="896"/>
  </r>
  <r>
    <n v="18089"/>
    <s v="Critical"/>
    <n v="0.04"/>
    <n v="-236.25"/>
    <n v="125.99"/>
    <n v="4.2"/>
    <n v="3105"/>
    <x v="1023"/>
    <x v="2"/>
    <x v="1"/>
    <x v="2"/>
    <x v="5"/>
    <s v="Small Box"/>
    <x v="868"/>
    <n v="0.59"/>
    <s v="United States"/>
    <x v="3"/>
    <x v="35"/>
    <s v="Murray"/>
    <n v="42071"/>
    <d v="2015-03-20T00:00:00"/>
    <d v="2015-03-22T00:00:00"/>
    <n v="12"/>
    <n v="1270.7"/>
    <n v="86327"/>
    <n v="2"/>
    <n v="-18.59"/>
    <n v="52.95"/>
    <x v="5"/>
    <x v="0"/>
    <x v="0"/>
    <n v="-236.25"/>
    <s v=""/>
    <x v="2"/>
  </r>
  <r>
    <n v="87"/>
    <s v="Critical"/>
    <n v="0.04"/>
    <n v="36.020000000000003"/>
    <n v="3.08"/>
    <n v="0.99"/>
    <n v="3106"/>
    <x v="1024"/>
    <x v="2"/>
    <x v="1"/>
    <x v="0"/>
    <x v="9"/>
    <s v="Small Box"/>
    <x v="675"/>
    <n v="0.37"/>
    <s v="United States"/>
    <x v="2"/>
    <x v="7"/>
    <s v="Houston"/>
    <n v="77041"/>
    <d v="2015-03-20T00:00:00"/>
    <d v="2015-03-21T00:00:00"/>
    <n v="75"/>
    <n v="236.87"/>
    <n v="548"/>
    <n v="1"/>
    <n v="15.21"/>
    <n v="9.8699999999999992"/>
    <x v="5"/>
    <x v="0"/>
    <x v="0"/>
    <s v=""/>
    <n v="36.020000000000003"/>
    <x v="897"/>
  </r>
  <r>
    <n v="88"/>
    <s v="Critical"/>
    <n v="0.02"/>
    <n v="-50.64"/>
    <n v="6.48"/>
    <n v="5.9"/>
    <n v="3106"/>
    <x v="1024"/>
    <x v="2"/>
    <x v="1"/>
    <x v="0"/>
    <x v="7"/>
    <s v="Small Box"/>
    <x v="250"/>
    <n v="0.37"/>
    <s v="United States"/>
    <x v="2"/>
    <x v="7"/>
    <s v="Houston"/>
    <n v="77041"/>
    <d v="2015-03-20T00:00:00"/>
    <d v="2015-03-21T00:00:00"/>
    <n v="53"/>
    <n v="370.91"/>
    <n v="548"/>
    <n v="1"/>
    <n v="-13.65"/>
    <n v="7.57"/>
    <x v="5"/>
    <x v="0"/>
    <x v="0"/>
    <n v="-50.64"/>
    <s v=""/>
    <x v="2"/>
  </r>
  <r>
    <n v="89"/>
    <s v="Critical"/>
    <n v="0.04"/>
    <n v="510.49"/>
    <n v="125.99"/>
    <n v="4.2"/>
    <n v="3106"/>
    <x v="1024"/>
    <x v="2"/>
    <x v="1"/>
    <x v="2"/>
    <x v="5"/>
    <s v="Small Box"/>
    <x v="868"/>
    <n v="0.59"/>
    <s v="United States"/>
    <x v="2"/>
    <x v="7"/>
    <s v="Houston"/>
    <n v="77041"/>
    <d v="2015-03-20T00:00:00"/>
    <d v="2015-03-22T00:00:00"/>
    <n v="47"/>
    <n v="4976.92"/>
    <n v="548"/>
    <n v="2"/>
    <n v="10.26"/>
    <n v="207.37"/>
    <x v="5"/>
    <x v="0"/>
    <x v="0"/>
    <s v=""/>
    <n v="510.49"/>
    <x v="898"/>
  </r>
  <r>
    <n v="21120"/>
    <s v="Not Specified"/>
    <n v="7.0000000000000007E-2"/>
    <n v="-20.18"/>
    <n v="34.54"/>
    <n v="14.72"/>
    <n v="3113"/>
    <x v="1025"/>
    <x v="2"/>
    <x v="0"/>
    <x v="0"/>
    <x v="8"/>
    <s v="Small Box"/>
    <x v="869"/>
    <n v="0.37"/>
    <s v="United States"/>
    <x v="3"/>
    <x v="11"/>
    <s v="New Iberia"/>
    <n v="70560"/>
    <d v="2015-05-17T00:00:00"/>
    <d v="2015-05-18T00:00:00"/>
    <n v="17"/>
    <n v="574.97"/>
    <n v="86860"/>
    <n v="1"/>
    <n v="-3.51"/>
    <n v="43.28"/>
    <x v="3"/>
    <x v="0"/>
    <x v="0"/>
    <n v="-20.18"/>
    <s v=""/>
    <x v="2"/>
  </r>
  <r>
    <n v="21121"/>
    <s v="Not Specified"/>
    <n v="0.02"/>
    <n v="-156.97"/>
    <n v="12.28"/>
    <n v="6.47"/>
    <n v="3113"/>
    <x v="1025"/>
    <x v="2"/>
    <x v="0"/>
    <x v="0"/>
    <x v="7"/>
    <s v="Small Box"/>
    <x v="849"/>
    <n v="0.38"/>
    <s v="United States"/>
    <x v="3"/>
    <x v="11"/>
    <s v="New Iberia"/>
    <n v="70560"/>
    <d v="2015-05-17T00:00:00"/>
    <d v="2015-05-17T00:00:00"/>
    <n v="9"/>
    <n v="115.22"/>
    <n v="86860"/>
    <n v="0"/>
    <n v="-136.24"/>
    <n v="2.35"/>
    <x v="3"/>
    <x v="0"/>
    <x v="0"/>
    <n v="-156.97"/>
    <s v=""/>
    <x v="2"/>
  </r>
  <r>
    <n v="21122"/>
    <s v="Not Specified"/>
    <n v="0.06"/>
    <n v="384.5"/>
    <n v="34.58"/>
    <n v="8.99"/>
    <n v="3113"/>
    <x v="1025"/>
    <x v="0"/>
    <x v="0"/>
    <x v="0"/>
    <x v="0"/>
    <s v="Small Pack"/>
    <x v="870"/>
    <n v="0.56000000000000005"/>
    <s v="United States"/>
    <x v="3"/>
    <x v="11"/>
    <s v="New Iberia"/>
    <n v="70560"/>
    <d v="2015-05-17T00:00:00"/>
    <d v="2015-05-19T00:00:00"/>
    <n v="13"/>
    <n v="456.58"/>
    <n v="86860"/>
    <n v="2"/>
    <n v="84.21"/>
    <n v="29.14"/>
    <x v="3"/>
    <x v="0"/>
    <x v="0"/>
    <s v=""/>
    <n v="384.5"/>
    <x v="899"/>
  </r>
  <r>
    <n v="20795"/>
    <s v="Critical"/>
    <n v="0.08"/>
    <n v="513.08000000000004"/>
    <n v="349.45"/>
    <n v="60"/>
    <n v="3119"/>
    <x v="1026"/>
    <x v="1"/>
    <x v="0"/>
    <x v="1"/>
    <x v="11"/>
    <s v="Jumbo Drum"/>
    <x v="356"/>
    <n v="0.51883000000000001"/>
    <s v="United States"/>
    <x v="3"/>
    <x v="26"/>
    <s v="Orlando"/>
    <n v="32839"/>
    <d v="2015-06-30T00:00:00"/>
    <d v="2015-07-02T00:00:00"/>
    <n v="11"/>
    <n v="3772.19"/>
    <n v="86432"/>
    <n v="2"/>
    <n v="13.6"/>
    <n v="328.02"/>
    <x v="1"/>
    <x v="0"/>
    <x v="0"/>
    <s v=""/>
    <n v="513.08000000000004"/>
    <x v="900"/>
  </r>
  <r>
    <n v="25473"/>
    <s v="Not Specified"/>
    <n v="0.08"/>
    <n v="44.52"/>
    <n v="315.98"/>
    <n v="19.989999999999998"/>
    <n v="3120"/>
    <x v="1027"/>
    <x v="2"/>
    <x v="1"/>
    <x v="0"/>
    <x v="8"/>
    <s v="Small Box"/>
    <x v="871"/>
    <n v="0.38"/>
    <s v="United States"/>
    <x v="3"/>
    <x v="11"/>
    <s v="New Orleans"/>
    <n v="70117"/>
    <d v="2015-06-14T00:00:00"/>
    <d v="2015-06-14T00:00:00"/>
    <n v="9"/>
    <n v="2642.48"/>
    <n v="90160"/>
    <n v="0"/>
    <n v="1.68"/>
    <n v="229.78"/>
    <x v="1"/>
    <x v="0"/>
    <x v="0"/>
    <s v=""/>
    <n v="44.52"/>
    <x v="901"/>
  </r>
  <r>
    <n v="23764"/>
    <s v="Low"/>
    <n v="0.02"/>
    <n v="-48.88"/>
    <n v="7.1"/>
    <n v="6.05"/>
    <n v="3123"/>
    <x v="1028"/>
    <x v="2"/>
    <x v="1"/>
    <x v="0"/>
    <x v="8"/>
    <s v="Small Box"/>
    <x v="227"/>
    <n v="0.39"/>
    <s v="United States"/>
    <x v="2"/>
    <x v="12"/>
    <s v="Melrose Park"/>
    <n v="60160"/>
    <d v="2015-01-07T00:00:00"/>
    <d v="2015-01-09T00:00:00"/>
    <n v="8"/>
    <n v="61.5"/>
    <n v="87287"/>
    <n v="2"/>
    <n v="-79.47"/>
    <n v="1.26"/>
    <x v="0"/>
    <x v="0"/>
    <x v="0"/>
    <n v="-48.88"/>
    <s v=""/>
    <x v="2"/>
  </r>
  <r>
    <n v="25060"/>
    <s v="Not Specified"/>
    <n v="0.05"/>
    <n v="881.05"/>
    <n v="120.98"/>
    <n v="9.07"/>
    <n v="3124"/>
    <x v="1029"/>
    <x v="2"/>
    <x v="1"/>
    <x v="0"/>
    <x v="8"/>
    <s v="Small Box"/>
    <x v="470"/>
    <n v="0.35"/>
    <s v="United States"/>
    <x v="2"/>
    <x v="12"/>
    <s v="Moline"/>
    <n v="61265"/>
    <d v="2015-05-30T00:00:00"/>
    <d v="2015-05-31T00:00:00"/>
    <n v="11"/>
    <n v="1276.8800000000001"/>
    <n v="87286"/>
    <n v="1"/>
    <n v="69"/>
    <n v="67.2"/>
    <x v="3"/>
    <x v="0"/>
    <x v="0"/>
    <s v=""/>
    <n v="881.05"/>
    <x v="902"/>
  </r>
  <r>
    <n v="25352"/>
    <s v="High"/>
    <n v="0.08"/>
    <n v="-233.84"/>
    <n v="120.97"/>
    <n v="26.3"/>
    <n v="3125"/>
    <x v="1030"/>
    <x v="1"/>
    <x v="1"/>
    <x v="2"/>
    <x v="6"/>
    <s v="Jumbo Drum"/>
    <x v="872"/>
    <n v="0.38"/>
    <s v="United States"/>
    <x v="2"/>
    <x v="12"/>
    <s v="Mount Prospect"/>
    <n v="60056"/>
    <d v="2015-01-05T00:00:00"/>
    <d v="2015-01-07T00:00:00"/>
    <n v="2"/>
    <n v="233.58"/>
    <n v="87285"/>
    <n v="2"/>
    <n v="-100.11"/>
    <n v="20.309999999999999"/>
    <x v="0"/>
    <x v="0"/>
    <x v="0"/>
    <n v="-233.84"/>
    <s v=""/>
    <x v="2"/>
  </r>
  <r>
    <n v="24457"/>
    <s v="Low"/>
    <n v="0.08"/>
    <n v="-139.08000000000001"/>
    <n v="3.69"/>
    <n v="2.5"/>
    <n v="3128"/>
    <x v="1031"/>
    <x v="2"/>
    <x v="2"/>
    <x v="0"/>
    <x v="4"/>
    <s v="Small Box"/>
    <x v="488"/>
    <n v="0.39"/>
    <s v="United States"/>
    <x v="3"/>
    <x v="11"/>
    <s v="Shreveport"/>
    <n v="71109"/>
    <d v="2015-06-25T00:00:00"/>
    <d v="2015-06-30T00:00:00"/>
    <n v="9"/>
    <n v="31.98"/>
    <n v="89810"/>
    <n v="5"/>
    <n v="-434.88"/>
    <n v="2.78"/>
    <x v="1"/>
    <x v="0"/>
    <x v="0"/>
    <n v="-139.08000000000001"/>
    <s v=""/>
    <x v="2"/>
  </r>
  <r>
    <n v="20483"/>
    <s v="High"/>
    <n v="0.1"/>
    <n v="-64.66"/>
    <n v="180.98"/>
    <n v="26.2"/>
    <n v="3132"/>
    <x v="1032"/>
    <x v="1"/>
    <x v="0"/>
    <x v="1"/>
    <x v="1"/>
    <s v="Jumbo Drum"/>
    <x v="68"/>
    <n v="0.59"/>
    <s v="United States"/>
    <x v="2"/>
    <x v="12"/>
    <s v="Mundelein"/>
    <n v="60060"/>
    <d v="2015-06-22T00:00:00"/>
    <d v="2015-06-23T00:00:00"/>
    <n v="3"/>
    <n v="519.41999999999996"/>
    <n v="86790"/>
    <n v="1"/>
    <n v="-12.45"/>
    <n v="57.71"/>
    <x v="1"/>
    <x v="0"/>
    <x v="0"/>
    <n v="-64.66"/>
    <s v=""/>
    <x v="2"/>
  </r>
  <r>
    <n v="19258"/>
    <s v="Medium"/>
    <n v="0.04"/>
    <n v="1644.08"/>
    <n v="62.05"/>
    <n v="3.99"/>
    <n v="3132"/>
    <x v="1032"/>
    <x v="2"/>
    <x v="0"/>
    <x v="0"/>
    <x v="15"/>
    <s v="Small Box"/>
    <x v="873"/>
    <n v="0.55000000000000004"/>
    <s v="United States"/>
    <x v="2"/>
    <x v="12"/>
    <s v="Mundelein"/>
    <n v="60060"/>
    <d v="2015-05-17T00:00:00"/>
    <d v="2015-05-18T00:00:00"/>
    <n v="40"/>
    <n v="2382.7199999999998"/>
    <n v="86794"/>
    <n v="1"/>
    <n v="69"/>
    <n v="99.28"/>
    <x v="3"/>
    <x v="0"/>
    <x v="0"/>
    <s v=""/>
    <n v="1644.08"/>
    <x v="903"/>
  </r>
  <r>
    <n v="22459"/>
    <s v="Medium"/>
    <n v="0.1"/>
    <n v="-350.44"/>
    <n v="5.81"/>
    <n v="8.49"/>
    <n v="3133"/>
    <x v="1033"/>
    <x v="2"/>
    <x v="0"/>
    <x v="0"/>
    <x v="8"/>
    <s v="Small Box"/>
    <x v="104"/>
    <n v="0.39"/>
    <s v="United States"/>
    <x v="2"/>
    <x v="12"/>
    <s v="Naperville"/>
    <n v="60540"/>
    <d v="2015-01-16T00:00:00"/>
    <d v="2015-01-17T00:00:00"/>
    <n v="12"/>
    <n v="64.959999999999994"/>
    <n v="86789"/>
    <n v="1"/>
    <n v="-539.47"/>
    <n v="7.22"/>
    <x v="0"/>
    <x v="0"/>
    <x v="0"/>
    <n v="-350.44"/>
    <s v=""/>
    <x v="2"/>
  </r>
  <r>
    <n v="22460"/>
    <s v="Medium"/>
    <n v="0.03"/>
    <n v="4.2"/>
    <n v="1.81"/>
    <n v="0.75"/>
    <n v="3133"/>
    <x v="1033"/>
    <x v="2"/>
    <x v="0"/>
    <x v="0"/>
    <x v="3"/>
    <s v="Wrap Bag"/>
    <x v="874"/>
    <n v="0.52"/>
    <s v="United States"/>
    <x v="2"/>
    <x v="12"/>
    <s v="Naperville"/>
    <n v="60540"/>
    <d v="2015-01-16T00:00:00"/>
    <d v="2015-01-17T00:00:00"/>
    <n v="10"/>
    <n v="19.14"/>
    <n v="86789"/>
    <n v="1"/>
    <n v="21.96"/>
    <n v="0.59"/>
    <x v="0"/>
    <x v="0"/>
    <x v="0"/>
    <s v=""/>
    <n v="4.2"/>
    <x v="904"/>
  </r>
  <r>
    <n v="21719"/>
    <s v="Critical"/>
    <n v="0.08"/>
    <n v="-44.07"/>
    <n v="5.4"/>
    <n v="7.78"/>
    <n v="3133"/>
    <x v="1033"/>
    <x v="2"/>
    <x v="0"/>
    <x v="0"/>
    <x v="8"/>
    <s v="Small Box"/>
    <x v="97"/>
    <n v="0.37"/>
    <s v="United States"/>
    <x v="2"/>
    <x v="12"/>
    <s v="Naperville"/>
    <n v="60540"/>
    <d v="2015-03-04T00:00:00"/>
    <d v="2015-03-04T00:00:00"/>
    <n v="4"/>
    <n v="25.35"/>
    <n v="86792"/>
    <n v="0"/>
    <n v="-173.84"/>
    <n v="2.2000000000000002"/>
    <x v="5"/>
    <x v="0"/>
    <x v="0"/>
    <n v="-44.07"/>
    <s v=""/>
    <x v="2"/>
  </r>
  <r>
    <n v="21720"/>
    <s v="Critical"/>
    <n v="0.09"/>
    <n v="-100.51"/>
    <n v="8.4600000000000009"/>
    <n v="8.99"/>
    <n v="3133"/>
    <x v="1033"/>
    <x v="0"/>
    <x v="0"/>
    <x v="2"/>
    <x v="13"/>
    <s v="Small Pack"/>
    <x v="875"/>
    <n v="0.79"/>
    <s v="United States"/>
    <x v="2"/>
    <x v="12"/>
    <s v="Naperville"/>
    <n v="60540"/>
    <d v="2015-03-04T00:00:00"/>
    <d v="2015-03-07T00:00:00"/>
    <n v="5"/>
    <n v="45.03"/>
    <n v="86792"/>
    <n v="3"/>
    <n v="-223.21"/>
    <n v="4.45"/>
    <x v="5"/>
    <x v="0"/>
    <x v="0"/>
    <n v="-100.51"/>
    <s v=""/>
    <x v="2"/>
  </r>
  <r>
    <n v="21721"/>
    <s v="Critical"/>
    <n v="0.21"/>
    <n v="-17.75"/>
    <n v="14.98"/>
    <n v="8.99"/>
    <n v="3133"/>
    <x v="1033"/>
    <x v="2"/>
    <x v="0"/>
    <x v="1"/>
    <x v="2"/>
    <s v="Small Pack"/>
    <x v="826"/>
    <n v="0.39"/>
    <s v="United States"/>
    <x v="2"/>
    <x v="12"/>
    <s v="Naperville"/>
    <n v="60540"/>
    <d v="2015-03-04T00:00:00"/>
    <d v="2015-03-05T00:00:00"/>
    <n v="10"/>
    <n v="153.87"/>
    <n v="86792"/>
    <n v="1"/>
    <n v="-11.54"/>
    <n v="40.9"/>
    <x v="5"/>
    <x v="3"/>
    <x v="0"/>
    <n v="-17.75"/>
    <s v=""/>
    <x v="2"/>
  </r>
  <r>
    <n v="21722"/>
    <s v="Critical"/>
    <n v="0.04"/>
    <n v="1374.95"/>
    <n v="155.99"/>
    <n v="8.08"/>
    <n v="3133"/>
    <x v="1033"/>
    <x v="2"/>
    <x v="0"/>
    <x v="2"/>
    <x v="5"/>
    <s v="Small Box"/>
    <x v="876"/>
    <n v="0.6"/>
    <s v="United States"/>
    <x v="2"/>
    <x v="12"/>
    <s v="Naperville"/>
    <n v="60540"/>
    <d v="2015-03-04T00:00:00"/>
    <d v="2015-03-05T00:00:00"/>
    <n v="22"/>
    <n v="2800.33"/>
    <n v="86792"/>
    <n v="1"/>
    <n v="49.1"/>
    <n v="116.68"/>
    <x v="5"/>
    <x v="0"/>
    <x v="0"/>
    <s v=""/>
    <n v="1374.95"/>
    <x v="905"/>
  </r>
  <r>
    <n v="23898"/>
    <s v="Critical"/>
    <n v="0.03"/>
    <n v="-677.87"/>
    <n v="150.88999999999999"/>
    <n v="60.2"/>
    <n v="3136"/>
    <x v="1034"/>
    <x v="1"/>
    <x v="3"/>
    <x v="1"/>
    <x v="1"/>
    <s v="Jumbo Drum"/>
    <x v="433"/>
    <n v="0.77"/>
    <s v="United States"/>
    <x v="1"/>
    <x v="14"/>
    <s v="Sanford"/>
    <n v="4073"/>
    <d v="2015-02-22T00:00:00"/>
    <d v="2015-02-22T00:00:00"/>
    <n v="23"/>
    <n v="3596.03"/>
    <n v="86791"/>
    <n v="0"/>
    <n v="-18.850000000000001"/>
    <n v="111.22"/>
    <x v="2"/>
    <x v="0"/>
    <x v="0"/>
    <n v="-677.87"/>
    <s v=""/>
    <x v="2"/>
  </r>
  <r>
    <n v="24691"/>
    <s v="Not Specified"/>
    <n v="0.09"/>
    <n v="1623.95"/>
    <n v="304.99"/>
    <n v="19.989999999999998"/>
    <n v="3137"/>
    <x v="1035"/>
    <x v="2"/>
    <x v="0"/>
    <x v="0"/>
    <x v="8"/>
    <s v="Small Box"/>
    <x v="831"/>
    <n v="0.4"/>
    <s v="United States"/>
    <x v="1"/>
    <x v="16"/>
    <s v="Laconia"/>
    <n v="3246"/>
    <d v="2015-06-08T00:00:00"/>
    <d v="2015-06-09T00:00:00"/>
    <n v="8"/>
    <n v="2353.5500000000002"/>
    <n v="86795"/>
    <n v="1"/>
    <n v="69"/>
    <n v="232.77"/>
    <x v="1"/>
    <x v="0"/>
    <x v="0"/>
    <s v=""/>
    <n v="1623.95"/>
    <x v="906"/>
  </r>
  <r>
    <n v="23706"/>
    <s v="Not Specified"/>
    <n v="0.05"/>
    <n v="-122.83"/>
    <n v="4.0599999999999996"/>
    <n v="6.89"/>
    <n v="3138"/>
    <x v="1036"/>
    <x v="0"/>
    <x v="0"/>
    <x v="0"/>
    <x v="15"/>
    <s v="Small Box"/>
    <x v="326"/>
    <n v="0.6"/>
    <s v="United States"/>
    <x v="1"/>
    <x v="16"/>
    <s v="Londonderry"/>
    <n v="3053"/>
    <d v="2015-06-19T00:00:00"/>
    <d v="2015-06-21T00:00:00"/>
    <n v="22"/>
    <n v="92.57"/>
    <n v="86796"/>
    <n v="2"/>
    <n v="-132.69"/>
    <n v="4.87"/>
    <x v="1"/>
    <x v="0"/>
    <x v="0"/>
    <n v="-122.83"/>
    <s v=""/>
    <x v="2"/>
  </r>
  <r>
    <n v="23427"/>
    <s v="Critical"/>
    <n v="0.09"/>
    <n v="252.49"/>
    <n v="280.98"/>
    <n v="57"/>
    <n v="3139"/>
    <x v="1037"/>
    <x v="1"/>
    <x v="1"/>
    <x v="1"/>
    <x v="1"/>
    <s v="Jumbo Drum"/>
    <x v="234"/>
    <n v="0.78"/>
    <s v="United States"/>
    <x v="1"/>
    <x v="2"/>
    <s v="Cranford"/>
    <n v="7016"/>
    <d v="2015-05-02T00:00:00"/>
    <d v="2015-05-05T00:00:00"/>
    <n v="31"/>
    <n v="7974.21"/>
    <n v="86793"/>
    <n v="3"/>
    <n v="3.17"/>
    <n v="788.66"/>
    <x v="3"/>
    <x v="0"/>
    <x v="0"/>
    <s v=""/>
    <n v="252.49"/>
    <x v="907"/>
  </r>
  <r>
    <n v="18917"/>
    <s v="Low"/>
    <n v="0.09"/>
    <n v="-88.58"/>
    <n v="6.84"/>
    <n v="8.3699999999999992"/>
    <n v="3141"/>
    <x v="1038"/>
    <x v="2"/>
    <x v="3"/>
    <x v="0"/>
    <x v="12"/>
    <s v="Small Pack"/>
    <x v="597"/>
    <n v="0.57999999999999996"/>
    <s v="United States"/>
    <x v="2"/>
    <x v="7"/>
    <s v="Pasadena"/>
    <n v="77506"/>
    <d v="2015-06-01T00:00:00"/>
    <d v="2015-06-08T00:00:00"/>
    <n v="13"/>
    <n v="87.1"/>
    <n v="86369"/>
    <n v="7"/>
    <n v="-101.7"/>
    <n v="8.61"/>
    <x v="1"/>
    <x v="0"/>
    <x v="0"/>
    <n v="-88.58"/>
    <s v=""/>
    <x v="2"/>
  </r>
  <r>
    <n v="18918"/>
    <s v="Low"/>
    <n v="7.0000000000000007E-2"/>
    <n v="-485.68"/>
    <n v="48.91"/>
    <n v="35"/>
    <n v="3141"/>
    <x v="1038"/>
    <x v="0"/>
    <x v="3"/>
    <x v="0"/>
    <x v="10"/>
    <s v="Large Box"/>
    <x v="595"/>
    <n v="0.83"/>
    <s v="United States"/>
    <x v="2"/>
    <x v="7"/>
    <s v="Pasadena"/>
    <n v="77506"/>
    <d v="2015-06-01T00:00:00"/>
    <d v="2015-06-03T00:00:00"/>
    <n v="15"/>
    <n v="736.86"/>
    <n v="86369"/>
    <n v="2"/>
    <n v="-65.91"/>
    <n v="55.46"/>
    <x v="1"/>
    <x v="0"/>
    <x v="0"/>
    <n v="-485.68"/>
    <s v=""/>
    <x v="2"/>
  </r>
  <r>
    <n v="26039"/>
    <s v="Medium"/>
    <n v="0.02"/>
    <n v="-16.37"/>
    <n v="15.42"/>
    <n v="5.41"/>
    <n v="3143"/>
    <x v="1039"/>
    <x v="2"/>
    <x v="3"/>
    <x v="0"/>
    <x v="10"/>
    <s v="Small Box"/>
    <x v="877"/>
    <n v="0.59"/>
    <s v="United States"/>
    <x v="2"/>
    <x v="7"/>
    <s v="Pflugerville"/>
    <n v="78660"/>
    <d v="2015-03-24T00:00:00"/>
    <d v="2015-03-25T00:00:00"/>
    <n v="2"/>
    <n v="33.840000000000003"/>
    <n v="86368"/>
    <n v="1"/>
    <n v="-48.37"/>
    <n v="0.69"/>
    <x v="5"/>
    <x v="0"/>
    <x v="0"/>
    <n v="-16.37"/>
    <s v=""/>
    <x v="2"/>
  </r>
  <r>
    <n v="19193"/>
    <s v="Critical"/>
    <n v="0.03"/>
    <n v="-94.26"/>
    <n v="3.36"/>
    <n v="6.27"/>
    <n v="3146"/>
    <x v="1040"/>
    <x v="2"/>
    <x v="0"/>
    <x v="0"/>
    <x v="8"/>
    <s v="Small Box"/>
    <x v="198"/>
    <n v="0.4"/>
    <s v="United States"/>
    <x v="2"/>
    <x v="7"/>
    <s v="Pharr"/>
    <n v="78577"/>
    <d v="2015-01-04T00:00:00"/>
    <d v="2015-01-05T00:00:00"/>
    <n v="4"/>
    <n v="14.9"/>
    <n v="85850"/>
    <n v="1"/>
    <n v="-632.61"/>
    <n v="0.46"/>
    <x v="0"/>
    <x v="0"/>
    <x v="0"/>
    <n v="-94.26"/>
    <s v=""/>
    <x v="2"/>
  </r>
  <r>
    <n v="19194"/>
    <s v="Critical"/>
    <n v="7.0000000000000007E-2"/>
    <n v="6.33"/>
    <n v="3.71"/>
    <n v="1.93"/>
    <n v="3146"/>
    <x v="1040"/>
    <x v="0"/>
    <x v="0"/>
    <x v="0"/>
    <x v="7"/>
    <s v="Wrap Bag"/>
    <x v="878"/>
    <n v="0.35"/>
    <s v="United States"/>
    <x v="2"/>
    <x v="7"/>
    <s v="Pharr"/>
    <n v="78577"/>
    <d v="2015-01-04T00:00:00"/>
    <d v="2015-01-06T00:00:00"/>
    <n v="11"/>
    <n v="39.64"/>
    <n v="85850"/>
    <n v="2"/>
    <n v="15.97"/>
    <n v="2.98"/>
    <x v="0"/>
    <x v="0"/>
    <x v="0"/>
    <s v=""/>
    <n v="6.33"/>
    <x v="908"/>
  </r>
  <r>
    <n v="24200"/>
    <s v="Medium"/>
    <n v="0.06"/>
    <n v="-66.819999999999993"/>
    <n v="19.989999999999998"/>
    <n v="11.17"/>
    <n v="3148"/>
    <x v="1041"/>
    <x v="2"/>
    <x v="0"/>
    <x v="1"/>
    <x v="2"/>
    <s v="Large Box"/>
    <x v="172"/>
    <n v="0.6"/>
    <s v="United States"/>
    <x v="0"/>
    <x v="44"/>
    <s v="Post Falls"/>
    <n v="83854"/>
    <d v="2015-01-14T00:00:00"/>
    <d v="2015-01-14T00:00:00"/>
    <n v="7"/>
    <n v="139.49"/>
    <n v="89716"/>
    <n v="0"/>
    <n v="-47.91"/>
    <n v="8.9"/>
    <x v="0"/>
    <x v="0"/>
    <x v="0"/>
    <n v="-66.819999999999993"/>
    <s v=""/>
    <x v="2"/>
  </r>
  <r>
    <n v="24202"/>
    <s v="Medium"/>
    <n v="0.06"/>
    <n v="971.62"/>
    <n v="320.98"/>
    <n v="58.95"/>
    <n v="3149"/>
    <x v="1042"/>
    <x v="1"/>
    <x v="0"/>
    <x v="1"/>
    <x v="1"/>
    <s v="Jumbo Drum"/>
    <x v="879"/>
    <n v="0.56999999999999995"/>
    <s v="United States"/>
    <x v="0"/>
    <x v="44"/>
    <s v="Rexburg"/>
    <n v="83440"/>
    <d v="2015-01-14T00:00:00"/>
    <d v="2015-01-16T00:00:00"/>
    <n v="6"/>
    <n v="1952.43"/>
    <n v="89716"/>
    <n v="2"/>
    <n v="49.76"/>
    <n v="124.62"/>
    <x v="0"/>
    <x v="0"/>
    <x v="0"/>
    <s v=""/>
    <n v="971.62"/>
    <x v="909"/>
  </r>
  <r>
    <n v="19625"/>
    <s v="Not Specified"/>
    <n v="0.01"/>
    <n v="-134.51"/>
    <n v="145.97999999999999"/>
    <n v="46.2"/>
    <n v="3151"/>
    <x v="1043"/>
    <x v="1"/>
    <x v="0"/>
    <x v="1"/>
    <x v="11"/>
    <s v="Jumbo Box"/>
    <x v="880"/>
    <n v="0.69"/>
    <s v="United States"/>
    <x v="0"/>
    <x v="1"/>
    <s v="Twentynine Palms"/>
    <n v="92277"/>
    <d v="2015-06-03T00:00:00"/>
    <d v="2015-06-03T00:00:00"/>
    <n v="9"/>
    <n v="1370.79"/>
    <n v="88543"/>
    <n v="0"/>
    <n v="-9.81"/>
    <n v="13.85"/>
    <x v="1"/>
    <x v="0"/>
    <x v="0"/>
    <n v="-134.51"/>
    <s v=""/>
    <x v="2"/>
  </r>
  <r>
    <n v="19618"/>
    <s v="Critical"/>
    <n v="0.01"/>
    <n v="-4075.93"/>
    <n v="3502.14"/>
    <n v="8.73"/>
    <n v="3151"/>
    <x v="1043"/>
    <x v="1"/>
    <x v="0"/>
    <x v="2"/>
    <x v="6"/>
    <s v="Jumbo Box"/>
    <x v="25"/>
    <n v="0.56999999999999995"/>
    <s v="United States"/>
    <x v="0"/>
    <x v="1"/>
    <s v="Twentynine Palms"/>
    <n v="92277"/>
    <d v="2015-02-04T00:00:00"/>
    <d v="2015-02-05T00:00:00"/>
    <n v="1"/>
    <n v="3501.79"/>
    <n v="88544"/>
    <n v="1"/>
    <n v="-116.4"/>
    <n v="35.369999999999997"/>
    <x v="2"/>
    <x v="0"/>
    <x v="0"/>
    <n v="-4075.93"/>
    <s v=""/>
    <x v="2"/>
  </r>
  <r>
    <n v="19619"/>
    <s v="Critical"/>
    <n v="0.06"/>
    <n v="-18.559999999999999"/>
    <n v="15.73"/>
    <n v="7.42"/>
    <n v="3151"/>
    <x v="1043"/>
    <x v="2"/>
    <x v="0"/>
    <x v="0"/>
    <x v="12"/>
    <s v="Small Pack"/>
    <x v="722"/>
    <n v="0.56000000000000005"/>
    <s v="United States"/>
    <x v="0"/>
    <x v="1"/>
    <s v="Twentynine Palms"/>
    <n v="92277"/>
    <d v="2015-02-04T00:00:00"/>
    <d v="2015-02-05T00:00:00"/>
    <n v="4"/>
    <n v="63.04"/>
    <n v="88544"/>
    <n v="1"/>
    <n v="-29.44"/>
    <n v="4.0199999999999996"/>
    <x v="2"/>
    <x v="0"/>
    <x v="0"/>
    <n v="-18.559999999999999"/>
    <s v=""/>
    <x v="2"/>
  </r>
  <r>
    <n v="23322"/>
    <s v="Not Specified"/>
    <n v="0.05"/>
    <n v="220.36"/>
    <n v="25.99"/>
    <n v="5.37"/>
    <n v="3151"/>
    <x v="1043"/>
    <x v="0"/>
    <x v="0"/>
    <x v="0"/>
    <x v="0"/>
    <s v="Small Box"/>
    <x v="577"/>
    <n v="0.56000000000000005"/>
    <s v="United States"/>
    <x v="0"/>
    <x v="1"/>
    <s v="Twentynine Palms"/>
    <n v="92277"/>
    <d v="2015-02-16T00:00:00"/>
    <d v="2015-02-18T00:00:00"/>
    <n v="18"/>
    <n v="451.35"/>
    <n v="88545"/>
    <n v="2"/>
    <n v="48.82"/>
    <n v="23.76"/>
    <x v="2"/>
    <x v="0"/>
    <x v="0"/>
    <s v=""/>
    <n v="220.36"/>
    <x v="910"/>
  </r>
  <r>
    <n v="24723"/>
    <s v="Medium"/>
    <n v="0.04"/>
    <n v="47.73"/>
    <n v="17.239999999999998"/>
    <n v="3.26"/>
    <n v="3151"/>
    <x v="1043"/>
    <x v="2"/>
    <x v="1"/>
    <x v="0"/>
    <x v="12"/>
    <s v="Small Pack"/>
    <x v="881"/>
    <n v="0.56000000000000005"/>
    <s v="United States"/>
    <x v="0"/>
    <x v="1"/>
    <s v="Twentynine Palms"/>
    <n v="92277"/>
    <d v="2015-02-28T00:00:00"/>
    <d v="2015-02-28T00:00:00"/>
    <n v="7"/>
    <n v="119.6"/>
    <n v="88546"/>
    <n v="0"/>
    <n v="39.909999999999997"/>
    <n v="4.9800000000000004"/>
    <x v="2"/>
    <x v="0"/>
    <x v="0"/>
    <s v=""/>
    <n v="47.73"/>
    <x v="911"/>
  </r>
  <r>
    <n v="24329"/>
    <s v="Medium"/>
    <n v="0.02"/>
    <n v="28.53"/>
    <n v="5.98"/>
    <n v="1.49"/>
    <n v="3151"/>
    <x v="1043"/>
    <x v="2"/>
    <x v="0"/>
    <x v="0"/>
    <x v="8"/>
    <s v="Small Box"/>
    <x v="370"/>
    <n v="0.39"/>
    <s v="United States"/>
    <x v="0"/>
    <x v="1"/>
    <s v="Twentynine Palms"/>
    <n v="92277"/>
    <d v="2015-03-11T00:00:00"/>
    <d v="2015-03-12T00:00:00"/>
    <n v="10"/>
    <n v="59.9"/>
    <n v="88547"/>
    <n v="1"/>
    <n v="47.62"/>
    <n v="1.22"/>
    <x v="5"/>
    <x v="0"/>
    <x v="0"/>
    <s v=""/>
    <n v="28.53"/>
    <x v="912"/>
  </r>
  <r>
    <n v="21734"/>
    <s v="High"/>
    <n v="0.01"/>
    <n v="-87.46"/>
    <n v="99.23"/>
    <n v="8.99"/>
    <n v="3151"/>
    <x v="1043"/>
    <x v="2"/>
    <x v="0"/>
    <x v="1"/>
    <x v="2"/>
    <s v="Small Pack"/>
    <x v="153"/>
    <n v="0.35"/>
    <s v="United States"/>
    <x v="0"/>
    <x v="1"/>
    <s v="Twentynine Palms"/>
    <n v="92277"/>
    <d v="2015-03-29T00:00:00"/>
    <d v="2015-04-02T00:00:00"/>
    <n v="1"/>
    <n v="99.22"/>
    <n v="88548"/>
    <n v="4"/>
    <n v="-88.15"/>
    <n v="1"/>
    <x v="5"/>
    <x v="0"/>
    <x v="0"/>
    <n v="-87.46"/>
    <s v=""/>
    <x v="2"/>
  </r>
  <r>
    <n v="21436"/>
    <s v="High"/>
    <n v="0.08"/>
    <n v="-3.95"/>
    <n v="150.97999999999999"/>
    <n v="13.99"/>
    <n v="3154"/>
    <x v="1044"/>
    <x v="0"/>
    <x v="0"/>
    <x v="2"/>
    <x v="6"/>
    <s v="Medium Box"/>
    <x v="216"/>
    <n v="0.38"/>
    <s v="United States"/>
    <x v="3"/>
    <x v="26"/>
    <s v="Saint Petersburg"/>
    <n v="33710"/>
    <d v="2015-01-26T00:00:00"/>
    <d v="2015-01-27T00:00:00"/>
    <n v="8"/>
    <n v="1183.82"/>
    <n v="86899"/>
    <n v="1"/>
    <n v="-0.33"/>
    <n v="102.94"/>
    <x v="0"/>
    <x v="0"/>
    <x v="0"/>
    <n v="-3.95"/>
    <s v=""/>
    <x v="2"/>
  </r>
  <r>
    <n v="20253"/>
    <s v="Critical"/>
    <n v="0.03"/>
    <n v="28.18"/>
    <n v="17.7"/>
    <n v="9.4700000000000006"/>
    <n v="3154"/>
    <x v="1044"/>
    <x v="2"/>
    <x v="3"/>
    <x v="0"/>
    <x v="10"/>
    <s v="Small Box"/>
    <x v="552"/>
    <n v="0.59"/>
    <s v="United States"/>
    <x v="3"/>
    <x v="26"/>
    <s v="Saint Petersburg"/>
    <n v="33710"/>
    <d v="2015-05-28T00:00:00"/>
    <d v="2015-05-30T00:00:00"/>
    <n v="11"/>
    <n v="201.77"/>
    <n v="86900"/>
    <n v="2"/>
    <n v="13.97"/>
    <n v="6.24"/>
    <x v="3"/>
    <x v="0"/>
    <x v="0"/>
    <s v=""/>
    <n v="28.18"/>
    <x v="913"/>
  </r>
  <r>
    <n v="18635"/>
    <s v="Critical"/>
    <n v="0.04"/>
    <n v="-51.66"/>
    <n v="21.38"/>
    <n v="8.99"/>
    <n v="3154"/>
    <x v="1044"/>
    <x v="2"/>
    <x v="0"/>
    <x v="0"/>
    <x v="0"/>
    <s v="Small Pack"/>
    <x v="731"/>
    <n v="0.59"/>
    <s v="United States"/>
    <x v="3"/>
    <x v="26"/>
    <s v="Saint Petersburg"/>
    <n v="33710"/>
    <d v="2015-03-30T00:00:00"/>
    <d v="2015-03-30T00:00:00"/>
    <n v="21"/>
    <n v="443.66"/>
    <n v="86901"/>
    <n v="0"/>
    <n v="-11.64"/>
    <n v="18.489999999999998"/>
    <x v="5"/>
    <x v="0"/>
    <x v="0"/>
    <n v="-51.66"/>
    <s v=""/>
    <x v="2"/>
  </r>
  <r>
    <n v="23392"/>
    <s v="Critical"/>
    <n v="0.02"/>
    <n v="-193.91"/>
    <n v="60.22"/>
    <n v="3.5"/>
    <n v="3155"/>
    <x v="1045"/>
    <x v="2"/>
    <x v="0"/>
    <x v="0"/>
    <x v="15"/>
    <s v="Small Box"/>
    <x v="882"/>
    <n v="0.56999999999999995"/>
    <s v="United States"/>
    <x v="3"/>
    <x v="26"/>
    <s v="Sanford"/>
    <n v="32771"/>
    <d v="2015-01-20T00:00:00"/>
    <d v="2015-01-21T00:00:00"/>
    <n v="9"/>
    <n v="541.76"/>
    <n v="86898"/>
    <n v="1"/>
    <n v="-35.79"/>
    <n v="11.06"/>
    <x v="0"/>
    <x v="0"/>
    <x v="0"/>
    <n v="-193.91"/>
    <s v=""/>
    <x v="2"/>
  </r>
  <r>
    <n v="21437"/>
    <s v="High"/>
    <n v="0.03"/>
    <n v="57.55"/>
    <n v="25.98"/>
    <n v="14.36"/>
    <n v="3155"/>
    <x v="1045"/>
    <x v="1"/>
    <x v="0"/>
    <x v="1"/>
    <x v="1"/>
    <s v="Jumbo Drum"/>
    <x v="361"/>
    <n v="0.6"/>
    <s v="United States"/>
    <x v="3"/>
    <x v="26"/>
    <s v="Sanford"/>
    <n v="32771"/>
    <d v="2015-01-26T00:00:00"/>
    <d v="2015-01-27T00:00:00"/>
    <n v="4"/>
    <n v="107.66"/>
    <n v="86899"/>
    <n v="1"/>
    <n v="53.45"/>
    <n v="3.33"/>
    <x v="0"/>
    <x v="0"/>
    <x v="0"/>
    <s v=""/>
    <n v="57.55"/>
    <x v="914"/>
  </r>
  <r>
    <n v="21438"/>
    <s v="High"/>
    <n v="0.1"/>
    <n v="-333.43"/>
    <n v="32.479999999999997"/>
    <n v="35"/>
    <n v="3155"/>
    <x v="1045"/>
    <x v="2"/>
    <x v="0"/>
    <x v="0"/>
    <x v="10"/>
    <s v="Large Box"/>
    <x v="233"/>
    <n v="0.81"/>
    <s v="United States"/>
    <x v="3"/>
    <x v="26"/>
    <s v="Sanford"/>
    <n v="32771"/>
    <d v="2015-01-26T00:00:00"/>
    <d v="2015-01-27T00:00:00"/>
    <n v="10"/>
    <n v="318.83"/>
    <n v="86899"/>
    <n v="1"/>
    <n v="-104.58"/>
    <n v="35.43"/>
    <x v="0"/>
    <x v="0"/>
    <x v="0"/>
    <n v="-333.43"/>
    <s v=""/>
    <x v="2"/>
  </r>
  <r>
    <n v="22015"/>
    <s v="Critical"/>
    <n v="0.05"/>
    <n v="12.26"/>
    <n v="159.99"/>
    <n v="5.5"/>
    <n v="3155"/>
    <x v="1045"/>
    <x v="2"/>
    <x v="3"/>
    <x v="2"/>
    <x v="13"/>
    <s v="Small Box"/>
    <x v="883"/>
    <n v="0.49"/>
    <s v="United States"/>
    <x v="3"/>
    <x v="26"/>
    <s v="Sanford"/>
    <n v="32771"/>
    <d v="2015-04-19T00:00:00"/>
    <d v="2015-04-21T00:00:00"/>
    <n v="23"/>
    <n v="3600.65"/>
    <n v="86902"/>
    <n v="2"/>
    <n v="0.34"/>
    <n v="189.51"/>
    <x v="4"/>
    <x v="0"/>
    <x v="0"/>
    <s v=""/>
    <n v="12.26"/>
    <x v="915"/>
  </r>
  <r>
    <n v="19374"/>
    <s v="Not Specified"/>
    <n v="7.0000000000000007E-2"/>
    <n v="-283.99"/>
    <n v="280.98"/>
    <n v="57"/>
    <n v="3167"/>
    <x v="1046"/>
    <x v="1"/>
    <x v="0"/>
    <x v="1"/>
    <x v="1"/>
    <s v="Jumbo Drum"/>
    <x v="234"/>
    <n v="0.78"/>
    <s v="United States"/>
    <x v="3"/>
    <x v="26"/>
    <s v="Ponte Vedra Beach"/>
    <n v="32004"/>
    <d v="2015-06-19T00:00:00"/>
    <d v="2015-06-20T00:00:00"/>
    <n v="14"/>
    <n v="3936.61"/>
    <n v="86491"/>
    <n v="1"/>
    <n v="-7.21"/>
    <n v="296.3"/>
    <x v="1"/>
    <x v="0"/>
    <x v="0"/>
    <n v="-283.99"/>
    <s v=""/>
    <x v="2"/>
  </r>
  <r>
    <n v="19375"/>
    <s v="Not Specified"/>
    <n v="0"/>
    <n v="-195.34"/>
    <n v="4.9800000000000004"/>
    <n v="7.44"/>
    <n v="3167"/>
    <x v="1046"/>
    <x v="2"/>
    <x v="0"/>
    <x v="0"/>
    <x v="7"/>
    <s v="Small Box"/>
    <x v="130"/>
    <n v="0.36"/>
    <s v="United States"/>
    <x v="3"/>
    <x v="26"/>
    <s v="Ponte Vedra Beach"/>
    <n v="32004"/>
    <d v="2015-06-19T00:00:00"/>
    <d v="2015-06-21T00:00:00"/>
    <n v="15"/>
    <n v="78.31"/>
    <n v="86491"/>
    <n v="2"/>
    <n v="-249.45"/>
    <n v="0"/>
    <x v="1"/>
    <x v="1"/>
    <x v="1"/>
    <n v="-195.34"/>
    <s v=""/>
    <x v="2"/>
  </r>
  <r>
    <n v="19376"/>
    <s v="Not Specified"/>
    <n v="0.1"/>
    <n v="-89.71"/>
    <n v="3.98"/>
    <n v="0.83"/>
    <n v="3167"/>
    <x v="1046"/>
    <x v="2"/>
    <x v="0"/>
    <x v="0"/>
    <x v="0"/>
    <s v="Wrap Bag"/>
    <x v="503"/>
    <n v="0.51"/>
    <s v="United States"/>
    <x v="3"/>
    <x v="26"/>
    <s v="Ponte Vedra Beach"/>
    <n v="32004"/>
    <d v="2015-06-19T00:00:00"/>
    <d v="2015-06-21T00:00:00"/>
    <n v="11"/>
    <n v="42.46"/>
    <n v="86491"/>
    <n v="2"/>
    <n v="-211.28"/>
    <n v="4.72"/>
    <x v="1"/>
    <x v="0"/>
    <x v="0"/>
    <n v="-89.71"/>
    <s v=""/>
    <x v="2"/>
  </r>
  <r>
    <n v="25683"/>
    <s v="Critical"/>
    <n v="0.08"/>
    <n v="-44.42"/>
    <n v="7.28"/>
    <n v="11.15"/>
    <n v="3169"/>
    <x v="1047"/>
    <x v="0"/>
    <x v="2"/>
    <x v="0"/>
    <x v="7"/>
    <s v="Small Box"/>
    <x v="306"/>
    <n v="0.37"/>
    <s v="United States"/>
    <x v="3"/>
    <x v="26"/>
    <s v="Port Orange"/>
    <n v="32127"/>
    <d v="2015-04-13T00:00:00"/>
    <d v="2015-04-14T00:00:00"/>
    <n v="1"/>
    <n v="14.66"/>
    <n v="86490"/>
    <n v="1"/>
    <n v="-302.97000000000003"/>
    <n v="1.27"/>
    <x v="4"/>
    <x v="0"/>
    <x v="0"/>
    <n v="-44.42"/>
    <s v=""/>
    <x v="2"/>
  </r>
  <r>
    <n v="26055"/>
    <s v="Medium"/>
    <n v="0.1"/>
    <n v="167.33"/>
    <n v="7.28"/>
    <n v="5.47"/>
    <n v="3170"/>
    <x v="1048"/>
    <x v="2"/>
    <x v="0"/>
    <x v="0"/>
    <x v="7"/>
    <s v="Small Box"/>
    <x v="884"/>
    <n v="0.35"/>
    <s v="United States"/>
    <x v="3"/>
    <x v="26"/>
    <s v="Port Saint Lucie"/>
    <n v="34952"/>
    <d v="2015-02-13T00:00:00"/>
    <d v="2015-02-13T00:00:00"/>
    <n v="12"/>
    <n v="83.14"/>
    <n v="86489"/>
    <n v="0"/>
    <n v="201.27"/>
    <n v="9.24"/>
    <x v="2"/>
    <x v="0"/>
    <x v="0"/>
    <s v=""/>
    <n v="167.33"/>
    <x v="916"/>
  </r>
  <r>
    <n v="21961"/>
    <s v="High"/>
    <n v="0.06"/>
    <n v="65.599999999999994"/>
    <n v="10.97"/>
    <n v="6.5"/>
    <n v="3176"/>
    <x v="1049"/>
    <x v="2"/>
    <x v="3"/>
    <x v="2"/>
    <x v="13"/>
    <s v="Small Box"/>
    <x v="885"/>
    <n v="0.64"/>
    <s v="United States"/>
    <x v="3"/>
    <x v="26"/>
    <s v="Jacksonville"/>
    <n v="32216"/>
    <d v="2015-05-04T00:00:00"/>
    <d v="2015-05-06T00:00:00"/>
    <n v="19"/>
    <n v="215.25"/>
    <n v="90820"/>
    <n v="2"/>
    <n v="30.48"/>
    <n v="13.74"/>
    <x v="3"/>
    <x v="0"/>
    <x v="0"/>
    <s v=""/>
    <n v="65.599999999999994"/>
    <x v="917"/>
  </r>
  <r>
    <n v="20964"/>
    <s v="Low"/>
    <n v="0.02"/>
    <n v="0.26"/>
    <n v="58.14"/>
    <n v="36.61"/>
    <n v="3176"/>
    <x v="1049"/>
    <x v="1"/>
    <x v="3"/>
    <x v="1"/>
    <x v="14"/>
    <s v="Jumbo Box"/>
    <x v="375"/>
    <n v="0.61"/>
    <s v="United States"/>
    <x v="3"/>
    <x v="26"/>
    <s v="Jacksonville"/>
    <n v="32216"/>
    <d v="2015-06-25T00:00:00"/>
    <d v="2015-07-01T00:00:00"/>
    <n v="22"/>
    <n v="1358.02"/>
    <n v="90821"/>
    <n v="6"/>
    <n v="0.02"/>
    <n v="27.71"/>
    <x v="1"/>
    <x v="0"/>
    <x v="0"/>
    <s v=""/>
    <n v="0.26"/>
    <x v="918"/>
  </r>
  <r>
    <n v="20965"/>
    <s v="Low"/>
    <n v="0.03"/>
    <n v="63.22"/>
    <n v="15.57"/>
    <n v="1.39"/>
    <n v="3176"/>
    <x v="1049"/>
    <x v="2"/>
    <x v="3"/>
    <x v="0"/>
    <x v="4"/>
    <s v="Small Box"/>
    <x v="253"/>
    <n v="0.38"/>
    <s v="United States"/>
    <x v="3"/>
    <x v="26"/>
    <s v="Jacksonville"/>
    <n v="32216"/>
    <d v="2015-06-25T00:00:00"/>
    <d v="2015-07-01T00:00:00"/>
    <n v="22"/>
    <n v="358.84"/>
    <n v="90821"/>
    <n v="6"/>
    <n v="17.62"/>
    <n v="11.1"/>
    <x v="1"/>
    <x v="0"/>
    <x v="0"/>
    <s v=""/>
    <n v="63.22"/>
    <x v="919"/>
  </r>
  <r>
    <n v="24493"/>
    <s v="Not Specified"/>
    <n v="0.1"/>
    <n v="-29.67"/>
    <n v="62.18"/>
    <n v="10.84"/>
    <n v="3177"/>
    <x v="1050"/>
    <x v="2"/>
    <x v="3"/>
    <x v="1"/>
    <x v="2"/>
    <s v="Medium Box"/>
    <x v="499"/>
    <n v="0.63"/>
    <s v="United States"/>
    <x v="3"/>
    <x v="26"/>
    <s v="Jupiter"/>
    <n v="33458"/>
    <d v="2015-03-14T00:00:00"/>
    <d v="2015-03-16T00:00:00"/>
    <n v="9"/>
    <n v="511.57"/>
    <n v="90818"/>
    <n v="2"/>
    <n v="-5.8"/>
    <n v="56.84"/>
    <x v="5"/>
    <x v="0"/>
    <x v="0"/>
    <n v="-29.67"/>
    <s v=""/>
    <x v="2"/>
  </r>
  <r>
    <n v="22086"/>
    <s v="Critical"/>
    <n v="0.06"/>
    <n v="-1319.5"/>
    <n v="1.68"/>
    <n v="1"/>
    <n v="3177"/>
    <x v="1050"/>
    <x v="2"/>
    <x v="3"/>
    <x v="0"/>
    <x v="0"/>
    <s v="Wrap Bag"/>
    <x v="812"/>
    <n v="0.35"/>
    <s v="United States"/>
    <x v="3"/>
    <x v="26"/>
    <s v="Jupiter"/>
    <n v="33458"/>
    <d v="2015-03-31T00:00:00"/>
    <d v="2015-04-02T00:00:00"/>
    <n v="5"/>
    <n v="8.65"/>
    <n v="90819"/>
    <n v="2"/>
    <n v="-15254.34"/>
    <n v="0.55000000000000004"/>
    <x v="5"/>
    <x v="0"/>
    <x v="0"/>
    <n v="-1319.5"/>
    <s v=""/>
    <x v="2"/>
  </r>
  <r>
    <n v="21554"/>
    <s v="Low"/>
    <n v="7.0000000000000007E-2"/>
    <n v="262.2"/>
    <n v="35.44"/>
    <n v="7.5"/>
    <n v="3179"/>
    <x v="1051"/>
    <x v="2"/>
    <x v="0"/>
    <x v="0"/>
    <x v="7"/>
    <s v="Small Box"/>
    <x v="854"/>
    <n v="0.38"/>
    <s v="United States"/>
    <x v="2"/>
    <x v="3"/>
    <s v="Owatonna"/>
    <n v="55060"/>
    <d v="2015-06-12T00:00:00"/>
    <d v="2015-06-19T00:00:00"/>
    <n v="11"/>
    <n v="380"/>
    <n v="86989"/>
    <n v="7"/>
    <n v="69"/>
    <n v="28.6"/>
    <x v="1"/>
    <x v="0"/>
    <x v="0"/>
    <s v=""/>
    <n v="262.2"/>
    <x v="22"/>
  </r>
  <r>
    <n v="24464"/>
    <s v="High"/>
    <n v="0.08"/>
    <n v="-119.81"/>
    <n v="170.98"/>
    <n v="35.89"/>
    <n v="3187"/>
    <x v="1052"/>
    <x v="1"/>
    <x v="2"/>
    <x v="1"/>
    <x v="14"/>
    <s v="Jumbo Box"/>
    <x v="379"/>
    <n v="0.66"/>
    <s v="United States"/>
    <x v="3"/>
    <x v="26"/>
    <s v="Riverview"/>
    <n v="33569"/>
    <d v="2015-03-02T00:00:00"/>
    <d v="2015-03-04T00:00:00"/>
    <n v="1"/>
    <n v="199.48"/>
    <n v="89025"/>
    <n v="2"/>
    <n v="-60.06"/>
    <n v="17.350000000000001"/>
    <x v="5"/>
    <x v="0"/>
    <x v="0"/>
    <n v="-119.81"/>
    <s v=""/>
    <x v="2"/>
  </r>
  <r>
    <n v="20127"/>
    <s v="Critical"/>
    <n v="0.01"/>
    <n v="-9.11"/>
    <n v="20.99"/>
    <n v="4.8099999999999996"/>
    <n v="3191"/>
    <x v="1053"/>
    <x v="2"/>
    <x v="0"/>
    <x v="2"/>
    <x v="5"/>
    <s v="Medium Box"/>
    <x v="160"/>
    <n v="0.57999999999999996"/>
    <s v="United States"/>
    <x v="2"/>
    <x v="45"/>
    <s v="Stevens Point"/>
    <n v="54481"/>
    <d v="2015-03-18T00:00:00"/>
    <d v="2015-03-18T00:00:00"/>
    <n v="5"/>
    <n v="93.81"/>
    <n v="86447"/>
    <n v="0"/>
    <n v="-9.7100000000000009"/>
    <n v="0.95"/>
    <x v="5"/>
    <x v="0"/>
    <x v="0"/>
    <n v="-9.11"/>
    <s v=""/>
    <x v="2"/>
  </r>
  <r>
    <n v="20303"/>
    <s v="High"/>
    <n v="0.09"/>
    <n v="172.56"/>
    <n v="35.94"/>
    <n v="6.66"/>
    <n v="3191"/>
    <x v="1053"/>
    <x v="2"/>
    <x v="0"/>
    <x v="0"/>
    <x v="4"/>
    <s v="Small Box"/>
    <x v="8"/>
    <n v="0.4"/>
    <s v="United States"/>
    <x v="2"/>
    <x v="45"/>
    <s v="Stevens Point"/>
    <n v="54481"/>
    <d v="2015-04-10T00:00:00"/>
    <d v="2015-04-12T00:00:00"/>
    <n v="9"/>
    <n v="312.22000000000003"/>
    <n v="86448"/>
    <n v="2"/>
    <n v="55.27"/>
    <n v="30.88"/>
    <x v="4"/>
    <x v="0"/>
    <x v="0"/>
    <s v=""/>
    <n v="172.56"/>
    <x v="920"/>
  </r>
  <r>
    <n v="22846"/>
    <s v="Medium"/>
    <n v="0.1"/>
    <n v="45.08"/>
    <n v="4.9800000000000004"/>
    <n v="7.54"/>
    <n v="3194"/>
    <x v="1054"/>
    <x v="2"/>
    <x v="3"/>
    <x v="0"/>
    <x v="7"/>
    <s v="Small Box"/>
    <x v="886"/>
    <n v="0.38"/>
    <s v="United States"/>
    <x v="3"/>
    <x v="26"/>
    <s v="Spring Hill"/>
    <n v="34609"/>
    <d v="2015-03-10T00:00:00"/>
    <d v="2015-03-11T00:00:00"/>
    <n v="9"/>
    <n v="43.84"/>
    <n v="89805"/>
    <n v="1"/>
    <n v="102.82"/>
    <n v="4.87"/>
    <x v="5"/>
    <x v="0"/>
    <x v="0"/>
    <s v=""/>
    <n v="45.08"/>
    <x v="921"/>
  </r>
  <r>
    <n v="22847"/>
    <s v="Medium"/>
    <n v="0"/>
    <n v="-110.38"/>
    <n v="22.84"/>
    <n v="8.18"/>
    <n v="3194"/>
    <x v="1054"/>
    <x v="2"/>
    <x v="3"/>
    <x v="0"/>
    <x v="7"/>
    <s v="Small Box"/>
    <x v="635"/>
    <n v="0.39"/>
    <s v="United States"/>
    <x v="3"/>
    <x v="26"/>
    <s v="Spring Hill"/>
    <n v="34609"/>
    <d v="2015-03-10T00:00:00"/>
    <d v="2015-03-12T00:00:00"/>
    <n v="6"/>
    <n v="141.74"/>
    <n v="89805"/>
    <n v="2"/>
    <n v="-77.87"/>
    <n v="0"/>
    <x v="5"/>
    <x v="1"/>
    <x v="1"/>
    <n v="-110.38"/>
    <s v=""/>
    <x v="2"/>
  </r>
  <r>
    <n v="3406"/>
    <s v="Not Specified"/>
    <n v="0.03"/>
    <n v="1951.3"/>
    <n v="200.97"/>
    <n v="15.59"/>
    <n v="3196"/>
    <x v="1055"/>
    <x v="1"/>
    <x v="1"/>
    <x v="2"/>
    <x v="6"/>
    <s v="Jumbo Drum"/>
    <x v="474"/>
    <n v="0.36"/>
    <s v="United States"/>
    <x v="0"/>
    <x v="1"/>
    <s v="San Francisco"/>
    <n v="94109"/>
    <d v="2015-02-02T00:00:00"/>
    <d v="2015-02-03T00:00:00"/>
    <n v="43"/>
    <n v="8717.75"/>
    <n v="24294"/>
    <n v="1"/>
    <n v="22.38"/>
    <n v="269.62"/>
    <x v="2"/>
    <x v="0"/>
    <x v="0"/>
    <s v=""/>
    <n v="1951.3"/>
    <x v="922"/>
  </r>
  <r>
    <n v="21406"/>
    <s v="Not Specified"/>
    <n v="0.03"/>
    <n v="1538.78"/>
    <n v="200.97"/>
    <n v="15.59"/>
    <n v="3197"/>
    <x v="1056"/>
    <x v="1"/>
    <x v="1"/>
    <x v="2"/>
    <x v="6"/>
    <s v="Jumbo Drum"/>
    <x v="474"/>
    <n v="0.36"/>
    <s v="United States"/>
    <x v="2"/>
    <x v="12"/>
    <s v="Northbrook"/>
    <n v="60062"/>
    <d v="2015-02-02T00:00:00"/>
    <d v="2015-02-03T00:00:00"/>
    <n v="11"/>
    <n v="2230.12"/>
    <n v="90850"/>
    <n v="1"/>
    <n v="69"/>
    <n v="68.97"/>
    <x v="2"/>
    <x v="0"/>
    <x v="0"/>
    <s v=""/>
    <n v="1538.78"/>
    <x v="923"/>
  </r>
  <r>
    <n v="18437"/>
    <s v="Low"/>
    <n v="7.0000000000000007E-2"/>
    <n v="32.83"/>
    <n v="5.98"/>
    <n v="0.96"/>
    <n v="3205"/>
    <x v="1057"/>
    <x v="2"/>
    <x v="3"/>
    <x v="0"/>
    <x v="0"/>
    <s v="Wrap Bag"/>
    <x v="631"/>
    <n v="0.6"/>
    <s v="United States"/>
    <x v="0"/>
    <x v="44"/>
    <s v="Rexburg"/>
    <n v="83440"/>
    <d v="2015-03-30T00:00:00"/>
    <d v="2015-04-03T00:00:00"/>
    <n v="10"/>
    <n v="56.4"/>
    <n v="87933"/>
    <n v="4"/>
    <n v="58.21"/>
    <n v="4.25"/>
    <x v="5"/>
    <x v="0"/>
    <x v="0"/>
    <s v=""/>
    <n v="32.83"/>
    <x v="924"/>
  </r>
  <r>
    <n v="18438"/>
    <s v="Low"/>
    <n v="0.01"/>
    <n v="51.59"/>
    <n v="39.979999999999997"/>
    <n v="4"/>
    <n v="3206"/>
    <x v="1058"/>
    <x v="2"/>
    <x v="3"/>
    <x v="2"/>
    <x v="13"/>
    <s v="Small Box"/>
    <x v="74"/>
    <n v="0.7"/>
    <s v="United States"/>
    <x v="0"/>
    <x v="44"/>
    <s v="Twin Falls"/>
    <n v="83301"/>
    <d v="2015-03-30T00:00:00"/>
    <d v="2015-04-04T00:00:00"/>
    <n v="6"/>
    <n v="257.52"/>
    <n v="87933"/>
    <n v="5"/>
    <n v="20.03"/>
    <n v="2.6"/>
    <x v="5"/>
    <x v="0"/>
    <x v="0"/>
    <s v=""/>
    <n v="51.59"/>
    <x v="925"/>
  </r>
  <r>
    <n v="21229"/>
    <s v="Not Specified"/>
    <n v="0.06"/>
    <n v="969.42"/>
    <n v="218.08"/>
    <n v="18.059999999999999"/>
    <n v="3206"/>
    <x v="1058"/>
    <x v="0"/>
    <x v="3"/>
    <x v="1"/>
    <x v="1"/>
    <s v="Large Box"/>
    <x v="531"/>
    <n v="0.56999999999999995"/>
    <s v="United States"/>
    <x v="0"/>
    <x v="44"/>
    <s v="Twin Falls"/>
    <n v="83301"/>
    <d v="2015-05-21T00:00:00"/>
    <d v="2015-05-23T00:00:00"/>
    <n v="7"/>
    <n v="1488.51"/>
    <n v="87934"/>
    <n v="2"/>
    <n v="65.13"/>
    <n v="95.01"/>
    <x v="3"/>
    <x v="0"/>
    <x v="0"/>
    <s v=""/>
    <n v="969.42"/>
    <x v="926"/>
  </r>
  <r>
    <n v="20156"/>
    <s v="Not Specified"/>
    <n v="0.05"/>
    <n v="553.33000000000004"/>
    <n v="35.44"/>
    <n v="5.09"/>
    <n v="3206"/>
    <x v="1058"/>
    <x v="2"/>
    <x v="3"/>
    <x v="0"/>
    <x v="7"/>
    <s v="Small Box"/>
    <x v="861"/>
    <n v="0.38"/>
    <s v="United States"/>
    <x v="0"/>
    <x v="44"/>
    <s v="Twin Falls"/>
    <n v="83301"/>
    <d v="2015-05-28T00:00:00"/>
    <d v="2015-05-29T00:00:00"/>
    <n v="23"/>
    <n v="801.93"/>
    <n v="87935"/>
    <n v="1"/>
    <n v="69"/>
    <n v="42.21"/>
    <x v="3"/>
    <x v="0"/>
    <x v="0"/>
    <s v=""/>
    <n v="553.33000000000004"/>
    <x v="927"/>
  </r>
  <r>
    <n v="24637"/>
    <s v="Critical"/>
    <n v="0.03"/>
    <n v="-30.45"/>
    <n v="4.9800000000000004"/>
    <n v="4.62"/>
    <n v="3209"/>
    <x v="1059"/>
    <x v="0"/>
    <x v="0"/>
    <x v="2"/>
    <x v="13"/>
    <s v="Small Pack"/>
    <x v="139"/>
    <n v="0.64"/>
    <s v="United States"/>
    <x v="0"/>
    <x v="1"/>
    <s v="Beverly Hills"/>
    <n v="90210"/>
    <d v="2015-06-28T00:00:00"/>
    <d v="2015-06-29T00:00:00"/>
    <n v="8"/>
    <n v="44.24"/>
    <n v="90739"/>
    <n v="1"/>
    <n v="-68.83"/>
    <n v="1.37"/>
    <x v="1"/>
    <x v="0"/>
    <x v="0"/>
    <n v="-30.45"/>
    <s v=""/>
    <x v="2"/>
  </r>
  <r>
    <n v="22804"/>
    <s v="High"/>
    <n v="0.1"/>
    <n v="55.02"/>
    <n v="7.31"/>
    <n v="0.49"/>
    <n v="3211"/>
    <x v="1060"/>
    <x v="2"/>
    <x v="0"/>
    <x v="0"/>
    <x v="9"/>
    <s v="Small Box"/>
    <x v="388"/>
    <n v="0.38"/>
    <s v="United States"/>
    <x v="2"/>
    <x v="12"/>
    <s v="Addison"/>
    <n v="60101"/>
    <d v="2015-02-15T00:00:00"/>
    <d v="2015-02-16T00:00:00"/>
    <n v="12"/>
    <n v="79.739999999999995"/>
    <n v="91522"/>
    <n v="1"/>
    <n v="69"/>
    <n v="8.86"/>
    <x v="2"/>
    <x v="0"/>
    <x v="0"/>
    <s v=""/>
    <n v="55.02"/>
    <x v="928"/>
  </r>
  <r>
    <n v="22805"/>
    <s v="High"/>
    <n v="0.1"/>
    <n v="-43.66"/>
    <n v="20.99"/>
    <n v="2.5"/>
    <n v="3211"/>
    <x v="1060"/>
    <x v="2"/>
    <x v="0"/>
    <x v="2"/>
    <x v="5"/>
    <s v="Wrap Bag"/>
    <x v="427"/>
    <n v="0.81"/>
    <s v="United States"/>
    <x v="2"/>
    <x v="12"/>
    <s v="Addison"/>
    <n v="60101"/>
    <d v="2015-02-15T00:00:00"/>
    <d v="2015-02-16T00:00:00"/>
    <n v="23"/>
    <n v="392.45"/>
    <n v="91522"/>
    <n v="1"/>
    <n v="-11.12"/>
    <n v="43.61"/>
    <x v="2"/>
    <x v="0"/>
    <x v="0"/>
    <n v="-43.66"/>
    <s v=""/>
    <x v="2"/>
  </r>
  <r>
    <n v="23736"/>
    <s v="Not Specified"/>
    <n v="0.03"/>
    <n v="-577.29999999999995"/>
    <n v="6.68"/>
    <n v="1.5"/>
    <n v="3221"/>
    <x v="1061"/>
    <x v="2"/>
    <x v="0"/>
    <x v="0"/>
    <x v="0"/>
    <s v="Wrap Bag"/>
    <x v="685"/>
    <n v="0.48"/>
    <s v="United States"/>
    <x v="3"/>
    <x v="26"/>
    <s v="Sunrise"/>
    <n v="33322"/>
    <d v="2015-04-12T00:00:00"/>
    <d v="2015-04-13T00:00:00"/>
    <n v="7"/>
    <n v="48.32"/>
    <n v="90815"/>
    <n v="1"/>
    <n v="-1194.75"/>
    <n v="1.49"/>
    <x v="4"/>
    <x v="0"/>
    <x v="0"/>
    <n v="-577.29999999999995"/>
    <s v=""/>
    <x v="2"/>
  </r>
  <r>
    <n v="25605"/>
    <s v="High"/>
    <n v="0.04"/>
    <n v="-1535.49"/>
    <n v="39.479999999999997"/>
    <n v="1.99"/>
    <n v="3222"/>
    <x v="1062"/>
    <x v="0"/>
    <x v="0"/>
    <x v="2"/>
    <x v="13"/>
    <s v="Small Pack"/>
    <x v="246"/>
    <n v="0.54"/>
    <s v="United States"/>
    <x v="3"/>
    <x v="26"/>
    <s v="Tallahassee"/>
    <n v="32303"/>
    <d v="2015-03-19T00:00:00"/>
    <d v="2015-03-19T00:00:00"/>
    <n v="8"/>
    <n v="332.16"/>
    <n v="90814"/>
    <n v="0"/>
    <n v="-462.27"/>
    <n v="13.84"/>
    <x v="5"/>
    <x v="0"/>
    <x v="0"/>
    <n v="-1535.49"/>
    <s v=""/>
    <x v="2"/>
  </r>
  <r>
    <n v="25606"/>
    <s v="High"/>
    <n v="0"/>
    <n v="-159.32"/>
    <n v="8.1199999999999992"/>
    <n v="2.83"/>
    <n v="3222"/>
    <x v="1062"/>
    <x v="2"/>
    <x v="0"/>
    <x v="2"/>
    <x v="13"/>
    <s v="Small Pack"/>
    <x v="293"/>
    <n v="0.77"/>
    <s v="United States"/>
    <x v="3"/>
    <x v="26"/>
    <s v="Tallahassee"/>
    <n v="32303"/>
    <d v="2015-03-19T00:00:00"/>
    <d v="2015-03-20T00:00:00"/>
    <n v="17"/>
    <n v="147.62"/>
    <n v="90814"/>
    <n v="1"/>
    <n v="-107.93"/>
    <n v="0"/>
    <x v="5"/>
    <x v="1"/>
    <x v="1"/>
    <n v="-159.32"/>
    <s v=""/>
    <x v="2"/>
  </r>
  <r>
    <n v="19517"/>
    <s v="Critical"/>
    <n v="0.06"/>
    <n v="-74.09"/>
    <n v="60.98"/>
    <n v="30"/>
    <n v="3224"/>
    <x v="1063"/>
    <x v="1"/>
    <x v="2"/>
    <x v="1"/>
    <x v="1"/>
    <s v="Jumbo Drum"/>
    <x v="887"/>
    <n v="0.7"/>
    <s v="United States"/>
    <x v="3"/>
    <x v="20"/>
    <s v="Gallatin"/>
    <n v="37066"/>
    <d v="2015-04-01T00:00:00"/>
    <d v="2015-04-02T00:00:00"/>
    <n v="2"/>
    <n v="125.9"/>
    <n v="86508"/>
    <n v="1"/>
    <n v="-58.85"/>
    <n v="8.0399999999999991"/>
    <x v="4"/>
    <x v="0"/>
    <x v="0"/>
    <n v="-74.09"/>
    <s v=""/>
    <x v="2"/>
  </r>
  <r>
    <n v="22291"/>
    <s v="Not Specified"/>
    <n v="0.1"/>
    <n v="-137.52000000000001"/>
    <n v="208.16"/>
    <n v="68.02"/>
    <n v="3225"/>
    <x v="1064"/>
    <x v="1"/>
    <x v="2"/>
    <x v="0"/>
    <x v="15"/>
    <s v="Jumbo Drum"/>
    <x v="888"/>
    <n v="0.57999999999999996"/>
    <s v="United States"/>
    <x v="3"/>
    <x v="20"/>
    <s v="Germantown"/>
    <n v="38138"/>
    <d v="2015-01-14T00:00:00"/>
    <d v="2015-01-14T00:00:00"/>
    <n v="4"/>
    <n v="768.81"/>
    <n v="86507"/>
    <n v="0"/>
    <n v="-17.89"/>
    <n v="85.42"/>
    <x v="0"/>
    <x v="0"/>
    <x v="0"/>
    <n v="-137.52000000000001"/>
    <s v=""/>
    <x v="2"/>
  </r>
  <r>
    <n v="22292"/>
    <s v="Not Specified"/>
    <n v="7.0000000000000007E-2"/>
    <n v="-11.82"/>
    <n v="90.48"/>
    <n v="19.989999999999998"/>
    <n v="3226"/>
    <x v="1065"/>
    <x v="2"/>
    <x v="2"/>
    <x v="0"/>
    <x v="4"/>
    <s v="Small Box"/>
    <x v="634"/>
    <n v="0.4"/>
    <s v="United States"/>
    <x v="3"/>
    <x v="20"/>
    <s v="Hendersonville"/>
    <n v="37075"/>
    <d v="2015-01-14T00:00:00"/>
    <d v="2015-01-15T00:00:00"/>
    <n v="2"/>
    <n v="183.39"/>
    <n v="86507"/>
    <n v="1"/>
    <n v="-6.44"/>
    <n v="13.8"/>
    <x v="0"/>
    <x v="0"/>
    <x v="0"/>
    <n v="-11.82"/>
    <s v=""/>
    <x v="2"/>
  </r>
  <r>
    <n v="22293"/>
    <s v="Not Specified"/>
    <n v="0.01"/>
    <n v="238.93"/>
    <n v="9.48"/>
    <n v="7.29"/>
    <n v="3226"/>
    <x v="1065"/>
    <x v="0"/>
    <x v="2"/>
    <x v="1"/>
    <x v="2"/>
    <s v="Small Pack"/>
    <x v="2"/>
    <n v="0.45"/>
    <s v="United States"/>
    <x v="3"/>
    <x v="20"/>
    <s v="Hendersonville"/>
    <n v="37075"/>
    <d v="2015-01-14T00:00:00"/>
    <d v="2015-01-16T00:00:00"/>
    <n v="1"/>
    <n v="12.9"/>
    <n v="86507"/>
    <n v="2"/>
    <n v="1852.2"/>
    <n v="0.13"/>
    <x v="0"/>
    <x v="0"/>
    <x v="0"/>
    <s v=""/>
    <n v="238.93"/>
    <x v="929"/>
  </r>
  <r>
    <n v="22294"/>
    <s v="Not Specified"/>
    <n v="0.02"/>
    <n v="-105.13"/>
    <n v="4.28"/>
    <n v="0.94"/>
    <n v="3226"/>
    <x v="1065"/>
    <x v="2"/>
    <x v="2"/>
    <x v="0"/>
    <x v="0"/>
    <s v="Wrap Bag"/>
    <x v="579"/>
    <n v="0.56000000000000005"/>
    <s v="United States"/>
    <x v="3"/>
    <x v="20"/>
    <s v="Hendersonville"/>
    <n v="37075"/>
    <d v="2015-01-14T00:00:00"/>
    <d v="2015-01-15T00:00:00"/>
    <n v="4"/>
    <n v="17.89"/>
    <n v="86507"/>
    <n v="1"/>
    <n v="-587.62"/>
    <n v="0.37"/>
    <x v="0"/>
    <x v="0"/>
    <x v="0"/>
    <n v="-105.13"/>
    <s v=""/>
    <x v="2"/>
  </r>
  <r>
    <n v="24343"/>
    <s v="Medium"/>
    <n v="0.06"/>
    <n v="95.39"/>
    <n v="22.24"/>
    <n v="1.99"/>
    <n v="3226"/>
    <x v="1065"/>
    <x v="2"/>
    <x v="2"/>
    <x v="2"/>
    <x v="13"/>
    <s v="Small Pack"/>
    <x v="889"/>
    <n v="0.43"/>
    <s v="United States"/>
    <x v="3"/>
    <x v="20"/>
    <s v="Hendersonville"/>
    <n v="37075"/>
    <d v="2015-06-28T00:00:00"/>
    <d v="2015-06-30T00:00:00"/>
    <n v="12"/>
    <n v="255.88"/>
    <n v="86509"/>
    <n v="2"/>
    <n v="37.28"/>
    <n v="16.329999999999998"/>
    <x v="1"/>
    <x v="0"/>
    <x v="0"/>
    <s v=""/>
    <n v="95.39"/>
    <x v="930"/>
  </r>
  <r>
    <n v="18940"/>
    <s v="Not Specified"/>
    <n v="0.01"/>
    <n v="261.39"/>
    <n v="24.95"/>
    <n v="2.99"/>
    <n v="3229"/>
    <x v="1066"/>
    <x v="2"/>
    <x v="2"/>
    <x v="0"/>
    <x v="8"/>
    <s v="Small Box"/>
    <x v="890"/>
    <n v="0.39"/>
    <s v="United States"/>
    <x v="2"/>
    <x v="45"/>
    <s v="Superior"/>
    <n v="54880"/>
    <d v="2015-01-21T00:00:00"/>
    <d v="2015-01-22T00:00:00"/>
    <n v="15"/>
    <n v="378.82"/>
    <n v="87435"/>
    <n v="1"/>
    <n v="69"/>
    <n v="3.83"/>
    <x v="0"/>
    <x v="0"/>
    <x v="0"/>
    <s v=""/>
    <n v="261.39"/>
    <x v="931"/>
  </r>
  <r>
    <n v="18941"/>
    <s v="Not Specified"/>
    <n v="0"/>
    <n v="-135.46"/>
    <n v="15.98"/>
    <n v="8.99"/>
    <n v="3230"/>
    <x v="1067"/>
    <x v="2"/>
    <x v="2"/>
    <x v="2"/>
    <x v="13"/>
    <s v="Small Pack"/>
    <x v="891"/>
    <n v="0.64"/>
    <s v="United States"/>
    <x v="2"/>
    <x v="45"/>
    <s v="Waukesha"/>
    <n v="53186"/>
    <d v="2015-01-21T00:00:00"/>
    <d v="2015-01-23T00:00:00"/>
    <n v="9"/>
    <n v="152.18"/>
    <n v="87435"/>
    <n v="2"/>
    <n v="-89.01"/>
    <n v="0"/>
    <x v="0"/>
    <x v="1"/>
    <x v="1"/>
    <n v="-135.46"/>
    <s v=""/>
    <x v="2"/>
  </r>
  <r>
    <n v="19062"/>
    <s v="Critical"/>
    <n v="0.06"/>
    <n v="-31.69"/>
    <n v="4.91"/>
    <n v="5.68"/>
    <n v="3230"/>
    <x v="1067"/>
    <x v="0"/>
    <x v="2"/>
    <x v="0"/>
    <x v="8"/>
    <s v="Small Box"/>
    <x v="500"/>
    <n v="0.36"/>
    <s v="United States"/>
    <x v="2"/>
    <x v="45"/>
    <s v="Waukesha"/>
    <n v="53186"/>
    <d v="2015-06-13T00:00:00"/>
    <d v="2015-06-13T00:00:00"/>
    <n v="10"/>
    <n v="53.89"/>
    <n v="87436"/>
    <n v="0"/>
    <n v="-58.8"/>
    <n v="3.44"/>
    <x v="1"/>
    <x v="0"/>
    <x v="0"/>
    <n v="-31.69"/>
    <s v=""/>
    <x v="2"/>
  </r>
  <r>
    <n v="19063"/>
    <s v="Critical"/>
    <n v="7.0000000000000007E-2"/>
    <n v="690.7"/>
    <n v="48.94"/>
    <n v="5.86"/>
    <n v="3230"/>
    <x v="1067"/>
    <x v="0"/>
    <x v="2"/>
    <x v="0"/>
    <x v="7"/>
    <s v="Small Box"/>
    <x v="892"/>
    <n v="0.35"/>
    <s v="United States"/>
    <x v="2"/>
    <x v="45"/>
    <s v="Waukesha"/>
    <n v="53186"/>
    <d v="2015-06-13T00:00:00"/>
    <d v="2015-06-14T00:00:00"/>
    <n v="21"/>
    <n v="1001.02"/>
    <n v="87436"/>
    <n v="1"/>
    <n v="69"/>
    <n v="75.349999999999994"/>
    <x v="1"/>
    <x v="0"/>
    <x v="0"/>
    <s v=""/>
    <n v="690.7"/>
    <x v="932"/>
  </r>
  <r>
    <n v="19179"/>
    <s v="Low"/>
    <n v="0.06"/>
    <n v="-13.07"/>
    <n v="115.99"/>
    <n v="5.92"/>
    <n v="3238"/>
    <x v="1068"/>
    <x v="2"/>
    <x v="0"/>
    <x v="2"/>
    <x v="5"/>
    <s v="Small Box"/>
    <x v="618"/>
    <n v="0.57999999999999996"/>
    <s v="United States"/>
    <x v="0"/>
    <x v="6"/>
    <s v="Corvallis"/>
    <n v="97330"/>
    <d v="2015-06-04T00:00:00"/>
    <d v="2015-06-06T00:00:00"/>
    <n v="5"/>
    <n v="495.82"/>
    <n v="89564"/>
    <n v="2"/>
    <n v="-2.64"/>
    <n v="31.65"/>
    <x v="1"/>
    <x v="0"/>
    <x v="0"/>
    <n v="-13.07"/>
    <s v=""/>
    <x v="2"/>
  </r>
  <r>
    <n v="23084"/>
    <s v="High"/>
    <n v="0"/>
    <n v="-25.1"/>
    <n v="7.28"/>
    <n v="3.52"/>
    <n v="3243"/>
    <x v="1069"/>
    <x v="2"/>
    <x v="2"/>
    <x v="2"/>
    <x v="13"/>
    <s v="Small Pack"/>
    <x v="893"/>
    <n v="0.68"/>
    <s v="United States"/>
    <x v="1"/>
    <x v="18"/>
    <s v="Bristol"/>
    <n v="6010"/>
    <d v="2015-06-10T00:00:00"/>
    <d v="2015-06-10T00:00:00"/>
    <n v="3"/>
    <n v="24.44"/>
    <n v="88329"/>
    <n v="0"/>
    <n v="-102.72"/>
    <n v="0"/>
    <x v="1"/>
    <x v="1"/>
    <x v="1"/>
    <n v="-25.1"/>
    <s v=""/>
    <x v="2"/>
  </r>
  <r>
    <n v="23267"/>
    <s v="Low"/>
    <n v="0.06"/>
    <n v="1.95"/>
    <n v="5.18"/>
    <n v="2.04"/>
    <n v="3246"/>
    <x v="1070"/>
    <x v="2"/>
    <x v="2"/>
    <x v="0"/>
    <x v="7"/>
    <s v="Wrap Bag"/>
    <x v="43"/>
    <n v="0.36"/>
    <s v="United States"/>
    <x v="1"/>
    <x v="16"/>
    <s v="Hudson"/>
    <n v="3051"/>
    <d v="2015-04-01T00:00:00"/>
    <d v="2015-04-01T00:00:00"/>
    <n v="4"/>
    <n v="21.86"/>
    <n v="88330"/>
    <n v="0"/>
    <n v="8.92"/>
    <n v="1.4"/>
    <x v="4"/>
    <x v="0"/>
    <x v="0"/>
    <s v=""/>
    <n v="1.95"/>
    <x v="933"/>
  </r>
  <r>
    <n v="18265"/>
    <s v="High"/>
    <n v="7.0000000000000007E-2"/>
    <n v="-340.53"/>
    <n v="2.78"/>
    <n v="1.49"/>
    <n v="3248"/>
    <x v="1071"/>
    <x v="2"/>
    <x v="2"/>
    <x v="0"/>
    <x v="8"/>
    <s v="Small Box"/>
    <x v="272"/>
    <n v="0.36"/>
    <s v="United States"/>
    <x v="3"/>
    <x v="11"/>
    <s v="Slidell"/>
    <n v="70458"/>
    <d v="2015-05-07T00:00:00"/>
    <d v="2015-05-08T00:00:00"/>
    <n v="17"/>
    <n v="47.12"/>
    <n v="87297"/>
    <n v="1"/>
    <n v="-722.69"/>
    <n v="3.55"/>
    <x v="3"/>
    <x v="0"/>
    <x v="0"/>
    <n v="-340.53"/>
    <s v=""/>
    <x v="2"/>
  </r>
  <r>
    <n v="25820"/>
    <s v="High"/>
    <n v="0.03"/>
    <n v="462.92"/>
    <n v="42.8"/>
    <n v="2.99"/>
    <n v="3249"/>
    <x v="1072"/>
    <x v="2"/>
    <x v="0"/>
    <x v="0"/>
    <x v="8"/>
    <s v="Small Box"/>
    <x v="894"/>
    <n v="0.36"/>
    <s v="United States"/>
    <x v="1"/>
    <x v="30"/>
    <s v="Annapolis"/>
    <n v="21403"/>
    <d v="2015-05-23T00:00:00"/>
    <d v="2015-05-24T00:00:00"/>
    <n v="16"/>
    <n v="670.9"/>
    <n v="87298"/>
    <n v="1"/>
    <n v="69"/>
    <n v="20.75"/>
    <x v="3"/>
    <x v="0"/>
    <x v="0"/>
    <s v=""/>
    <n v="462.92"/>
    <x v="934"/>
  </r>
  <r>
    <n v="5511"/>
    <s v="Critical"/>
    <n v="0.02"/>
    <n v="-131.16"/>
    <n v="5.28"/>
    <n v="6.26"/>
    <n v="3251"/>
    <x v="1073"/>
    <x v="2"/>
    <x v="0"/>
    <x v="0"/>
    <x v="7"/>
    <s v="Small Box"/>
    <x v="489"/>
    <n v="0.4"/>
    <s v="United States"/>
    <x v="1"/>
    <x v="4"/>
    <s v="New York City"/>
    <n v="10112"/>
    <d v="2015-06-11T00:00:00"/>
    <d v="2015-06-12T00:00:00"/>
    <n v="76"/>
    <n v="412.72"/>
    <n v="39076"/>
    <n v="1"/>
    <n v="-31.78"/>
    <n v="8.42"/>
    <x v="1"/>
    <x v="0"/>
    <x v="0"/>
    <n v="-131.16"/>
    <s v=""/>
    <x v="2"/>
  </r>
  <r>
    <n v="23324"/>
    <s v="Critical"/>
    <n v="0.01"/>
    <n v="-11.83"/>
    <n v="11.34"/>
    <n v="5.01"/>
    <n v="3252"/>
    <x v="1074"/>
    <x v="2"/>
    <x v="2"/>
    <x v="0"/>
    <x v="7"/>
    <s v="Small Box"/>
    <x v="195"/>
    <n v="0.36"/>
    <s v="United States"/>
    <x v="1"/>
    <x v="4"/>
    <s v="Rotterdam"/>
    <n v="12306"/>
    <d v="2015-03-30T00:00:00"/>
    <d v="2015-04-01T00:00:00"/>
    <n v="1"/>
    <n v="14.52"/>
    <n v="87296"/>
    <n v="2"/>
    <n v="-81.47"/>
    <n v="0.15"/>
    <x v="5"/>
    <x v="0"/>
    <x v="0"/>
    <n v="-11.83"/>
    <s v=""/>
    <x v="2"/>
  </r>
  <r>
    <n v="23511"/>
    <s v="Critical"/>
    <n v="0.02"/>
    <n v="-65.58"/>
    <n v="5.28"/>
    <n v="6.26"/>
    <n v="3252"/>
    <x v="1074"/>
    <x v="2"/>
    <x v="0"/>
    <x v="0"/>
    <x v="7"/>
    <s v="Small Box"/>
    <x v="489"/>
    <n v="0.4"/>
    <s v="United States"/>
    <x v="1"/>
    <x v="4"/>
    <s v="Rotterdam"/>
    <n v="12306"/>
    <d v="2015-06-11T00:00:00"/>
    <d v="2015-06-12T00:00:00"/>
    <n v="19"/>
    <n v="103.18"/>
    <n v="87299"/>
    <n v="1"/>
    <n v="-63.56"/>
    <n v="2.11"/>
    <x v="1"/>
    <x v="0"/>
    <x v="0"/>
    <n v="-65.58"/>
    <s v=""/>
    <x v="2"/>
  </r>
  <r>
    <n v="21046"/>
    <s v="Critical"/>
    <n v="0.06"/>
    <n v="596.80999999999995"/>
    <n v="47.98"/>
    <n v="3.61"/>
    <n v="3255"/>
    <x v="1075"/>
    <x v="2"/>
    <x v="1"/>
    <x v="2"/>
    <x v="13"/>
    <s v="Small Pack"/>
    <x v="367"/>
    <n v="0.71"/>
    <s v="United States"/>
    <x v="3"/>
    <x v="26"/>
    <s v="Tamarac"/>
    <n v="33319"/>
    <d v="2015-02-18T00:00:00"/>
    <d v="2015-02-20T00:00:00"/>
    <n v="2"/>
    <n v="97.96"/>
    <n v="90488"/>
    <n v="2"/>
    <n v="609.24"/>
    <n v="6.25"/>
    <x v="2"/>
    <x v="0"/>
    <x v="0"/>
    <s v=""/>
    <n v="596.80999999999995"/>
    <x v="935"/>
  </r>
  <r>
    <n v="18728"/>
    <s v="Not Specified"/>
    <n v="0.01"/>
    <n v="3739.39"/>
    <n v="349.45"/>
    <n v="60"/>
    <n v="3257"/>
    <x v="1076"/>
    <x v="1"/>
    <x v="3"/>
    <x v="1"/>
    <x v="11"/>
    <s v="Jumbo Drum"/>
    <x v="356"/>
    <n v="0.51883000000000001"/>
    <s v="United States"/>
    <x v="0"/>
    <x v="0"/>
    <s v="Longview"/>
    <n v="98632"/>
    <d v="2015-05-26T00:00:00"/>
    <d v="2015-05-27T00:00:00"/>
    <n v="15"/>
    <n v="5419.41"/>
    <n v="88825"/>
    <n v="1"/>
    <n v="69"/>
    <n v="54.74"/>
    <x v="3"/>
    <x v="0"/>
    <x v="0"/>
    <s v=""/>
    <n v="3739.39"/>
    <x v="936"/>
  </r>
  <r>
    <n v="21852"/>
    <s v="Medium"/>
    <n v="0"/>
    <n v="470.34"/>
    <n v="25.38"/>
    <n v="8.99"/>
    <n v="3257"/>
    <x v="1076"/>
    <x v="2"/>
    <x v="3"/>
    <x v="1"/>
    <x v="2"/>
    <s v="Small Pack"/>
    <x v="268"/>
    <n v="0.5"/>
    <s v="United States"/>
    <x v="0"/>
    <x v="0"/>
    <s v="Longview"/>
    <n v="98632"/>
    <d v="2015-05-13T00:00:00"/>
    <d v="2015-05-15T00:00:00"/>
    <n v="26"/>
    <n v="700.41"/>
    <n v="88826"/>
    <n v="2"/>
    <n v="67.150000000000006"/>
    <n v="0"/>
    <x v="3"/>
    <x v="1"/>
    <x v="1"/>
    <s v=""/>
    <n v="470.34"/>
    <x v="937"/>
  </r>
  <r>
    <n v="23010"/>
    <s v="Not Specified"/>
    <n v="0.02"/>
    <n v="401.85"/>
    <n v="55.94"/>
    <n v="6.55"/>
    <n v="3258"/>
    <x v="1077"/>
    <x v="2"/>
    <x v="3"/>
    <x v="2"/>
    <x v="13"/>
    <s v="Small Box"/>
    <x v="420"/>
    <n v="0.68"/>
    <s v="United States"/>
    <x v="0"/>
    <x v="0"/>
    <s v="Lynnwood"/>
    <n v="98037"/>
    <d v="2015-03-21T00:00:00"/>
    <d v="2015-03-23T00:00:00"/>
    <n v="11"/>
    <n v="646.88"/>
    <n v="88824"/>
    <n v="2"/>
    <n v="62.12"/>
    <n v="13.2"/>
    <x v="5"/>
    <x v="0"/>
    <x v="0"/>
    <s v=""/>
    <n v="401.85"/>
    <x v="938"/>
  </r>
  <r>
    <n v="22576"/>
    <s v="Not Specified"/>
    <n v="7.0000000000000007E-2"/>
    <n v="710.67"/>
    <n v="105.34"/>
    <n v="24.49"/>
    <n v="3261"/>
    <x v="1078"/>
    <x v="0"/>
    <x v="3"/>
    <x v="1"/>
    <x v="2"/>
    <s v="Large Box"/>
    <x v="828"/>
    <n v="0.61"/>
    <s v="United States"/>
    <x v="2"/>
    <x v="22"/>
    <s v="Adrian"/>
    <n v="49221"/>
    <d v="2015-06-25T00:00:00"/>
    <d v="2015-06-26T00:00:00"/>
    <n v="10"/>
    <n v="1029.96"/>
    <n v="90296"/>
    <n v="1"/>
    <n v="69"/>
    <n v="77.52"/>
    <x v="1"/>
    <x v="0"/>
    <x v="0"/>
    <s v=""/>
    <n v="710.67"/>
    <x v="939"/>
  </r>
  <r>
    <n v="19214"/>
    <s v="Medium"/>
    <n v="0.04"/>
    <n v="-92.32"/>
    <n v="9.99"/>
    <n v="11.59"/>
    <n v="3264"/>
    <x v="1079"/>
    <x v="2"/>
    <x v="0"/>
    <x v="0"/>
    <x v="7"/>
    <s v="Small Box"/>
    <x v="655"/>
    <n v="0.4"/>
    <s v="United States"/>
    <x v="0"/>
    <x v="1"/>
    <s v="Eureka"/>
    <n v="95501"/>
    <d v="2015-05-19T00:00:00"/>
    <d v="2015-05-21T00:00:00"/>
    <n v="5"/>
    <n v="52.09"/>
    <n v="89835"/>
    <n v="2"/>
    <n v="-177.23"/>
    <n v="2.17"/>
    <x v="3"/>
    <x v="0"/>
    <x v="0"/>
    <n v="-92.32"/>
    <s v=""/>
    <x v="2"/>
  </r>
  <r>
    <n v="21459"/>
    <s v="Critical"/>
    <n v="0"/>
    <n v="-1764.29"/>
    <n v="122.99"/>
    <n v="70.2"/>
    <n v="3266"/>
    <x v="1080"/>
    <x v="1"/>
    <x v="0"/>
    <x v="1"/>
    <x v="1"/>
    <s v="Jumbo Drum"/>
    <x v="36"/>
    <n v="0.74"/>
    <s v="United States"/>
    <x v="1"/>
    <x v="14"/>
    <s v="Sanford"/>
    <n v="4073"/>
    <d v="2015-01-28T00:00:00"/>
    <d v="2015-01-29T00:00:00"/>
    <n v="14"/>
    <n v="1794.88"/>
    <n v="89836"/>
    <n v="1"/>
    <n v="-98.3"/>
    <n v="0"/>
    <x v="0"/>
    <x v="1"/>
    <x v="1"/>
    <n v="-1764.29"/>
    <s v=""/>
    <x v="2"/>
  </r>
  <r>
    <n v="21458"/>
    <s v="Critical"/>
    <n v="0.01"/>
    <n v="527.88"/>
    <n v="60.97"/>
    <n v="4.5"/>
    <n v="3269"/>
    <x v="1081"/>
    <x v="0"/>
    <x v="0"/>
    <x v="0"/>
    <x v="15"/>
    <s v="Small Box"/>
    <x v="714"/>
    <n v="0.56000000000000005"/>
    <s v="United States"/>
    <x v="1"/>
    <x v="2"/>
    <s v="North Plainfield"/>
    <n v="7060"/>
    <d v="2015-01-28T00:00:00"/>
    <d v="2015-01-30T00:00:00"/>
    <n v="12"/>
    <n v="765.04"/>
    <n v="89836"/>
    <n v="2"/>
    <n v="69"/>
    <n v="7.73"/>
    <x v="0"/>
    <x v="0"/>
    <x v="0"/>
    <s v=""/>
    <n v="527.88"/>
    <x v="940"/>
  </r>
  <r>
    <n v="19047"/>
    <s v="Low"/>
    <n v="0.02"/>
    <n v="34.520000000000003"/>
    <n v="13.48"/>
    <n v="4.51"/>
    <n v="3275"/>
    <x v="1082"/>
    <x v="2"/>
    <x v="1"/>
    <x v="0"/>
    <x v="10"/>
    <s v="Small Box"/>
    <x v="804"/>
    <n v="0.59"/>
    <s v="United States"/>
    <x v="0"/>
    <x v="0"/>
    <s v="Mount Vernon"/>
    <n v="98273"/>
    <d v="2015-03-21T00:00:00"/>
    <d v="2015-03-23T00:00:00"/>
    <n v="9"/>
    <n v="127.12"/>
    <n v="86233"/>
    <n v="2"/>
    <n v="27.16"/>
    <n v="2.59"/>
    <x v="5"/>
    <x v="0"/>
    <x v="0"/>
    <s v=""/>
    <n v="34.520000000000003"/>
    <x v="941"/>
  </r>
  <r>
    <n v="19232"/>
    <s v="Low"/>
    <n v="0.04"/>
    <n v="3576.88"/>
    <n v="449.99"/>
    <n v="24.49"/>
    <n v="3275"/>
    <x v="1082"/>
    <x v="2"/>
    <x v="2"/>
    <x v="2"/>
    <x v="16"/>
    <s v="Large Box"/>
    <x v="895"/>
    <n v="0.52"/>
    <s v="United States"/>
    <x v="0"/>
    <x v="0"/>
    <s v="Mount Vernon"/>
    <n v="98273"/>
    <d v="2015-01-01T00:00:00"/>
    <d v="2015-01-05T00:00:00"/>
    <n v="12"/>
    <n v="5183.8900000000003"/>
    <n v="86234"/>
    <n v="4"/>
    <n v="69"/>
    <n v="216"/>
    <x v="0"/>
    <x v="0"/>
    <x v="0"/>
    <s v=""/>
    <n v="3576.88"/>
    <x v="942"/>
  </r>
  <r>
    <n v="19233"/>
    <s v="Low"/>
    <n v="0.01"/>
    <n v="20.38"/>
    <n v="5.84"/>
    <n v="1.2"/>
    <n v="3275"/>
    <x v="1082"/>
    <x v="2"/>
    <x v="2"/>
    <x v="0"/>
    <x v="0"/>
    <s v="Wrap Bag"/>
    <x v="469"/>
    <n v="0.55000000000000004"/>
    <s v="United States"/>
    <x v="0"/>
    <x v="0"/>
    <s v="Mount Vernon"/>
    <n v="98273"/>
    <d v="2015-01-01T00:00:00"/>
    <d v="2015-01-10T00:00:00"/>
    <n v="6"/>
    <n v="36.090000000000003"/>
    <n v="86234"/>
    <n v="9"/>
    <n v="56.47"/>
    <n v="0.36"/>
    <x v="0"/>
    <x v="0"/>
    <x v="0"/>
    <s v=""/>
    <n v="20.38"/>
    <x v="943"/>
  </r>
  <r>
    <n v="20039"/>
    <s v="High"/>
    <n v="0.06"/>
    <n v="31.11"/>
    <n v="89.83"/>
    <n v="35"/>
    <n v="3279"/>
    <x v="1083"/>
    <x v="2"/>
    <x v="1"/>
    <x v="0"/>
    <x v="10"/>
    <s v="Large Box"/>
    <x v="896"/>
    <n v="0.83"/>
    <s v="United States"/>
    <x v="3"/>
    <x v="39"/>
    <s v="Columbia"/>
    <n v="29203"/>
    <d v="2015-04-06T00:00:00"/>
    <d v="2015-04-08T00:00:00"/>
    <n v="4"/>
    <n v="366.26"/>
    <n v="90766"/>
    <n v="2"/>
    <n v="8.49"/>
    <n v="23.38"/>
    <x v="4"/>
    <x v="0"/>
    <x v="0"/>
    <s v=""/>
    <n v="31.11"/>
    <x v="944"/>
  </r>
  <r>
    <n v="20040"/>
    <s v="High"/>
    <n v="0.1"/>
    <n v="358.3"/>
    <n v="13.43"/>
    <n v="5.5"/>
    <n v="3279"/>
    <x v="1083"/>
    <x v="2"/>
    <x v="1"/>
    <x v="0"/>
    <x v="10"/>
    <s v="Small Box"/>
    <x v="599"/>
    <n v="0.56999999999999995"/>
    <s v="United States"/>
    <x v="3"/>
    <x v="39"/>
    <s v="Columbia"/>
    <n v="29203"/>
    <d v="2015-04-06T00:00:00"/>
    <d v="2015-04-08T00:00:00"/>
    <n v="12"/>
    <n v="157.99"/>
    <n v="90766"/>
    <n v="2"/>
    <n v="226.78"/>
    <n v="17.55"/>
    <x v="4"/>
    <x v="0"/>
    <x v="0"/>
    <s v=""/>
    <n v="358.3"/>
    <x v="945"/>
  </r>
  <r>
    <n v="20041"/>
    <s v="High"/>
    <n v="0.01"/>
    <n v="8.32"/>
    <n v="125.99"/>
    <n v="7.69"/>
    <n v="3279"/>
    <x v="1083"/>
    <x v="2"/>
    <x v="1"/>
    <x v="2"/>
    <x v="5"/>
    <s v="Small Box"/>
    <x v="442"/>
    <n v="0.57999999999999996"/>
    <s v="United States"/>
    <x v="3"/>
    <x v="39"/>
    <s v="Columbia"/>
    <n v="29203"/>
    <d v="2015-04-06T00:00:00"/>
    <d v="2015-04-06T00:00:00"/>
    <n v="11"/>
    <n v="1212.8800000000001"/>
    <n v="90766"/>
    <n v="0"/>
    <n v="0.69"/>
    <n v="12.25"/>
    <x v="4"/>
    <x v="0"/>
    <x v="0"/>
    <s v=""/>
    <n v="8.32"/>
    <x v="946"/>
  </r>
  <r>
    <n v="21620"/>
    <s v="Medium"/>
    <n v="0.01"/>
    <n v="24.02"/>
    <n v="45.99"/>
    <n v="4.99"/>
    <n v="3279"/>
    <x v="1083"/>
    <x v="2"/>
    <x v="1"/>
    <x v="2"/>
    <x v="5"/>
    <s v="Small Box"/>
    <x v="402"/>
    <n v="0.56000000000000005"/>
    <s v="United States"/>
    <x v="3"/>
    <x v="39"/>
    <s v="Columbia"/>
    <n v="29203"/>
    <d v="2015-03-14T00:00:00"/>
    <d v="2015-03-16T00:00:00"/>
    <n v="3"/>
    <n v="125.19"/>
    <n v="90767"/>
    <n v="2"/>
    <n v="19.190000000000001"/>
    <n v="1.26"/>
    <x v="5"/>
    <x v="0"/>
    <x v="0"/>
    <s v=""/>
    <n v="24.02"/>
    <x v="947"/>
  </r>
  <r>
    <n v="23022"/>
    <s v="Critical"/>
    <n v="0.05"/>
    <n v="-269.76"/>
    <n v="363.25"/>
    <n v="19.989999999999998"/>
    <n v="3283"/>
    <x v="1084"/>
    <x v="0"/>
    <x v="0"/>
    <x v="0"/>
    <x v="15"/>
    <s v="Small Box"/>
    <x v="451"/>
    <n v="0.56999999999999995"/>
    <s v="United States"/>
    <x v="3"/>
    <x v="26"/>
    <s v="Kendall"/>
    <n v="33156"/>
    <d v="2015-04-21T00:00:00"/>
    <d v="2015-04-21T00:00:00"/>
    <n v="5"/>
    <n v="1867.04"/>
    <n v="90752"/>
    <n v="0"/>
    <n v="-14.45"/>
    <n v="98.27"/>
    <x v="4"/>
    <x v="0"/>
    <x v="0"/>
    <n v="-269.76"/>
    <s v=""/>
    <x v="2"/>
  </r>
  <r>
    <n v="23211"/>
    <s v="High"/>
    <n v="0.03"/>
    <n v="710.81"/>
    <n v="17.48"/>
    <n v="1.99"/>
    <n v="3283"/>
    <x v="1084"/>
    <x v="2"/>
    <x v="0"/>
    <x v="2"/>
    <x v="13"/>
    <s v="Small Pack"/>
    <x v="121"/>
    <n v="0.45"/>
    <s v="United States"/>
    <x v="3"/>
    <x v="26"/>
    <s v="Kendall"/>
    <n v="33156"/>
    <d v="2015-05-10T00:00:00"/>
    <d v="2015-05-11T00:00:00"/>
    <n v="31"/>
    <n v="537.79999999999995"/>
    <n v="90753"/>
    <n v="1"/>
    <n v="132.16999999999999"/>
    <n v="16.63"/>
    <x v="3"/>
    <x v="0"/>
    <x v="0"/>
    <s v=""/>
    <n v="710.81"/>
    <x v="948"/>
  </r>
  <r>
    <n v="26141"/>
    <s v="High"/>
    <n v="0.05"/>
    <n v="-2133.2800000000002"/>
    <n v="19.23"/>
    <n v="6.15"/>
    <n v="3284"/>
    <x v="1085"/>
    <x v="0"/>
    <x v="0"/>
    <x v="1"/>
    <x v="2"/>
    <s v="Small Pack"/>
    <x v="159"/>
    <n v="0.44"/>
    <s v="United States"/>
    <x v="3"/>
    <x v="26"/>
    <s v="Kissimmee"/>
    <n v="34741"/>
    <d v="2015-02-20T00:00:00"/>
    <d v="2015-02-22T00:00:00"/>
    <n v="6"/>
    <n v="119.78"/>
    <n v="90751"/>
    <n v="2"/>
    <n v="-1781"/>
    <n v="6.3"/>
    <x v="2"/>
    <x v="0"/>
    <x v="0"/>
    <n v="-2133.2800000000002"/>
    <s v=""/>
    <x v="2"/>
  </r>
  <r>
    <n v="20350"/>
    <s v="Not Specified"/>
    <n v="0.06"/>
    <n v="80.069999999999993"/>
    <n v="1.7"/>
    <n v="1.99"/>
    <n v="3285"/>
    <x v="1086"/>
    <x v="2"/>
    <x v="3"/>
    <x v="2"/>
    <x v="13"/>
    <s v="Small Pack"/>
    <x v="286"/>
    <n v="0.51"/>
    <s v="United States"/>
    <x v="3"/>
    <x v="8"/>
    <s v="Herndon"/>
    <n v="20170"/>
    <d v="2015-01-06T00:00:00"/>
    <d v="2015-01-07T00:00:00"/>
    <n v="7"/>
    <n v="12.15"/>
    <n v="90750"/>
    <n v="1"/>
    <n v="659.02"/>
    <n v="0.78"/>
    <x v="0"/>
    <x v="0"/>
    <x v="0"/>
    <s v=""/>
    <n v="80.069999999999993"/>
    <x v="949"/>
  </r>
  <r>
    <n v="20351"/>
    <s v="Not Specified"/>
    <n v="0.01"/>
    <n v="896.41"/>
    <n v="30.98"/>
    <n v="5.09"/>
    <n v="3285"/>
    <x v="1086"/>
    <x v="2"/>
    <x v="3"/>
    <x v="0"/>
    <x v="7"/>
    <s v="Small Box"/>
    <x v="897"/>
    <n v="0.4"/>
    <s v="United States"/>
    <x v="3"/>
    <x v="8"/>
    <s v="Herndon"/>
    <n v="20170"/>
    <d v="2015-01-06T00:00:00"/>
    <d v="2015-01-08T00:00:00"/>
    <n v="9"/>
    <n v="288.42"/>
    <n v="90750"/>
    <n v="2"/>
    <n v="310.8"/>
    <n v="2.91"/>
    <x v="0"/>
    <x v="0"/>
    <x v="0"/>
    <s v=""/>
    <n v="896.41"/>
    <x v="950"/>
  </r>
  <r>
    <n v="21567"/>
    <s v="Low"/>
    <n v="0.08"/>
    <n v="352.88"/>
    <n v="30.56"/>
    <n v="2.99"/>
    <n v="3287"/>
    <x v="1087"/>
    <x v="2"/>
    <x v="2"/>
    <x v="0"/>
    <x v="8"/>
    <s v="Small Box"/>
    <x v="823"/>
    <n v="0.35"/>
    <s v="United States"/>
    <x v="0"/>
    <x v="1"/>
    <s v="Granite Bay"/>
    <n v="95746"/>
    <d v="2015-05-25T00:00:00"/>
    <d v="2015-05-27T00:00:00"/>
    <n v="17"/>
    <n v="511.42"/>
    <n v="89897"/>
    <n v="2"/>
    <n v="69"/>
    <n v="44.47"/>
    <x v="3"/>
    <x v="0"/>
    <x v="0"/>
    <s v=""/>
    <n v="352.88"/>
    <x v="951"/>
  </r>
  <r>
    <n v="23198"/>
    <s v="Low"/>
    <n v="0.04"/>
    <n v="68.680000000000007"/>
    <n v="33.89"/>
    <n v="5.0999999999999996"/>
    <n v="3303"/>
    <x v="1088"/>
    <x v="2"/>
    <x v="1"/>
    <x v="0"/>
    <x v="10"/>
    <s v="Small Box"/>
    <x v="867"/>
    <n v="0.6"/>
    <s v="United States"/>
    <x v="3"/>
    <x v="26"/>
    <s v="Lake Worth"/>
    <n v="33461"/>
    <d v="2015-01-07T00:00:00"/>
    <d v="2015-01-12T00:00:00"/>
    <n v="6"/>
    <n v="200.64"/>
    <n v="87795"/>
    <n v="5"/>
    <n v="34.229999999999997"/>
    <n v="8.36"/>
    <x v="0"/>
    <x v="0"/>
    <x v="0"/>
    <s v=""/>
    <n v="68.680000000000007"/>
    <x v="952"/>
  </r>
  <r>
    <n v="20447"/>
    <s v="Medium"/>
    <n v="0.06"/>
    <n v="-15.92"/>
    <n v="11.33"/>
    <n v="6.12"/>
    <n v="3306"/>
    <x v="1089"/>
    <x v="2"/>
    <x v="2"/>
    <x v="0"/>
    <x v="15"/>
    <s v="Medium Box"/>
    <x v="720"/>
    <n v="0.42"/>
    <s v="United States"/>
    <x v="1"/>
    <x v="18"/>
    <s v="New London"/>
    <n v="6320"/>
    <d v="2015-04-01T00:00:00"/>
    <d v="2015-04-03T00:00:00"/>
    <n v="1"/>
    <n v="17.62"/>
    <n v="90461"/>
    <n v="2"/>
    <n v="-90.35"/>
    <n v="1.1200000000000001"/>
    <x v="4"/>
    <x v="0"/>
    <x v="0"/>
    <n v="-15.92"/>
    <s v=""/>
    <x v="2"/>
  </r>
  <r>
    <n v="22732"/>
    <s v="Low"/>
    <n v="7.0000000000000007E-2"/>
    <n v="-114.2"/>
    <n v="16.739999999999998"/>
    <n v="7.04"/>
    <n v="3307"/>
    <x v="1090"/>
    <x v="2"/>
    <x v="2"/>
    <x v="0"/>
    <x v="10"/>
    <s v="Small Box"/>
    <x v="898"/>
    <n v="0.81"/>
    <s v="United States"/>
    <x v="1"/>
    <x v="15"/>
    <s v="Agawam"/>
    <n v="1001"/>
    <d v="2015-01-26T00:00:00"/>
    <d v="2015-02-02T00:00:00"/>
    <n v="5"/>
    <n v="80.58"/>
    <n v="90462"/>
    <n v="7"/>
    <n v="-141.72"/>
    <n v="6.07"/>
    <x v="0"/>
    <x v="0"/>
    <x v="0"/>
    <n v="-114.2"/>
    <s v=""/>
    <x v="2"/>
  </r>
  <r>
    <n v="23451"/>
    <s v="Critical"/>
    <n v="0.1"/>
    <n v="-25"/>
    <n v="6.64"/>
    <n v="54.95"/>
    <n v="3309"/>
    <x v="1091"/>
    <x v="2"/>
    <x v="2"/>
    <x v="1"/>
    <x v="2"/>
    <s v="Small Pack"/>
    <x v="899"/>
    <n v="0.37"/>
    <s v="United States"/>
    <x v="1"/>
    <x v="15"/>
    <s v="Natick"/>
    <n v="1760"/>
    <d v="2015-03-24T00:00:00"/>
    <d v="2015-03-26T00:00:00"/>
    <n v="4"/>
    <n v="25.31"/>
    <n v="90460"/>
    <n v="2"/>
    <n v="-98.78"/>
    <n v="2.81"/>
    <x v="5"/>
    <x v="0"/>
    <x v="0"/>
    <n v="-25"/>
    <s v=""/>
    <x v="2"/>
  </r>
  <r>
    <n v="23452"/>
    <s v="Critical"/>
    <n v="0.05"/>
    <n v="255.15"/>
    <n v="90.48"/>
    <n v="19.989999999999998"/>
    <n v="3310"/>
    <x v="1092"/>
    <x v="2"/>
    <x v="2"/>
    <x v="0"/>
    <x v="4"/>
    <s v="Small Box"/>
    <x v="634"/>
    <n v="0.4"/>
    <s v="United States"/>
    <x v="1"/>
    <x v="15"/>
    <s v="Sandwich"/>
    <n v="2563"/>
    <d v="2015-03-24T00:00:00"/>
    <d v="2015-03-25T00:00:00"/>
    <n v="4"/>
    <n v="369.78"/>
    <n v="90460"/>
    <n v="1"/>
    <n v="69"/>
    <n v="19.46"/>
    <x v="5"/>
    <x v="0"/>
    <x v="0"/>
    <s v=""/>
    <n v="255.15"/>
    <x v="953"/>
  </r>
  <r>
    <n v="22734"/>
    <s v="Low"/>
    <n v="0.06"/>
    <n v="39.43"/>
    <n v="6.45"/>
    <n v="1.34"/>
    <n v="3311"/>
    <x v="1093"/>
    <x v="2"/>
    <x v="2"/>
    <x v="0"/>
    <x v="7"/>
    <s v="Wrap Bag"/>
    <x v="858"/>
    <n v="0.36"/>
    <s v="United States"/>
    <x v="1"/>
    <x v="15"/>
    <s v="Winchester"/>
    <n v="1890"/>
    <d v="2015-01-26T00:00:00"/>
    <d v="2015-01-31T00:00:00"/>
    <n v="9"/>
    <n v="57.14"/>
    <n v="90462"/>
    <n v="5"/>
    <n v="69"/>
    <n v="3.65"/>
    <x v="0"/>
    <x v="0"/>
    <x v="0"/>
    <s v=""/>
    <n v="39.43"/>
    <x v="954"/>
  </r>
  <r>
    <n v="22733"/>
    <s v="Low"/>
    <n v="0.05"/>
    <n v="-722.23"/>
    <n v="122.99"/>
    <n v="70.2"/>
    <n v="3314"/>
    <x v="1094"/>
    <x v="1"/>
    <x v="2"/>
    <x v="1"/>
    <x v="1"/>
    <s v="Jumbo Drum"/>
    <x v="36"/>
    <n v="0.74"/>
    <s v="United States"/>
    <x v="1"/>
    <x v="2"/>
    <s v="Fort Lee"/>
    <n v="7024"/>
    <d v="2015-01-26T00:00:00"/>
    <d v="2015-01-30T00:00:00"/>
    <n v="4"/>
    <n v="498.31"/>
    <n v="90462"/>
    <n v="4"/>
    <n v="-144.94"/>
    <n v="26.23"/>
    <x v="0"/>
    <x v="0"/>
    <x v="0"/>
    <n v="-722.23"/>
    <s v=""/>
    <x v="2"/>
  </r>
  <r>
    <n v="19422"/>
    <s v="Low"/>
    <n v="0.03"/>
    <n v="30.02"/>
    <n v="20.98"/>
    <n v="1.49"/>
    <n v="3319"/>
    <x v="1095"/>
    <x v="2"/>
    <x v="2"/>
    <x v="0"/>
    <x v="8"/>
    <s v="Small Box"/>
    <x v="546"/>
    <n v="0.35"/>
    <s v="United States"/>
    <x v="3"/>
    <x v="20"/>
    <s v="Hendersonville"/>
    <n v="37075"/>
    <d v="2015-05-21T00:00:00"/>
    <d v="2015-05-21T00:00:00"/>
    <n v="20"/>
    <n v="431.43"/>
    <n v="90104"/>
    <n v="0"/>
    <n v="6.96"/>
    <n v="13.34"/>
    <x v="3"/>
    <x v="0"/>
    <x v="0"/>
    <s v=""/>
    <n v="30.02"/>
    <x v="955"/>
  </r>
  <r>
    <n v="20203"/>
    <s v="Not Specified"/>
    <n v="0.08"/>
    <n v="0.43"/>
    <n v="3.28"/>
    <n v="3.97"/>
    <n v="3320"/>
    <x v="1096"/>
    <x v="2"/>
    <x v="2"/>
    <x v="0"/>
    <x v="0"/>
    <s v="Wrap Bag"/>
    <x v="623"/>
    <n v="0.56000000000000005"/>
    <s v="United States"/>
    <x v="3"/>
    <x v="20"/>
    <s v="Jackson"/>
    <n v="38301"/>
    <d v="2015-04-27T00:00:00"/>
    <d v="2015-04-28T00:00:00"/>
    <n v="18"/>
    <n v="57.24"/>
    <n v="90103"/>
    <n v="1"/>
    <n v="0.75"/>
    <n v="4.9800000000000004"/>
    <x v="4"/>
    <x v="0"/>
    <x v="0"/>
    <s v=""/>
    <n v="0.43"/>
    <x v="956"/>
  </r>
  <r>
    <n v="20204"/>
    <s v="Not Specified"/>
    <n v="0.09"/>
    <n v="66.22"/>
    <n v="40.97"/>
    <n v="8.99"/>
    <n v="3320"/>
    <x v="1096"/>
    <x v="0"/>
    <x v="2"/>
    <x v="0"/>
    <x v="0"/>
    <s v="Small Pack"/>
    <x v="786"/>
    <n v="0.59"/>
    <s v="United States"/>
    <x v="3"/>
    <x v="20"/>
    <s v="Jackson"/>
    <n v="38301"/>
    <d v="2015-04-27T00:00:00"/>
    <d v="2015-04-29T00:00:00"/>
    <n v="22"/>
    <n v="824.7"/>
    <n v="90103"/>
    <n v="2"/>
    <n v="8.0299999999999994"/>
    <n v="81.56"/>
    <x v="4"/>
    <x v="0"/>
    <x v="0"/>
    <s v=""/>
    <n v="66.22"/>
    <x v="957"/>
  </r>
  <r>
    <n v="25330"/>
    <s v="Medium"/>
    <n v="0.05"/>
    <n v="-164.18"/>
    <n v="6.48"/>
    <n v="8.19"/>
    <n v="3324"/>
    <x v="1097"/>
    <x v="2"/>
    <x v="3"/>
    <x v="0"/>
    <x v="7"/>
    <s v="Small Box"/>
    <x v="815"/>
    <n v="0.37"/>
    <s v="United States"/>
    <x v="0"/>
    <x v="28"/>
    <s v="El Mirage"/>
    <n v="85335"/>
    <d v="2015-02-12T00:00:00"/>
    <d v="2015-02-15T00:00:00"/>
    <n v="9"/>
    <n v="58.5"/>
    <n v="90985"/>
    <n v="3"/>
    <n v="-280.64999999999998"/>
    <n v="3.08"/>
    <x v="2"/>
    <x v="0"/>
    <x v="0"/>
    <n v="-164.18"/>
    <s v=""/>
    <x v="2"/>
  </r>
  <r>
    <n v="20488"/>
    <s v="Low"/>
    <n v="0"/>
    <n v="-79.400000000000006"/>
    <n v="8.74"/>
    <n v="8.2899999999999991"/>
    <n v="3325"/>
    <x v="1098"/>
    <x v="2"/>
    <x v="3"/>
    <x v="0"/>
    <x v="4"/>
    <s v="Small Box"/>
    <x v="526"/>
    <n v="0.38"/>
    <s v="United States"/>
    <x v="0"/>
    <x v="6"/>
    <s v="Coos Bay"/>
    <n v="97420"/>
    <d v="2015-06-24T00:00:00"/>
    <d v="2015-06-26T00:00:00"/>
    <n v="14"/>
    <n v="131.62"/>
    <n v="90986"/>
    <n v="2"/>
    <n v="-60.33"/>
    <n v="0"/>
    <x v="1"/>
    <x v="1"/>
    <x v="1"/>
    <n v="-79.400000000000006"/>
    <s v=""/>
    <x v="2"/>
  </r>
  <r>
    <n v="23476"/>
    <s v="Critical"/>
    <n v="7.0000000000000007E-2"/>
    <n v="23.05"/>
    <n v="5.58"/>
    <n v="1.99"/>
    <n v="3325"/>
    <x v="1098"/>
    <x v="2"/>
    <x v="3"/>
    <x v="0"/>
    <x v="0"/>
    <s v="Wrap Bag"/>
    <x v="900"/>
    <n v="0.46"/>
    <s v="United States"/>
    <x v="0"/>
    <x v="6"/>
    <s v="Coos Bay"/>
    <n v="97420"/>
    <d v="2015-04-24T00:00:00"/>
    <d v="2015-04-26T00:00:00"/>
    <n v="23"/>
    <n v="121.46"/>
    <n v="90987"/>
    <n v="2"/>
    <n v="18.97"/>
    <n v="9.14"/>
    <x v="4"/>
    <x v="0"/>
    <x v="0"/>
    <s v=""/>
    <n v="23.05"/>
    <x v="958"/>
  </r>
  <r>
    <n v="18259"/>
    <s v="Not Specified"/>
    <n v="0.06"/>
    <n v="-127.3"/>
    <n v="113.98"/>
    <n v="30"/>
    <n v="3327"/>
    <x v="1099"/>
    <x v="1"/>
    <x v="2"/>
    <x v="1"/>
    <x v="1"/>
    <s v="Jumbo Drum"/>
    <x v="901"/>
    <n v="0.69"/>
    <s v="United States"/>
    <x v="2"/>
    <x v="22"/>
    <s v="Port Huron"/>
    <n v="48060"/>
    <d v="2015-03-06T00:00:00"/>
    <d v="2015-03-08T00:00:00"/>
    <n v="3"/>
    <n v="356.14"/>
    <n v="87272"/>
    <n v="2"/>
    <n v="-35.74"/>
    <n v="22.73"/>
    <x v="5"/>
    <x v="0"/>
    <x v="0"/>
    <n v="-127.3"/>
    <s v=""/>
    <x v="2"/>
  </r>
  <r>
    <n v="18260"/>
    <s v="Not Specified"/>
    <n v="0.05"/>
    <n v="-52.77"/>
    <n v="6.48"/>
    <n v="6.86"/>
    <n v="3327"/>
    <x v="1099"/>
    <x v="2"/>
    <x v="2"/>
    <x v="0"/>
    <x v="7"/>
    <s v="Small Box"/>
    <x v="334"/>
    <n v="0.37"/>
    <s v="United States"/>
    <x v="2"/>
    <x v="22"/>
    <s v="Port Huron"/>
    <n v="48060"/>
    <d v="2015-03-06T00:00:00"/>
    <d v="2015-03-08T00:00:00"/>
    <n v="4"/>
    <n v="27.08"/>
    <n v="87272"/>
    <n v="2"/>
    <n v="-194.87"/>
    <n v="1.43"/>
    <x v="5"/>
    <x v="0"/>
    <x v="0"/>
    <n v="-52.77"/>
    <s v=""/>
    <x v="2"/>
  </r>
  <r>
    <n v="21588"/>
    <s v="Medium"/>
    <n v="0.09"/>
    <n v="-781.13"/>
    <n v="5.98"/>
    <n v="4.6900000000000004"/>
    <n v="3331"/>
    <x v="1100"/>
    <x v="2"/>
    <x v="0"/>
    <x v="0"/>
    <x v="10"/>
    <s v="Small Box"/>
    <x v="502"/>
    <n v="0.68"/>
    <s v="United States"/>
    <x v="3"/>
    <x v="26"/>
    <s v="Ormond Beach"/>
    <n v="32174"/>
    <d v="2015-01-05T00:00:00"/>
    <d v="2015-01-06T00:00:00"/>
    <n v="11"/>
    <n v="65.849999999999994"/>
    <n v="86283"/>
    <n v="1"/>
    <n v="-1186.23"/>
    <n v="6.51"/>
    <x v="0"/>
    <x v="0"/>
    <x v="0"/>
    <n v="-781.13"/>
    <s v=""/>
    <x v="2"/>
  </r>
  <r>
    <n v="23294"/>
    <s v="Not Specified"/>
    <n v="0.02"/>
    <n v="-23.3"/>
    <n v="4"/>
    <n v="1.3"/>
    <n v="3331"/>
    <x v="1100"/>
    <x v="2"/>
    <x v="0"/>
    <x v="0"/>
    <x v="7"/>
    <s v="Wrap Bag"/>
    <x v="55"/>
    <n v="0.37"/>
    <s v="United States"/>
    <x v="3"/>
    <x v="26"/>
    <s v="Ormond Beach"/>
    <n v="32174"/>
    <d v="2015-01-09T00:00:00"/>
    <d v="2015-01-09T00:00:00"/>
    <n v="12"/>
    <n v="50.71"/>
    <n v="86284"/>
    <n v="0"/>
    <n v="-45.94"/>
    <n v="1.03"/>
    <x v="0"/>
    <x v="0"/>
    <x v="0"/>
    <n v="-23.3"/>
    <s v=""/>
    <x v="2"/>
  </r>
  <r>
    <n v="21429"/>
    <s v="High"/>
    <n v="0.08"/>
    <n v="58.81"/>
    <n v="6.48"/>
    <n v="8.4"/>
    <n v="3338"/>
    <x v="1101"/>
    <x v="2"/>
    <x v="3"/>
    <x v="0"/>
    <x v="7"/>
    <s v="Small Box"/>
    <x v="259"/>
    <n v="0.37"/>
    <s v="United States"/>
    <x v="3"/>
    <x v="26"/>
    <s v="Tampa"/>
    <n v="33614"/>
    <d v="2015-05-07T00:00:00"/>
    <d v="2015-05-07T00:00:00"/>
    <n v="7"/>
    <n v="45"/>
    <n v="85979"/>
    <n v="0"/>
    <n v="130.69"/>
    <n v="3.91"/>
    <x v="3"/>
    <x v="0"/>
    <x v="0"/>
    <s v=""/>
    <n v="58.81"/>
    <x v="959"/>
  </r>
  <r>
    <n v="25613"/>
    <s v="High"/>
    <n v="0.03"/>
    <n v="4.04"/>
    <n v="2.61"/>
    <n v="0.5"/>
    <n v="3339"/>
    <x v="1102"/>
    <x v="2"/>
    <x v="3"/>
    <x v="0"/>
    <x v="9"/>
    <s v="Small Box"/>
    <x v="413"/>
    <n v="0.39"/>
    <s v="United States"/>
    <x v="3"/>
    <x v="26"/>
    <s v="Titusville"/>
    <n v="32780"/>
    <d v="2015-06-14T00:00:00"/>
    <d v="2015-06-15T00:00:00"/>
    <n v="7"/>
    <n v="19.02"/>
    <n v="85981"/>
    <n v="1"/>
    <n v="21.26"/>
    <n v="0.59"/>
    <x v="1"/>
    <x v="0"/>
    <x v="0"/>
    <s v=""/>
    <n v="4.04"/>
    <x v="960"/>
  </r>
  <r>
    <n v="25614"/>
    <s v="High"/>
    <n v="0.01"/>
    <n v="-10.37"/>
    <n v="11.66"/>
    <n v="7.95"/>
    <n v="3339"/>
    <x v="1102"/>
    <x v="2"/>
    <x v="3"/>
    <x v="0"/>
    <x v="0"/>
    <s v="Small Pack"/>
    <x v="603"/>
    <n v="0.57999999999999996"/>
    <s v="United States"/>
    <x v="3"/>
    <x v="26"/>
    <s v="Titusville"/>
    <n v="32780"/>
    <d v="2015-06-14T00:00:00"/>
    <d v="2015-06-15T00:00:00"/>
    <n v="16"/>
    <n v="193.87"/>
    <n v="85981"/>
    <n v="1"/>
    <n v="-5.35"/>
    <n v="1.96"/>
    <x v="1"/>
    <x v="0"/>
    <x v="0"/>
    <n v="-10.37"/>
    <s v=""/>
    <x v="2"/>
  </r>
  <r>
    <n v="22857"/>
    <s v="Medium"/>
    <n v="0.08"/>
    <n v="989.81"/>
    <n v="125.99"/>
    <n v="4.2"/>
    <n v="3340"/>
    <x v="1103"/>
    <x v="2"/>
    <x v="3"/>
    <x v="2"/>
    <x v="5"/>
    <s v="Small Box"/>
    <x v="902"/>
    <n v="0.56999999999999995"/>
    <s v="United States"/>
    <x v="0"/>
    <x v="6"/>
    <s v="Troutdale"/>
    <n v="97060"/>
    <d v="2015-01-13T00:00:00"/>
    <d v="2015-01-14T00:00:00"/>
    <n v="14"/>
    <n v="1434.51"/>
    <n v="85980"/>
    <n v="1"/>
    <n v="69"/>
    <n v="124.74"/>
    <x v="0"/>
    <x v="0"/>
    <x v="0"/>
    <s v=""/>
    <n v="989.81"/>
    <x v="961"/>
  </r>
  <r>
    <n v="2986"/>
    <s v="Critical"/>
    <n v="0.03"/>
    <n v="2861.01"/>
    <n v="194.3"/>
    <n v="11.54"/>
    <n v="3342"/>
    <x v="1104"/>
    <x v="2"/>
    <x v="1"/>
    <x v="1"/>
    <x v="2"/>
    <s v="Large Box"/>
    <x v="423"/>
    <n v="0.59"/>
    <s v="United States"/>
    <x v="1"/>
    <x v="41"/>
    <s v="Washington"/>
    <n v="20006"/>
    <d v="2015-02-13T00:00:00"/>
    <d v="2015-02-15T00:00:00"/>
    <n v="42"/>
    <n v="8549.0400000000009"/>
    <n v="21572"/>
    <n v="2"/>
    <n v="33.47"/>
    <n v="264.39999999999998"/>
    <x v="2"/>
    <x v="0"/>
    <x v="0"/>
    <s v=""/>
    <n v="2861.01"/>
    <x v="962"/>
  </r>
  <r>
    <n v="20986"/>
    <s v="Critical"/>
    <n v="0.03"/>
    <n v="1544.93"/>
    <n v="194.3"/>
    <n v="11.54"/>
    <n v="3344"/>
    <x v="1105"/>
    <x v="2"/>
    <x v="1"/>
    <x v="1"/>
    <x v="2"/>
    <s v="Large Box"/>
    <x v="423"/>
    <n v="0.59"/>
    <s v="United States"/>
    <x v="2"/>
    <x v="22"/>
    <s v="Rochester Hills"/>
    <n v="48307"/>
    <d v="2015-02-13T00:00:00"/>
    <d v="2015-02-15T00:00:00"/>
    <n v="11"/>
    <n v="2239.0300000000002"/>
    <n v="89928"/>
    <n v="2"/>
    <n v="69"/>
    <n v="69.25"/>
    <x v="2"/>
    <x v="0"/>
    <x v="0"/>
    <s v=""/>
    <n v="1544.93"/>
    <x v="963"/>
  </r>
  <r>
    <n v="18947"/>
    <s v="Medium"/>
    <n v="7.0000000000000007E-2"/>
    <n v="126"/>
    <n v="7.68"/>
    <n v="6.16"/>
    <n v="3347"/>
    <x v="1106"/>
    <x v="0"/>
    <x v="3"/>
    <x v="0"/>
    <x v="8"/>
    <s v="Small Box"/>
    <x v="903"/>
    <n v="0.35"/>
    <s v="United States"/>
    <x v="3"/>
    <x v="26"/>
    <s v="Royal Palm Beach"/>
    <n v="33411"/>
    <d v="2015-01-06T00:00:00"/>
    <d v="2015-01-08T00:00:00"/>
    <n v="1"/>
    <n v="22.13"/>
    <n v="89355"/>
    <n v="2"/>
    <n v="569.35"/>
    <n v="1.67"/>
    <x v="0"/>
    <x v="0"/>
    <x v="0"/>
    <s v=""/>
    <n v="126"/>
    <x v="964"/>
  </r>
  <r>
    <n v="18948"/>
    <s v="Medium"/>
    <n v="0.05"/>
    <n v="-92.93"/>
    <n v="6.64"/>
    <n v="4.95"/>
    <n v="3347"/>
    <x v="1106"/>
    <x v="0"/>
    <x v="3"/>
    <x v="1"/>
    <x v="2"/>
    <s v="Small Pack"/>
    <x v="899"/>
    <n v="0.37"/>
    <s v="United States"/>
    <x v="3"/>
    <x v="26"/>
    <s v="Royal Palm Beach"/>
    <n v="33411"/>
    <d v="2015-01-06T00:00:00"/>
    <d v="2015-01-08T00:00:00"/>
    <n v="5"/>
    <n v="34.17"/>
    <n v="89355"/>
    <n v="2"/>
    <n v="-271.95999999999998"/>
    <n v="1.8"/>
    <x v="0"/>
    <x v="0"/>
    <x v="0"/>
    <n v="-92.93"/>
    <s v=""/>
    <x v="2"/>
  </r>
  <r>
    <n v="19461"/>
    <s v="Medium"/>
    <n v="0.02"/>
    <n v="-39.81"/>
    <n v="110.99"/>
    <n v="2.5"/>
    <n v="3347"/>
    <x v="1106"/>
    <x v="2"/>
    <x v="3"/>
    <x v="2"/>
    <x v="5"/>
    <s v="Small Box"/>
    <x v="170"/>
    <n v="0.56999999999999995"/>
    <s v="United States"/>
    <x v="3"/>
    <x v="26"/>
    <s v="Royal Palm Beach"/>
    <n v="33411"/>
    <d v="2015-01-27T00:00:00"/>
    <d v="2015-01-29T00:00:00"/>
    <n v="1"/>
    <n v="94.3"/>
    <n v="89356"/>
    <n v="2"/>
    <n v="-42.22"/>
    <n v="1.92"/>
    <x v="0"/>
    <x v="0"/>
    <x v="0"/>
    <n v="-39.81"/>
    <s v=""/>
    <x v="2"/>
  </r>
  <r>
    <n v="21485"/>
    <s v="Medium"/>
    <n v="0.01"/>
    <n v="-29.07"/>
    <n v="73.98"/>
    <n v="12.14"/>
    <n v="3350"/>
    <x v="1107"/>
    <x v="2"/>
    <x v="2"/>
    <x v="2"/>
    <x v="13"/>
    <s v="Small Box"/>
    <x v="124"/>
    <n v="0.67"/>
    <s v="United States"/>
    <x v="0"/>
    <x v="0"/>
    <s v="Parkland"/>
    <n v="98444"/>
    <d v="2015-01-23T00:00:00"/>
    <d v="2015-01-25T00:00:00"/>
    <n v="5"/>
    <n v="384.22"/>
    <n v="91296"/>
    <n v="2"/>
    <n v="-7.56"/>
    <n v="3.88"/>
    <x v="0"/>
    <x v="0"/>
    <x v="0"/>
    <n v="-29.07"/>
    <s v=""/>
    <x v="2"/>
  </r>
  <r>
    <n v="23248"/>
    <s v="Critical"/>
    <n v="0.1"/>
    <n v="-19.3"/>
    <n v="10.89"/>
    <n v="4.5"/>
    <n v="3351"/>
    <x v="1108"/>
    <x v="2"/>
    <x v="2"/>
    <x v="0"/>
    <x v="15"/>
    <s v="Small Box"/>
    <x v="76"/>
    <n v="0.59"/>
    <s v="United States"/>
    <x v="0"/>
    <x v="0"/>
    <s v="Pasco"/>
    <n v="99301"/>
    <d v="2015-02-04T00:00:00"/>
    <d v="2015-02-06T00:00:00"/>
    <n v="17"/>
    <n v="178.68"/>
    <n v="91297"/>
    <n v="2"/>
    <n v="-10.8"/>
    <n v="19.850000000000001"/>
    <x v="2"/>
    <x v="0"/>
    <x v="0"/>
    <n v="-19.3"/>
    <s v=""/>
    <x v="2"/>
  </r>
  <r>
    <n v="23474"/>
    <s v="High"/>
    <n v="0.06"/>
    <n v="40.659999999999997"/>
    <n v="6.7"/>
    <n v="1.56"/>
    <n v="3351"/>
    <x v="1108"/>
    <x v="0"/>
    <x v="2"/>
    <x v="0"/>
    <x v="0"/>
    <s v="Wrap Bag"/>
    <x v="389"/>
    <n v="0.52"/>
    <s v="United States"/>
    <x v="0"/>
    <x v="0"/>
    <s v="Pasco"/>
    <n v="99301"/>
    <d v="2015-02-07T00:00:00"/>
    <d v="2015-02-09T00:00:00"/>
    <n v="12"/>
    <n v="79.39"/>
    <n v="91298"/>
    <n v="2"/>
    <n v="51.21"/>
    <n v="5.07"/>
    <x v="2"/>
    <x v="0"/>
    <x v="0"/>
    <s v=""/>
    <n v="40.659999999999997"/>
    <x v="965"/>
  </r>
  <r>
    <n v="19838"/>
    <s v="High"/>
    <n v="0.03"/>
    <n v="137.68"/>
    <n v="28.53"/>
    <n v="1.49"/>
    <n v="3354"/>
    <x v="1109"/>
    <x v="2"/>
    <x v="0"/>
    <x v="0"/>
    <x v="8"/>
    <s v="Small Box"/>
    <x v="107"/>
    <n v="0.38"/>
    <s v="United States"/>
    <x v="0"/>
    <x v="1"/>
    <s v="Calexico"/>
    <n v="92231"/>
    <d v="2015-05-16T00:00:00"/>
    <d v="2015-05-17T00:00:00"/>
    <n v="7"/>
    <n v="199.53"/>
    <n v="88589"/>
    <n v="1"/>
    <n v="69"/>
    <n v="6.17"/>
    <x v="3"/>
    <x v="0"/>
    <x v="0"/>
    <s v=""/>
    <n v="137.68"/>
    <x v="966"/>
  </r>
  <r>
    <n v="19839"/>
    <s v="High"/>
    <n v="7.0000000000000007E-2"/>
    <n v="-62"/>
    <n v="5.98"/>
    <n v="7.15"/>
    <n v="3354"/>
    <x v="1109"/>
    <x v="2"/>
    <x v="0"/>
    <x v="0"/>
    <x v="7"/>
    <s v="Small Box"/>
    <x v="904"/>
    <n v="0.36"/>
    <s v="United States"/>
    <x v="0"/>
    <x v="1"/>
    <s v="Calexico"/>
    <n v="92231"/>
    <d v="2015-05-16T00:00:00"/>
    <d v="2015-05-18T00:00:00"/>
    <n v="6"/>
    <n v="37.049999999999997"/>
    <n v="88589"/>
    <n v="2"/>
    <n v="-167.34"/>
    <n v="2.79"/>
    <x v="3"/>
    <x v="0"/>
    <x v="0"/>
    <n v="-62"/>
    <s v=""/>
    <x v="2"/>
  </r>
  <r>
    <n v="19666"/>
    <s v="Not Specified"/>
    <n v="0.04"/>
    <n v="47.53"/>
    <n v="3.69"/>
    <n v="0.5"/>
    <n v="3354"/>
    <x v="1109"/>
    <x v="2"/>
    <x v="0"/>
    <x v="0"/>
    <x v="9"/>
    <s v="Small Box"/>
    <x v="543"/>
    <n v="0.38"/>
    <s v="United States"/>
    <x v="0"/>
    <x v="1"/>
    <s v="Calexico"/>
    <n v="92231"/>
    <d v="2015-03-27T00:00:00"/>
    <d v="2015-03-29T00:00:00"/>
    <n v="19"/>
    <n v="68.88"/>
    <n v="88590"/>
    <n v="2"/>
    <n v="69"/>
    <n v="2.87"/>
    <x v="5"/>
    <x v="0"/>
    <x v="0"/>
    <s v=""/>
    <n v="47.53"/>
    <x v="967"/>
  </r>
  <r>
    <n v="23906"/>
    <s v="Low"/>
    <n v="0.1"/>
    <n v="379.4"/>
    <n v="120.98"/>
    <n v="9.07"/>
    <n v="3355"/>
    <x v="1110"/>
    <x v="2"/>
    <x v="0"/>
    <x v="0"/>
    <x v="8"/>
    <s v="Small Box"/>
    <x v="470"/>
    <n v="0.35"/>
    <s v="United States"/>
    <x v="0"/>
    <x v="1"/>
    <s v="Camarillo"/>
    <n v="93010"/>
    <d v="2015-02-28T00:00:00"/>
    <d v="2015-03-09T00:00:00"/>
    <n v="5"/>
    <n v="549.85"/>
    <n v="88587"/>
    <n v="9"/>
    <n v="69"/>
    <n v="61.09"/>
    <x v="2"/>
    <x v="0"/>
    <x v="0"/>
    <s v=""/>
    <n v="379.4"/>
    <x v="968"/>
  </r>
  <r>
    <n v="23907"/>
    <s v="Low"/>
    <n v="0.08"/>
    <n v="-41.83"/>
    <n v="8.32"/>
    <n v="2.38"/>
    <n v="3355"/>
    <x v="1110"/>
    <x v="0"/>
    <x v="0"/>
    <x v="2"/>
    <x v="13"/>
    <s v="Small Pack"/>
    <x v="207"/>
    <n v="0.74"/>
    <s v="United States"/>
    <x v="0"/>
    <x v="1"/>
    <s v="Camarillo"/>
    <n v="93010"/>
    <d v="2015-02-28T00:00:00"/>
    <d v="2015-03-04T00:00:00"/>
    <n v="6"/>
    <n v="48.99"/>
    <n v="88587"/>
    <n v="4"/>
    <n v="-85.38"/>
    <n v="4.26"/>
    <x v="2"/>
    <x v="0"/>
    <x v="0"/>
    <n v="-41.83"/>
    <s v=""/>
    <x v="2"/>
  </r>
  <r>
    <n v="23908"/>
    <s v="Low"/>
    <n v="0.1"/>
    <n v="372.4"/>
    <n v="125.99"/>
    <n v="4.2"/>
    <n v="3355"/>
    <x v="1110"/>
    <x v="2"/>
    <x v="0"/>
    <x v="2"/>
    <x v="5"/>
    <s v="Small Box"/>
    <x v="868"/>
    <n v="0.59"/>
    <s v="United States"/>
    <x v="0"/>
    <x v="1"/>
    <s v="Camarillo"/>
    <n v="93010"/>
    <d v="2015-02-28T00:00:00"/>
    <d v="2015-02-28T00:00:00"/>
    <n v="7"/>
    <n v="681.42"/>
    <n v="88587"/>
    <n v="0"/>
    <n v="54.65"/>
    <n v="75.709999999999994"/>
    <x v="2"/>
    <x v="0"/>
    <x v="0"/>
    <s v=""/>
    <n v="372.4"/>
    <x v="969"/>
  </r>
  <r>
    <n v="18628"/>
    <s v="Medium"/>
    <n v="7.0000000000000007E-2"/>
    <n v="-116.35"/>
    <n v="5.34"/>
    <n v="5.63"/>
    <n v="3356"/>
    <x v="1111"/>
    <x v="2"/>
    <x v="0"/>
    <x v="0"/>
    <x v="8"/>
    <s v="Small Box"/>
    <x v="166"/>
    <n v="0.39"/>
    <s v="United States"/>
    <x v="0"/>
    <x v="44"/>
    <s v="Eagle"/>
    <n v="83616"/>
    <d v="2015-05-04T00:00:00"/>
    <d v="2015-05-06T00:00:00"/>
    <n v="13"/>
    <n v="66.650000000000006"/>
    <n v="88588"/>
    <n v="2"/>
    <n v="-174.56"/>
    <n v="5.0199999999999996"/>
    <x v="3"/>
    <x v="0"/>
    <x v="0"/>
    <n v="-116.35"/>
    <s v=""/>
    <x v="2"/>
  </r>
  <r>
    <n v="18629"/>
    <s v="Medium"/>
    <n v="0.03"/>
    <n v="1304.9000000000001"/>
    <n v="160.97999999999999"/>
    <n v="30"/>
    <n v="3356"/>
    <x v="1111"/>
    <x v="1"/>
    <x v="0"/>
    <x v="1"/>
    <x v="1"/>
    <s v="Jumbo Drum"/>
    <x v="48"/>
    <n v="0.62"/>
    <s v="United States"/>
    <x v="0"/>
    <x v="44"/>
    <s v="Eagle"/>
    <n v="83616"/>
    <d v="2015-05-04T00:00:00"/>
    <d v="2015-05-05T00:00:00"/>
    <n v="18"/>
    <n v="2934.16"/>
    <n v="88588"/>
    <n v="1"/>
    <n v="44.47"/>
    <n v="90.75"/>
    <x v="3"/>
    <x v="0"/>
    <x v="0"/>
    <s v=""/>
    <n v="1304.9000000000001"/>
    <x v="970"/>
  </r>
  <r>
    <n v="18630"/>
    <s v="Medium"/>
    <n v="0.04"/>
    <n v="605.04999999999995"/>
    <n v="65.989999999999995"/>
    <n v="5.63"/>
    <n v="3356"/>
    <x v="1111"/>
    <x v="0"/>
    <x v="0"/>
    <x v="2"/>
    <x v="5"/>
    <s v="Small Box"/>
    <x v="905"/>
    <n v="0.56000000000000005"/>
    <s v="United States"/>
    <x v="0"/>
    <x v="44"/>
    <s v="Eagle"/>
    <n v="83616"/>
    <d v="2015-05-04T00:00:00"/>
    <d v="2015-05-04T00:00:00"/>
    <n v="15"/>
    <n v="876.88"/>
    <n v="88588"/>
    <n v="0"/>
    <n v="69"/>
    <n v="36.54"/>
    <x v="3"/>
    <x v="0"/>
    <x v="0"/>
    <s v=""/>
    <n v="605.04999999999995"/>
    <x v="971"/>
  </r>
  <r>
    <n v="22597"/>
    <s v="High"/>
    <n v="0.09"/>
    <n v="107.45"/>
    <n v="28.53"/>
    <n v="1.49"/>
    <n v="3359"/>
    <x v="1112"/>
    <x v="2"/>
    <x v="1"/>
    <x v="0"/>
    <x v="8"/>
    <s v="Small Box"/>
    <x v="107"/>
    <n v="0.38"/>
    <s v="United States"/>
    <x v="2"/>
    <x v="45"/>
    <s v="Wauwatosa"/>
    <n v="53213"/>
    <d v="2015-04-28T00:00:00"/>
    <d v="2015-04-30T00:00:00"/>
    <n v="6"/>
    <n v="157.33000000000001"/>
    <n v="91437"/>
    <n v="2"/>
    <n v="68.3"/>
    <n v="15.56"/>
    <x v="4"/>
    <x v="0"/>
    <x v="0"/>
    <s v=""/>
    <n v="107.45"/>
    <x v="972"/>
  </r>
  <r>
    <n v="23359"/>
    <s v="Not Specified"/>
    <n v="0.02"/>
    <n v="18.41"/>
    <n v="9.11"/>
    <n v="2.15"/>
    <n v="3360"/>
    <x v="1113"/>
    <x v="2"/>
    <x v="1"/>
    <x v="0"/>
    <x v="7"/>
    <s v="Wrap Bag"/>
    <x v="452"/>
    <n v="0.4"/>
    <s v="United States"/>
    <x v="2"/>
    <x v="45"/>
    <s v="West Allis"/>
    <n v="53214"/>
    <d v="2015-03-20T00:00:00"/>
    <d v="2015-03-22T00:00:00"/>
    <n v="3"/>
    <n v="27.37"/>
    <n v="91435"/>
    <n v="2"/>
    <n v="67.260000000000005"/>
    <n v="0.56000000000000005"/>
    <x v="5"/>
    <x v="0"/>
    <x v="0"/>
    <s v=""/>
    <n v="18.41"/>
    <x v="973"/>
  </r>
  <r>
    <n v="23360"/>
    <s v="Not Specified"/>
    <n v="0.06"/>
    <n v="65.63"/>
    <n v="12.64"/>
    <n v="4.9800000000000004"/>
    <n v="3361"/>
    <x v="1114"/>
    <x v="2"/>
    <x v="1"/>
    <x v="1"/>
    <x v="2"/>
    <s v="Small Pack"/>
    <x v="215"/>
    <n v="0.48"/>
    <s v="United States"/>
    <x v="2"/>
    <x v="45"/>
    <s v="West Bend"/>
    <n v="53095"/>
    <d v="2015-03-20T00:00:00"/>
    <d v="2015-03-22T00:00:00"/>
    <n v="8"/>
    <n v="98.16"/>
    <n v="91435"/>
    <n v="2"/>
    <n v="66.86"/>
    <n v="6.27"/>
    <x v="5"/>
    <x v="0"/>
    <x v="0"/>
    <s v=""/>
    <n v="65.63"/>
    <x v="974"/>
  </r>
  <r>
    <n v="24802"/>
    <s v="Medium"/>
    <n v="0.04"/>
    <n v="-7.73"/>
    <n v="7.96"/>
    <n v="4.95"/>
    <n v="3361"/>
    <x v="1114"/>
    <x v="2"/>
    <x v="1"/>
    <x v="1"/>
    <x v="2"/>
    <s v="Small Box"/>
    <x v="461"/>
    <n v="0.41"/>
    <s v="United States"/>
    <x v="2"/>
    <x v="45"/>
    <s v="West Bend"/>
    <n v="53095"/>
    <d v="2015-01-26T00:00:00"/>
    <d v="2015-01-26T00:00:00"/>
    <n v="15"/>
    <n v="116.11"/>
    <n v="91436"/>
    <n v="0"/>
    <n v="-6.66"/>
    <n v="4.84"/>
    <x v="0"/>
    <x v="0"/>
    <x v="0"/>
    <n v="-7.73"/>
    <s v=""/>
    <x v="2"/>
  </r>
  <r>
    <n v="23887"/>
    <s v="Medium"/>
    <n v="0.03"/>
    <n v="-48"/>
    <n v="4.9800000000000004"/>
    <n v="4.95"/>
    <n v="3361"/>
    <x v="1114"/>
    <x v="2"/>
    <x v="1"/>
    <x v="0"/>
    <x v="8"/>
    <s v="Small Box"/>
    <x v="802"/>
    <n v="0.37"/>
    <s v="United States"/>
    <x v="2"/>
    <x v="45"/>
    <s v="West Bend"/>
    <n v="53095"/>
    <d v="2015-06-09T00:00:00"/>
    <d v="2015-06-11T00:00:00"/>
    <n v="19"/>
    <n v="95"/>
    <n v="91438"/>
    <n v="2"/>
    <n v="-50.52"/>
    <n v="2.94"/>
    <x v="1"/>
    <x v="0"/>
    <x v="0"/>
    <n v="-48"/>
    <s v=""/>
    <x v="2"/>
  </r>
  <r>
    <n v="19749"/>
    <s v="Low"/>
    <n v="0.1"/>
    <n v="66.22"/>
    <n v="80.97"/>
    <n v="33.6"/>
    <n v="3366"/>
    <x v="1115"/>
    <x v="1"/>
    <x v="1"/>
    <x v="2"/>
    <x v="6"/>
    <s v="Jumbo Drum"/>
    <x v="690"/>
    <n v="0.37"/>
    <s v="United States"/>
    <x v="1"/>
    <x v="10"/>
    <s v="Troy"/>
    <n v="45373"/>
    <d v="2015-05-24T00:00:00"/>
    <d v="2015-05-29T00:00:00"/>
    <n v="11"/>
    <n v="837.57"/>
    <n v="90501"/>
    <n v="5"/>
    <n v="7.91"/>
    <n v="93.06"/>
    <x v="3"/>
    <x v="0"/>
    <x v="0"/>
    <s v=""/>
    <n v="66.22"/>
    <x v="975"/>
  </r>
  <r>
    <n v="19750"/>
    <s v="Low"/>
    <n v="0.02"/>
    <n v="-23.53"/>
    <n v="6.48"/>
    <n v="5.1100000000000003"/>
    <n v="3366"/>
    <x v="1115"/>
    <x v="2"/>
    <x v="1"/>
    <x v="0"/>
    <x v="7"/>
    <s v="Small Box"/>
    <x v="357"/>
    <n v="0.37"/>
    <s v="United States"/>
    <x v="1"/>
    <x v="10"/>
    <s v="Troy"/>
    <n v="45373"/>
    <d v="2015-05-24T00:00:00"/>
    <d v="2015-05-28T00:00:00"/>
    <n v="8"/>
    <n v="56.22"/>
    <n v="90501"/>
    <n v="4"/>
    <n v="-41.85"/>
    <n v="1.1499999999999999"/>
    <x v="3"/>
    <x v="0"/>
    <x v="0"/>
    <n v="-23.53"/>
    <s v=""/>
    <x v="2"/>
  </r>
  <r>
    <n v="23428"/>
    <s v="Critical"/>
    <n v="0.08"/>
    <n v="10.68"/>
    <n v="30.97"/>
    <n v="4"/>
    <n v="3367"/>
    <x v="1116"/>
    <x v="2"/>
    <x v="1"/>
    <x v="2"/>
    <x v="13"/>
    <s v="Small Box"/>
    <x v="846"/>
    <n v="0.74"/>
    <s v="United States"/>
    <x v="1"/>
    <x v="10"/>
    <s v="Upper Arlington"/>
    <n v="43221"/>
    <d v="2015-05-02T00:00:00"/>
    <d v="2015-05-03T00:00:00"/>
    <n v="26"/>
    <n v="758.97"/>
    <n v="90502"/>
    <n v="1"/>
    <n v="1.41"/>
    <n v="66"/>
    <x v="3"/>
    <x v="0"/>
    <x v="0"/>
    <s v=""/>
    <n v="10.68"/>
    <x v="976"/>
  </r>
  <r>
    <n v="23429"/>
    <s v="Critical"/>
    <n v="0.1"/>
    <n v="58.26"/>
    <n v="4.13"/>
    <n v="0.5"/>
    <n v="3367"/>
    <x v="1116"/>
    <x v="0"/>
    <x v="1"/>
    <x v="0"/>
    <x v="9"/>
    <s v="Small Box"/>
    <x v="906"/>
    <n v="0.39"/>
    <s v="United States"/>
    <x v="1"/>
    <x v="10"/>
    <s v="Upper Arlington"/>
    <n v="43221"/>
    <d v="2015-05-02T00:00:00"/>
    <d v="2015-05-04T00:00:00"/>
    <n v="18"/>
    <n v="84.44"/>
    <n v="90502"/>
    <n v="2"/>
    <n v="69"/>
    <n v="9.3800000000000008"/>
    <x v="3"/>
    <x v="0"/>
    <x v="0"/>
    <s v=""/>
    <n v="58.26"/>
    <x v="977"/>
  </r>
  <r>
    <n v="26104"/>
    <s v="Medium"/>
    <n v="0.06"/>
    <n v="-42.17"/>
    <n v="7.1"/>
    <n v="6.05"/>
    <n v="3369"/>
    <x v="1117"/>
    <x v="2"/>
    <x v="1"/>
    <x v="0"/>
    <x v="8"/>
    <s v="Small Box"/>
    <x v="227"/>
    <n v="0.39"/>
    <s v="United States"/>
    <x v="1"/>
    <x v="10"/>
    <s v="Westerville"/>
    <n v="43081"/>
    <d v="2015-02-12T00:00:00"/>
    <d v="2015-02-13T00:00:00"/>
    <n v="4"/>
    <n v="29.99"/>
    <n v="90500"/>
    <n v="1"/>
    <n v="-140.62"/>
    <n v="1.91"/>
    <x v="2"/>
    <x v="0"/>
    <x v="0"/>
    <n v="-42.17"/>
    <s v=""/>
    <x v="2"/>
  </r>
  <r>
    <n v="18311"/>
    <s v="Medium"/>
    <n v="0.01"/>
    <n v="66.36"/>
    <n v="179.29"/>
    <n v="29.21"/>
    <n v="3374"/>
    <x v="1118"/>
    <x v="1"/>
    <x v="0"/>
    <x v="1"/>
    <x v="11"/>
    <s v="Jumbo Box"/>
    <x v="218"/>
    <n v="0.76"/>
    <s v="United States"/>
    <x v="1"/>
    <x v="30"/>
    <s v="Odenton"/>
    <n v="21113"/>
    <d v="2015-06-02T00:00:00"/>
    <d v="2015-06-04T00:00:00"/>
    <n v="8"/>
    <n v="1487.9"/>
    <n v="87473"/>
    <n v="2"/>
    <n v="4.46"/>
    <n v="15.03"/>
    <x v="1"/>
    <x v="0"/>
    <x v="0"/>
    <s v=""/>
    <n v="66.36"/>
    <x v="978"/>
  </r>
  <r>
    <n v="18320"/>
    <s v="High"/>
    <n v="0.05"/>
    <n v="-1.9"/>
    <n v="73.98"/>
    <n v="12.14"/>
    <n v="3374"/>
    <x v="1118"/>
    <x v="2"/>
    <x v="1"/>
    <x v="2"/>
    <x v="13"/>
    <s v="Small Box"/>
    <x v="124"/>
    <n v="0.67"/>
    <s v="United States"/>
    <x v="1"/>
    <x v="30"/>
    <s v="Odenton"/>
    <n v="21113"/>
    <d v="2015-06-29T00:00:00"/>
    <d v="2015-06-30T00:00:00"/>
    <n v="8"/>
    <n v="600.4"/>
    <n v="87474"/>
    <n v="1"/>
    <n v="-0.32"/>
    <n v="31.6"/>
    <x v="1"/>
    <x v="0"/>
    <x v="0"/>
    <n v="-1.9"/>
    <s v=""/>
    <x v="2"/>
  </r>
  <r>
    <n v="18321"/>
    <s v="High"/>
    <n v="0"/>
    <n v="-37.049999999999997"/>
    <n v="5.98"/>
    <n v="7.15"/>
    <n v="3374"/>
    <x v="1118"/>
    <x v="2"/>
    <x v="1"/>
    <x v="0"/>
    <x v="7"/>
    <s v="Small Box"/>
    <x v="904"/>
    <n v="0.36"/>
    <s v="United States"/>
    <x v="1"/>
    <x v="30"/>
    <s v="Odenton"/>
    <n v="21113"/>
    <d v="2015-06-29T00:00:00"/>
    <d v="2015-07-01T00:00:00"/>
    <n v="5"/>
    <n v="34.25"/>
    <n v="87474"/>
    <n v="2"/>
    <n v="-108.17"/>
    <n v="0"/>
    <x v="1"/>
    <x v="1"/>
    <x v="1"/>
    <n v="-37.049999999999997"/>
    <s v=""/>
    <x v="2"/>
  </r>
  <r>
    <n v="18322"/>
    <s v="High"/>
    <n v="0.09"/>
    <n v="-56.89"/>
    <n v="3.57"/>
    <n v="4.17"/>
    <n v="3374"/>
    <x v="1118"/>
    <x v="2"/>
    <x v="1"/>
    <x v="0"/>
    <x v="0"/>
    <s v="Small Pack"/>
    <x v="818"/>
    <n v="0.59"/>
    <s v="United States"/>
    <x v="1"/>
    <x v="30"/>
    <s v="Odenton"/>
    <n v="21113"/>
    <d v="2015-06-29T00:00:00"/>
    <d v="2015-07-01T00:00:00"/>
    <n v="9"/>
    <n v="31.45"/>
    <n v="87474"/>
    <n v="2"/>
    <n v="-180.88"/>
    <n v="3.11"/>
    <x v="1"/>
    <x v="0"/>
    <x v="0"/>
    <n v="-56.89"/>
    <s v=""/>
    <x v="2"/>
  </r>
  <r>
    <n v="22378"/>
    <s v="Critical"/>
    <n v="0"/>
    <n v="-189.71"/>
    <n v="19.98"/>
    <n v="5.97"/>
    <n v="3379"/>
    <x v="1119"/>
    <x v="0"/>
    <x v="0"/>
    <x v="0"/>
    <x v="7"/>
    <s v="Small Box"/>
    <x v="907"/>
    <n v="0.38"/>
    <s v="United States"/>
    <x v="3"/>
    <x v="29"/>
    <s v="Kennesaw"/>
    <n v="30144"/>
    <d v="2015-03-26T00:00:00"/>
    <d v="2015-03-29T00:00:00"/>
    <n v="12"/>
    <n v="249.07"/>
    <n v="88837"/>
    <n v="3"/>
    <n v="-76.17"/>
    <n v="0"/>
    <x v="5"/>
    <x v="1"/>
    <x v="1"/>
    <n v="-189.71"/>
    <s v=""/>
    <x v="2"/>
  </r>
  <r>
    <n v="20366"/>
    <s v="Critical"/>
    <n v="0.05"/>
    <n v="1628.37"/>
    <n v="3.14"/>
    <n v="1.92"/>
    <n v="3379"/>
    <x v="1119"/>
    <x v="0"/>
    <x v="1"/>
    <x v="0"/>
    <x v="12"/>
    <s v="Wrap Bag"/>
    <x v="839"/>
    <n v="0.84"/>
    <s v="United States"/>
    <x v="3"/>
    <x v="29"/>
    <s v="Kennesaw"/>
    <n v="30144"/>
    <d v="2015-04-25T00:00:00"/>
    <d v="2015-04-26T00:00:00"/>
    <n v="18"/>
    <n v="59.22"/>
    <n v="88839"/>
    <n v="1"/>
    <n v="2749.7"/>
    <n v="3.12"/>
    <x v="4"/>
    <x v="0"/>
    <x v="0"/>
    <s v=""/>
    <n v="1628.37"/>
    <x v="979"/>
  </r>
  <r>
    <n v="23181"/>
    <s v="Critical"/>
    <n v="0.03"/>
    <n v="-4.4800000000000004"/>
    <n v="315.98"/>
    <n v="19.989999999999998"/>
    <n v="3380"/>
    <x v="1120"/>
    <x v="2"/>
    <x v="1"/>
    <x v="0"/>
    <x v="8"/>
    <s v="Small Box"/>
    <x v="871"/>
    <n v="0.38"/>
    <s v="United States"/>
    <x v="3"/>
    <x v="29"/>
    <s v="La Grange"/>
    <n v="30240"/>
    <d v="2015-04-20T00:00:00"/>
    <d v="2015-04-22T00:00:00"/>
    <n v="18"/>
    <n v="5572.18"/>
    <n v="88838"/>
    <n v="2"/>
    <n v="-0.08"/>
    <n v="172.34"/>
    <x v="4"/>
    <x v="0"/>
    <x v="0"/>
    <n v="-4.4800000000000004"/>
    <s v=""/>
    <x v="2"/>
  </r>
  <r>
    <n v="23182"/>
    <s v="Critical"/>
    <n v="0.09"/>
    <n v="3193.28"/>
    <n v="276.2"/>
    <n v="24.49"/>
    <n v="3380"/>
    <x v="1120"/>
    <x v="2"/>
    <x v="1"/>
    <x v="1"/>
    <x v="1"/>
    <s v="Large Box"/>
    <x v="147"/>
    <n v="0.51883000000000001"/>
    <s v="United States"/>
    <x v="3"/>
    <x v="29"/>
    <s v="La Grange"/>
    <n v="30240"/>
    <d v="2015-04-20T00:00:00"/>
    <d v="2015-04-21T00:00:00"/>
    <n v="11"/>
    <n v="2941.42"/>
    <n v="88838"/>
    <n v="1"/>
    <n v="108.56"/>
    <n v="290.91000000000003"/>
    <x v="4"/>
    <x v="0"/>
    <x v="0"/>
    <s v=""/>
    <n v="3193.28"/>
    <x v="980"/>
  </r>
  <r>
    <n v="23183"/>
    <s v="Critical"/>
    <n v="0.03"/>
    <n v="43.69"/>
    <n v="63.94"/>
    <n v="14.48"/>
    <n v="3380"/>
    <x v="1120"/>
    <x v="2"/>
    <x v="1"/>
    <x v="1"/>
    <x v="2"/>
    <s v="Small Box"/>
    <x v="176"/>
    <n v="0.46"/>
    <s v="United States"/>
    <x v="3"/>
    <x v="29"/>
    <s v="La Grange"/>
    <n v="30240"/>
    <d v="2015-04-20T00:00:00"/>
    <d v="2015-04-21T00:00:00"/>
    <n v="8"/>
    <n v="522.46"/>
    <n v="88838"/>
    <n v="1"/>
    <n v="8.36"/>
    <n v="16.16"/>
    <x v="4"/>
    <x v="0"/>
    <x v="0"/>
    <s v=""/>
    <n v="43.69"/>
    <x v="981"/>
  </r>
  <r>
    <n v="24161"/>
    <s v="Not Specified"/>
    <n v="0.05"/>
    <n v="349.06"/>
    <n v="11.97"/>
    <n v="5.81"/>
    <n v="3381"/>
    <x v="1121"/>
    <x v="2"/>
    <x v="0"/>
    <x v="0"/>
    <x v="0"/>
    <s v="Small Pack"/>
    <x v="908"/>
    <n v="0.6"/>
    <s v="United States"/>
    <x v="3"/>
    <x v="29"/>
    <s v="Macon"/>
    <n v="31204"/>
    <d v="2015-03-23T00:00:00"/>
    <d v="2015-03-25T00:00:00"/>
    <n v="2"/>
    <n v="25.31"/>
    <n v="88836"/>
    <n v="2"/>
    <n v="1379.14"/>
    <n v="1.33"/>
    <x v="5"/>
    <x v="0"/>
    <x v="0"/>
    <s v=""/>
    <n v="349.06"/>
    <x v="982"/>
  </r>
  <r>
    <n v="25841"/>
    <s v="Medium"/>
    <n v="0.02"/>
    <n v="1.99"/>
    <n v="28.53"/>
    <n v="1.49"/>
    <n v="3381"/>
    <x v="1121"/>
    <x v="2"/>
    <x v="1"/>
    <x v="0"/>
    <x v="8"/>
    <s v="Small Box"/>
    <x v="107"/>
    <n v="0.38"/>
    <s v="United States"/>
    <x v="3"/>
    <x v="29"/>
    <s v="Macon"/>
    <n v="31204"/>
    <d v="2015-04-29T00:00:00"/>
    <d v="2015-04-29T00:00:00"/>
    <n v="18"/>
    <n v="513.33000000000004"/>
    <n v="88840"/>
    <n v="0"/>
    <n v="0.39"/>
    <n v="10.48"/>
    <x v="4"/>
    <x v="0"/>
    <x v="0"/>
    <s v=""/>
    <n v="1.99"/>
    <x v="983"/>
  </r>
  <r>
    <n v="22341"/>
    <s v="Low"/>
    <n v="0.04"/>
    <n v="-22.01"/>
    <n v="2.98"/>
    <n v="2.0299999999999998"/>
    <n v="3385"/>
    <x v="1122"/>
    <x v="0"/>
    <x v="0"/>
    <x v="0"/>
    <x v="0"/>
    <s v="Wrap Bag"/>
    <x v="909"/>
    <n v="0.56999999999999995"/>
    <s v="United States"/>
    <x v="1"/>
    <x v="10"/>
    <s v="Boardman"/>
    <n v="44512"/>
    <d v="2015-01-16T00:00:00"/>
    <d v="2015-01-16T00:00:00"/>
    <n v="5"/>
    <n v="15.7"/>
    <n v="88745"/>
    <n v="0"/>
    <n v="-140.19"/>
    <n v="0.65"/>
    <x v="0"/>
    <x v="0"/>
    <x v="0"/>
    <n v="-22.01"/>
    <s v=""/>
    <x v="2"/>
  </r>
  <r>
    <n v="22342"/>
    <s v="Low"/>
    <n v="0.01"/>
    <n v="426.46"/>
    <n v="125.99"/>
    <n v="8.99"/>
    <n v="3385"/>
    <x v="1122"/>
    <x v="2"/>
    <x v="0"/>
    <x v="2"/>
    <x v="5"/>
    <s v="Small Box"/>
    <x v="157"/>
    <n v="0.59"/>
    <s v="United States"/>
    <x v="1"/>
    <x v="10"/>
    <s v="Boardman"/>
    <n v="44512"/>
    <d v="2015-01-16T00:00:00"/>
    <d v="2015-01-21T00:00:00"/>
    <n v="6"/>
    <n v="680.65"/>
    <n v="88745"/>
    <n v="5"/>
    <n v="62.65"/>
    <n v="6.88"/>
    <x v="0"/>
    <x v="0"/>
    <x v="0"/>
    <s v=""/>
    <n v="426.46"/>
    <x v="984"/>
  </r>
  <r>
    <n v="23190"/>
    <s v="Critical"/>
    <n v="0"/>
    <n v="19.55"/>
    <n v="2.61"/>
    <n v="0.5"/>
    <n v="3386"/>
    <x v="1123"/>
    <x v="2"/>
    <x v="0"/>
    <x v="0"/>
    <x v="9"/>
    <s v="Small Box"/>
    <x v="413"/>
    <n v="0.39"/>
    <s v="United States"/>
    <x v="1"/>
    <x v="10"/>
    <s v="Bowling Green"/>
    <n v="43402"/>
    <d v="2015-05-03T00:00:00"/>
    <d v="2015-05-05T00:00:00"/>
    <n v="10"/>
    <n v="28.34"/>
    <n v="88746"/>
    <n v="2"/>
    <n v="69"/>
    <n v="0"/>
    <x v="3"/>
    <x v="1"/>
    <x v="1"/>
    <s v=""/>
    <n v="19.55"/>
    <x v="985"/>
  </r>
  <r>
    <n v="23191"/>
    <s v="Critical"/>
    <n v="0.04"/>
    <n v="152.47999999999999"/>
    <n v="25.38"/>
    <n v="8.99"/>
    <n v="3386"/>
    <x v="1123"/>
    <x v="0"/>
    <x v="0"/>
    <x v="1"/>
    <x v="2"/>
    <s v="Small Pack"/>
    <x v="268"/>
    <n v="0.5"/>
    <s v="United States"/>
    <x v="1"/>
    <x v="10"/>
    <s v="Bowling Green"/>
    <n v="43402"/>
    <d v="2015-05-03T00:00:00"/>
    <d v="2015-05-06T00:00:00"/>
    <n v="35"/>
    <n v="861.3"/>
    <n v="88746"/>
    <n v="3"/>
    <n v="17.7"/>
    <n v="35.89"/>
    <x v="3"/>
    <x v="0"/>
    <x v="0"/>
    <s v=""/>
    <n v="152.47999999999999"/>
    <x v="986"/>
  </r>
  <r>
    <n v="19464"/>
    <s v="Not Specified"/>
    <n v="0.03"/>
    <n v="67.010000000000005"/>
    <n v="95.99"/>
    <n v="35"/>
    <n v="3388"/>
    <x v="1124"/>
    <x v="2"/>
    <x v="0"/>
    <x v="0"/>
    <x v="10"/>
    <s v="Large Box"/>
    <x v="711"/>
    <n v="0.51883000000000001"/>
    <s v="United States"/>
    <x v="0"/>
    <x v="1"/>
    <s v="Fairfield"/>
    <n v="94533"/>
    <d v="2015-05-11T00:00:00"/>
    <d v="2015-05-12T00:00:00"/>
    <n v="9"/>
    <n v="894.64"/>
    <n v="90154"/>
    <n v="1"/>
    <n v="7.49"/>
    <n v="27.67"/>
    <x v="3"/>
    <x v="0"/>
    <x v="0"/>
    <s v=""/>
    <n v="67.010000000000005"/>
    <x v="987"/>
  </r>
  <r>
    <n v="18640"/>
    <s v="Medium"/>
    <n v="0.08"/>
    <n v="374.62"/>
    <n v="125.99"/>
    <n v="7.69"/>
    <n v="3393"/>
    <x v="1125"/>
    <x v="2"/>
    <x v="3"/>
    <x v="2"/>
    <x v="5"/>
    <s v="Small Box"/>
    <x v="19"/>
    <n v="0.59"/>
    <s v="United States"/>
    <x v="0"/>
    <x v="0"/>
    <s v="Pullman"/>
    <n v="99163"/>
    <d v="2015-04-29T00:00:00"/>
    <d v="2015-04-30T00:00:00"/>
    <n v="7"/>
    <n v="710.36"/>
    <n v="87908"/>
    <n v="1"/>
    <n v="52.74"/>
    <n v="61.77"/>
    <x v="4"/>
    <x v="0"/>
    <x v="0"/>
    <s v=""/>
    <n v="374.62"/>
    <x v="988"/>
  </r>
  <r>
    <n v="19635"/>
    <s v="Critical"/>
    <n v="0.08"/>
    <n v="-3.24"/>
    <n v="4.4800000000000004"/>
    <n v="2.5"/>
    <n v="3393"/>
    <x v="1125"/>
    <x v="2"/>
    <x v="3"/>
    <x v="0"/>
    <x v="4"/>
    <s v="Small Box"/>
    <x v="409"/>
    <n v="0.37"/>
    <s v="United States"/>
    <x v="0"/>
    <x v="0"/>
    <s v="Pullman"/>
    <n v="99163"/>
    <d v="2015-02-14T00:00:00"/>
    <d v="2015-02-15T00:00:00"/>
    <n v="19"/>
    <n v="80.2"/>
    <n v="87909"/>
    <n v="1"/>
    <n v="-4.05"/>
    <n v="6.97"/>
    <x v="2"/>
    <x v="0"/>
    <x v="0"/>
    <n v="-3.24"/>
    <s v=""/>
    <x v="2"/>
  </r>
  <r>
    <n v="20624"/>
    <s v="Low"/>
    <n v="0"/>
    <n v="6384.44"/>
    <n v="1270.99"/>
    <n v="19.989999999999998"/>
    <n v="3397"/>
    <x v="1126"/>
    <x v="2"/>
    <x v="2"/>
    <x v="0"/>
    <x v="8"/>
    <s v="Small Box"/>
    <x v="219"/>
    <n v="0.35"/>
    <s v="United States"/>
    <x v="2"/>
    <x v="12"/>
    <s v="Danville"/>
    <n v="61832"/>
    <d v="2015-06-07T00:00:00"/>
    <d v="2015-06-09T00:00:00"/>
    <n v="7"/>
    <n v="9252.81"/>
    <n v="87535"/>
    <n v="2"/>
    <n v="69"/>
    <n v="0"/>
    <x v="1"/>
    <x v="1"/>
    <x v="1"/>
    <s v=""/>
    <n v="6384.44"/>
    <x v="989"/>
  </r>
  <r>
    <n v="19842"/>
    <s v="High"/>
    <n v="0.01"/>
    <n v="-116.76"/>
    <n v="10.9"/>
    <n v="7.46"/>
    <n v="3397"/>
    <x v="1126"/>
    <x v="2"/>
    <x v="2"/>
    <x v="0"/>
    <x v="10"/>
    <s v="Small Box"/>
    <x v="910"/>
    <n v="0.59"/>
    <s v="United States"/>
    <x v="2"/>
    <x v="12"/>
    <s v="Danville"/>
    <n v="61832"/>
    <d v="2015-03-11T00:00:00"/>
    <d v="2015-03-12T00:00:00"/>
    <n v="18"/>
    <n v="207.31"/>
    <n v="87536"/>
    <n v="1"/>
    <n v="-56.32"/>
    <n v="2.09"/>
    <x v="5"/>
    <x v="0"/>
    <x v="0"/>
    <n v="-116.76"/>
    <s v=""/>
    <x v="2"/>
  </r>
  <r>
    <n v="19843"/>
    <s v="High"/>
    <n v="0.1"/>
    <n v="-160.94999999999999"/>
    <n v="7.99"/>
    <n v="5.03"/>
    <n v="3397"/>
    <x v="1126"/>
    <x v="2"/>
    <x v="2"/>
    <x v="2"/>
    <x v="5"/>
    <s v="Medium Box"/>
    <x v="145"/>
    <n v="0.6"/>
    <s v="United States"/>
    <x v="2"/>
    <x v="12"/>
    <s v="Danville"/>
    <n v="61832"/>
    <d v="2015-03-11T00:00:00"/>
    <d v="2015-03-12T00:00:00"/>
    <n v="22"/>
    <n v="143.12"/>
    <n v="87536"/>
    <n v="1"/>
    <n v="-112.46"/>
    <n v="15.9"/>
    <x v="5"/>
    <x v="0"/>
    <x v="0"/>
    <n v="-160.94999999999999"/>
    <s v=""/>
    <x v="2"/>
  </r>
  <r>
    <n v="26208"/>
    <s v="Not Specified"/>
    <n v="0.08"/>
    <n v="-41.87"/>
    <n v="11.97"/>
    <n v="5.81"/>
    <n v="3399"/>
    <x v="1127"/>
    <x v="2"/>
    <x v="2"/>
    <x v="0"/>
    <x v="0"/>
    <s v="Small Pack"/>
    <x v="908"/>
    <n v="0.6"/>
    <s v="United States"/>
    <x v="2"/>
    <x v="12"/>
    <s v="Des Plaines"/>
    <n v="60016"/>
    <d v="2015-03-29T00:00:00"/>
    <d v="2015-03-31T00:00:00"/>
    <n v="5"/>
    <n v="59.98"/>
    <n v="87534"/>
    <n v="2"/>
    <n v="-69.81"/>
    <n v="5.22"/>
    <x v="5"/>
    <x v="0"/>
    <x v="0"/>
    <n v="-41.87"/>
    <s v=""/>
    <x v="2"/>
  </r>
  <r>
    <n v="24911"/>
    <s v="Medium"/>
    <n v="0.1"/>
    <n v="-24.71"/>
    <n v="9.3800000000000008"/>
    <n v="4.93"/>
    <n v="3400"/>
    <x v="1128"/>
    <x v="0"/>
    <x v="2"/>
    <x v="1"/>
    <x v="2"/>
    <s v="Small Box"/>
    <x v="911"/>
    <n v="0.56999999999999995"/>
    <s v="United States"/>
    <x v="1"/>
    <x v="36"/>
    <s v="Fairmont"/>
    <n v="26554"/>
    <d v="2015-04-04T00:00:00"/>
    <d v="2015-04-04T00:00:00"/>
    <n v="15"/>
    <n v="135.78"/>
    <n v="87537"/>
    <n v="0"/>
    <n v="-18.2"/>
    <n v="15.09"/>
    <x v="4"/>
    <x v="0"/>
    <x v="0"/>
    <n v="-24.71"/>
    <s v=""/>
    <x v="2"/>
  </r>
  <r>
    <n v="25914"/>
    <s v="High"/>
    <n v="0.1"/>
    <n v="349.48"/>
    <n v="105.98"/>
    <n v="13.99"/>
    <n v="3403"/>
    <x v="1129"/>
    <x v="0"/>
    <x v="3"/>
    <x v="1"/>
    <x v="2"/>
    <s v="Medium Box"/>
    <x v="912"/>
    <n v="0.65"/>
    <s v="United States"/>
    <x v="0"/>
    <x v="47"/>
    <s v="Cheyenne"/>
    <n v="82001"/>
    <d v="2015-02-08T00:00:00"/>
    <d v="2015-02-11T00:00:00"/>
    <n v="5"/>
    <n v="506.5"/>
    <n v="87530"/>
    <n v="3"/>
    <n v="69"/>
    <n v="56.28"/>
    <x v="2"/>
    <x v="0"/>
    <x v="0"/>
    <s v=""/>
    <n v="349.48"/>
    <x v="9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243681-838B-4D57-A81E-B33C5EFF9344}" name="LEAST PROFITABLE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52" firstHeaderRow="1" firstDataRow="1" firstDataCol="1"/>
  <pivotFields count="34">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4">
        <item x="2"/>
        <item x="0"/>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2">
    <i>
      <x v="2"/>
    </i>
    <i t="grand">
      <x/>
    </i>
  </rowItems>
  <colItems count="1">
    <i/>
  </colItems>
  <dataFields count="1">
    <dataField name="Sum of Profit" fld="3" baseField="0" baseItem="0" numFmtId="164"/>
  </dataFields>
  <formats count="2">
    <format dxfId="30">
      <pivotArea outline="0" collapsedLevelsAreSubtotals="1" fieldPosition="0"/>
    </format>
    <format dxfId="29">
      <pivotArea dataOnly="0" labelOnly="1" outline="0" axis="axisValues" fieldPosition="0"/>
    </format>
  </formats>
  <pivotTableStyleInfo name="PivotStyleLight16" showRowHeaders="1" showColHeaders="1" showRowStripes="0" showColStripes="0" showLastColumn="1"/>
  <filters count="1">
    <filter fld="10"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7FA45D-B7E1-47AB-8F1F-596A39A6F5AD}" name="MOST PROFITABLE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B36" firstHeaderRow="1" firstDataRow="1" firstDataCol="1"/>
  <pivotFields count="34">
    <pivotField showAll="0"/>
    <pivotField showAll="0"/>
    <pivotField showAll="0"/>
    <pivotField dataField="1" showAll="0"/>
    <pivotField showAll="0"/>
    <pivotField showAll="0"/>
    <pivotField showAll="0"/>
    <pivotField showAll="0"/>
    <pivotField showAll="0"/>
    <pivotField showAll="0"/>
    <pivotField showAll="0"/>
    <pivotField axis="axisRow" showAll="0" measureFilter="1">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v="1"/>
    </i>
    <i t="grand">
      <x/>
    </i>
  </rowItems>
  <colItems count="1">
    <i/>
  </colItems>
  <dataFields count="1">
    <dataField name="Sum of Profit" fld="3" baseField="0" baseItem="0" numFmtId="164"/>
  </dataFields>
  <formats count="2">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filters count="1">
    <filter fld="1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4123E-8D2E-416B-828D-F705CDF37EF3}" name="PROFIT BY PRODUCT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34">
    <pivotField showAll="0"/>
    <pivotField showAll="0"/>
    <pivotField showAll="0"/>
    <pivotField dataField="1" showAll="0"/>
    <pivotField showAll="0"/>
    <pivotField showAll="0"/>
    <pivotField showAll="0"/>
    <pivotField showAll="0"/>
    <pivotField showAll="0"/>
    <pivotField showAll="0">
      <items count="5">
        <item x="3"/>
        <item x="0"/>
        <item x="1"/>
        <item x="2"/>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 showAll="0">
      <items count="7">
        <item x="0"/>
        <item x="2"/>
        <item x="5"/>
        <item x="4"/>
        <item x="3"/>
        <item x="1"/>
        <item t="default"/>
      </items>
    </pivotField>
    <pivotField showAll="0"/>
    <pivotField showAll="0"/>
    <pivotField showAll="0"/>
    <pivotField showAll="0"/>
    <pivotField showAll="0"/>
  </pivotFields>
  <rowFields count="1">
    <field x="10"/>
  </rowFields>
  <rowItems count="4">
    <i>
      <x v="1"/>
    </i>
    <i>
      <x v="2"/>
    </i>
    <i>
      <x/>
    </i>
    <i t="grand">
      <x/>
    </i>
  </rowItems>
  <colItems count="1">
    <i/>
  </colItems>
  <dataFields count="1">
    <dataField name="Sum of Profit" fld="3" baseField="0" baseItem="0" numFmtId="164"/>
  </dataFields>
  <formats count="2">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0AD52D-9A75-41F8-BD37-8C8B64190175}" name="SALES BY PRODUCT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B14" firstHeaderRow="1" firstDataRow="1" firstDataCol="1"/>
  <pivotFields count="34">
    <pivotField showAll="0"/>
    <pivotField showAll="0"/>
    <pivotField showAll="0"/>
    <pivotField showAll="0"/>
    <pivotField showAll="0"/>
    <pivotField showAll="0"/>
    <pivotField showAll="0"/>
    <pivotField showAll="0"/>
    <pivotField showAll="0"/>
    <pivotField showAll="0">
      <items count="5">
        <item x="3"/>
        <item x="0"/>
        <item x="1"/>
        <item x="2"/>
        <item t="default"/>
      </items>
    </pivotField>
    <pivotField axis="axisRow"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showAll="0"/>
    <pivotField dataField="1" showAll="0"/>
    <pivotField showAll="0"/>
    <pivotField showAll="0"/>
    <pivotField showAll="0"/>
    <pivotField showAll="0"/>
    <pivotField showAll="0">
      <items count="7">
        <item x="0"/>
        <item x="2"/>
        <item x="5"/>
        <item x="4"/>
        <item x="3"/>
        <item x="1"/>
        <item t="default"/>
      </items>
    </pivotField>
    <pivotField showAll="0"/>
    <pivotField showAll="0"/>
    <pivotField showAll="0"/>
    <pivotField showAll="0"/>
    <pivotField showAll="0"/>
  </pivotFields>
  <rowFields count="1">
    <field x="10"/>
  </rowFields>
  <rowItems count="4">
    <i>
      <x/>
    </i>
    <i>
      <x v="1"/>
    </i>
    <i>
      <x v="2"/>
    </i>
    <i t="grand">
      <x/>
    </i>
  </rowItems>
  <colItems count="1">
    <i/>
  </colItems>
  <dataFields count="1">
    <dataField name="Sum of Sales" fld="23" baseField="0" baseItem="0" numFmtId="164"/>
  </dataFields>
  <formats count="2">
    <format dxfId="36">
      <pivotArea outline="0" collapsedLevelsAreSubtotals="1" fieldPosition="0"/>
    </format>
    <format dxfId="3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5DB45E-9EB7-48D9-A5B5-08C05333D312}" name="MOST PROFITABLE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B31" firstHeaderRow="1" firstDataRow="1" firstDataCol="1"/>
  <pivotFields count="34">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2">
    <i>
      <x v="1"/>
    </i>
    <i t="grand">
      <x/>
    </i>
  </rowItems>
  <colItems count="1">
    <i/>
  </colItems>
  <dataFields count="1">
    <dataField name="Sum of Profit" fld="3" baseField="0" baseItem="0" numFmtId="164"/>
  </dataFields>
  <formats count="2">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filters count="1">
    <filter fld="1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0C9EB6-FEEC-4A09-9875-7D1BB52E4509}" name="Top 5 Product_Performance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9:B45" firstHeaderRow="1" firstDataRow="1" firstDataCol="1"/>
  <pivotFields count="34">
    <pivotField showAll="0"/>
    <pivotField showAll="0"/>
    <pivotField numFmtId="9" showAll="0"/>
    <pivotField dataField="1" numFmtId="2" showAll="0"/>
    <pivotField showAll="0"/>
    <pivotField showAll="0"/>
    <pivotField showAll="0"/>
    <pivotField showAll="0"/>
    <pivotField showAll="0"/>
    <pivotField showAll="0"/>
    <pivotField showAll="0"/>
    <pivotField showAll="0"/>
    <pivotField showAll="0"/>
    <pivotField axis="axisRow" showAll="0" measureFilter="1" sortType="de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numFmtId="14" showAll="0"/>
    <pivotField showAll="0"/>
    <pivotField numFmtId="164" showAll="0"/>
    <pivotField showAll="0"/>
    <pivotField showAll="0"/>
    <pivotField numFmtId="2" showAll="0"/>
    <pivotField showAll="0"/>
    <pivotField showAll="0"/>
    <pivotField showAll="0"/>
    <pivotField showAll="0"/>
    <pivotField showAll="0"/>
    <pivotField showAll="0"/>
    <pivotField showAll="0"/>
  </pivotFields>
  <rowFields count="1">
    <field x="13"/>
  </rowFields>
  <rowItems count="6">
    <i>
      <x v="349"/>
    </i>
    <i>
      <x v="409"/>
    </i>
    <i>
      <x v="375"/>
    </i>
    <i>
      <x v="698"/>
    </i>
    <i>
      <x v="423"/>
    </i>
    <i t="grand">
      <x/>
    </i>
  </rowItems>
  <colItems count="1">
    <i/>
  </colItems>
  <dataFields count="1">
    <dataField name="Sum of Profit" fld="3" baseField="0" baseItem="0" numFmtId="164"/>
  </dataFields>
  <formats count="2">
    <format dxfId="40">
      <pivotArea outline="0" collapsedLevelsAreSubtotals="1" fieldPosition="0"/>
    </format>
    <format dxfId="3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86F998-C82F-45D0-B219-68ACCF0C7FE5}" name="LEAST PROFITABLE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B57" firstHeaderRow="1" firstDataRow="1" firstDataCol="1"/>
  <pivotFields count="34">
    <pivotField showAll="0"/>
    <pivotField showAll="0"/>
    <pivotField showAll="0"/>
    <pivotField dataField="1" showAll="0"/>
    <pivotField showAll="0"/>
    <pivotField showAll="0"/>
    <pivotField showAll="0"/>
    <pivotField showAll="0"/>
    <pivotField showAll="0"/>
    <pivotField showAll="0"/>
    <pivotField showAll="0"/>
    <pivotField axis="axisRow" showAll="0" measureFilter="1"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v="15"/>
    </i>
    <i t="grand">
      <x/>
    </i>
  </rowItems>
  <colItems count="1">
    <i/>
  </colItems>
  <dataFields count="1">
    <dataField name="Sum of Profit" fld="3" baseField="0" baseItem="0" numFmtId="164"/>
  </dataFields>
  <formats count="2">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filters count="1">
    <filter fld="11"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61B04A-0781-47A8-8F8E-1A32BB0BE84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B34" firstHeaderRow="1" firstDataRow="1" firstDataCol="1"/>
  <pivotFields count="34">
    <pivotField showAll="0"/>
    <pivotField showAll="0"/>
    <pivotField numFmtId="9"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numFmtId="164" showAll="0"/>
    <pivotField showAll="0"/>
    <pivotField showAll="0"/>
    <pivotField numFmtId="2" showAll="0"/>
    <pivotField showAll="0"/>
    <pivotField showAll="0"/>
    <pivotField axis="axisRow" showAll="0">
      <items count="5">
        <item x="1"/>
        <item x="2"/>
        <item x="3"/>
        <item x="0"/>
        <item t="default"/>
      </items>
    </pivotField>
    <pivotField showAll="0"/>
    <pivotField showAll="0"/>
    <pivotField showAll="0"/>
    <pivotField dataField="1" showAll="0">
      <items count="992">
        <item x="613"/>
        <item x="762"/>
        <item x="670"/>
        <item x="244"/>
        <item x="979"/>
        <item x="929"/>
        <item x="360"/>
        <item x="655"/>
        <item x="982"/>
        <item x="806"/>
        <item x="575"/>
        <item x="428"/>
        <item x="672"/>
        <item x="266"/>
        <item x="772"/>
        <item x="495"/>
        <item x="29"/>
        <item x="109"/>
        <item x="559"/>
        <item x="704"/>
        <item x="729"/>
        <item x="949"/>
        <item x="678"/>
        <item x="935"/>
        <item x="546"/>
        <item x="680"/>
        <item x="484"/>
        <item x="964"/>
        <item x="383"/>
        <item x="463"/>
        <item x="483"/>
        <item x="674"/>
        <item x="794"/>
        <item x="707"/>
        <item x="558"/>
        <item x="644"/>
        <item x="950"/>
        <item x="322"/>
        <item x="676"/>
        <item x="828"/>
        <item x="436"/>
        <item x="624"/>
        <item x="632"/>
        <item x="801"/>
        <item x="652"/>
        <item x="654"/>
        <item x="614"/>
        <item x="945"/>
        <item x="666"/>
        <item x="57"/>
        <item x="733"/>
        <item x="916"/>
        <item x="756"/>
        <item x="618"/>
        <item x="625"/>
        <item x="623"/>
        <item x="268"/>
        <item x="468"/>
        <item x="740"/>
        <item x="557"/>
        <item x="609"/>
        <item x="948"/>
        <item x="959"/>
        <item x="265"/>
        <item x="44"/>
        <item x="980"/>
        <item x="537"/>
        <item x="921"/>
        <item x="156"/>
        <item x="770"/>
        <item x="587"/>
        <item x="494"/>
        <item x="607"/>
        <item x="12"/>
        <item x="777"/>
        <item x="206"/>
        <item x="143"/>
        <item x="649"/>
        <item x="899"/>
        <item x="58"/>
        <item x="435"/>
        <item x="243"/>
        <item x="520"/>
        <item x="596"/>
        <item x="258"/>
        <item x="263"/>
        <item x="230"/>
        <item x="739"/>
        <item x="722"/>
        <item x="162"/>
        <item x="303"/>
        <item x="24"/>
        <item x="808"/>
        <item x="850"/>
        <item x="149"/>
        <item x="825"/>
        <item x="725"/>
        <item x="954"/>
        <item x="42"/>
        <item x="287"/>
        <item x="456"/>
        <item x="839"/>
        <item x="155"/>
        <item x="967"/>
        <item x="37"/>
        <item x="731"/>
        <item x="68"/>
        <item x="236"/>
        <item x="534"/>
        <item x="836"/>
        <item x="407"/>
        <item x="300"/>
        <item x="424"/>
        <item x="125"/>
        <item x="763"/>
        <item x="318"/>
        <item x="966"/>
        <item x="362"/>
        <item x="434"/>
        <item x="59"/>
        <item x="355"/>
        <item x="759"/>
        <item x="847"/>
        <item x="325"/>
        <item x="229"/>
        <item x="881"/>
        <item x="455"/>
        <item x="395"/>
        <item x="91"/>
        <item x="50"/>
        <item x="73"/>
        <item x="320"/>
        <item x="409"/>
        <item x="893"/>
        <item x="375"/>
        <item x="834"/>
        <item x="4"/>
        <item x="217"/>
        <item x="931"/>
        <item x="397"/>
        <item x="119"/>
        <item x="291"/>
        <item x="658"/>
        <item x="38"/>
        <item x="732"/>
        <item x="176"/>
        <item x="503"/>
        <item x="505"/>
        <item x="284"/>
        <item x="601"/>
        <item x="451"/>
        <item x="792"/>
        <item x="531"/>
        <item x="968"/>
        <item x="45"/>
        <item x="528"/>
        <item x="675"/>
        <item x="635"/>
        <item x="502"/>
        <item x="361"/>
        <item x="835"/>
        <item x="953"/>
        <item x="467"/>
        <item x="254"/>
        <item x="891"/>
        <item x="633"/>
        <item x="445"/>
        <item x="367"/>
        <item x="747"/>
        <item x="492"/>
        <item x="766"/>
        <item x="971"/>
        <item x="865"/>
        <item x="940"/>
        <item x="168"/>
        <item x="343"/>
        <item x="556"/>
        <item x="390"/>
        <item x="276"/>
        <item x="358"/>
        <item x="400"/>
        <item x="245"/>
        <item x="427"/>
        <item x="387"/>
        <item x="902"/>
        <item x="701"/>
        <item x="87"/>
        <item x="685"/>
        <item x="781"/>
        <item x="562"/>
        <item x="123"/>
        <item x="702"/>
        <item x="18"/>
        <item x="878"/>
        <item x="818"/>
        <item x="413"/>
        <item x="35"/>
        <item x="745"/>
        <item x="619"/>
        <item x="278"/>
        <item x="903"/>
        <item x="516"/>
        <item x="408"/>
        <item x="306"/>
        <item x="159"/>
        <item x="532"/>
        <item x="372"/>
        <item x="530"/>
        <item x="414"/>
        <item x="803"/>
        <item x="74"/>
        <item x="868"/>
        <item x="641"/>
        <item x="112"/>
        <item x="174"/>
        <item x="569"/>
        <item x="61"/>
        <item x="742"/>
        <item x="1"/>
        <item x="150"/>
        <item x="184"/>
        <item x="951"/>
        <item x="398"/>
        <item x="698"/>
        <item x="440"/>
        <item x="645"/>
        <item x="328"/>
        <item x="906"/>
        <item x="549"/>
        <item x="477"/>
        <item x="314"/>
        <item x="349"/>
        <item x="809"/>
        <item x="454"/>
        <item x="271"/>
        <item x="989"/>
        <item x="22"/>
        <item x="189"/>
        <item x="876"/>
        <item x="97"/>
        <item x="805"/>
        <item x="570"/>
        <item x="420"/>
        <item x="148"/>
        <item x="470"/>
        <item x="963"/>
        <item x="831"/>
        <item x="620"/>
        <item x="514"/>
        <item x="115"/>
        <item x="526"/>
        <item x="3"/>
        <item x="659"/>
        <item x="379"/>
        <item x="936"/>
        <item x="774"/>
        <item x="821"/>
        <item x="257"/>
        <item x="191"/>
        <item x="579"/>
        <item x="773"/>
        <item x="186"/>
        <item x="942"/>
        <item x="313"/>
        <item x="388"/>
        <item x="785"/>
        <item x="723"/>
        <item x="234"/>
        <item x="544"/>
        <item x="923"/>
        <item x="749"/>
        <item x="720"/>
        <item x="961"/>
        <item x="743"/>
        <item x="934"/>
        <item x="790"/>
        <item x="72"/>
        <item x="504"/>
        <item x="450"/>
        <item x="431"/>
        <item x="844"/>
        <item x="630"/>
        <item x="927"/>
        <item x="838"/>
        <item x="43"/>
        <item x="826"/>
        <item x="782"/>
        <item x="939"/>
        <item x="797"/>
        <item x="94"/>
        <item x="857"/>
        <item x="7"/>
        <item x="551"/>
        <item x="752"/>
        <item x="856"/>
        <item x="104"/>
        <item x="20"/>
        <item x="6"/>
        <item x="347"/>
        <item x="932"/>
        <item x="340"/>
        <item x="458"/>
        <item x="205"/>
        <item x="639"/>
        <item x="589"/>
        <item x="554"/>
        <item x="396"/>
        <item x="213"/>
        <item x="628"/>
        <item x="370"/>
        <item x="405"/>
        <item x="272"/>
        <item x="928"/>
        <item x="515"/>
        <item x="430"/>
        <item x="741"/>
        <item x="240"/>
        <item x="524"/>
        <item x="475"/>
        <item x="124"/>
        <item x="990"/>
        <item x="882"/>
        <item x="767"/>
        <item x="600"/>
        <item x="330"/>
        <item x="26"/>
        <item x="867"/>
        <item x="275"/>
        <item x="565"/>
        <item x="819"/>
        <item x="86"/>
        <item x="751"/>
        <item x="706"/>
        <item x="249"/>
        <item x="140"/>
        <item x="480"/>
        <item x="811"/>
        <item x="211"/>
        <item x="787"/>
        <item x="721"/>
        <item x="460"/>
        <item x="616"/>
        <item x="603"/>
        <item x="469"/>
        <item x="289"/>
        <item x="687"/>
        <item x="662"/>
        <item x="422"/>
        <item x="837"/>
        <item x="280"/>
        <item x="489"/>
        <item x="311"/>
        <item x="181"/>
        <item x="866"/>
        <item x="242"/>
        <item x="977"/>
        <item x="855"/>
        <item x="116"/>
        <item x="820"/>
        <item x="374"/>
        <item x="488"/>
        <item x="324"/>
        <item x="783"/>
        <item x="493"/>
        <item x="604"/>
        <item x="471"/>
        <item x="894"/>
        <item x="151"/>
        <item x="563"/>
        <item x="231"/>
        <item x="131"/>
        <item x="177"/>
        <item x="985"/>
        <item x="255"/>
        <item x="548"/>
        <item x="780"/>
        <item x="316"/>
        <item x="342"/>
        <item x="779"/>
        <item x="79"/>
        <item x="972"/>
        <item x="824"/>
        <item x="55"/>
        <item x="466"/>
        <item x="199"/>
        <item x="848"/>
        <item x="169"/>
        <item x="744"/>
        <item x="973"/>
        <item x="605"/>
        <item x="937"/>
        <item x="363"/>
        <item x="331"/>
        <item x="974"/>
        <item x="699"/>
        <item x="764"/>
        <item x="92"/>
        <item x="392"/>
        <item x="883"/>
        <item x="726"/>
        <item x="827"/>
        <item x="646"/>
        <item x="241"/>
        <item x="926"/>
        <item x="650"/>
        <item x="657"/>
        <item x="660"/>
        <item x="629"/>
        <item x="717"/>
        <item x="304"/>
        <item x="113"/>
        <item x="606"/>
        <item x="27"/>
        <item x="513"/>
        <item x="36"/>
        <item x="161"/>
        <item x="511"/>
        <item x="984"/>
        <item x="105"/>
        <item x="419"/>
        <item x="822"/>
        <item x="615"/>
        <item x="938"/>
        <item x="622"/>
        <item x="667"/>
        <item x="210"/>
        <item x="118"/>
        <item x="175"/>
        <item x="75"/>
        <item x="863"/>
        <item x="437"/>
        <item x="724"/>
        <item x="760"/>
        <item x="23"/>
        <item x="28"/>
        <item x="849"/>
        <item x="734"/>
        <item x="870"/>
        <item x="798"/>
        <item x="832"/>
        <item x="317"/>
        <item x="117"/>
        <item x="550"/>
        <item x="201"/>
        <item x="547"/>
        <item x="165"/>
        <item x="154"/>
        <item x="518"/>
        <item x="924"/>
        <item x="439"/>
        <item x="382"/>
        <item x="262"/>
        <item x="642"/>
        <item x="63"/>
        <item x="474"/>
        <item x="167"/>
        <item x="713"/>
        <item x="158"/>
        <item x="141"/>
        <item x="943"/>
        <item x="415"/>
        <item x="634"/>
        <item x="560"/>
        <item x="920"/>
        <item x="708"/>
        <item x="533"/>
        <item x="273"/>
        <item x="969"/>
        <item x="705"/>
        <item x="185"/>
        <item x="110"/>
        <item x="765"/>
        <item x="305"/>
        <item x="107"/>
        <item x="914"/>
        <item x="132"/>
        <item x="417"/>
        <item x="988"/>
        <item x="401"/>
        <item x="842"/>
        <item x="346"/>
        <item x="164"/>
        <item x="829"/>
        <item x="965"/>
        <item x="592"/>
        <item x="386"/>
        <item x="163"/>
        <item x="250"/>
        <item x="588"/>
        <item x="663"/>
        <item x="909"/>
        <item x="421"/>
        <item x="52"/>
        <item x="366"/>
        <item x="597"/>
        <item x="684"/>
        <item x="905"/>
        <item x="279"/>
        <item x="40"/>
        <item x="910"/>
        <item x="357"/>
        <item x="351"/>
        <item x="127"/>
        <item x="478"/>
        <item x="404"/>
        <item x="912"/>
        <item x="833"/>
        <item x="371"/>
        <item x="188"/>
        <item x="508"/>
        <item x="223"/>
        <item x="373"/>
        <item x="54"/>
        <item x="578"/>
        <item x="341"/>
        <item x="487"/>
        <item x="13"/>
        <item x="228"/>
        <item x="77"/>
        <item x="479"/>
        <item x="643"/>
        <item x="212"/>
        <item x="121"/>
        <item x="873"/>
        <item x="661"/>
        <item x="754"/>
        <item x="225"/>
        <item x="970"/>
        <item x="711"/>
        <item x="238"/>
        <item x="406"/>
        <item x="696"/>
        <item x="418"/>
        <item x="385"/>
        <item x="128"/>
        <item x="750"/>
        <item x="771"/>
        <item x="207"/>
        <item x="130"/>
        <item x="253"/>
        <item x="677"/>
        <item x="869"/>
        <item x="768"/>
        <item x="522"/>
        <item x="640"/>
        <item x="911"/>
        <item x="389"/>
        <item x="872"/>
        <item x="204"/>
        <item x="352"/>
        <item x="552"/>
        <item x="889"/>
        <item x="566"/>
        <item x="571"/>
        <item x="269"/>
        <item x="198"/>
        <item x="129"/>
        <item x="146"/>
        <item x="111"/>
        <item x="252"/>
        <item x="315"/>
        <item x="65"/>
        <item x="85"/>
        <item x="69"/>
        <item x="930"/>
        <item x="120"/>
        <item x="543"/>
        <item x="412"/>
        <item x="166"/>
        <item x="535"/>
        <item x="481"/>
        <item x="892"/>
        <item x="453"/>
        <item x="703"/>
        <item x="302"/>
        <item x="202"/>
        <item x="70"/>
        <item x="830"/>
        <item x="353"/>
        <item x="582"/>
        <item x="135"/>
        <item x="33"/>
        <item x="301"/>
        <item x="0"/>
        <item x="656"/>
        <item x="102"/>
        <item x="874"/>
        <item x="952"/>
        <item x="376"/>
        <item x="580"/>
        <item x="10"/>
        <item x="697"/>
        <item x="256"/>
        <item x="294"/>
        <item x="880"/>
        <item x="53"/>
        <item x="962"/>
        <item x="452"/>
        <item x="669"/>
        <item x="411"/>
        <item x="879"/>
        <item x="224"/>
        <item x="327"/>
        <item x="182"/>
        <item x="277"/>
        <item x="719"/>
        <item x="540"/>
        <item x="410"/>
        <item x="173"/>
        <item x="804"/>
        <item x="761"/>
        <item x="348"/>
        <item x="251"/>
        <item x="426"/>
        <item x="84"/>
        <item x="814"/>
        <item x="917"/>
        <item x="567"/>
        <item x="555"/>
        <item x="536"/>
        <item x="497"/>
        <item x="683"/>
        <item x="423"/>
        <item x="859"/>
        <item x="48"/>
        <item x="425"/>
        <item x="310"/>
        <item x="621"/>
        <item x="757"/>
        <item x="737"/>
        <item x="691"/>
        <item x="76"/>
        <item x="183"/>
        <item x="62"/>
        <item x="941"/>
        <item x="51"/>
        <item x="746"/>
        <item x="11"/>
        <item x="160"/>
        <item x="16"/>
        <item x="612"/>
        <item x="321"/>
        <item x="441"/>
        <item x="15"/>
        <item x="296"/>
        <item x="791"/>
        <item x="345"/>
        <item x="608"/>
        <item x="845"/>
        <item x="139"/>
        <item x="402"/>
        <item x="778"/>
        <item x="82"/>
        <item x="299"/>
        <item x="172"/>
        <item x="122"/>
        <item x="689"/>
        <item x="648"/>
        <item x="875"/>
        <item x="457"/>
        <item x="686"/>
        <item x="673"/>
        <item x="500"/>
        <item x="748"/>
        <item x="895"/>
        <item x="753"/>
        <item x="93"/>
        <item x="922"/>
        <item x="810"/>
        <item x="788"/>
        <item x="904"/>
        <item x="64"/>
        <item x="602"/>
        <item x="98"/>
        <item x="81"/>
        <item x="41"/>
        <item x="364"/>
        <item x="34"/>
        <item x="960"/>
        <item x="862"/>
        <item x="157"/>
        <item x="854"/>
        <item x="288"/>
        <item x="106"/>
        <item x="884"/>
        <item x="576"/>
        <item x="391"/>
        <item x="194"/>
        <item x="795"/>
        <item x="712"/>
        <item x="8"/>
        <item x="858"/>
        <item x="816"/>
        <item x="476"/>
        <item x="925"/>
        <item x="651"/>
        <item x="727"/>
        <item x="215"/>
        <item x="259"/>
        <item x="812"/>
        <item x="599"/>
        <item x="817"/>
        <item x="512"/>
        <item x="947"/>
        <item x="208"/>
        <item x="282"/>
        <item x="700"/>
        <item x="958"/>
        <item x="813"/>
        <item x="103"/>
        <item x="525"/>
        <item x="636"/>
        <item x="568"/>
        <item x="108"/>
        <item x="584"/>
        <item x="692"/>
        <item x="784"/>
        <item x="393"/>
        <item x="283"/>
        <item x="462"/>
        <item x="354"/>
        <item x="823"/>
        <item x="170"/>
        <item x="193"/>
        <item x="986"/>
        <item x="214"/>
        <item x="919"/>
        <item x="308"/>
        <item x="590"/>
        <item x="529"/>
        <item x="807"/>
        <item x="647"/>
        <item x="564"/>
        <item x="19"/>
        <item x="49"/>
        <item x="459"/>
        <item x="585"/>
        <item x="365"/>
        <item x="32"/>
        <item x="239"/>
        <item x="384"/>
        <item x="9"/>
        <item x="203"/>
        <item x="714"/>
        <item x="338"/>
        <item x="461"/>
        <item x="908"/>
        <item x="509"/>
        <item x="60"/>
        <item x="846"/>
        <item x="897"/>
        <item x="171"/>
        <item x="333"/>
        <item x="235"/>
        <item x="219"/>
        <item x="775"/>
        <item x="595"/>
        <item x="403"/>
        <item x="728"/>
        <item x="88"/>
        <item x="668"/>
        <item x="196"/>
        <item x="144"/>
        <item x="5"/>
        <item x="913"/>
        <item x="507"/>
        <item x="138"/>
        <item x="448"/>
        <item x="885"/>
        <item x="218"/>
        <item x="851"/>
        <item x="900"/>
        <item x="665"/>
        <item x="270"/>
        <item x="539"/>
        <item x="860"/>
        <item x="83"/>
        <item x="442"/>
        <item x="521"/>
        <item x="334"/>
        <item x="852"/>
        <item x="443"/>
        <item x="542"/>
        <item x="152"/>
        <item x="800"/>
        <item x="572"/>
        <item x="274"/>
        <item x="416"/>
        <item x="735"/>
        <item x="312"/>
        <item x="853"/>
        <item x="380"/>
        <item x="519"/>
        <item x="337"/>
        <item x="264"/>
        <item x="695"/>
        <item x="21"/>
        <item x="561"/>
        <item x="145"/>
        <item x="293"/>
        <item x="359"/>
        <item x="888"/>
        <item x="179"/>
        <item x="786"/>
        <item x="96"/>
        <item x="297"/>
        <item x="510"/>
        <item x="30"/>
        <item x="840"/>
        <item x="99"/>
        <item x="898"/>
        <item x="344"/>
        <item x="769"/>
        <item x="187"/>
        <item x="573"/>
        <item x="329"/>
        <item x="815"/>
        <item x="381"/>
        <item x="200"/>
        <item x="153"/>
        <item x="523"/>
        <item x="281"/>
        <item x="17"/>
        <item x="887"/>
        <item x="553"/>
        <item x="933"/>
        <item x="369"/>
        <item x="248"/>
        <item x="653"/>
        <item x="693"/>
        <item x="506"/>
        <item x="90"/>
        <item x="718"/>
        <item x="944"/>
        <item x="180"/>
        <item x="981"/>
        <item x="247"/>
        <item x="610"/>
        <item x="517"/>
        <item x="871"/>
        <item x="583"/>
        <item x="295"/>
        <item x="71"/>
        <item x="66"/>
        <item x="39"/>
        <item x="957"/>
        <item x="738"/>
        <item x="975"/>
        <item x="335"/>
        <item x="682"/>
        <item x="339"/>
        <item x="498"/>
        <item x="429"/>
        <item x="987"/>
        <item x="336"/>
        <item x="755"/>
        <item x="626"/>
        <item x="541"/>
        <item x="449"/>
        <item x="246"/>
        <item x="134"/>
        <item x="955"/>
        <item x="438"/>
        <item x="237"/>
        <item x="368"/>
        <item x="485"/>
        <item x="233"/>
        <item x="586"/>
        <item x="133"/>
        <item x="221"/>
        <item x="25"/>
        <item x="89"/>
        <item x="574"/>
        <item x="378"/>
        <item x="793"/>
        <item x="843"/>
        <item x="690"/>
        <item x="736"/>
        <item x="664"/>
        <item x="261"/>
        <item x="220"/>
        <item x="142"/>
        <item x="232"/>
        <item x="716"/>
        <item x="776"/>
        <item x="137"/>
        <item x="499"/>
        <item x="433"/>
        <item x="290"/>
        <item x="307"/>
        <item x="67"/>
        <item x="491"/>
        <item x="896"/>
        <item x="319"/>
        <item x="292"/>
        <item x="796"/>
        <item x="591"/>
        <item x="978"/>
        <item x="197"/>
        <item x="545"/>
        <item x="694"/>
        <item x="190"/>
        <item x="178"/>
        <item x="14"/>
        <item x="286"/>
        <item x="399"/>
        <item x="95"/>
        <item x="637"/>
        <item x="100"/>
        <item x="496"/>
        <item x="209"/>
        <item x="285"/>
        <item x="136"/>
        <item x="617"/>
        <item x="671"/>
        <item x="267"/>
        <item x="309"/>
        <item x="890"/>
        <item x="147"/>
        <item x="841"/>
        <item x="538"/>
        <item x="47"/>
        <item x="907"/>
        <item x="226"/>
        <item x="46"/>
        <item x="356"/>
        <item x="101"/>
        <item x="877"/>
        <item x="802"/>
        <item x="446"/>
        <item x="886"/>
        <item x="864"/>
        <item x="730"/>
        <item x="490"/>
        <item x="216"/>
        <item x="638"/>
        <item x="627"/>
        <item x="323"/>
        <item x="332"/>
        <item x="577"/>
        <item x="715"/>
        <item x="195"/>
        <item x="80"/>
        <item x="31"/>
        <item x="594"/>
        <item x="501"/>
        <item x="681"/>
        <item x="901"/>
        <item x="465"/>
        <item x="114"/>
        <item x="126"/>
        <item x="222"/>
        <item x="56"/>
        <item x="394"/>
        <item x="611"/>
        <item x="298"/>
        <item x="377"/>
        <item x="976"/>
        <item x="709"/>
        <item x="710"/>
        <item x="593"/>
        <item x="631"/>
        <item x="482"/>
        <item x="527"/>
        <item x="192"/>
        <item x="78"/>
        <item x="688"/>
        <item x="789"/>
        <item x="758"/>
        <item x="956"/>
        <item x="350"/>
        <item x="799"/>
        <item x="227"/>
        <item x="946"/>
        <item x="581"/>
        <item x="486"/>
        <item x="260"/>
        <item x="473"/>
        <item x="444"/>
        <item x="861"/>
        <item x="447"/>
        <item x="679"/>
        <item x="472"/>
        <item x="598"/>
        <item x="983"/>
        <item x="915"/>
        <item x="432"/>
        <item x="326"/>
        <item x="918"/>
        <item x="464"/>
        <item x="2"/>
        <item t="default"/>
      </items>
    </pivotField>
  </pivotFields>
  <rowFields count="1">
    <field x="29"/>
  </rowFields>
  <rowItems count="5">
    <i>
      <x/>
    </i>
    <i>
      <x v="1"/>
    </i>
    <i>
      <x v="2"/>
    </i>
    <i>
      <x v="3"/>
    </i>
    <i t="grand">
      <x/>
    </i>
  </rowItems>
  <colItems count="1">
    <i/>
  </colItems>
  <dataFields count="1">
    <dataField name="Count of New Profit_Margin"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59ED56-A61C-4BB3-B8C2-95D17D94A07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D43" firstHeaderRow="0" firstDataRow="1" firstDataCol="1"/>
  <pivotFields count="34">
    <pivotField showAll="0"/>
    <pivotField showAll="0"/>
    <pivotField numFmtId="9"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dataField="1" numFmtId="164" showAll="0"/>
    <pivotField showAll="0"/>
    <pivotField showAll="0"/>
    <pivotField numFmtId="2" showAll="0"/>
    <pivotField showAll="0"/>
    <pivotField showAll="0"/>
    <pivotField showAll="0"/>
    <pivotField axis="axisRow" showAll="0">
      <items count="3">
        <item x="0"/>
        <item x="1"/>
        <item t="default"/>
      </items>
    </pivotField>
    <pivotField showAll="0"/>
    <pivotField showAll="0"/>
    <pivotField showAll="0"/>
  </pivotFields>
  <rowFields count="1">
    <field x="30"/>
  </rowFields>
  <rowItems count="3">
    <i>
      <x/>
    </i>
    <i>
      <x v="1"/>
    </i>
    <i t="grand">
      <x/>
    </i>
  </rowItems>
  <colFields count="1">
    <field x="-2"/>
  </colFields>
  <colItems count="3">
    <i>
      <x/>
    </i>
    <i i="1">
      <x v="1"/>
    </i>
    <i i="2">
      <x v="2"/>
    </i>
  </colItems>
  <dataFields count="3">
    <dataField name="Sum of Sales" fld="23" baseField="0" baseItem="0" numFmtId="164"/>
    <dataField name="Sum of Profit" fld="3" baseField="0" baseItem="0" numFmtId="164"/>
    <dataField name="Sum of Quantity ordered new" fld="22" baseField="0" baseItem="0"/>
  </dataFields>
  <formats count="1">
    <format dxfId="28">
      <pivotArea outline="0" collapsedLevelsAreSubtotals="1" fieldPosition="0">
        <references count="1">
          <reference field="4294967294" count="1" selected="0">
            <x v="1"/>
          </reference>
        </references>
      </pivotArea>
    </format>
  </formats>
  <chartFormats count="3">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1183F6-FABE-4500-BA65-1915F90EAE99}" name="Time Difference of Shipping Mod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1:C25" firstHeaderRow="0" firstDataRow="1" firstDataCol="1"/>
  <pivotFields count="34">
    <pivotField showAll="0"/>
    <pivotField showAll="0"/>
    <pivotField showAll="0"/>
    <pivotField showAll="0"/>
    <pivotField showAll="0"/>
    <pivotField dataField="1"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Fields count="1">
    <field x="-2"/>
  </colFields>
  <colItems count="2">
    <i>
      <x/>
    </i>
    <i i="1">
      <x v="1"/>
    </i>
  </colItems>
  <dataFields count="2">
    <dataField name="Average of Order Processing Time" fld="25" subtotal="average" baseField="7" baseItem="1"/>
    <dataField name="Average of Shipping Cost" fld="5" subtotal="average" baseField="8" baseItem="2" numFmtId="164"/>
  </dataFields>
  <formats count="7">
    <format dxfId="18">
      <pivotArea outline="0" collapsedLevelsAreSubtotals="1" fieldPosition="0"/>
    </format>
    <format dxfId="17">
      <pivotArea dataOnly="0" labelOnly="1" outline="0" axis="axisValues" fieldPosition="0"/>
    </format>
    <format dxfId="16">
      <pivotArea collapsedLevelsAreSubtotals="1" fieldPosition="0">
        <references count="1">
          <reference field="8" count="0"/>
        </references>
      </pivotArea>
    </format>
    <format dxfId="15">
      <pivotArea grandRow="1" outline="0" collapsedLevelsAreSubtotals="1" fieldPosition="0"/>
    </format>
    <format dxfId="14">
      <pivotArea dataOnly="0" labelOnly="1" outline="0" axis="axisValues" fieldPosition="0"/>
    </format>
    <format dxfId="13">
      <pivotArea outline="0" collapsedLevelsAreSubtotals="1" fieldPosition="0">
        <references count="1">
          <reference field="4294967294" count="1" selected="0">
            <x v="1"/>
          </reference>
        </references>
      </pivotArea>
    </format>
    <format dxfId="12">
      <pivotArea dataOnly="0" labelOnly="1" grandRow="1" outline="0" fieldPosition="0"/>
    </format>
  </formats>
  <chartFormats count="6">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pivotArea type="data" outline="0" fieldPosition="0">
        <references count="2">
          <reference field="4294967294" count="1" selected="0">
            <x v="1"/>
          </reference>
          <reference field="8" count="1" selected="0">
            <x v="0"/>
          </reference>
        </references>
      </pivotArea>
    </chartFormat>
    <chartFormat chart="9" format="11">
      <pivotArea type="data" outline="0" fieldPosition="0">
        <references count="2">
          <reference field="4294967294" count="1" selected="0">
            <x v="1"/>
          </reference>
          <reference field="8" count="1" selected="0">
            <x v="1"/>
          </reference>
        </references>
      </pivotArea>
    </chartFormat>
    <chartFormat chart="13" format="14" series="1">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669362-3B66-4DDC-884C-203856280F1E}" name="Average Cost Different Shipping Mod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B15" firstHeaderRow="1" firstDataRow="1" firstDataCol="1"/>
  <pivotFields count="34">
    <pivotField showAll="0"/>
    <pivotField showAll="0"/>
    <pivotField showAll="0"/>
    <pivotField showAll="0"/>
    <pivotField showAll="0"/>
    <pivotField dataField="1"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Average of Shipping Cost" fld="5" subtotal="average" baseField="7" baseItem="0"/>
  </dataFields>
  <formats count="2">
    <format dxfId="20">
      <pivotArea outline="0" collapsedLevelsAreSubtotals="1" fieldPosition="0"/>
    </format>
    <format dxfId="19">
      <pivotArea dataOnly="0" labelOnly="1" outline="0" axis="axisValues" fieldPosition="0"/>
    </format>
  </formats>
  <chartFormats count="1">
    <chartFormat chart="1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0F1D92-787F-4B9F-9C74-CCE734E36AC9}"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9:C34" firstHeaderRow="0" firstDataRow="1" firstDataCol="1" rowPageCount="1" colPageCount="1"/>
  <pivotFields count="34">
    <pivotField showAll="0"/>
    <pivotField showAll="0"/>
    <pivotField showAll="0"/>
    <pivotField showAll="0"/>
    <pivotField showAll="0"/>
    <pivotField dataField="1"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6"/>
  </rowFields>
  <rowItems count="5">
    <i>
      <x/>
    </i>
    <i>
      <x v="1"/>
    </i>
    <i>
      <x v="2"/>
    </i>
    <i>
      <x v="3"/>
    </i>
    <i t="grand">
      <x/>
    </i>
  </rowItems>
  <colFields count="1">
    <field x="-2"/>
  </colFields>
  <colItems count="2">
    <i>
      <x/>
    </i>
    <i i="1">
      <x v="1"/>
    </i>
  </colItems>
  <pageFields count="1">
    <pageField fld="8" hier="-1"/>
  </pageFields>
  <dataFields count="2">
    <dataField name="Average of Order Processing Time" fld="25" subtotal="average" baseField="7" baseItem="1"/>
    <dataField name="Average of Shipping Cost" fld="5" subtotal="average" baseField="16" baseItem="1"/>
  </dataFields>
  <formats count="7">
    <format dxfId="27">
      <pivotArea outline="0" collapsedLevelsAreSubtotals="1" fieldPosition="0"/>
    </format>
    <format dxfId="26">
      <pivotArea dataOnly="0" labelOnly="1" outline="0" axis="axisValues" fieldPosition="0"/>
    </format>
    <format dxfId="25">
      <pivotArea collapsedLevelsAreSubtotals="1" fieldPosition="0">
        <references count="1">
          <reference field="8" count="0"/>
        </references>
      </pivotArea>
    </format>
    <format dxfId="24">
      <pivotArea grandRow="1" outline="0" collapsedLevelsAreSubtotals="1" fieldPosition="0"/>
    </format>
    <format dxfId="23">
      <pivotArea dataOnly="0" labelOnly="1" outline="0" axis="axisValues" fieldPosition="0"/>
    </format>
    <format dxfId="22">
      <pivotArea field="8" type="button" dataOnly="0" labelOnly="1" outline="0" axis="axisPage" fieldPosition="0"/>
    </format>
    <format dxfId="21">
      <pivotArea field="16" type="button" dataOnly="0" labelOnly="1" outline="0" axis="axisRow" fieldPosition="0"/>
    </format>
  </formats>
  <chartFormats count="3">
    <chartFormat chart="9" format="8"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78FAB8-70F3-40F0-92A3-85020032A03A}"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C17" firstHeaderRow="0" firstDataRow="1" firstDataCol="1"/>
  <pivotFields count="34">
    <pivotField showAll="0"/>
    <pivotField showAll="0"/>
    <pivotField showAll="0"/>
    <pivotField dataField="1" showAll="0"/>
    <pivotField showAll="0"/>
    <pivotField showAll="0"/>
    <pivotField showAll="0"/>
    <pivotField showAll="0"/>
    <pivotField showAll="0"/>
    <pivotField showAll="0">
      <items count="5">
        <item x="3"/>
        <item x="0"/>
        <item x="1"/>
        <item x="2"/>
        <item t="default"/>
      </items>
    </pivotField>
    <pivotField showAll="0"/>
    <pivotField showAll="0"/>
    <pivotField showAll="0"/>
    <pivotField showAll="0"/>
    <pivotField showAll="0"/>
    <pivotField showAll="0"/>
    <pivotField axis="axisRow"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dataField="1" showAll="0"/>
    <pivotField showAll="0"/>
    <pivotField showAll="0"/>
    <pivotField showAll="0"/>
    <pivotField showAll="0"/>
    <pivotField showAll="0">
      <items count="7">
        <item x="0"/>
        <item x="2"/>
        <item x="5"/>
        <item x="4"/>
        <item x="3"/>
        <item x="1"/>
        <item t="default"/>
      </items>
    </pivotField>
    <pivotField showAll="0"/>
    <pivotField showAll="0"/>
    <pivotField showAll="0"/>
    <pivotField showAll="0"/>
    <pivotField showAll="0"/>
  </pivotFields>
  <rowFields count="1">
    <field x="16"/>
  </rowFields>
  <rowItems count="5">
    <i>
      <x v="2"/>
    </i>
    <i>
      <x/>
    </i>
    <i>
      <x v="3"/>
    </i>
    <i>
      <x v="1"/>
    </i>
    <i t="grand">
      <x/>
    </i>
  </rowItems>
  <colFields count="1">
    <field x="-2"/>
  </colFields>
  <colItems count="2">
    <i>
      <x/>
    </i>
    <i i="1">
      <x v="1"/>
    </i>
  </colItems>
  <dataFields count="2">
    <dataField name="Sum of Sales" fld="23" baseField="0" baseItem="0"/>
    <dataField name="Sum of Profit" fld="3" baseField="0" baseItem="0"/>
  </dataFields>
  <formats count="4">
    <format dxfId="8">
      <pivotArea outline="0" collapsedLevelsAreSubtotals="1" fieldPosition="0"/>
    </format>
    <format dxfId="7">
      <pivotArea dataOnly="0" labelOnly="1" outline="0" axis="axisValues" fieldPosition="0"/>
    </format>
    <format dxfId="6">
      <pivotArea grandRow="1" outline="0" collapsedLevelsAreSubtotals="1" fieldPosition="0"/>
    </format>
    <format dxfId="5">
      <pivotArea collapsedLevelsAreSubtotals="1" fieldPosition="0">
        <references count="2">
          <reference field="4294967294" count="1" selected="0">
            <x v="0"/>
          </reference>
          <reference field="16" count="1">
            <x v="2"/>
          </reference>
        </references>
      </pivotArea>
    </format>
  </formats>
  <conditionalFormats count="2">
    <conditionalFormat type="all" priority="3">
      <pivotAreas count="1">
        <pivotArea type="data" collapsedLevelsAreSubtotals="1" fieldPosition="0">
          <references count="2">
            <reference field="4294967294" count="1" selected="0">
              <x v="0"/>
            </reference>
            <reference field="16" count="4">
              <x v="0"/>
              <x v="1"/>
              <x v="2"/>
              <x v="3"/>
            </reference>
          </references>
        </pivotArea>
      </pivotAreas>
    </conditionalFormat>
    <conditionalFormat type="all" priority="2">
      <pivotAreas count="1">
        <pivotArea type="data" collapsedLevelsAreSubtotals="1" fieldPosition="0">
          <references count="2">
            <reference field="4294967294" count="1" selected="0">
              <x v="1"/>
            </reference>
            <reference field="16" count="4">
              <x v="0"/>
              <x v="1"/>
              <x v="2"/>
              <x v="3"/>
            </reference>
          </references>
        </pivotArea>
      </pivotAreas>
    </conditionalFormat>
  </conditional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3DAA5B1-F43A-4A65-A9DD-38FA48E749C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7:C82" firstHeaderRow="0" firstDataRow="1" firstDataCol="1"/>
  <pivotFields count="34">
    <pivotField showAll="0"/>
    <pivotField showAll="0"/>
    <pivotField numFmtId="9" showAll="0"/>
    <pivotField dataField="1" numFmtId="2"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numFmtId="164" showAll="0"/>
    <pivotField showAll="0"/>
    <pivotField showAll="0"/>
    <pivotField numFmtId="2" showAll="0"/>
    <pivotField showAll="0"/>
    <pivotField showAll="0"/>
    <pivotField showAll="0"/>
    <pivotField showAll="0"/>
    <pivotField showAll="0"/>
    <pivotField showAll="0"/>
    <pivotField showAll="0"/>
  </pivotFields>
  <rowFields count="1">
    <field x="16"/>
  </rowFields>
  <rowItems count="5">
    <i>
      <x/>
    </i>
    <i>
      <x v="1"/>
    </i>
    <i>
      <x v="2"/>
    </i>
    <i>
      <x v="3"/>
    </i>
    <i t="grand">
      <x/>
    </i>
  </rowItems>
  <colFields count="1">
    <field x="-2"/>
  </colFields>
  <colItems count="2">
    <i>
      <x/>
    </i>
    <i i="1">
      <x v="1"/>
    </i>
  </colItems>
  <dataFields count="2">
    <dataField name="Average of Shipping Cost" fld="5" subtotal="average" baseField="16" baseItem="1"/>
    <dataField name="Average of Profit" fld="3" subtotal="average" baseField="16" baseItem="0" numFmtId="2"/>
  </dataFields>
  <formats count="1">
    <format dxfId="9">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3CB237-74FC-441A-9B61-4B7BC198BDEF}" name="Performance Across Customer-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11:B16" firstHeaderRow="1" firstDataRow="1" firstDataCol="1"/>
  <pivotFields count="34">
    <pivotField showAll="0"/>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dataField="1" showAll="0"/>
    <pivotField showAll="0"/>
    <pivotField showAll="0"/>
    <pivotField showAll="0"/>
    <pivotField showAll="0"/>
    <pivotField showAll="0">
      <items count="7">
        <item x="0"/>
        <item x="2"/>
        <item x="5"/>
        <item x="4"/>
        <item x="3"/>
        <item x="1"/>
        <item t="default"/>
      </items>
    </pivotField>
    <pivotField showAll="0"/>
    <pivotField showAll="0"/>
    <pivotField showAll="0"/>
    <pivotField showAll="0"/>
    <pivotField showAll="0"/>
  </pivotFields>
  <rowFields count="1">
    <field x="9"/>
  </rowFields>
  <rowItems count="5">
    <i>
      <x/>
    </i>
    <i>
      <x v="1"/>
    </i>
    <i>
      <x v="2"/>
    </i>
    <i>
      <x v="3"/>
    </i>
    <i t="grand">
      <x/>
    </i>
  </rowItems>
  <colItems count="1">
    <i/>
  </colItems>
  <dataFields count="1">
    <dataField name="Sum of Sales" fld="23" baseField="0" baseItem="0"/>
  </dataFields>
  <formats count="3">
    <format dxfId="2">
      <pivotArea outline="0" collapsedLevelsAreSubtotals="1" fieldPosition="0"/>
    </format>
    <format dxfId="1">
      <pivotArea dataOnly="0" labelOnly="1" outline="0" axis="axisValues" fieldPosition="0"/>
    </format>
    <format dxfId="0">
      <pivotArea grandRow="1" outline="0" collapsedLevelsAreSubtotals="1" fieldPosition="0"/>
    </format>
  </formats>
  <chartFormats count="10">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9" count="1" selected="0">
            <x v="0"/>
          </reference>
        </references>
      </pivotArea>
    </chartFormat>
    <chartFormat chart="29" format="12">
      <pivotArea type="data" outline="0" fieldPosition="0">
        <references count="2">
          <reference field="4294967294" count="1" selected="0">
            <x v="0"/>
          </reference>
          <reference field="9" count="1" selected="0">
            <x v="1"/>
          </reference>
        </references>
      </pivotArea>
    </chartFormat>
    <chartFormat chart="29" format="13">
      <pivotArea type="data" outline="0" fieldPosition="0">
        <references count="2">
          <reference field="4294967294" count="1" selected="0">
            <x v="0"/>
          </reference>
          <reference field="9" count="1" selected="0">
            <x v="2"/>
          </reference>
        </references>
      </pivotArea>
    </chartFormat>
    <chartFormat chart="29" format="14">
      <pivotArea type="data" outline="0" fieldPosition="0">
        <references count="2">
          <reference field="4294967294" count="1" selected="0">
            <x v="0"/>
          </reference>
          <reference field="9" count="1" selected="0">
            <x v="3"/>
          </reference>
        </references>
      </pivotArea>
    </chartFormat>
    <chartFormat chart="35" format="20" series="1">
      <pivotArea type="data" outline="0" fieldPosition="0">
        <references count="1">
          <reference field="4294967294" count="1" selected="0">
            <x v="0"/>
          </reference>
        </references>
      </pivotArea>
    </chartFormat>
    <chartFormat chart="35" format="21">
      <pivotArea type="data" outline="0" fieldPosition="0">
        <references count="2">
          <reference field="4294967294" count="1" selected="0">
            <x v="0"/>
          </reference>
          <reference field="9" count="1" selected="0">
            <x v="0"/>
          </reference>
        </references>
      </pivotArea>
    </chartFormat>
    <chartFormat chart="35" format="22">
      <pivotArea type="data" outline="0" fieldPosition="0">
        <references count="2">
          <reference field="4294967294" count="1" selected="0">
            <x v="0"/>
          </reference>
          <reference field="9" count="1" selected="0">
            <x v="1"/>
          </reference>
        </references>
      </pivotArea>
    </chartFormat>
    <chartFormat chart="35" format="23">
      <pivotArea type="data" outline="0" fieldPosition="0">
        <references count="2">
          <reference field="4294967294" count="1" selected="0">
            <x v="0"/>
          </reference>
          <reference field="9" count="1" selected="0">
            <x v="2"/>
          </reference>
        </references>
      </pivotArea>
    </chartFormat>
    <chartFormat chart="35" format="2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4C4FF99-E470-432F-8A31-BCC62E873763}" name="Monthl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4:B61" firstHeaderRow="1" firstDataRow="1" firstDataCol="1"/>
  <pivotFields count="34">
    <pivotField showAll="0"/>
    <pivotField showAll="0"/>
    <pivotField showAll="0"/>
    <pivotField showAll="0"/>
    <pivotField showAll="0"/>
    <pivotField showAll="0"/>
    <pivotField showAll="0"/>
    <pivotField showAll="0"/>
    <pivotField showAll="0"/>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showAll="0"/>
    <pivotField dataField="1" showAll="0"/>
    <pivotField showAll="0"/>
    <pivotField showAll="0"/>
    <pivotField showAll="0"/>
    <pivotField showAll="0"/>
    <pivotField axis="axisRow" showAll="0">
      <items count="7">
        <item x="0"/>
        <item x="2"/>
        <item x="5"/>
        <item x="4"/>
        <item x="3"/>
        <item x="1"/>
        <item t="default"/>
      </items>
    </pivotField>
    <pivotField showAll="0"/>
    <pivotField showAll="0"/>
    <pivotField showAll="0"/>
    <pivotField showAll="0"/>
    <pivotField showAll="0"/>
  </pivotFields>
  <rowFields count="1">
    <field x="28"/>
  </rowFields>
  <rowItems count="7">
    <i>
      <x/>
    </i>
    <i>
      <x v="1"/>
    </i>
    <i>
      <x v="2"/>
    </i>
    <i>
      <x v="3"/>
    </i>
    <i>
      <x v="4"/>
    </i>
    <i>
      <x v="5"/>
    </i>
    <i t="grand">
      <x/>
    </i>
  </rowItems>
  <colItems count="1">
    <i/>
  </colItems>
  <dataFields count="1">
    <dataField name="Sum of Sales" fld="23" baseField="0" baseItem="0"/>
  </dataFields>
  <formats count="1">
    <format dxfId="3">
      <pivotArea collapsedLevelsAreSubtotals="1" fieldPosition="0">
        <references count="1">
          <reference field="28" count="0"/>
        </references>
      </pivotArea>
    </format>
  </formats>
  <chartFormats count="2">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3116AA9-0255-48C7-A90A-08EA2FA1F1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0:D95" firstHeaderRow="0" firstDataRow="1" firstDataCol="1"/>
  <pivotFields count="34">
    <pivotField showAll="0"/>
    <pivotField showAll="0"/>
    <pivotField numFmtId="9" showAll="0"/>
    <pivotField dataField="1" numFmtId="2" showAll="0"/>
    <pivotField showAll="0"/>
    <pivotField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dataField="1" numFmtId="164" showAll="0"/>
    <pivotField showAll="0"/>
    <pivotField showAll="0"/>
    <pivotField numFmtId="2" showAll="0"/>
    <pivotField showAll="0"/>
    <pivotField showAll="0"/>
    <pivotField showAll="0"/>
    <pivotField showAll="0"/>
    <pivotField showAll="0"/>
    <pivotField showAll="0"/>
    <pivotField showAll="0"/>
  </pivotFields>
  <rowFields count="1">
    <field x="9"/>
  </rowFields>
  <rowItems count="5">
    <i>
      <x/>
    </i>
    <i>
      <x v="1"/>
    </i>
    <i>
      <x v="2"/>
    </i>
    <i>
      <x v="3"/>
    </i>
    <i t="grand">
      <x/>
    </i>
  </rowItems>
  <colFields count="1">
    <field x="-2"/>
  </colFields>
  <colItems count="3">
    <i>
      <x/>
    </i>
    <i i="1">
      <x v="1"/>
    </i>
    <i i="2">
      <x v="2"/>
    </i>
  </colItems>
  <dataFields count="3">
    <dataField name="Sum of Quantity ordered new" fld="22" baseField="0" baseItem="0"/>
    <dataField name="Sum of Profit" fld="3" baseField="0" baseItem="0" numFmtId="2"/>
    <dataField name="Sum of Sales" fld="2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2DB37C3-81B2-47CC-ADA8-70A24DC1481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1:B37" firstHeaderRow="1" firstDataRow="1" firstDataCol="1"/>
  <pivotFields count="34">
    <pivotField showAll="0"/>
    <pivotField showAll="0"/>
    <pivotField numFmtId="9" showAll="0"/>
    <pivotField numFmtId="2" showAll="0"/>
    <pivotField showAll="0"/>
    <pivotField showAll="0"/>
    <pivotField showAll="0"/>
    <pivotField axis="axisRow" showAll="0" measureFilter="1" sortType="descending">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dataField="1" numFmtId="164" showAll="0"/>
    <pivotField showAll="0"/>
    <pivotField showAll="0"/>
    <pivotField numFmtId="2" showAll="0"/>
    <pivotField showAll="0"/>
    <pivotField showAll="0"/>
    <pivotField showAll="0"/>
    <pivotField showAll="0"/>
    <pivotField showAll="0"/>
    <pivotField showAll="0"/>
    <pivotField showAll="0"/>
  </pivotFields>
  <rowFields count="1">
    <field x="7"/>
  </rowFields>
  <rowItems count="6">
    <i>
      <x v="312"/>
    </i>
    <i>
      <x v="158"/>
    </i>
    <i>
      <x v="1069"/>
    </i>
    <i>
      <x v="874"/>
    </i>
    <i>
      <x v="173"/>
    </i>
    <i t="grand">
      <x/>
    </i>
  </rowItems>
  <colItems count="1">
    <i/>
  </colItems>
  <dataFields count="1">
    <dataField name="Sum of Sales" fld="23"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823EBD2-E8CA-4C7F-A210-1854700B0CA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2:B28" firstHeaderRow="1" firstDataRow="1" firstDataCol="1"/>
  <pivotFields count="34">
    <pivotField showAll="0"/>
    <pivotField showAll="0"/>
    <pivotField numFmtId="9" showAll="0"/>
    <pivotField numFmtId="2" showAll="0"/>
    <pivotField showAll="0"/>
    <pivotField showAll="0"/>
    <pivotField showAll="0"/>
    <pivotField axis="axisRow" showAll="0" measureFilter="1" sortType="descending">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dataField="1" numFmtId="164" showAll="0"/>
    <pivotField showAll="0"/>
    <pivotField showAll="0"/>
    <pivotField numFmtId="2" showAll="0"/>
    <pivotField showAll="0"/>
    <pivotField showAll="0"/>
    <pivotField showAll="0"/>
    <pivotField showAll="0"/>
    <pivotField showAll="0"/>
    <pivotField showAll="0"/>
    <pivotField showAll="0"/>
  </pivotFields>
  <rowFields count="1">
    <field x="7"/>
  </rowFields>
  <rowItems count="6">
    <i>
      <x v="620"/>
    </i>
    <i>
      <x v="830"/>
    </i>
    <i>
      <x v="1065"/>
    </i>
    <i>
      <x v="937"/>
    </i>
    <i>
      <x v="1127"/>
    </i>
    <i t="grand">
      <x/>
    </i>
  </rowItems>
  <colItems count="1">
    <i/>
  </colItems>
  <dataFields count="1">
    <dataField name="Sum of Sales" fld="23"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F3EB4E9-7242-4EDD-A26C-02DD5AAA2C3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F48" firstHeaderRow="0" firstDataRow="1" firstDataCol="1"/>
  <pivotFields count="34">
    <pivotField showAll="0"/>
    <pivotField showAll="0"/>
    <pivotField dataField="1" numFmtId="9" showAll="0"/>
    <pivotField dataField="1" numFmtId="2" showAll="0"/>
    <pivotField showAll="0"/>
    <pivotField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dataField="1" numFmtId="164" showAll="0"/>
    <pivotField showAll="0"/>
    <pivotField showAll="0"/>
    <pivotField dataField="1" numFmtId="2" showAll="0"/>
    <pivotField showAll="0"/>
    <pivotField showAll="0"/>
    <pivotField showAll="0"/>
    <pivotField showAll="0"/>
    <pivotField showAll="0"/>
    <pivotField showAll="0"/>
    <pivotField showAll="0"/>
  </pivotFields>
  <rowFields count="1">
    <field x="9"/>
  </rowFields>
  <rowItems count="5">
    <i>
      <x/>
    </i>
    <i>
      <x v="1"/>
    </i>
    <i>
      <x v="2"/>
    </i>
    <i>
      <x v="3"/>
    </i>
    <i t="grand">
      <x/>
    </i>
  </rowItems>
  <colFields count="1">
    <field x="-2"/>
  </colFields>
  <colItems count="5">
    <i>
      <x/>
    </i>
    <i i="1">
      <x v="1"/>
    </i>
    <i i="2">
      <x v="2"/>
    </i>
    <i i="3">
      <x v="3"/>
    </i>
    <i i="4">
      <x v="4"/>
    </i>
  </colItems>
  <dataFields count="5">
    <dataField name="Average of Discount" fld="2" subtotal="average" baseField="9" baseItem="0" numFmtId="9"/>
    <dataField name="Average of Profit Margin" fld="26" subtotal="average" baseField="9" baseItem="0" numFmtId="2"/>
    <dataField name="Sum of Quantity ordered new" fld="22" baseField="0" baseItem="0"/>
    <dataField name="Sum of Profit" fld="3" baseField="0" baseItem="0" numFmtId="2"/>
    <dataField name="Sum of Sales" fld="2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E67EAF-EF1A-43DA-83E3-1CAC16431E25}" name="Monthly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5:B72" firstHeaderRow="1" firstDataRow="1" firstDataCol="1"/>
  <pivotFields count="34">
    <pivotField showAll="0"/>
    <pivotField showAll="0"/>
    <pivotField showAll="0"/>
    <pivotField dataField="1" showAll="0"/>
    <pivotField showAll="0"/>
    <pivotField showAll="0"/>
    <pivotField showAll="0"/>
    <pivotField showAll="0"/>
    <pivotField showAll="0"/>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7">
        <item x="0"/>
        <item x="2"/>
        <item x="5"/>
        <item x="4"/>
        <item x="3"/>
        <item x="1"/>
        <item t="default"/>
      </items>
    </pivotField>
    <pivotField showAll="0"/>
    <pivotField showAll="0"/>
    <pivotField showAll="0"/>
    <pivotField showAll="0"/>
    <pivotField showAll="0"/>
  </pivotFields>
  <rowFields count="1">
    <field x="28"/>
  </rowFields>
  <rowItems count="7">
    <i>
      <x/>
    </i>
    <i>
      <x v="1"/>
    </i>
    <i>
      <x v="2"/>
    </i>
    <i>
      <x v="3"/>
    </i>
    <i>
      <x v="4"/>
    </i>
    <i>
      <x v="5"/>
    </i>
    <i t="grand">
      <x/>
    </i>
  </rowItems>
  <colItems count="1">
    <i/>
  </colItems>
  <dataFields count="1">
    <dataField name="Sum of Profit" fld="3" baseField="0" baseItem="0"/>
  </dataFields>
  <formats count="1">
    <format dxfId="4">
      <pivotArea collapsedLevelsAreSubtotals="1" fieldPosition="0">
        <references count="1">
          <reference field="28" count="0"/>
        </references>
      </pivotArea>
    </format>
  </formats>
  <chartFormats count="2">
    <chartFormat chart="4"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DD72B78B-4C87-44C9-850D-5B9656BF0093}"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1D64152E-FF88-4857-9E9E-40364AFCD55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DB2C8E21-F44C-4FCD-9CC3-60787BAD6FC0}" autoFormatId="16" applyNumberFormats="0" applyBorderFormats="0" applyFontFormats="0" applyPatternFormats="0" applyAlignmentFormats="0" applyWidthHeightFormats="0">
  <queryTableRefresh nextId="90" unboundColumnsRight="5">
    <queryTableFields count="35">
      <queryTableField id="1" name="Row ID" tableColumnId="1"/>
      <queryTableField id="2" name="Order Priority" tableColumnId="2"/>
      <queryTableField id="3" name="Discount" tableColumnId="3"/>
      <queryTableField id="22" name="Profit" tableColumnId="22"/>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3" name="Quantity ordered new" tableColumnId="23"/>
      <queryTableField id="24" name="Sales" tableColumnId="24"/>
      <queryTableField id="25" name="Order ID" tableColumnId="25"/>
      <queryTableField id="26" name="Order Processing Time" tableColumnId="26"/>
      <queryTableField id="27" name="Profit Margin" tableColumnId="27"/>
      <queryTableField id="28" name="Discount Impact Factor" tableColumnId="28"/>
      <queryTableField id="56" name="New_Months" tableColumnId="29"/>
      <queryTableField id="82" name="Discount Bracket" tableColumnId="30"/>
      <queryTableField id="83" dataBound="0" tableColumnId="31"/>
      <queryTableField id="84" dataBound="0" tableColumnId="32"/>
      <queryTableField id="85" dataBound="0" tableColumnId="33"/>
      <queryTableField id="86" dataBound="0" tableColumnId="34"/>
      <queryTableField id="89" dataBound="0"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DADFCB1-E6A3-4C4D-BCFA-5680F5D4BBE4}" sourceName="Customer Segment">
  <pivotTables>
    <pivotTable tabId="5" name="SALES BY PRODUCT CATEGORY"/>
    <pivotTable tabId="5" name="PROFIT BY PRODUCT CATEGORY"/>
    <pivotTable tabId="9" name="Monthly Profit"/>
    <pivotTable tabId="9" name="Monthly Sales"/>
    <pivotTable tabId="13" name="PivotTable21"/>
  </pivotTables>
  <data>
    <tabular pivotCacheId="1032352009">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977D628-A53B-4276-B40A-525EE69CBD59}" sourceName="Region">
  <pivotTables>
    <pivotTable tabId="5" name="SALES BY PRODUCT CATEGORY"/>
    <pivotTable tabId="5" name="PROFIT BY PRODUCT CATEGORY"/>
    <pivotTable tabId="9" name="Performance Across Customer-Segment"/>
    <pivotTable tabId="9" name="Monthly Profit"/>
    <pivotTable tabId="9" name="Monthly Sales"/>
  </pivotTables>
  <data>
    <tabular pivotCacheId="1032352009">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5CCC1B4-9E20-4D62-8F52-C6BFBF070AED}" sourceName="Product Category">
  <pivotTables>
    <pivotTable tabId="5" name="SALES BY PRODUCT CATEGORY"/>
    <pivotTable tabId="5" name="PROFIT BY PRODUCT CATEGORY"/>
    <pivotTable tabId="9" name="Performance Across Customer-Segment"/>
    <pivotTable tabId="9" name="Monthly Profit"/>
    <pivotTable tabId="9" name="Monthly Sales"/>
  </pivotTables>
  <data>
    <tabular pivotCacheId="1032352009">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Months" xr10:uid="{8459B64E-F686-499C-9C88-55A5F5B39184}" sourceName="New_Months">
  <pivotTables>
    <pivotTable tabId="5" name="SALES BY PRODUCT CATEGORY"/>
    <pivotTable tabId="5" name="PROFIT BY PRODUCT CATEGORY"/>
    <pivotTable tabId="9" name="Performance Across Customer-Segment"/>
    <pivotTable tabId="13" name="PivotTable21"/>
  </pivotTables>
  <data>
    <tabular pivotCacheId="1032352009">
      <items count="6">
        <i x="0" s="1"/>
        <i x="2" s="1"/>
        <i x="5" s="1"/>
        <i x="4"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C1711D0F-28F4-4D48-ABE3-F0B1967D7845}" cache="Slicer_Customer_Segment" caption="Customer Segment" rowHeight="234950"/>
  <slicer name="Region 1" xr10:uid="{A7B3DBBA-B959-42C6-91CC-2F19B58EA3CA}" cache="Slicer_Region1" caption="Region" rowHeight="234950"/>
  <slicer name="Product Cat." xr10:uid="{D4CA6365-48E5-40B0-9481-3566CFA3D94D}" cache="Slicer_Product_Category" caption="Product Cat." rowHeight="234950"/>
  <slicer name="Months" xr10:uid="{2EC3FE29-38A2-46FB-8D91-F0422F952FFE}" cache="Slicer_New_Months" caption="Months"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306CDD-B958-4EB7-96DA-BC26E8835493}" name="Returns" displayName="Returns" ref="A1:B1635" tableType="queryTable" totalsRowShown="0">
  <autoFilter ref="A1:B1635" xr:uid="{DF306CDD-B958-4EB7-96DA-BC26E8835493}"/>
  <tableColumns count="2">
    <tableColumn id="1" xr3:uid="{FB72502D-C123-4930-810C-C99F51C9FA81}" uniqueName="1" name="Order ID" queryTableFieldId="1"/>
    <tableColumn id="2" xr3:uid="{0B8E54BD-4F09-4036-B415-23DA3AC29067}" uniqueName="2" name="Status" queryTableFieldId="2" dataDxfId="7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77D903-8803-496D-BF54-A0734DBC912D}" name="Users" displayName="Users" ref="A1:B6" tableType="queryTable" totalsRowShown="0">
  <autoFilter ref="A1:B6" xr:uid="{6A77D903-8803-496D-BF54-A0734DBC912D}"/>
  <tableColumns count="2">
    <tableColumn id="1" xr3:uid="{1BB4E690-CAE8-407E-B8C3-E35E027FFF9B}" uniqueName="1" name="Column1" queryTableFieldId="1" dataDxfId="69"/>
    <tableColumn id="2" xr3:uid="{21C2883D-413E-4E45-AACA-34D7EB2265F1}" uniqueName="2" name="Column2" queryTableFieldId="2" dataDxfId="6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3769A5-EE67-4F49-9F6E-152CDFC62E18}" name="Orders" displayName="Orders" ref="A1:AI1953" tableType="queryTable" totalsRowShown="0">
  <autoFilter ref="A1:AI1953" xr:uid="{B83769A5-EE67-4F49-9F6E-152CDFC62E18}"/>
  <tableColumns count="35">
    <tableColumn id="1" xr3:uid="{F13045A6-7513-4AD2-9941-451C72B8D9D3}" uniqueName="1" name="Row ID" queryTableFieldId="1"/>
    <tableColumn id="2" xr3:uid="{FAB5922E-9206-4237-AC0C-0FB781D59B45}" uniqueName="2" name="Order Priority" queryTableFieldId="2" dataDxfId="67"/>
    <tableColumn id="3" xr3:uid="{1768BF00-B2D6-4111-A1E1-C6100BC07B5E}" uniqueName="3" name="Discount" queryTableFieldId="3" dataDxfId="66" dataCellStyle="Percent"/>
    <tableColumn id="22" xr3:uid="{612FF949-897C-4E0F-88B8-F12AA943094E}" uniqueName="22" name="Profit" queryTableFieldId="22" dataDxfId="65"/>
    <tableColumn id="4" xr3:uid="{CEFF29F4-49F9-4046-8AF1-59CF76DF9A06}" uniqueName="4" name="Unit Price" queryTableFieldId="4" dataCellStyle="Percent"/>
    <tableColumn id="5" xr3:uid="{5A50A308-6CE8-4451-A07D-F105092D8267}" uniqueName="5" name="Shipping Cost" queryTableFieldId="5"/>
    <tableColumn id="6" xr3:uid="{812A8C6A-BA93-4FCD-AF92-46919A11C590}" uniqueName="6" name="Customer ID" queryTableFieldId="6"/>
    <tableColumn id="7" xr3:uid="{C0E107BF-F8A5-4424-8DE4-431AE0917C03}" uniqueName="7" name="Customer Name" queryTableFieldId="7" dataDxfId="64"/>
    <tableColumn id="8" xr3:uid="{0E147E97-B44E-4BD9-99E7-83CC39BF8356}" uniqueName="8" name="Ship Mode" queryTableFieldId="8" dataDxfId="63"/>
    <tableColumn id="9" xr3:uid="{7D16FE9A-BCA4-411B-9A7A-186602A8CAF7}" uniqueName="9" name="Customer Segment" queryTableFieldId="9" dataDxfId="62"/>
    <tableColumn id="10" xr3:uid="{76B66850-DC50-48F9-892C-CFAAD8EAD9CD}" uniqueName="10" name="Product Category" queryTableFieldId="10" dataDxfId="61"/>
    <tableColumn id="11" xr3:uid="{A7B8CB30-7210-41C0-8755-CFAB684DAD57}" uniqueName="11" name="Product Sub-Category" queryTableFieldId="11" dataDxfId="60"/>
    <tableColumn id="12" xr3:uid="{6CCB920B-FED2-4106-8FE0-C81C451A4A08}" uniqueName="12" name="Product Container" queryTableFieldId="12" dataDxfId="59"/>
    <tableColumn id="13" xr3:uid="{4022E27F-FE41-4686-9D18-6E7908B8E9AD}" uniqueName="13" name="Product Name" queryTableFieldId="13" dataDxfId="58"/>
    <tableColumn id="14" xr3:uid="{CA29B56D-5EBD-4C7B-8A2C-2EA743EF973C}" uniqueName="14" name="Product Base Margin" queryTableFieldId="14"/>
    <tableColumn id="15" xr3:uid="{EEF5052D-6907-410E-B105-7F0943BB89A4}" uniqueName="15" name="Country" queryTableFieldId="15" dataDxfId="57"/>
    <tableColumn id="16" xr3:uid="{47768AD6-7928-475D-96B2-DEBB9644AC76}" uniqueName="16" name="Region" queryTableFieldId="16" dataDxfId="56"/>
    <tableColumn id="17" xr3:uid="{C5E0A246-C398-436A-B660-4201E4A22E67}" uniqueName="17" name="State or Province" queryTableFieldId="17" dataDxfId="55"/>
    <tableColumn id="18" xr3:uid="{2A223E87-5D2C-4E3A-9841-F6F6250791DC}" uniqueName="18" name="City" queryTableFieldId="18" dataDxfId="54"/>
    <tableColumn id="19" xr3:uid="{13A234FE-CD61-4E7A-B0EB-C54F169B0E5D}" uniqueName="19" name="Postal Code" queryTableFieldId="19"/>
    <tableColumn id="20" xr3:uid="{BBAFC007-3031-4DFA-8A1E-010429010C59}" uniqueName="20" name="Order Date" queryTableFieldId="20" dataDxfId="53"/>
    <tableColumn id="21" xr3:uid="{EB7327A7-D9B0-4D56-AD49-DC04026EF81A}" uniqueName="21" name="Ship Date" queryTableFieldId="21" dataDxfId="52"/>
    <tableColumn id="23" xr3:uid="{74622ECA-9262-4899-9BD6-4B555BEA04F5}" uniqueName="23" name="Quantity ordered new" queryTableFieldId="23"/>
    <tableColumn id="24" xr3:uid="{FBDC939A-EF0E-4AA4-A656-A898EF6613C2}" uniqueName="24" name="Sales" queryTableFieldId="24" dataDxfId="51"/>
    <tableColumn id="25" xr3:uid="{18A8D64C-5451-46FA-959E-188F586E0458}" uniqueName="25" name="Order ID" queryTableFieldId="25"/>
    <tableColumn id="26" xr3:uid="{C0C358EF-E3C9-4AF3-B53C-413631CEFBD8}" uniqueName="26" name="Order Processing Time" queryTableFieldId="26"/>
    <tableColumn id="27" xr3:uid="{D8E19053-B892-4662-B285-89A66B062DD7}" uniqueName="27" name="Profit Margin" queryTableFieldId="27" dataDxfId="50" dataCellStyle="Percent"/>
    <tableColumn id="28" xr3:uid="{B9DB9E98-1745-4035-B151-64C594A3E9C7}" uniqueName="28" name="Discount Impact Factor" queryTableFieldId="28" dataDxfId="49"/>
    <tableColumn id="29" xr3:uid="{3B8CC6BE-64E1-4A1D-B063-8B9A0C433373}" uniqueName="29" name="New_Months" queryTableFieldId="56"/>
    <tableColumn id="30" xr3:uid="{9901BBB0-D31D-4EB7-854A-3FF9A258840A}" uniqueName="30" name="Discount Bracket" queryTableFieldId="82"/>
    <tableColumn id="31" xr3:uid="{2E6CFECB-42BF-4BE4-B25A-EC17EAF08002}" uniqueName="31" name="Discounted" queryTableFieldId="83" dataDxfId="48">
      <calculatedColumnFormula>IF(Orders[[#This Row],[Discount]]&gt;0, "Discounted", "Non-Discounted")</calculatedColumnFormula>
    </tableColumn>
    <tableColumn id="32" xr3:uid="{59899B2D-0A43-4F57-AE62-2FB877BC9116}" uniqueName="32" name="Lossess_Product" queryTableFieldId="84" dataDxfId="47">
      <calculatedColumnFormula>IF(Orders[[#This Row],[Profit]]&lt;0,Orders[[#This Row],[Profit]], "")</calculatedColumnFormula>
    </tableColumn>
    <tableColumn id="33" xr3:uid="{C7757A01-5C17-4226-AD40-686FCF6E508E}" uniqueName="33" name="Profit_Prodcut/" queryTableFieldId="85" dataDxfId="46">
      <calculatedColumnFormula>IF(Orders[[#This Row],[Profit]]&gt;0,Orders[[#This Row],[Profit]], "")</calculatedColumnFormula>
    </tableColumn>
    <tableColumn id="34" xr3:uid="{F3B7780F-00A7-443B-B77F-A13A25885B1C}" uniqueName="34" name="New Profit_Margin" queryTableFieldId="86" dataDxfId="45">
      <calculatedColumnFormula>IFERROR((Orders[[#This Row],[Sales]]/Orders[[#This Row],[Profit_Prodcut/]])*100, "")</calculatedColumnFormula>
    </tableColumn>
    <tableColumn id="37" xr3:uid="{03B3388A-53B5-442C-BCF7-7B16DC92C0D5}" uniqueName="37" name="Discount_New" queryTableFieldId="89" dataCellStyle="Percent">
      <calculatedColumnFormula>Orders[[#This Row],[Discount]]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4EFB6-752B-462B-A639-B96A26D44E9A}">
  <dimension ref="A1:B1635"/>
  <sheetViews>
    <sheetView workbookViewId="0">
      <selection activeCell="E16" sqref="E16"/>
    </sheetView>
  </sheetViews>
  <sheetFormatPr defaultRowHeight="14.5"/>
  <cols>
    <col min="1" max="1" width="10.1796875" bestFit="1" customWidth="1"/>
    <col min="2" max="2" width="25.54296875" customWidth="1"/>
  </cols>
  <sheetData>
    <row r="1" spans="1:2">
      <c r="A1" t="s">
        <v>24</v>
      </c>
      <c r="B1" t="s">
        <v>3038</v>
      </c>
    </row>
    <row r="2" spans="1:2">
      <c r="A2">
        <v>65</v>
      </c>
      <c r="B2" t="s">
        <v>3039</v>
      </c>
    </row>
    <row r="3" spans="1:2">
      <c r="A3">
        <v>612</v>
      </c>
      <c r="B3" t="s">
        <v>3039</v>
      </c>
    </row>
    <row r="4" spans="1:2">
      <c r="A4">
        <v>614</v>
      </c>
      <c r="B4" t="s">
        <v>3039</v>
      </c>
    </row>
    <row r="5" spans="1:2">
      <c r="A5">
        <v>678</v>
      </c>
      <c r="B5" t="s">
        <v>3039</v>
      </c>
    </row>
    <row r="6" spans="1:2">
      <c r="A6">
        <v>710</v>
      </c>
      <c r="B6" t="s">
        <v>3039</v>
      </c>
    </row>
    <row r="7" spans="1:2">
      <c r="A7">
        <v>740</v>
      </c>
      <c r="B7" t="s">
        <v>3039</v>
      </c>
    </row>
    <row r="8" spans="1:2">
      <c r="A8">
        <v>775</v>
      </c>
      <c r="B8" t="s">
        <v>3039</v>
      </c>
    </row>
    <row r="9" spans="1:2">
      <c r="A9">
        <v>833</v>
      </c>
      <c r="B9" t="s">
        <v>3039</v>
      </c>
    </row>
    <row r="10" spans="1:2">
      <c r="A10">
        <v>902</v>
      </c>
      <c r="B10" t="s">
        <v>3039</v>
      </c>
    </row>
    <row r="11" spans="1:2">
      <c r="A11">
        <v>3300</v>
      </c>
      <c r="B11" t="s">
        <v>3039</v>
      </c>
    </row>
    <row r="12" spans="1:2">
      <c r="A12">
        <v>3456</v>
      </c>
      <c r="B12" t="s">
        <v>3039</v>
      </c>
    </row>
    <row r="13" spans="1:2">
      <c r="A13">
        <v>3525</v>
      </c>
      <c r="B13" t="s">
        <v>3039</v>
      </c>
    </row>
    <row r="14" spans="1:2">
      <c r="A14">
        <v>3589</v>
      </c>
      <c r="B14" t="s">
        <v>3039</v>
      </c>
    </row>
    <row r="15" spans="1:2">
      <c r="A15">
        <v>3687</v>
      </c>
      <c r="B15" t="s">
        <v>3039</v>
      </c>
    </row>
    <row r="16" spans="1:2">
      <c r="A16">
        <v>3777</v>
      </c>
      <c r="B16" t="s">
        <v>3039</v>
      </c>
    </row>
    <row r="17" spans="1:2">
      <c r="A17">
        <v>3783</v>
      </c>
      <c r="B17" t="s">
        <v>3039</v>
      </c>
    </row>
    <row r="18" spans="1:2">
      <c r="A18">
        <v>4006</v>
      </c>
      <c r="B18" t="s">
        <v>3039</v>
      </c>
    </row>
    <row r="19" spans="1:2">
      <c r="A19">
        <v>4037</v>
      </c>
      <c r="B19" t="s">
        <v>3039</v>
      </c>
    </row>
    <row r="20" spans="1:2">
      <c r="A20">
        <v>4230</v>
      </c>
      <c r="B20" t="s">
        <v>3039</v>
      </c>
    </row>
    <row r="21" spans="1:2">
      <c r="A21">
        <v>4261</v>
      </c>
      <c r="B21" t="s">
        <v>3039</v>
      </c>
    </row>
    <row r="22" spans="1:2">
      <c r="A22">
        <v>4391</v>
      </c>
      <c r="B22" t="s">
        <v>3039</v>
      </c>
    </row>
    <row r="23" spans="1:2">
      <c r="A23">
        <v>4610</v>
      </c>
      <c r="B23" t="s">
        <v>3039</v>
      </c>
    </row>
    <row r="24" spans="1:2">
      <c r="A24">
        <v>4738</v>
      </c>
      <c r="B24" t="s">
        <v>3039</v>
      </c>
    </row>
    <row r="25" spans="1:2">
      <c r="A25">
        <v>4864</v>
      </c>
      <c r="B25" t="s">
        <v>3039</v>
      </c>
    </row>
    <row r="26" spans="1:2">
      <c r="A26">
        <v>4960</v>
      </c>
      <c r="B26" t="s">
        <v>3039</v>
      </c>
    </row>
    <row r="27" spans="1:2">
      <c r="A27">
        <v>5028</v>
      </c>
      <c r="B27" t="s">
        <v>3039</v>
      </c>
    </row>
    <row r="28" spans="1:2">
      <c r="A28">
        <v>5059</v>
      </c>
      <c r="B28" t="s">
        <v>3039</v>
      </c>
    </row>
    <row r="29" spans="1:2">
      <c r="A29">
        <v>5061</v>
      </c>
      <c r="B29" t="s">
        <v>3039</v>
      </c>
    </row>
    <row r="30" spans="1:2">
      <c r="A30">
        <v>5189</v>
      </c>
      <c r="B30" t="s">
        <v>3039</v>
      </c>
    </row>
    <row r="31" spans="1:2">
      <c r="A31">
        <v>5381</v>
      </c>
      <c r="B31" t="s">
        <v>3039</v>
      </c>
    </row>
    <row r="32" spans="1:2">
      <c r="A32">
        <v>5414</v>
      </c>
      <c r="B32" t="s">
        <v>3039</v>
      </c>
    </row>
    <row r="33" spans="1:2">
      <c r="A33">
        <v>5511</v>
      </c>
      <c r="B33" t="s">
        <v>3039</v>
      </c>
    </row>
    <row r="34" spans="1:2">
      <c r="A34">
        <v>5699</v>
      </c>
      <c r="B34" t="s">
        <v>3039</v>
      </c>
    </row>
    <row r="35" spans="1:2">
      <c r="A35">
        <v>6054</v>
      </c>
      <c r="B35" t="s">
        <v>3039</v>
      </c>
    </row>
    <row r="36" spans="1:2">
      <c r="A36">
        <v>6241</v>
      </c>
      <c r="B36" t="s">
        <v>3039</v>
      </c>
    </row>
    <row r="37" spans="1:2">
      <c r="A37">
        <v>6272</v>
      </c>
      <c r="B37" t="s">
        <v>3039</v>
      </c>
    </row>
    <row r="38" spans="1:2">
      <c r="A38">
        <v>6498</v>
      </c>
      <c r="B38" t="s">
        <v>3039</v>
      </c>
    </row>
    <row r="39" spans="1:2">
      <c r="A39">
        <v>6500</v>
      </c>
      <c r="B39" t="s">
        <v>3039</v>
      </c>
    </row>
    <row r="40" spans="1:2">
      <c r="A40">
        <v>6502</v>
      </c>
      <c r="B40" t="s">
        <v>3039</v>
      </c>
    </row>
    <row r="41" spans="1:2">
      <c r="A41">
        <v>6661</v>
      </c>
      <c r="B41" t="s">
        <v>3039</v>
      </c>
    </row>
    <row r="42" spans="1:2">
      <c r="A42">
        <v>6695</v>
      </c>
      <c r="B42" t="s">
        <v>3039</v>
      </c>
    </row>
    <row r="43" spans="1:2">
      <c r="A43">
        <v>6757</v>
      </c>
      <c r="B43" t="s">
        <v>3039</v>
      </c>
    </row>
    <row r="44" spans="1:2">
      <c r="A44">
        <v>6978</v>
      </c>
      <c r="B44" t="s">
        <v>3039</v>
      </c>
    </row>
    <row r="45" spans="1:2">
      <c r="A45">
        <v>6979</v>
      </c>
      <c r="B45" t="s">
        <v>3039</v>
      </c>
    </row>
    <row r="46" spans="1:2">
      <c r="A46">
        <v>7079</v>
      </c>
      <c r="B46" t="s">
        <v>3039</v>
      </c>
    </row>
    <row r="47" spans="1:2">
      <c r="A47">
        <v>7107</v>
      </c>
      <c r="B47" t="s">
        <v>3039</v>
      </c>
    </row>
    <row r="48" spans="1:2">
      <c r="A48">
        <v>7203</v>
      </c>
      <c r="B48" t="s">
        <v>3039</v>
      </c>
    </row>
    <row r="49" spans="1:2">
      <c r="A49">
        <v>7269</v>
      </c>
      <c r="B49" t="s">
        <v>3039</v>
      </c>
    </row>
    <row r="50" spans="1:2">
      <c r="A50">
        <v>7364</v>
      </c>
      <c r="B50" t="s">
        <v>3039</v>
      </c>
    </row>
    <row r="51" spans="1:2">
      <c r="A51">
        <v>7521</v>
      </c>
      <c r="B51" t="s">
        <v>3039</v>
      </c>
    </row>
    <row r="52" spans="1:2">
      <c r="A52">
        <v>7744</v>
      </c>
      <c r="B52" t="s">
        <v>3039</v>
      </c>
    </row>
    <row r="53" spans="1:2">
      <c r="A53">
        <v>7812</v>
      </c>
      <c r="B53" t="s">
        <v>3039</v>
      </c>
    </row>
    <row r="54" spans="1:2">
      <c r="A54">
        <v>7815</v>
      </c>
      <c r="B54" t="s">
        <v>3039</v>
      </c>
    </row>
    <row r="55" spans="1:2">
      <c r="A55">
        <v>7841</v>
      </c>
      <c r="B55" t="s">
        <v>3039</v>
      </c>
    </row>
    <row r="56" spans="1:2">
      <c r="A56">
        <v>7845</v>
      </c>
      <c r="B56" t="s">
        <v>3039</v>
      </c>
    </row>
    <row r="57" spans="1:2">
      <c r="A57">
        <v>8034</v>
      </c>
      <c r="B57" t="s">
        <v>3039</v>
      </c>
    </row>
    <row r="58" spans="1:2">
      <c r="A58">
        <v>8133</v>
      </c>
      <c r="B58" t="s">
        <v>3039</v>
      </c>
    </row>
    <row r="59" spans="1:2">
      <c r="A59">
        <v>8292</v>
      </c>
      <c r="B59" t="s">
        <v>3039</v>
      </c>
    </row>
    <row r="60" spans="1:2">
      <c r="A60">
        <v>8293</v>
      </c>
      <c r="B60" t="s">
        <v>3039</v>
      </c>
    </row>
    <row r="61" spans="1:2">
      <c r="A61">
        <v>8353</v>
      </c>
      <c r="B61" t="s">
        <v>3039</v>
      </c>
    </row>
    <row r="62" spans="1:2">
      <c r="A62">
        <v>8961</v>
      </c>
      <c r="B62" t="s">
        <v>3039</v>
      </c>
    </row>
    <row r="63" spans="1:2">
      <c r="A63">
        <v>9027</v>
      </c>
      <c r="B63" t="s">
        <v>3039</v>
      </c>
    </row>
    <row r="64" spans="1:2">
      <c r="A64">
        <v>9093</v>
      </c>
      <c r="B64" t="s">
        <v>3039</v>
      </c>
    </row>
    <row r="65" spans="1:2">
      <c r="A65">
        <v>9152</v>
      </c>
      <c r="B65" t="s">
        <v>3039</v>
      </c>
    </row>
    <row r="66" spans="1:2">
      <c r="A66">
        <v>9219</v>
      </c>
      <c r="B66" t="s">
        <v>3039</v>
      </c>
    </row>
    <row r="67" spans="1:2">
      <c r="A67">
        <v>9472</v>
      </c>
      <c r="B67" t="s">
        <v>3039</v>
      </c>
    </row>
    <row r="68" spans="1:2">
      <c r="A68">
        <v>9574</v>
      </c>
      <c r="B68" t="s">
        <v>3039</v>
      </c>
    </row>
    <row r="69" spans="1:2">
      <c r="A69">
        <v>9696</v>
      </c>
      <c r="B69" t="s">
        <v>3039</v>
      </c>
    </row>
    <row r="70" spans="1:2">
      <c r="A70">
        <v>9701</v>
      </c>
      <c r="B70" t="s">
        <v>3039</v>
      </c>
    </row>
    <row r="71" spans="1:2">
      <c r="A71">
        <v>9762</v>
      </c>
      <c r="B71" t="s">
        <v>3039</v>
      </c>
    </row>
    <row r="72" spans="1:2">
      <c r="A72">
        <v>9829</v>
      </c>
      <c r="B72" t="s">
        <v>3039</v>
      </c>
    </row>
    <row r="73" spans="1:2">
      <c r="A73">
        <v>9895</v>
      </c>
      <c r="B73" t="s">
        <v>3039</v>
      </c>
    </row>
    <row r="74" spans="1:2">
      <c r="A74">
        <v>9923</v>
      </c>
      <c r="B74" t="s">
        <v>3039</v>
      </c>
    </row>
    <row r="75" spans="1:2">
      <c r="A75">
        <v>9927</v>
      </c>
      <c r="B75" t="s">
        <v>3039</v>
      </c>
    </row>
    <row r="76" spans="1:2">
      <c r="A76">
        <v>10054</v>
      </c>
      <c r="B76" t="s">
        <v>3039</v>
      </c>
    </row>
    <row r="77" spans="1:2">
      <c r="A77">
        <v>10183</v>
      </c>
      <c r="B77" t="s">
        <v>3039</v>
      </c>
    </row>
    <row r="78" spans="1:2">
      <c r="A78">
        <v>10498</v>
      </c>
      <c r="B78" t="s">
        <v>3039</v>
      </c>
    </row>
    <row r="79" spans="1:2">
      <c r="A79">
        <v>10662</v>
      </c>
      <c r="B79" t="s">
        <v>3039</v>
      </c>
    </row>
    <row r="80" spans="1:2">
      <c r="A80">
        <v>10917</v>
      </c>
      <c r="B80" t="s">
        <v>3039</v>
      </c>
    </row>
    <row r="81" spans="1:2">
      <c r="A81">
        <v>11271</v>
      </c>
      <c r="B81" t="s">
        <v>3039</v>
      </c>
    </row>
    <row r="82" spans="1:2">
      <c r="A82">
        <v>11396</v>
      </c>
      <c r="B82" t="s">
        <v>3039</v>
      </c>
    </row>
    <row r="83" spans="1:2">
      <c r="A83">
        <v>11425</v>
      </c>
      <c r="B83" t="s">
        <v>3039</v>
      </c>
    </row>
    <row r="84" spans="1:2">
      <c r="A84">
        <v>11426</v>
      </c>
      <c r="B84" t="s">
        <v>3039</v>
      </c>
    </row>
    <row r="85" spans="1:2">
      <c r="A85">
        <v>11648</v>
      </c>
      <c r="B85" t="s">
        <v>3039</v>
      </c>
    </row>
    <row r="86" spans="1:2">
      <c r="A86">
        <v>11652</v>
      </c>
      <c r="B86" t="s">
        <v>3039</v>
      </c>
    </row>
    <row r="87" spans="1:2">
      <c r="A87">
        <v>11682</v>
      </c>
      <c r="B87" t="s">
        <v>3039</v>
      </c>
    </row>
    <row r="88" spans="1:2">
      <c r="A88">
        <v>11748</v>
      </c>
      <c r="B88" t="s">
        <v>3039</v>
      </c>
    </row>
    <row r="89" spans="1:2">
      <c r="A89">
        <v>11909</v>
      </c>
      <c r="B89" t="s">
        <v>3039</v>
      </c>
    </row>
    <row r="90" spans="1:2">
      <c r="A90">
        <v>11911</v>
      </c>
      <c r="B90" t="s">
        <v>3039</v>
      </c>
    </row>
    <row r="91" spans="1:2">
      <c r="A91">
        <v>12005</v>
      </c>
      <c r="B91" t="s">
        <v>3039</v>
      </c>
    </row>
    <row r="92" spans="1:2">
      <c r="A92">
        <v>12067</v>
      </c>
      <c r="B92" t="s">
        <v>3039</v>
      </c>
    </row>
    <row r="93" spans="1:2">
      <c r="A93">
        <v>12096</v>
      </c>
      <c r="B93" t="s">
        <v>3039</v>
      </c>
    </row>
    <row r="94" spans="1:2">
      <c r="A94">
        <v>12262</v>
      </c>
      <c r="B94" t="s">
        <v>3039</v>
      </c>
    </row>
    <row r="95" spans="1:2">
      <c r="A95">
        <v>12263</v>
      </c>
      <c r="B95" t="s">
        <v>3039</v>
      </c>
    </row>
    <row r="96" spans="1:2">
      <c r="A96">
        <v>12389</v>
      </c>
      <c r="B96" t="s">
        <v>3039</v>
      </c>
    </row>
    <row r="97" spans="1:2">
      <c r="A97">
        <v>12451</v>
      </c>
      <c r="B97" t="s">
        <v>3039</v>
      </c>
    </row>
    <row r="98" spans="1:2">
      <c r="A98">
        <v>12483</v>
      </c>
      <c r="B98" t="s">
        <v>3039</v>
      </c>
    </row>
    <row r="99" spans="1:2">
      <c r="A99">
        <v>12580</v>
      </c>
      <c r="B99" t="s">
        <v>3039</v>
      </c>
    </row>
    <row r="100" spans="1:2">
      <c r="A100">
        <v>12613</v>
      </c>
      <c r="B100" t="s">
        <v>3039</v>
      </c>
    </row>
    <row r="101" spans="1:2">
      <c r="A101">
        <v>12704</v>
      </c>
      <c r="B101" t="s">
        <v>3039</v>
      </c>
    </row>
    <row r="102" spans="1:2">
      <c r="A102">
        <v>12706</v>
      </c>
      <c r="B102" t="s">
        <v>3039</v>
      </c>
    </row>
    <row r="103" spans="1:2">
      <c r="A103">
        <v>12710</v>
      </c>
      <c r="B103" t="s">
        <v>3039</v>
      </c>
    </row>
    <row r="104" spans="1:2">
      <c r="A104">
        <v>12806</v>
      </c>
      <c r="B104" t="s">
        <v>3039</v>
      </c>
    </row>
    <row r="105" spans="1:2">
      <c r="A105">
        <v>12900</v>
      </c>
      <c r="B105" t="s">
        <v>3039</v>
      </c>
    </row>
    <row r="106" spans="1:2">
      <c r="A106">
        <v>12903</v>
      </c>
      <c r="B106" t="s">
        <v>3039</v>
      </c>
    </row>
    <row r="107" spans="1:2">
      <c r="A107">
        <v>13091</v>
      </c>
      <c r="B107" t="s">
        <v>3039</v>
      </c>
    </row>
    <row r="108" spans="1:2">
      <c r="A108">
        <v>13158</v>
      </c>
      <c r="B108" t="s">
        <v>3039</v>
      </c>
    </row>
    <row r="109" spans="1:2">
      <c r="A109">
        <v>13218</v>
      </c>
      <c r="B109" t="s">
        <v>3039</v>
      </c>
    </row>
    <row r="110" spans="1:2">
      <c r="A110">
        <v>13284</v>
      </c>
      <c r="B110" t="s">
        <v>3039</v>
      </c>
    </row>
    <row r="111" spans="1:2">
      <c r="A111">
        <v>13410</v>
      </c>
      <c r="B111" t="s">
        <v>3039</v>
      </c>
    </row>
    <row r="112" spans="1:2">
      <c r="A112">
        <v>13444</v>
      </c>
      <c r="B112" t="s">
        <v>3039</v>
      </c>
    </row>
    <row r="113" spans="1:2">
      <c r="A113">
        <v>13638</v>
      </c>
      <c r="B113" t="s">
        <v>3039</v>
      </c>
    </row>
    <row r="114" spans="1:2">
      <c r="A114">
        <v>13729</v>
      </c>
      <c r="B114" t="s">
        <v>3039</v>
      </c>
    </row>
    <row r="115" spans="1:2">
      <c r="A115">
        <v>13765</v>
      </c>
      <c r="B115" t="s">
        <v>3039</v>
      </c>
    </row>
    <row r="116" spans="1:2">
      <c r="A116">
        <v>13959</v>
      </c>
      <c r="B116" t="s">
        <v>3039</v>
      </c>
    </row>
    <row r="117" spans="1:2">
      <c r="A117">
        <v>13984</v>
      </c>
      <c r="B117" t="s">
        <v>3039</v>
      </c>
    </row>
    <row r="118" spans="1:2">
      <c r="A118">
        <v>13986</v>
      </c>
      <c r="B118" t="s">
        <v>3039</v>
      </c>
    </row>
    <row r="119" spans="1:2">
      <c r="A119">
        <v>14176</v>
      </c>
      <c r="B119" t="s">
        <v>3039</v>
      </c>
    </row>
    <row r="120" spans="1:2">
      <c r="A120">
        <v>14242</v>
      </c>
      <c r="B120" t="s">
        <v>3039</v>
      </c>
    </row>
    <row r="121" spans="1:2">
      <c r="A121">
        <v>14406</v>
      </c>
      <c r="B121" t="s">
        <v>3039</v>
      </c>
    </row>
    <row r="122" spans="1:2">
      <c r="A122">
        <v>14497</v>
      </c>
      <c r="B122" t="s">
        <v>3039</v>
      </c>
    </row>
    <row r="123" spans="1:2">
      <c r="A123">
        <v>14528</v>
      </c>
      <c r="B123" t="s">
        <v>3039</v>
      </c>
    </row>
    <row r="124" spans="1:2">
      <c r="A124">
        <v>14534</v>
      </c>
      <c r="B124" t="s">
        <v>3039</v>
      </c>
    </row>
    <row r="125" spans="1:2">
      <c r="A125">
        <v>14820</v>
      </c>
      <c r="B125" t="s">
        <v>3039</v>
      </c>
    </row>
    <row r="126" spans="1:2">
      <c r="A126">
        <v>14951</v>
      </c>
      <c r="B126" t="s">
        <v>3039</v>
      </c>
    </row>
    <row r="127" spans="1:2">
      <c r="A127">
        <v>15009</v>
      </c>
      <c r="B127" t="s">
        <v>3039</v>
      </c>
    </row>
    <row r="128" spans="1:2">
      <c r="A128">
        <v>15106</v>
      </c>
      <c r="B128" t="s">
        <v>3039</v>
      </c>
    </row>
    <row r="129" spans="1:2">
      <c r="A129">
        <v>15202</v>
      </c>
      <c r="B129" t="s">
        <v>3039</v>
      </c>
    </row>
    <row r="130" spans="1:2">
      <c r="A130">
        <v>15206</v>
      </c>
      <c r="B130" t="s">
        <v>3039</v>
      </c>
    </row>
    <row r="131" spans="1:2">
      <c r="A131">
        <v>15303</v>
      </c>
      <c r="B131" t="s">
        <v>3039</v>
      </c>
    </row>
    <row r="132" spans="1:2">
      <c r="A132">
        <v>15712</v>
      </c>
      <c r="B132" t="s">
        <v>3039</v>
      </c>
    </row>
    <row r="133" spans="1:2">
      <c r="A133">
        <v>15718</v>
      </c>
      <c r="B133" t="s">
        <v>3039</v>
      </c>
    </row>
    <row r="134" spans="1:2">
      <c r="A134">
        <v>15778</v>
      </c>
      <c r="B134" t="s">
        <v>3039</v>
      </c>
    </row>
    <row r="135" spans="1:2">
      <c r="A135">
        <v>15872</v>
      </c>
      <c r="B135" t="s">
        <v>3039</v>
      </c>
    </row>
    <row r="136" spans="1:2">
      <c r="A136">
        <v>15904</v>
      </c>
      <c r="B136" t="s">
        <v>3039</v>
      </c>
    </row>
    <row r="137" spans="1:2">
      <c r="A137">
        <v>16134</v>
      </c>
      <c r="B137" t="s">
        <v>3039</v>
      </c>
    </row>
    <row r="138" spans="1:2">
      <c r="A138">
        <v>16582</v>
      </c>
      <c r="B138" t="s">
        <v>3039</v>
      </c>
    </row>
    <row r="139" spans="1:2">
      <c r="A139">
        <v>16641</v>
      </c>
      <c r="B139" t="s">
        <v>3039</v>
      </c>
    </row>
    <row r="140" spans="1:2">
      <c r="A140">
        <v>16679</v>
      </c>
      <c r="B140" t="s">
        <v>3039</v>
      </c>
    </row>
    <row r="141" spans="1:2">
      <c r="A141">
        <v>16864</v>
      </c>
      <c r="B141" t="s">
        <v>3039</v>
      </c>
    </row>
    <row r="142" spans="1:2">
      <c r="A142">
        <v>16961</v>
      </c>
      <c r="B142" t="s">
        <v>3039</v>
      </c>
    </row>
    <row r="143" spans="1:2">
      <c r="A143">
        <v>17058</v>
      </c>
      <c r="B143" t="s">
        <v>3039</v>
      </c>
    </row>
    <row r="144" spans="1:2">
      <c r="A144">
        <v>17155</v>
      </c>
      <c r="B144" t="s">
        <v>3039</v>
      </c>
    </row>
    <row r="145" spans="1:2">
      <c r="A145">
        <v>17255</v>
      </c>
      <c r="B145" t="s">
        <v>3039</v>
      </c>
    </row>
    <row r="146" spans="1:2">
      <c r="A146">
        <v>17282</v>
      </c>
      <c r="B146" t="s">
        <v>3039</v>
      </c>
    </row>
    <row r="147" spans="1:2">
      <c r="A147">
        <v>17313</v>
      </c>
      <c r="B147" t="s">
        <v>3039</v>
      </c>
    </row>
    <row r="148" spans="1:2">
      <c r="A148">
        <v>17508</v>
      </c>
      <c r="B148" t="s">
        <v>3039</v>
      </c>
    </row>
    <row r="149" spans="1:2">
      <c r="A149">
        <v>17668</v>
      </c>
      <c r="B149" t="s">
        <v>3039</v>
      </c>
    </row>
    <row r="150" spans="1:2">
      <c r="A150">
        <v>17858</v>
      </c>
      <c r="B150" t="s">
        <v>3039</v>
      </c>
    </row>
    <row r="151" spans="1:2">
      <c r="A151">
        <v>17985</v>
      </c>
      <c r="B151" t="s">
        <v>3039</v>
      </c>
    </row>
    <row r="152" spans="1:2">
      <c r="A152">
        <v>17988</v>
      </c>
      <c r="B152" t="s">
        <v>3039</v>
      </c>
    </row>
    <row r="153" spans="1:2">
      <c r="A153">
        <v>18119</v>
      </c>
      <c r="B153" t="s">
        <v>3039</v>
      </c>
    </row>
    <row r="154" spans="1:2">
      <c r="A154">
        <v>18215</v>
      </c>
      <c r="B154" t="s">
        <v>3039</v>
      </c>
    </row>
    <row r="155" spans="1:2">
      <c r="A155">
        <v>18336</v>
      </c>
      <c r="B155" t="s">
        <v>3039</v>
      </c>
    </row>
    <row r="156" spans="1:2">
      <c r="A156">
        <v>18496</v>
      </c>
      <c r="B156" t="s">
        <v>3039</v>
      </c>
    </row>
    <row r="157" spans="1:2">
      <c r="A157">
        <v>18533</v>
      </c>
      <c r="B157" t="s">
        <v>3039</v>
      </c>
    </row>
    <row r="158" spans="1:2">
      <c r="A158">
        <v>18593</v>
      </c>
      <c r="B158" t="s">
        <v>3039</v>
      </c>
    </row>
    <row r="159" spans="1:2">
      <c r="A159">
        <v>18661</v>
      </c>
      <c r="B159" t="s">
        <v>3039</v>
      </c>
    </row>
    <row r="160" spans="1:2">
      <c r="A160">
        <v>18689</v>
      </c>
      <c r="B160" t="s">
        <v>3039</v>
      </c>
    </row>
    <row r="161" spans="1:2">
      <c r="A161">
        <v>18753</v>
      </c>
      <c r="B161" t="s">
        <v>3039</v>
      </c>
    </row>
    <row r="162" spans="1:2">
      <c r="A162">
        <v>18822</v>
      </c>
      <c r="B162" t="s">
        <v>3039</v>
      </c>
    </row>
    <row r="163" spans="1:2">
      <c r="A163">
        <v>18919</v>
      </c>
      <c r="B163" t="s">
        <v>3039</v>
      </c>
    </row>
    <row r="164" spans="1:2">
      <c r="A164">
        <v>19010</v>
      </c>
      <c r="B164" t="s">
        <v>3039</v>
      </c>
    </row>
    <row r="165" spans="1:2">
      <c r="A165">
        <v>19078</v>
      </c>
      <c r="B165" t="s">
        <v>3039</v>
      </c>
    </row>
    <row r="166" spans="1:2">
      <c r="A166">
        <v>19138</v>
      </c>
      <c r="B166" t="s">
        <v>3039</v>
      </c>
    </row>
    <row r="167" spans="1:2">
      <c r="A167">
        <v>19523</v>
      </c>
      <c r="B167" t="s">
        <v>3039</v>
      </c>
    </row>
    <row r="168" spans="1:2">
      <c r="A168">
        <v>19616</v>
      </c>
      <c r="B168" t="s">
        <v>3039</v>
      </c>
    </row>
    <row r="169" spans="1:2">
      <c r="A169">
        <v>19718</v>
      </c>
      <c r="B169" t="s">
        <v>3039</v>
      </c>
    </row>
    <row r="170" spans="1:2">
      <c r="A170">
        <v>20036</v>
      </c>
      <c r="B170" t="s">
        <v>3039</v>
      </c>
    </row>
    <row r="171" spans="1:2">
      <c r="A171">
        <v>20134</v>
      </c>
      <c r="B171" t="s">
        <v>3039</v>
      </c>
    </row>
    <row r="172" spans="1:2">
      <c r="A172">
        <v>20389</v>
      </c>
      <c r="B172" t="s">
        <v>3039</v>
      </c>
    </row>
    <row r="173" spans="1:2">
      <c r="A173">
        <v>20453</v>
      </c>
      <c r="B173" t="s">
        <v>3039</v>
      </c>
    </row>
    <row r="174" spans="1:2">
      <c r="A174">
        <v>20480</v>
      </c>
      <c r="B174" t="s">
        <v>3039</v>
      </c>
    </row>
    <row r="175" spans="1:2">
      <c r="A175">
        <v>20486</v>
      </c>
      <c r="B175" t="s">
        <v>3039</v>
      </c>
    </row>
    <row r="176" spans="1:2">
      <c r="A176">
        <v>20704</v>
      </c>
      <c r="B176" t="s">
        <v>3039</v>
      </c>
    </row>
    <row r="177" spans="1:2">
      <c r="A177">
        <v>20743</v>
      </c>
      <c r="B177" t="s">
        <v>3039</v>
      </c>
    </row>
    <row r="178" spans="1:2">
      <c r="A178">
        <v>20864</v>
      </c>
      <c r="B178" t="s">
        <v>3039</v>
      </c>
    </row>
    <row r="179" spans="1:2">
      <c r="A179">
        <v>20899</v>
      </c>
      <c r="B179" t="s">
        <v>3039</v>
      </c>
    </row>
    <row r="180" spans="1:2">
      <c r="A180">
        <v>20934</v>
      </c>
      <c r="B180" t="s">
        <v>3039</v>
      </c>
    </row>
    <row r="181" spans="1:2">
      <c r="A181">
        <v>21222</v>
      </c>
      <c r="B181" t="s">
        <v>3039</v>
      </c>
    </row>
    <row r="182" spans="1:2">
      <c r="A182">
        <v>21286</v>
      </c>
      <c r="B182" t="s">
        <v>3039</v>
      </c>
    </row>
    <row r="183" spans="1:2">
      <c r="A183">
        <v>21346</v>
      </c>
      <c r="B183" t="s">
        <v>3039</v>
      </c>
    </row>
    <row r="184" spans="1:2">
      <c r="A184">
        <v>21383</v>
      </c>
      <c r="B184" t="s">
        <v>3039</v>
      </c>
    </row>
    <row r="185" spans="1:2">
      <c r="A185">
        <v>21729</v>
      </c>
      <c r="B185" t="s">
        <v>3039</v>
      </c>
    </row>
    <row r="186" spans="1:2">
      <c r="A186">
        <v>21824</v>
      </c>
      <c r="B186" t="s">
        <v>3039</v>
      </c>
    </row>
    <row r="187" spans="1:2">
      <c r="A187">
        <v>21890</v>
      </c>
      <c r="B187" t="s">
        <v>3039</v>
      </c>
    </row>
    <row r="188" spans="1:2">
      <c r="A188">
        <v>22181</v>
      </c>
      <c r="B188" t="s">
        <v>3039</v>
      </c>
    </row>
    <row r="189" spans="1:2">
      <c r="A189">
        <v>22402</v>
      </c>
      <c r="B189" t="s">
        <v>3039</v>
      </c>
    </row>
    <row r="190" spans="1:2">
      <c r="A190">
        <v>22627</v>
      </c>
      <c r="B190" t="s">
        <v>3039</v>
      </c>
    </row>
    <row r="191" spans="1:2">
      <c r="A191">
        <v>22656</v>
      </c>
      <c r="B191" t="s">
        <v>3039</v>
      </c>
    </row>
    <row r="192" spans="1:2">
      <c r="A192">
        <v>22661</v>
      </c>
      <c r="B192" t="s">
        <v>3039</v>
      </c>
    </row>
    <row r="193" spans="1:2">
      <c r="A193">
        <v>22787</v>
      </c>
      <c r="B193" t="s">
        <v>3039</v>
      </c>
    </row>
    <row r="194" spans="1:2">
      <c r="A194">
        <v>22820</v>
      </c>
      <c r="B194" t="s">
        <v>3039</v>
      </c>
    </row>
    <row r="195" spans="1:2">
      <c r="A195">
        <v>22947</v>
      </c>
      <c r="B195" t="s">
        <v>3039</v>
      </c>
    </row>
    <row r="196" spans="1:2">
      <c r="A196">
        <v>22950</v>
      </c>
      <c r="B196" t="s">
        <v>3039</v>
      </c>
    </row>
    <row r="197" spans="1:2">
      <c r="A197">
        <v>23076</v>
      </c>
      <c r="B197" t="s">
        <v>3039</v>
      </c>
    </row>
    <row r="198" spans="1:2">
      <c r="A198">
        <v>23168</v>
      </c>
      <c r="B198" t="s">
        <v>3039</v>
      </c>
    </row>
    <row r="199" spans="1:2">
      <c r="A199">
        <v>23488</v>
      </c>
      <c r="B199" t="s">
        <v>3039</v>
      </c>
    </row>
    <row r="200" spans="1:2">
      <c r="A200">
        <v>23557</v>
      </c>
      <c r="B200" t="s">
        <v>3039</v>
      </c>
    </row>
    <row r="201" spans="1:2">
      <c r="A201">
        <v>23559</v>
      </c>
      <c r="B201" t="s">
        <v>3039</v>
      </c>
    </row>
    <row r="202" spans="1:2">
      <c r="A202">
        <v>23616</v>
      </c>
      <c r="B202" t="s">
        <v>3039</v>
      </c>
    </row>
    <row r="203" spans="1:2">
      <c r="A203">
        <v>23619</v>
      </c>
      <c r="B203" t="s">
        <v>3039</v>
      </c>
    </row>
    <row r="204" spans="1:2">
      <c r="A204">
        <v>23748</v>
      </c>
      <c r="B204" t="s">
        <v>3039</v>
      </c>
    </row>
    <row r="205" spans="1:2">
      <c r="A205">
        <v>24066</v>
      </c>
      <c r="B205" t="s">
        <v>3039</v>
      </c>
    </row>
    <row r="206" spans="1:2">
      <c r="A206">
        <v>24519</v>
      </c>
      <c r="B206" t="s">
        <v>3039</v>
      </c>
    </row>
    <row r="207" spans="1:2">
      <c r="A207">
        <v>24707</v>
      </c>
      <c r="B207" t="s">
        <v>3039</v>
      </c>
    </row>
    <row r="208" spans="1:2">
      <c r="A208">
        <v>24902</v>
      </c>
      <c r="B208" t="s">
        <v>3039</v>
      </c>
    </row>
    <row r="209" spans="1:2">
      <c r="A209">
        <v>25095</v>
      </c>
      <c r="B209" t="s">
        <v>3039</v>
      </c>
    </row>
    <row r="210" spans="1:2">
      <c r="A210">
        <v>25152</v>
      </c>
      <c r="B210" t="s">
        <v>3039</v>
      </c>
    </row>
    <row r="211" spans="1:2">
      <c r="A211">
        <v>25157</v>
      </c>
      <c r="B211" t="s">
        <v>3039</v>
      </c>
    </row>
    <row r="212" spans="1:2">
      <c r="A212">
        <v>25478</v>
      </c>
      <c r="B212" t="s">
        <v>3039</v>
      </c>
    </row>
    <row r="213" spans="1:2">
      <c r="A213">
        <v>25479</v>
      </c>
      <c r="B213" t="s">
        <v>3039</v>
      </c>
    </row>
    <row r="214" spans="1:2">
      <c r="A214">
        <v>25735</v>
      </c>
      <c r="B214" t="s">
        <v>3039</v>
      </c>
    </row>
    <row r="215" spans="1:2">
      <c r="A215">
        <v>25799</v>
      </c>
      <c r="B215" t="s">
        <v>3039</v>
      </c>
    </row>
    <row r="216" spans="1:2">
      <c r="A216">
        <v>25828</v>
      </c>
      <c r="B216" t="s">
        <v>3039</v>
      </c>
    </row>
    <row r="217" spans="1:2">
      <c r="A217">
        <v>25952</v>
      </c>
      <c r="B217" t="s">
        <v>3039</v>
      </c>
    </row>
    <row r="218" spans="1:2">
      <c r="A218">
        <v>26240</v>
      </c>
      <c r="B218" t="s">
        <v>3039</v>
      </c>
    </row>
    <row r="219" spans="1:2">
      <c r="A219">
        <v>26372</v>
      </c>
      <c r="B219" t="s">
        <v>3039</v>
      </c>
    </row>
    <row r="220" spans="1:2">
      <c r="A220">
        <v>26784</v>
      </c>
      <c r="B220" t="s">
        <v>3039</v>
      </c>
    </row>
    <row r="221" spans="1:2">
      <c r="A221">
        <v>26852</v>
      </c>
      <c r="B221" t="s">
        <v>3039</v>
      </c>
    </row>
    <row r="222" spans="1:2">
      <c r="A222">
        <v>26881</v>
      </c>
      <c r="B222" t="s">
        <v>3039</v>
      </c>
    </row>
    <row r="223" spans="1:2">
      <c r="A223">
        <v>26982</v>
      </c>
      <c r="B223" t="s">
        <v>3039</v>
      </c>
    </row>
    <row r="224" spans="1:2">
      <c r="A224">
        <v>27137</v>
      </c>
      <c r="B224" t="s">
        <v>3039</v>
      </c>
    </row>
    <row r="225" spans="1:2">
      <c r="A225">
        <v>27490</v>
      </c>
      <c r="B225" t="s">
        <v>3039</v>
      </c>
    </row>
    <row r="226" spans="1:2">
      <c r="A226">
        <v>27712</v>
      </c>
      <c r="B226" t="s">
        <v>3039</v>
      </c>
    </row>
    <row r="227" spans="1:2">
      <c r="A227">
        <v>27744</v>
      </c>
      <c r="B227" t="s">
        <v>3039</v>
      </c>
    </row>
    <row r="228" spans="1:2">
      <c r="A228">
        <v>27750</v>
      </c>
      <c r="B228" t="s">
        <v>3039</v>
      </c>
    </row>
    <row r="229" spans="1:2">
      <c r="A229">
        <v>28003</v>
      </c>
      <c r="B229" t="s">
        <v>3039</v>
      </c>
    </row>
    <row r="230" spans="1:2">
      <c r="A230">
        <v>28037</v>
      </c>
      <c r="B230" t="s">
        <v>3039</v>
      </c>
    </row>
    <row r="231" spans="1:2">
      <c r="A231">
        <v>28291</v>
      </c>
      <c r="B231" t="s">
        <v>3039</v>
      </c>
    </row>
    <row r="232" spans="1:2">
      <c r="A232">
        <v>28387</v>
      </c>
      <c r="B232" t="s">
        <v>3039</v>
      </c>
    </row>
    <row r="233" spans="1:2">
      <c r="A233">
        <v>28419</v>
      </c>
      <c r="B233" t="s">
        <v>3039</v>
      </c>
    </row>
    <row r="234" spans="1:2">
      <c r="A234">
        <v>28455</v>
      </c>
      <c r="B234" t="s">
        <v>3039</v>
      </c>
    </row>
    <row r="235" spans="1:2">
      <c r="A235">
        <v>28544</v>
      </c>
      <c r="B235" t="s">
        <v>3039</v>
      </c>
    </row>
    <row r="236" spans="1:2">
      <c r="A236">
        <v>28928</v>
      </c>
      <c r="B236" t="s">
        <v>3039</v>
      </c>
    </row>
    <row r="237" spans="1:2">
      <c r="A237">
        <v>29095</v>
      </c>
      <c r="B237" t="s">
        <v>3039</v>
      </c>
    </row>
    <row r="238" spans="1:2">
      <c r="A238">
        <v>29318</v>
      </c>
      <c r="B238" t="s">
        <v>3039</v>
      </c>
    </row>
    <row r="239" spans="1:2">
      <c r="A239">
        <v>29376</v>
      </c>
      <c r="B239" t="s">
        <v>3039</v>
      </c>
    </row>
    <row r="240" spans="1:2">
      <c r="A240">
        <v>29380</v>
      </c>
      <c r="B240" t="s">
        <v>3039</v>
      </c>
    </row>
    <row r="241" spans="1:2">
      <c r="A241">
        <v>29410</v>
      </c>
      <c r="B241" t="s">
        <v>3039</v>
      </c>
    </row>
    <row r="242" spans="1:2">
      <c r="A242">
        <v>29505</v>
      </c>
      <c r="B242" t="s">
        <v>3039</v>
      </c>
    </row>
    <row r="243" spans="1:2">
      <c r="A243">
        <v>29506</v>
      </c>
      <c r="B243" t="s">
        <v>3039</v>
      </c>
    </row>
    <row r="244" spans="1:2">
      <c r="A244">
        <v>29861</v>
      </c>
      <c r="B244" t="s">
        <v>3039</v>
      </c>
    </row>
    <row r="245" spans="1:2">
      <c r="A245">
        <v>29991</v>
      </c>
      <c r="B245" t="s">
        <v>3039</v>
      </c>
    </row>
    <row r="246" spans="1:2">
      <c r="A246">
        <v>30176</v>
      </c>
      <c r="B246" t="s">
        <v>3039</v>
      </c>
    </row>
    <row r="247" spans="1:2">
      <c r="A247">
        <v>30403</v>
      </c>
      <c r="B247" t="s">
        <v>3039</v>
      </c>
    </row>
    <row r="248" spans="1:2">
      <c r="A248">
        <v>30469</v>
      </c>
      <c r="B248" t="s">
        <v>3039</v>
      </c>
    </row>
    <row r="249" spans="1:2">
      <c r="A249">
        <v>31073</v>
      </c>
      <c r="B249" t="s">
        <v>3039</v>
      </c>
    </row>
    <row r="250" spans="1:2">
      <c r="A250">
        <v>31232</v>
      </c>
      <c r="B250" t="s">
        <v>3039</v>
      </c>
    </row>
    <row r="251" spans="1:2">
      <c r="A251">
        <v>31303</v>
      </c>
      <c r="B251" t="s">
        <v>3039</v>
      </c>
    </row>
    <row r="252" spans="1:2">
      <c r="A252">
        <v>31682</v>
      </c>
      <c r="B252" t="s">
        <v>3039</v>
      </c>
    </row>
    <row r="253" spans="1:2">
      <c r="A253">
        <v>31844</v>
      </c>
      <c r="B253" t="s">
        <v>3039</v>
      </c>
    </row>
    <row r="254" spans="1:2">
      <c r="A254">
        <v>31907</v>
      </c>
      <c r="B254" t="s">
        <v>3039</v>
      </c>
    </row>
    <row r="255" spans="1:2">
      <c r="A255">
        <v>32036</v>
      </c>
      <c r="B255" t="s">
        <v>3039</v>
      </c>
    </row>
    <row r="256" spans="1:2">
      <c r="A256">
        <v>32582</v>
      </c>
      <c r="B256" t="s">
        <v>3039</v>
      </c>
    </row>
    <row r="257" spans="1:2">
      <c r="A257">
        <v>32901</v>
      </c>
      <c r="B257" t="s">
        <v>3039</v>
      </c>
    </row>
    <row r="258" spans="1:2">
      <c r="A258">
        <v>32931</v>
      </c>
      <c r="B258" t="s">
        <v>3039</v>
      </c>
    </row>
    <row r="259" spans="1:2">
      <c r="A259">
        <v>32966</v>
      </c>
      <c r="B259" t="s">
        <v>3039</v>
      </c>
    </row>
    <row r="260" spans="1:2">
      <c r="A260">
        <v>32996</v>
      </c>
      <c r="B260" t="s">
        <v>3039</v>
      </c>
    </row>
    <row r="261" spans="1:2">
      <c r="A261">
        <v>32998</v>
      </c>
      <c r="B261" t="s">
        <v>3039</v>
      </c>
    </row>
    <row r="262" spans="1:2">
      <c r="A262">
        <v>33283</v>
      </c>
      <c r="B262" t="s">
        <v>3039</v>
      </c>
    </row>
    <row r="263" spans="1:2">
      <c r="A263">
        <v>33317</v>
      </c>
      <c r="B263" t="s">
        <v>3039</v>
      </c>
    </row>
    <row r="264" spans="1:2">
      <c r="A264">
        <v>33477</v>
      </c>
      <c r="B264" t="s">
        <v>3039</v>
      </c>
    </row>
    <row r="265" spans="1:2">
      <c r="A265">
        <v>33510</v>
      </c>
      <c r="B265" t="s">
        <v>3039</v>
      </c>
    </row>
    <row r="266" spans="1:2">
      <c r="A266">
        <v>33541</v>
      </c>
      <c r="B266" t="s">
        <v>3039</v>
      </c>
    </row>
    <row r="267" spans="1:2">
      <c r="A267">
        <v>33637</v>
      </c>
      <c r="B267" t="s">
        <v>3039</v>
      </c>
    </row>
    <row r="268" spans="1:2">
      <c r="A268">
        <v>33921</v>
      </c>
      <c r="B268" t="s">
        <v>3039</v>
      </c>
    </row>
    <row r="269" spans="1:2">
      <c r="A269">
        <v>34117</v>
      </c>
      <c r="B269" t="s">
        <v>3039</v>
      </c>
    </row>
    <row r="270" spans="1:2">
      <c r="A270">
        <v>34209</v>
      </c>
      <c r="B270" t="s">
        <v>3039</v>
      </c>
    </row>
    <row r="271" spans="1:2">
      <c r="A271">
        <v>34338</v>
      </c>
      <c r="B271" t="s">
        <v>3039</v>
      </c>
    </row>
    <row r="272" spans="1:2">
      <c r="A272">
        <v>34532</v>
      </c>
      <c r="B272" t="s">
        <v>3039</v>
      </c>
    </row>
    <row r="273" spans="1:2">
      <c r="A273">
        <v>34658</v>
      </c>
      <c r="B273" t="s">
        <v>3039</v>
      </c>
    </row>
    <row r="274" spans="1:2">
      <c r="A274">
        <v>34661</v>
      </c>
      <c r="B274" t="s">
        <v>3039</v>
      </c>
    </row>
    <row r="275" spans="1:2">
      <c r="A275">
        <v>34689</v>
      </c>
      <c r="B275" t="s">
        <v>3039</v>
      </c>
    </row>
    <row r="276" spans="1:2">
      <c r="A276">
        <v>34916</v>
      </c>
      <c r="B276" t="s">
        <v>3039</v>
      </c>
    </row>
    <row r="277" spans="1:2">
      <c r="A277">
        <v>35047</v>
      </c>
      <c r="B277" t="s">
        <v>3039</v>
      </c>
    </row>
    <row r="278" spans="1:2">
      <c r="A278">
        <v>35110</v>
      </c>
      <c r="B278" t="s">
        <v>3039</v>
      </c>
    </row>
    <row r="279" spans="1:2">
      <c r="A279">
        <v>35111</v>
      </c>
      <c r="B279" t="s">
        <v>3039</v>
      </c>
    </row>
    <row r="280" spans="1:2">
      <c r="A280">
        <v>35137</v>
      </c>
      <c r="B280" t="s">
        <v>3039</v>
      </c>
    </row>
    <row r="281" spans="1:2">
      <c r="A281">
        <v>35366</v>
      </c>
      <c r="B281" t="s">
        <v>3039</v>
      </c>
    </row>
    <row r="282" spans="1:2">
      <c r="A282">
        <v>35492</v>
      </c>
      <c r="B282" t="s">
        <v>3039</v>
      </c>
    </row>
    <row r="283" spans="1:2">
      <c r="A283">
        <v>35554</v>
      </c>
      <c r="B283" t="s">
        <v>3039</v>
      </c>
    </row>
    <row r="284" spans="1:2">
      <c r="A284">
        <v>35588</v>
      </c>
      <c r="B284" t="s">
        <v>3039</v>
      </c>
    </row>
    <row r="285" spans="1:2">
      <c r="A285">
        <v>35687</v>
      </c>
      <c r="B285" t="s">
        <v>3039</v>
      </c>
    </row>
    <row r="286" spans="1:2">
      <c r="A286">
        <v>35744</v>
      </c>
      <c r="B286" t="s">
        <v>3039</v>
      </c>
    </row>
    <row r="287" spans="1:2">
      <c r="A287">
        <v>35877</v>
      </c>
      <c r="B287" t="s">
        <v>3039</v>
      </c>
    </row>
    <row r="288" spans="1:2">
      <c r="A288">
        <v>35910</v>
      </c>
      <c r="B288" t="s">
        <v>3039</v>
      </c>
    </row>
    <row r="289" spans="1:2">
      <c r="A289">
        <v>35936</v>
      </c>
      <c r="B289" t="s">
        <v>3039</v>
      </c>
    </row>
    <row r="290" spans="1:2">
      <c r="A290">
        <v>36038</v>
      </c>
      <c r="B290" t="s">
        <v>3039</v>
      </c>
    </row>
    <row r="291" spans="1:2">
      <c r="A291">
        <v>36067</v>
      </c>
      <c r="B291" t="s">
        <v>3039</v>
      </c>
    </row>
    <row r="292" spans="1:2">
      <c r="A292">
        <v>36160</v>
      </c>
      <c r="B292" t="s">
        <v>3039</v>
      </c>
    </row>
    <row r="293" spans="1:2">
      <c r="A293">
        <v>36262</v>
      </c>
      <c r="B293" t="s">
        <v>3039</v>
      </c>
    </row>
    <row r="294" spans="1:2">
      <c r="A294">
        <v>36449</v>
      </c>
      <c r="B294" t="s">
        <v>3039</v>
      </c>
    </row>
    <row r="295" spans="1:2">
      <c r="A295">
        <v>36609</v>
      </c>
      <c r="B295" t="s">
        <v>3039</v>
      </c>
    </row>
    <row r="296" spans="1:2">
      <c r="A296">
        <v>36676</v>
      </c>
      <c r="B296" t="s">
        <v>3039</v>
      </c>
    </row>
    <row r="297" spans="1:2">
      <c r="A297">
        <v>36679</v>
      </c>
      <c r="B297" t="s">
        <v>3039</v>
      </c>
    </row>
    <row r="298" spans="1:2">
      <c r="A298">
        <v>36705</v>
      </c>
      <c r="B298" t="s">
        <v>3039</v>
      </c>
    </row>
    <row r="299" spans="1:2">
      <c r="A299">
        <v>36707</v>
      </c>
      <c r="B299" t="s">
        <v>3039</v>
      </c>
    </row>
    <row r="300" spans="1:2">
      <c r="A300">
        <v>36743</v>
      </c>
      <c r="B300" t="s">
        <v>3039</v>
      </c>
    </row>
    <row r="301" spans="1:2">
      <c r="A301">
        <v>36772</v>
      </c>
      <c r="B301" t="s">
        <v>3039</v>
      </c>
    </row>
    <row r="302" spans="1:2">
      <c r="A302">
        <v>36773</v>
      </c>
      <c r="B302" t="s">
        <v>3039</v>
      </c>
    </row>
    <row r="303" spans="1:2">
      <c r="A303">
        <v>36932</v>
      </c>
      <c r="B303" t="s">
        <v>3039</v>
      </c>
    </row>
    <row r="304" spans="1:2">
      <c r="A304">
        <v>36934</v>
      </c>
      <c r="B304" t="s">
        <v>3039</v>
      </c>
    </row>
    <row r="305" spans="1:2">
      <c r="A305">
        <v>36992</v>
      </c>
      <c r="B305" t="s">
        <v>3039</v>
      </c>
    </row>
    <row r="306" spans="1:2">
      <c r="A306">
        <v>36994</v>
      </c>
      <c r="B306" t="s">
        <v>3039</v>
      </c>
    </row>
    <row r="307" spans="1:2">
      <c r="A307">
        <v>36998</v>
      </c>
      <c r="B307" t="s">
        <v>3039</v>
      </c>
    </row>
    <row r="308" spans="1:2">
      <c r="A308">
        <v>36999</v>
      </c>
      <c r="B308" t="s">
        <v>3039</v>
      </c>
    </row>
    <row r="309" spans="1:2">
      <c r="A309">
        <v>37250</v>
      </c>
      <c r="B309" t="s">
        <v>3039</v>
      </c>
    </row>
    <row r="310" spans="1:2">
      <c r="A310">
        <v>37380</v>
      </c>
      <c r="B310" t="s">
        <v>3039</v>
      </c>
    </row>
    <row r="311" spans="1:2">
      <c r="A311">
        <v>37414</v>
      </c>
      <c r="B311" t="s">
        <v>3039</v>
      </c>
    </row>
    <row r="312" spans="1:2">
      <c r="A312">
        <v>37572</v>
      </c>
      <c r="B312" t="s">
        <v>3039</v>
      </c>
    </row>
    <row r="313" spans="1:2">
      <c r="A313">
        <v>37760</v>
      </c>
      <c r="B313" t="s">
        <v>3039</v>
      </c>
    </row>
    <row r="314" spans="1:2">
      <c r="A314">
        <v>37860</v>
      </c>
      <c r="B314" t="s">
        <v>3039</v>
      </c>
    </row>
    <row r="315" spans="1:2">
      <c r="A315">
        <v>37862</v>
      </c>
      <c r="B315" t="s">
        <v>3039</v>
      </c>
    </row>
    <row r="316" spans="1:2">
      <c r="A316">
        <v>37924</v>
      </c>
      <c r="B316" t="s">
        <v>3039</v>
      </c>
    </row>
    <row r="317" spans="1:2">
      <c r="A317">
        <v>38050</v>
      </c>
      <c r="B317" t="s">
        <v>3039</v>
      </c>
    </row>
    <row r="318" spans="1:2">
      <c r="A318">
        <v>38210</v>
      </c>
      <c r="B318" t="s">
        <v>3039</v>
      </c>
    </row>
    <row r="319" spans="1:2">
      <c r="A319">
        <v>38240</v>
      </c>
      <c r="B319" t="s">
        <v>3039</v>
      </c>
    </row>
    <row r="320" spans="1:2">
      <c r="A320">
        <v>38272</v>
      </c>
      <c r="B320" t="s">
        <v>3039</v>
      </c>
    </row>
    <row r="321" spans="1:2">
      <c r="A321">
        <v>38400</v>
      </c>
      <c r="B321" t="s">
        <v>3039</v>
      </c>
    </row>
    <row r="322" spans="1:2">
      <c r="A322">
        <v>38530</v>
      </c>
      <c r="B322" t="s">
        <v>3039</v>
      </c>
    </row>
    <row r="323" spans="1:2">
      <c r="A323">
        <v>38596</v>
      </c>
      <c r="B323" t="s">
        <v>3039</v>
      </c>
    </row>
    <row r="324" spans="1:2">
      <c r="A324">
        <v>38661</v>
      </c>
      <c r="B324" t="s">
        <v>3039</v>
      </c>
    </row>
    <row r="325" spans="1:2">
      <c r="A325">
        <v>38787</v>
      </c>
      <c r="B325" t="s">
        <v>3039</v>
      </c>
    </row>
    <row r="326" spans="1:2">
      <c r="A326">
        <v>39043</v>
      </c>
      <c r="B326" t="s">
        <v>3039</v>
      </c>
    </row>
    <row r="327" spans="1:2">
      <c r="A327">
        <v>39075</v>
      </c>
      <c r="B327" t="s">
        <v>3039</v>
      </c>
    </row>
    <row r="328" spans="1:2">
      <c r="A328">
        <v>39169</v>
      </c>
      <c r="B328" t="s">
        <v>3039</v>
      </c>
    </row>
    <row r="329" spans="1:2">
      <c r="A329">
        <v>39333</v>
      </c>
      <c r="B329" t="s">
        <v>3039</v>
      </c>
    </row>
    <row r="330" spans="1:2">
      <c r="A330">
        <v>39490</v>
      </c>
      <c r="B330" t="s">
        <v>3039</v>
      </c>
    </row>
    <row r="331" spans="1:2">
      <c r="A331">
        <v>39555</v>
      </c>
      <c r="B331" t="s">
        <v>3039</v>
      </c>
    </row>
    <row r="332" spans="1:2">
      <c r="A332">
        <v>39619</v>
      </c>
      <c r="B332" t="s">
        <v>3039</v>
      </c>
    </row>
    <row r="333" spans="1:2">
      <c r="A333">
        <v>39872</v>
      </c>
      <c r="B333" t="s">
        <v>3039</v>
      </c>
    </row>
    <row r="334" spans="1:2">
      <c r="A334">
        <v>39904</v>
      </c>
      <c r="B334" t="s">
        <v>3039</v>
      </c>
    </row>
    <row r="335" spans="1:2">
      <c r="A335">
        <v>39943</v>
      </c>
      <c r="B335" t="s">
        <v>3039</v>
      </c>
    </row>
    <row r="336" spans="1:2">
      <c r="A336">
        <v>40097</v>
      </c>
      <c r="B336" t="s">
        <v>3039</v>
      </c>
    </row>
    <row r="337" spans="1:2">
      <c r="A337">
        <v>40132</v>
      </c>
      <c r="B337" t="s">
        <v>3039</v>
      </c>
    </row>
    <row r="338" spans="1:2">
      <c r="A338">
        <v>40134</v>
      </c>
      <c r="B338" t="s">
        <v>3039</v>
      </c>
    </row>
    <row r="339" spans="1:2">
      <c r="A339">
        <v>40160</v>
      </c>
      <c r="B339" t="s">
        <v>3039</v>
      </c>
    </row>
    <row r="340" spans="1:2">
      <c r="A340">
        <v>40354</v>
      </c>
      <c r="B340" t="s">
        <v>3039</v>
      </c>
    </row>
    <row r="341" spans="1:2">
      <c r="A341">
        <v>40802</v>
      </c>
      <c r="B341" t="s">
        <v>3039</v>
      </c>
    </row>
    <row r="342" spans="1:2">
      <c r="A342">
        <v>40806</v>
      </c>
      <c r="B342" t="s">
        <v>3039</v>
      </c>
    </row>
    <row r="343" spans="1:2">
      <c r="A343">
        <v>41059</v>
      </c>
      <c r="B343" t="s">
        <v>3039</v>
      </c>
    </row>
    <row r="344" spans="1:2">
      <c r="A344">
        <v>41120</v>
      </c>
      <c r="B344" t="s">
        <v>3039</v>
      </c>
    </row>
    <row r="345" spans="1:2">
      <c r="A345">
        <v>41186</v>
      </c>
      <c r="B345" t="s">
        <v>3039</v>
      </c>
    </row>
    <row r="346" spans="1:2">
      <c r="A346">
        <v>41216</v>
      </c>
      <c r="B346" t="s">
        <v>3039</v>
      </c>
    </row>
    <row r="347" spans="1:2">
      <c r="A347">
        <v>41508</v>
      </c>
      <c r="B347" t="s">
        <v>3039</v>
      </c>
    </row>
    <row r="348" spans="1:2">
      <c r="A348">
        <v>41760</v>
      </c>
      <c r="B348" t="s">
        <v>3039</v>
      </c>
    </row>
    <row r="349" spans="1:2">
      <c r="A349">
        <v>41861</v>
      </c>
      <c r="B349" t="s">
        <v>3039</v>
      </c>
    </row>
    <row r="350" spans="1:2">
      <c r="A350">
        <v>42342</v>
      </c>
      <c r="B350" t="s">
        <v>3039</v>
      </c>
    </row>
    <row r="351" spans="1:2">
      <c r="A351">
        <v>42375</v>
      </c>
      <c r="B351" t="s">
        <v>3039</v>
      </c>
    </row>
    <row r="352" spans="1:2">
      <c r="A352">
        <v>42436</v>
      </c>
      <c r="B352" t="s">
        <v>3039</v>
      </c>
    </row>
    <row r="353" spans="1:2">
      <c r="A353">
        <v>42563</v>
      </c>
      <c r="B353" t="s">
        <v>3039</v>
      </c>
    </row>
    <row r="354" spans="1:2">
      <c r="A354">
        <v>42628</v>
      </c>
      <c r="B354" t="s">
        <v>3039</v>
      </c>
    </row>
    <row r="355" spans="1:2">
      <c r="A355">
        <v>42788</v>
      </c>
      <c r="B355" t="s">
        <v>3039</v>
      </c>
    </row>
    <row r="356" spans="1:2">
      <c r="A356">
        <v>42823</v>
      </c>
      <c r="B356" t="s">
        <v>3039</v>
      </c>
    </row>
    <row r="357" spans="1:2">
      <c r="A357">
        <v>42850</v>
      </c>
      <c r="B357" t="s">
        <v>3039</v>
      </c>
    </row>
    <row r="358" spans="1:2">
      <c r="A358">
        <v>42912</v>
      </c>
      <c r="B358" t="s">
        <v>3039</v>
      </c>
    </row>
    <row r="359" spans="1:2">
      <c r="A359">
        <v>42945</v>
      </c>
      <c r="B359" t="s">
        <v>3039</v>
      </c>
    </row>
    <row r="360" spans="1:2">
      <c r="A360">
        <v>43138</v>
      </c>
      <c r="B360" t="s">
        <v>3039</v>
      </c>
    </row>
    <row r="361" spans="1:2">
      <c r="A361">
        <v>43140</v>
      </c>
      <c r="B361" t="s">
        <v>3039</v>
      </c>
    </row>
    <row r="362" spans="1:2">
      <c r="A362">
        <v>43203</v>
      </c>
      <c r="B362" t="s">
        <v>3039</v>
      </c>
    </row>
    <row r="363" spans="1:2">
      <c r="A363">
        <v>43269</v>
      </c>
      <c r="B363" t="s">
        <v>3039</v>
      </c>
    </row>
    <row r="364" spans="1:2">
      <c r="A364">
        <v>43488</v>
      </c>
      <c r="B364" t="s">
        <v>3039</v>
      </c>
    </row>
    <row r="365" spans="1:2">
      <c r="A365">
        <v>43494</v>
      </c>
      <c r="B365" t="s">
        <v>3039</v>
      </c>
    </row>
    <row r="366" spans="1:2">
      <c r="A366">
        <v>43585</v>
      </c>
      <c r="B366" t="s">
        <v>3039</v>
      </c>
    </row>
    <row r="367" spans="1:2">
      <c r="A367">
        <v>43713</v>
      </c>
      <c r="B367" t="s">
        <v>3039</v>
      </c>
    </row>
    <row r="368" spans="1:2">
      <c r="A368">
        <v>44098</v>
      </c>
      <c r="B368" t="s">
        <v>3039</v>
      </c>
    </row>
    <row r="369" spans="1:2">
      <c r="A369">
        <v>44292</v>
      </c>
      <c r="B369" t="s">
        <v>3039</v>
      </c>
    </row>
    <row r="370" spans="1:2">
      <c r="A370">
        <v>44486</v>
      </c>
      <c r="B370" t="s">
        <v>3039</v>
      </c>
    </row>
    <row r="371" spans="1:2">
      <c r="A371">
        <v>44579</v>
      </c>
      <c r="B371" t="s">
        <v>3039</v>
      </c>
    </row>
    <row r="372" spans="1:2">
      <c r="A372">
        <v>44583</v>
      </c>
      <c r="B372" t="s">
        <v>3039</v>
      </c>
    </row>
    <row r="373" spans="1:2">
      <c r="A373">
        <v>44869</v>
      </c>
      <c r="B373" t="s">
        <v>3039</v>
      </c>
    </row>
    <row r="374" spans="1:2">
      <c r="A374">
        <v>44962</v>
      </c>
      <c r="B374" t="s">
        <v>3039</v>
      </c>
    </row>
    <row r="375" spans="1:2">
      <c r="A375">
        <v>45127</v>
      </c>
      <c r="B375" t="s">
        <v>3039</v>
      </c>
    </row>
    <row r="376" spans="1:2">
      <c r="A376">
        <v>45605</v>
      </c>
      <c r="B376" t="s">
        <v>3039</v>
      </c>
    </row>
    <row r="377" spans="1:2">
      <c r="A377">
        <v>45632</v>
      </c>
      <c r="B377" t="s">
        <v>3039</v>
      </c>
    </row>
    <row r="378" spans="1:2">
      <c r="A378">
        <v>45698</v>
      </c>
      <c r="B378" t="s">
        <v>3039</v>
      </c>
    </row>
    <row r="379" spans="1:2">
      <c r="A379">
        <v>45767</v>
      </c>
      <c r="B379" t="s">
        <v>3039</v>
      </c>
    </row>
    <row r="380" spans="1:2">
      <c r="A380">
        <v>45794</v>
      </c>
      <c r="B380" t="s">
        <v>3039</v>
      </c>
    </row>
    <row r="381" spans="1:2">
      <c r="A381">
        <v>45863</v>
      </c>
      <c r="B381" t="s">
        <v>3039</v>
      </c>
    </row>
    <row r="382" spans="1:2">
      <c r="A382">
        <v>46052</v>
      </c>
      <c r="B382" t="s">
        <v>3039</v>
      </c>
    </row>
    <row r="383" spans="1:2">
      <c r="A383">
        <v>46276</v>
      </c>
      <c r="B383" t="s">
        <v>3039</v>
      </c>
    </row>
    <row r="384" spans="1:2">
      <c r="A384">
        <v>46311</v>
      </c>
      <c r="B384" t="s">
        <v>3039</v>
      </c>
    </row>
    <row r="385" spans="1:2">
      <c r="A385">
        <v>46341</v>
      </c>
      <c r="B385" t="s">
        <v>3039</v>
      </c>
    </row>
    <row r="386" spans="1:2">
      <c r="A386">
        <v>46375</v>
      </c>
      <c r="B386" t="s">
        <v>3039</v>
      </c>
    </row>
    <row r="387" spans="1:2">
      <c r="A387">
        <v>46497</v>
      </c>
      <c r="B387" t="s">
        <v>3039</v>
      </c>
    </row>
    <row r="388" spans="1:2">
      <c r="A388">
        <v>46662</v>
      </c>
      <c r="B388" t="s">
        <v>3039</v>
      </c>
    </row>
    <row r="389" spans="1:2">
      <c r="A389">
        <v>46852</v>
      </c>
      <c r="B389" t="s">
        <v>3039</v>
      </c>
    </row>
    <row r="390" spans="1:2">
      <c r="A390">
        <v>47078</v>
      </c>
      <c r="B390" t="s">
        <v>3039</v>
      </c>
    </row>
    <row r="391" spans="1:2">
      <c r="A391">
        <v>47079</v>
      </c>
      <c r="B391" t="s">
        <v>3039</v>
      </c>
    </row>
    <row r="392" spans="1:2">
      <c r="A392">
        <v>47109</v>
      </c>
      <c r="B392" t="s">
        <v>3039</v>
      </c>
    </row>
    <row r="393" spans="1:2">
      <c r="A393">
        <v>47138</v>
      </c>
      <c r="B393" t="s">
        <v>3039</v>
      </c>
    </row>
    <row r="394" spans="1:2">
      <c r="A394">
        <v>47174</v>
      </c>
      <c r="B394" t="s">
        <v>3039</v>
      </c>
    </row>
    <row r="395" spans="1:2">
      <c r="A395">
        <v>47265</v>
      </c>
      <c r="B395" t="s">
        <v>3039</v>
      </c>
    </row>
    <row r="396" spans="1:2">
      <c r="A396">
        <v>47271</v>
      </c>
      <c r="B396" t="s">
        <v>3039</v>
      </c>
    </row>
    <row r="397" spans="1:2">
      <c r="A397">
        <v>47457</v>
      </c>
      <c r="B397" t="s">
        <v>3039</v>
      </c>
    </row>
    <row r="398" spans="1:2">
      <c r="A398">
        <v>47494</v>
      </c>
      <c r="B398" t="s">
        <v>3039</v>
      </c>
    </row>
    <row r="399" spans="1:2">
      <c r="A399">
        <v>47620</v>
      </c>
      <c r="B399" t="s">
        <v>3039</v>
      </c>
    </row>
    <row r="400" spans="1:2">
      <c r="A400">
        <v>47621</v>
      </c>
      <c r="B400" t="s">
        <v>3039</v>
      </c>
    </row>
    <row r="401" spans="1:2">
      <c r="A401">
        <v>47813</v>
      </c>
      <c r="B401" t="s">
        <v>3039</v>
      </c>
    </row>
    <row r="402" spans="1:2">
      <c r="A402">
        <v>47876</v>
      </c>
      <c r="B402" t="s">
        <v>3039</v>
      </c>
    </row>
    <row r="403" spans="1:2">
      <c r="A403">
        <v>47910</v>
      </c>
      <c r="B403" t="s">
        <v>3039</v>
      </c>
    </row>
    <row r="404" spans="1:2">
      <c r="A404">
        <v>48293</v>
      </c>
      <c r="B404" t="s">
        <v>3039</v>
      </c>
    </row>
    <row r="405" spans="1:2">
      <c r="A405">
        <v>48295</v>
      </c>
      <c r="B405" t="s">
        <v>3039</v>
      </c>
    </row>
    <row r="406" spans="1:2">
      <c r="A406">
        <v>48321</v>
      </c>
      <c r="B406" t="s">
        <v>3039</v>
      </c>
    </row>
    <row r="407" spans="1:2">
      <c r="A407">
        <v>48353</v>
      </c>
      <c r="B407" t="s">
        <v>3039</v>
      </c>
    </row>
    <row r="408" spans="1:2">
      <c r="A408">
        <v>48391</v>
      </c>
      <c r="B408" t="s">
        <v>3039</v>
      </c>
    </row>
    <row r="409" spans="1:2">
      <c r="A409">
        <v>48448</v>
      </c>
      <c r="B409" t="s">
        <v>3039</v>
      </c>
    </row>
    <row r="410" spans="1:2">
      <c r="A410">
        <v>48486</v>
      </c>
      <c r="B410" t="s">
        <v>3039</v>
      </c>
    </row>
    <row r="411" spans="1:2">
      <c r="A411">
        <v>48487</v>
      </c>
      <c r="B411" t="s">
        <v>3039</v>
      </c>
    </row>
    <row r="412" spans="1:2">
      <c r="A412">
        <v>48615</v>
      </c>
      <c r="B412" t="s">
        <v>3039</v>
      </c>
    </row>
    <row r="413" spans="1:2">
      <c r="A413">
        <v>48710</v>
      </c>
      <c r="B413" t="s">
        <v>3039</v>
      </c>
    </row>
    <row r="414" spans="1:2">
      <c r="A414">
        <v>48773</v>
      </c>
      <c r="B414" t="s">
        <v>3039</v>
      </c>
    </row>
    <row r="415" spans="1:2">
      <c r="A415">
        <v>48775</v>
      </c>
      <c r="B415" t="s">
        <v>3039</v>
      </c>
    </row>
    <row r="416" spans="1:2">
      <c r="A416">
        <v>48931</v>
      </c>
      <c r="B416" t="s">
        <v>3039</v>
      </c>
    </row>
    <row r="417" spans="1:2">
      <c r="A417">
        <v>49026</v>
      </c>
      <c r="B417" t="s">
        <v>3039</v>
      </c>
    </row>
    <row r="418" spans="1:2">
      <c r="A418">
        <v>49027</v>
      </c>
      <c r="B418" t="s">
        <v>3039</v>
      </c>
    </row>
    <row r="419" spans="1:2">
      <c r="A419">
        <v>49123</v>
      </c>
      <c r="B419" t="s">
        <v>3039</v>
      </c>
    </row>
    <row r="420" spans="1:2">
      <c r="A420">
        <v>49255</v>
      </c>
      <c r="B420" t="s">
        <v>3039</v>
      </c>
    </row>
    <row r="421" spans="1:2">
      <c r="A421">
        <v>49349</v>
      </c>
      <c r="B421" t="s">
        <v>3039</v>
      </c>
    </row>
    <row r="422" spans="1:2">
      <c r="A422">
        <v>49412</v>
      </c>
      <c r="B422" t="s">
        <v>3039</v>
      </c>
    </row>
    <row r="423" spans="1:2">
      <c r="A423">
        <v>49510</v>
      </c>
      <c r="B423" t="s">
        <v>3039</v>
      </c>
    </row>
    <row r="424" spans="1:2">
      <c r="A424">
        <v>49668</v>
      </c>
      <c r="B424" t="s">
        <v>3039</v>
      </c>
    </row>
    <row r="425" spans="1:2">
      <c r="A425">
        <v>49762</v>
      </c>
      <c r="B425" t="s">
        <v>3039</v>
      </c>
    </row>
    <row r="426" spans="1:2">
      <c r="A426">
        <v>49797</v>
      </c>
      <c r="B426" t="s">
        <v>3039</v>
      </c>
    </row>
    <row r="427" spans="1:2">
      <c r="A427">
        <v>49830</v>
      </c>
      <c r="B427" t="s">
        <v>3039</v>
      </c>
    </row>
    <row r="428" spans="1:2">
      <c r="A428">
        <v>49924</v>
      </c>
      <c r="B428" t="s">
        <v>3039</v>
      </c>
    </row>
    <row r="429" spans="1:2">
      <c r="A429">
        <v>49988</v>
      </c>
      <c r="B429" t="s">
        <v>3039</v>
      </c>
    </row>
    <row r="430" spans="1:2">
      <c r="A430">
        <v>50048</v>
      </c>
      <c r="B430" t="s">
        <v>3039</v>
      </c>
    </row>
    <row r="431" spans="1:2">
      <c r="A431">
        <v>50081</v>
      </c>
      <c r="B431" t="s">
        <v>3039</v>
      </c>
    </row>
    <row r="432" spans="1:2">
      <c r="A432">
        <v>50083</v>
      </c>
      <c r="B432" t="s">
        <v>3039</v>
      </c>
    </row>
    <row r="433" spans="1:2">
      <c r="A433">
        <v>50087</v>
      </c>
      <c r="B433" t="s">
        <v>3039</v>
      </c>
    </row>
    <row r="434" spans="1:2">
      <c r="A434">
        <v>50147</v>
      </c>
      <c r="B434" t="s">
        <v>3039</v>
      </c>
    </row>
    <row r="435" spans="1:2">
      <c r="A435">
        <v>50246</v>
      </c>
      <c r="B435" t="s">
        <v>3039</v>
      </c>
    </row>
    <row r="436" spans="1:2">
      <c r="A436">
        <v>50307</v>
      </c>
      <c r="B436" t="s">
        <v>3039</v>
      </c>
    </row>
    <row r="437" spans="1:2">
      <c r="A437">
        <v>50374</v>
      </c>
      <c r="B437" t="s">
        <v>3039</v>
      </c>
    </row>
    <row r="438" spans="1:2">
      <c r="A438">
        <v>50432</v>
      </c>
      <c r="B438" t="s">
        <v>3039</v>
      </c>
    </row>
    <row r="439" spans="1:2">
      <c r="A439">
        <v>50501</v>
      </c>
      <c r="B439" t="s">
        <v>3039</v>
      </c>
    </row>
    <row r="440" spans="1:2">
      <c r="A440">
        <v>50564</v>
      </c>
      <c r="B440" t="s">
        <v>3039</v>
      </c>
    </row>
    <row r="441" spans="1:2">
      <c r="A441">
        <v>50566</v>
      </c>
      <c r="B441" t="s">
        <v>3039</v>
      </c>
    </row>
    <row r="442" spans="1:2">
      <c r="A442">
        <v>50663</v>
      </c>
      <c r="B442" t="s">
        <v>3039</v>
      </c>
    </row>
    <row r="443" spans="1:2">
      <c r="A443">
        <v>50721</v>
      </c>
      <c r="B443" t="s">
        <v>3039</v>
      </c>
    </row>
    <row r="444" spans="1:2">
      <c r="A444">
        <v>50789</v>
      </c>
      <c r="B444" t="s">
        <v>3039</v>
      </c>
    </row>
    <row r="445" spans="1:2">
      <c r="A445">
        <v>50818</v>
      </c>
      <c r="B445" t="s">
        <v>3039</v>
      </c>
    </row>
    <row r="446" spans="1:2">
      <c r="A446">
        <v>50823</v>
      </c>
      <c r="B446" t="s">
        <v>3039</v>
      </c>
    </row>
    <row r="447" spans="1:2">
      <c r="A447">
        <v>50850</v>
      </c>
      <c r="B447" t="s">
        <v>3039</v>
      </c>
    </row>
    <row r="448" spans="1:2">
      <c r="A448">
        <v>50914</v>
      </c>
      <c r="B448" t="s">
        <v>3039</v>
      </c>
    </row>
    <row r="449" spans="1:2">
      <c r="A449">
        <v>51075</v>
      </c>
      <c r="B449" t="s">
        <v>3039</v>
      </c>
    </row>
    <row r="450" spans="1:2">
      <c r="A450">
        <v>51239</v>
      </c>
      <c r="B450" t="s">
        <v>3039</v>
      </c>
    </row>
    <row r="451" spans="1:2">
      <c r="A451">
        <v>51271</v>
      </c>
      <c r="B451" t="s">
        <v>3039</v>
      </c>
    </row>
    <row r="452" spans="1:2">
      <c r="A452">
        <v>51302</v>
      </c>
      <c r="B452" t="s">
        <v>3039</v>
      </c>
    </row>
    <row r="453" spans="1:2">
      <c r="A453">
        <v>51553</v>
      </c>
      <c r="B453" t="s">
        <v>3039</v>
      </c>
    </row>
    <row r="454" spans="1:2">
      <c r="A454">
        <v>51554</v>
      </c>
      <c r="B454" t="s">
        <v>3039</v>
      </c>
    </row>
    <row r="455" spans="1:2">
      <c r="A455">
        <v>51559</v>
      </c>
      <c r="B455" t="s">
        <v>3039</v>
      </c>
    </row>
    <row r="456" spans="1:2">
      <c r="A456">
        <v>51876</v>
      </c>
      <c r="B456" t="s">
        <v>3039</v>
      </c>
    </row>
    <row r="457" spans="1:2">
      <c r="A457">
        <v>51879</v>
      </c>
      <c r="B457" t="s">
        <v>3039</v>
      </c>
    </row>
    <row r="458" spans="1:2">
      <c r="A458">
        <v>51940</v>
      </c>
      <c r="B458" t="s">
        <v>3039</v>
      </c>
    </row>
    <row r="459" spans="1:2">
      <c r="A459">
        <v>52035</v>
      </c>
      <c r="B459" t="s">
        <v>3039</v>
      </c>
    </row>
    <row r="460" spans="1:2">
      <c r="A460">
        <v>52068</v>
      </c>
      <c r="B460" t="s">
        <v>3039</v>
      </c>
    </row>
    <row r="461" spans="1:2">
      <c r="A461">
        <v>52258</v>
      </c>
      <c r="B461" t="s">
        <v>3039</v>
      </c>
    </row>
    <row r="462" spans="1:2">
      <c r="A462">
        <v>52288</v>
      </c>
      <c r="B462" t="s">
        <v>3039</v>
      </c>
    </row>
    <row r="463" spans="1:2">
      <c r="A463">
        <v>52327</v>
      </c>
      <c r="B463" t="s">
        <v>3039</v>
      </c>
    </row>
    <row r="464" spans="1:2">
      <c r="A464">
        <v>52518</v>
      </c>
      <c r="B464" t="s">
        <v>3039</v>
      </c>
    </row>
    <row r="465" spans="1:2">
      <c r="A465">
        <v>52608</v>
      </c>
      <c r="B465" t="s">
        <v>3039</v>
      </c>
    </row>
    <row r="466" spans="1:2">
      <c r="A466">
        <v>52611</v>
      </c>
      <c r="B466" t="s">
        <v>3039</v>
      </c>
    </row>
    <row r="467" spans="1:2">
      <c r="A467">
        <v>52678</v>
      </c>
      <c r="B467" t="s">
        <v>3039</v>
      </c>
    </row>
    <row r="468" spans="1:2">
      <c r="A468">
        <v>52805</v>
      </c>
      <c r="B468" t="s">
        <v>3039</v>
      </c>
    </row>
    <row r="469" spans="1:2">
      <c r="A469">
        <v>53285</v>
      </c>
      <c r="B469" t="s">
        <v>3039</v>
      </c>
    </row>
    <row r="470" spans="1:2">
      <c r="A470">
        <v>53536</v>
      </c>
      <c r="B470" t="s">
        <v>3039</v>
      </c>
    </row>
    <row r="471" spans="1:2">
      <c r="A471">
        <v>53600</v>
      </c>
      <c r="B471" t="s">
        <v>3039</v>
      </c>
    </row>
    <row r="472" spans="1:2">
      <c r="A472">
        <v>53767</v>
      </c>
      <c r="B472" t="s">
        <v>3039</v>
      </c>
    </row>
    <row r="473" spans="1:2">
      <c r="A473">
        <v>54086</v>
      </c>
      <c r="B473" t="s">
        <v>3039</v>
      </c>
    </row>
    <row r="474" spans="1:2">
      <c r="A474">
        <v>54119</v>
      </c>
      <c r="B474" t="s">
        <v>3039</v>
      </c>
    </row>
    <row r="475" spans="1:2">
      <c r="A475">
        <v>54151</v>
      </c>
      <c r="B475" t="s">
        <v>3039</v>
      </c>
    </row>
    <row r="476" spans="1:2">
      <c r="A476">
        <v>54215</v>
      </c>
      <c r="B476" t="s">
        <v>3039</v>
      </c>
    </row>
    <row r="477" spans="1:2">
      <c r="A477">
        <v>54243</v>
      </c>
      <c r="B477" t="s">
        <v>3039</v>
      </c>
    </row>
    <row r="478" spans="1:2">
      <c r="A478">
        <v>54245</v>
      </c>
      <c r="B478" t="s">
        <v>3039</v>
      </c>
    </row>
    <row r="479" spans="1:2">
      <c r="A479">
        <v>54339</v>
      </c>
      <c r="B479" t="s">
        <v>3039</v>
      </c>
    </row>
    <row r="480" spans="1:2">
      <c r="A480">
        <v>54368</v>
      </c>
      <c r="B480" t="s">
        <v>3039</v>
      </c>
    </row>
    <row r="481" spans="1:2">
      <c r="A481">
        <v>54371</v>
      </c>
      <c r="B481" t="s">
        <v>3039</v>
      </c>
    </row>
    <row r="482" spans="1:2">
      <c r="A482">
        <v>54563</v>
      </c>
      <c r="B482" t="s">
        <v>3039</v>
      </c>
    </row>
    <row r="483" spans="1:2">
      <c r="A483">
        <v>54595</v>
      </c>
      <c r="B483" t="s">
        <v>3039</v>
      </c>
    </row>
    <row r="484" spans="1:2">
      <c r="A484">
        <v>54721</v>
      </c>
      <c r="B484" t="s">
        <v>3039</v>
      </c>
    </row>
    <row r="485" spans="1:2">
      <c r="A485">
        <v>54755</v>
      </c>
      <c r="B485" t="s">
        <v>3039</v>
      </c>
    </row>
    <row r="486" spans="1:2">
      <c r="A486">
        <v>54787</v>
      </c>
      <c r="B486" t="s">
        <v>3039</v>
      </c>
    </row>
    <row r="487" spans="1:2">
      <c r="A487">
        <v>54914</v>
      </c>
      <c r="B487" t="s">
        <v>3039</v>
      </c>
    </row>
    <row r="488" spans="1:2">
      <c r="A488">
        <v>55172</v>
      </c>
      <c r="B488" t="s">
        <v>3039</v>
      </c>
    </row>
    <row r="489" spans="1:2">
      <c r="A489">
        <v>55203</v>
      </c>
      <c r="B489" t="s">
        <v>3039</v>
      </c>
    </row>
    <row r="490" spans="1:2">
      <c r="A490">
        <v>55235</v>
      </c>
      <c r="B490" t="s">
        <v>3039</v>
      </c>
    </row>
    <row r="491" spans="1:2">
      <c r="A491">
        <v>55330</v>
      </c>
      <c r="B491" t="s">
        <v>3039</v>
      </c>
    </row>
    <row r="492" spans="1:2">
      <c r="A492">
        <v>55526</v>
      </c>
      <c r="B492" t="s">
        <v>3039</v>
      </c>
    </row>
    <row r="493" spans="1:2">
      <c r="A493">
        <v>55616</v>
      </c>
      <c r="B493" t="s">
        <v>3039</v>
      </c>
    </row>
    <row r="494" spans="1:2">
      <c r="A494">
        <v>55618</v>
      </c>
      <c r="B494" t="s">
        <v>3039</v>
      </c>
    </row>
    <row r="495" spans="1:2">
      <c r="A495">
        <v>55623</v>
      </c>
      <c r="B495" t="s">
        <v>3039</v>
      </c>
    </row>
    <row r="496" spans="1:2">
      <c r="A496">
        <v>55747</v>
      </c>
      <c r="B496" t="s">
        <v>3039</v>
      </c>
    </row>
    <row r="497" spans="1:2">
      <c r="A497">
        <v>55776</v>
      </c>
      <c r="B497" t="s">
        <v>3039</v>
      </c>
    </row>
    <row r="498" spans="1:2">
      <c r="A498">
        <v>55808</v>
      </c>
      <c r="B498" t="s">
        <v>3039</v>
      </c>
    </row>
    <row r="499" spans="1:2">
      <c r="A499">
        <v>55874</v>
      </c>
      <c r="B499" t="s">
        <v>3039</v>
      </c>
    </row>
    <row r="500" spans="1:2">
      <c r="A500">
        <v>55877</v>
      </c>
      <c r="B500" t="s">
        <v>3039</v>
      </c>
    </row>
    <row r="501" spans="1:2">
      <c r="A501">
        <v>55968</v>
      </c>
      <c r="B501" t="s">
        <v>3039</v>
      </c>
    </row>
    <row r="502" spans="1:2">
      <c r="A502">
        <v>56101</v>
      </c>
      <c r="B502" t="s">
        <v>3039</v>
      </c>
    </row>
    <row r="503" spans="1:2">
      <c r="A503">
        <v>56128</v>
      </c>
      <c r="B503" t="s">
        <v>3039</v>
      </c>
    </row>
    <row r="504" spans="1:2">
      <c r="A504">
        <v>56257</v>
      </c>
      <c r="B504" t="s">
        <v>3039</v>
      </c>
    </row>
    <row r="505" spans="1:2">
      <c r="A505">
        <v>56387</v>
      </c>
      <c r="B505" t="s">
        <v>3039</v>
      </c>
    </row>
    <row r="506" spans="1:2">
      <c r="A506">
        <v>56452</v>
      </c>
      <c r="B506" t="s">
        <v>3039</v>
      </c>
    </row>
    <row r="507" spans="1:2">
      <c r="A507">
        <v>56514</v>
      </c>
      <c r="B507" t="s">
        <v>3039</v>
      </c>
    </row>
    <row r="508" spans="1:2">
      <c r="A508">
        <v>56582</v>
      </c>
      <c r="B508" t="s">
        <v>3039</v>
      </c>
    </row>
    <row r="509" spans="1:2">
      <c r="A509">
        <v>56612</v>
      </c>
      <c r="B509" t="s">
        <v>3039</v>
      </c>
    </row>
    <row r="510" spans="1:2">
      <c r="A510">
        <v>56768</v>
      </c>
      <c r="B510" t="s">
        <v>3039</v>
      </c>
    </row>
    <row r="511" spans="1:2">
      <c r="A511">
        <v>56769</v>
      </c>
      <c r="B511" t="s">
        <v>3039</v>
      </c>
    </row>
    <row r="512" spans="1:2">
      <c r="A512">
        <v>56868</v>
      </c>
      <c r="B512" t="s">
        <v>3039</v>
      </c>
    </row>
    <row r="513" spans="1:2">
      <c r="A513">
        <v>56901</v>
      </c>
      <c r="B513" t="s">
        <v>3039</v>
      </c>
    </row>
    <row r="514" spans="1:2">
      <c r="A514">
        <v>56930</v>
      </c>
      <c r="B514" t="s">
        <v>3039</v>
      </c>
    </row>
    <row r="515" spans="1:2">
      <c r="A515">
        <v>56931</v>
      </c>
      <c r="B515" t="s">
        <v>3039</v>
      </c>
    </row>
    <row r="516" spans="1:2">
      <c r="A516">
        <v>57157</v>
      </c>
      <c r="B516" t="s">
        <v>3039</v>
      </c>
    </row>
    <row r="517" spans="1:2">
      <c r="A517">
        <v>57190</v>
      </c>
      <c r="B517" t="s">
        <v>3039</v>
      </c>
    </row>
    <row r="518" spans="1:2">
      <c r="A518">
        <v>57248</v>
      </c>
      <c r="B518" t="s">
        <v>3039</v>
      </c>
    </row>
    <row r="519" spans="1:2">
      <c r="A519">
        <v>57253</v>
      </c>
      <c r="B519" t="s">
        <v>3039</v>
      </c>
    </row>
    <row r="520" spans="1:2">
      <c r="A520">
        <v>57440</v>
      </c>
      <c r="B520" t="s">
        <v>3039</v>
      </c>
    </row>
    <row r="521" spans="1:2">
      <c r="A521">
        <v>57510</v>
      </c>
      <c r="B521" t="s">
        <v>3039</v>
      </c>
    </row>
    <row r="522" spans="1:2">
      <c r="A522">
        <v>57600</v>
      </c>
      <c r="B522" t="s">
        <v>3039</v>
      </c>
    </row>
    <row r="523" spans="1:2">
      <c r="A523">
        <v>57638</v>
      </c>
      <c r="B523" t="s">
        <v>3039</v>
      </c>
    </row>
    <row r="524" spans="1:2">
      <c r="A524">
        <v>57986</v>
      </c>
      <c r="B524" t="s">
        <v>3039</v>
      </c>
    </row>
    <row r="525" spans="1:2">
      <c r="A525">
        <v>58368</v>
      </c>
      <c r="B525" t="s">
        <v>3039</v>
      </c>
    </row>
    <row r="526" spans="1:2">
      <c r="A526">
        <v>58372</v>
      </c>
      <c r="B526" t="s">
        <v>3039</v>
      </c>
    </row>
    <row r="527" spans="1:2">
      <c r="A527">
        <v>58470</v>
      </c>
      <c r="B527" t="s">
        <v>3039</v>
      </c>
    </row>
    <row r="528" spans="1:2">
      <c r="A528">
        <v>58500</v>
      </c>
      <c r="B528" t="s">
        <v>3039</v>
      </c>
    </row>
    <row r="529" spans="1:2">
      <c r="A529">
        <v>58566</v>
      </c>
      <c r="B529" t="s">
        <v>3039</v>
      </c>
    </row>
    <row r="530" spans="1:2">
      <c r="A530">
        <v>58688</v>
      </c>
      <c r="B530" t="s">
        <v>3039</v>
      </c>
    </row>
    <row r="531" spans="1:2">
      <c r="A531">
        <v>58720</v>
      </c>
      <c r="B531" t="s">
        <v>3039</v>
      </c>
    </row>
    <row r="532" spans="1:2">
      <c r="A532">
        <v>58725</v>
      </c>
      <c r="B532" t="s">
        <v>3039</v>
      </c>
    </row>
    <row r="533" spans="1:2">
      <c r="A533">
        <v>58818</v>
      </c>
      <c r="B533" t="s">
        <v>3039</v>
      </c>
    </row>
    <row r="534" spans="1:2">
      <c r="A534">
        <v>58949</v>
      </c>
      <c r="B534" t="s">
        <v>3039</v>
      </c>
    </row>
    <row r="535" spans="1:2">
      <c r="A535">
        <v>59009</v>
      </c>
      <c r="B535" t="s">
        <v>3039</v>
      </c>
    </row>
    <row r="536" spans="1:2">
      <c r="A536">
        <v>59047</v>
      </c>
      <c r="B536" t="s">
        <v>3039</v>
      </c>
    </row>
    <row r="537" spans="1:2">
      <c r="A537">
        <v>59072</v>
      </c>
      <c r="B537" t="s">
        <v>3039</v>
      </c>
    </row>
    <row r="538" spans="1:2">
      <c r="A538">
        <v>59139</v>
      </c>
      <c r="B538" t="s">
        <v>3039</v>
      </c>
    </row>
    <row r="539" spans="1:2">
      <c r="A539">
        <v>59171</v>
      </c>
      <c r="B539" t="s">
        <v>3039</v>
      </c>
    </row>
    <row r="540" spans="1:2">
      <c r="A540">
        <v>59585</v>
      </c>
      <c r="B540" t="s">
        <v>3039</v>
      </c>
    </row>
    <row r="541" spans="1:2">
      <c r="A541">
        <v>59652</v>
      </c>
      <c r="B541" t="s">
        <v>3039</v>
      </c>
    </row>
    <row r="542" spans="1:2">
      <c r="A542">
        <v>59680</v>
      </c>
      <c r="B542" t="s">
        <v>3039</v>
      </c>
    </row>
    <row r="543" spans="1:2">
      <c r="A543">
        <v>59683</v>
      </c>
      <c r="B543" t="s">
        <v>3039</v>
      </c>
    </row>
    <row r="544" spans="1:2">
      <c r="A544">
        <v>59776</v>
      </c>
      <c r="B544" t="s">
        <v>3039</v>
      </c>
    </row>
    <row r="545" spans="1:2">
      <c r="A545">
        <v>59879</v>
      </c>
      <c r="B545" t="s">
        <v>3039</v>
      </c>
    </row>
    <row r="546" spans="1:2">
      <c r="A546">
        <v>59937</v>
      </c>
      <c r="B546" t="s">
        <v>3039</v>
      </c>
    </row>
    <row r="547" spans="1:2">
      <c r="A547">
        <v>123132</v>
      </c>
      <c r="B547" t="s">
        <v>3039</v>
      </c>
    </row>
    <row r="548" spans="1:2">
      <c r="A548">
        <v>123166</v>
      </c>
      <c r="B548" t="s">
        <v>3039</v>
      </c>
    </row>
    <row r="549" spans="1:2">
      <c r="A549">
        <v>123194</v>
      </c>
      <c r="B549" t="s">
        <v>3039</v>
      </c>
    </row>
    <row r="550" spans="1:2">
      <c r="A550">
        <v>123258</v>
      </c>
      <c r="B550" t="s">
        <v>3039</v>
      </c>
    </row>
    <row r="551" spans="1:2">
      <c r="A551">
        <v>123323</v>
      </c>
      <c r="B551" t="s">
        <v>3039</v>
      </c>
    </row>
    <row r="552" spans="1:2">
      <c r="A552">
        <v>123359</v>
      </c>
      <c r="B552" t="s">
        <v>3039</v>
      </c>
    </row>
    <row r="553" spans="1:2">
      <c r="A553">
        <v>123481</v>
      </c>
      <c r="B553" t="s">
        <v>3039</v>
      </c>
    </row>
    <row r="554" spans="1:2">
      <c r="A554">
        <v>123483</v>
      </c>
      <c r="B554" t="s">
        <v>3039</v>
      </c>
    </row>
    <row r="555" spans="1:2">
      <c r="A555">
        <v>123487</v>
      </c>
      <c r="B555" t="s">
        <v>3039</v>
      </c>
    </row>
    <row r="556" spans="1:2">
      <c r="A556">
        <v>123512</v>
      </c>
      <c r="B556" t="s">
        <v>3039</v>
      </c>
    </row>
    <row r="557" spans="1:2">
      <c r="A557">
        <v>123614</v>
      </c>
      <c r="B557" t="s">
        <v>3039</v>
      </c>
    </row>
    <row r="558" spans="1:2">
      <c r="A558">
        <v>123769</v>
      </c>
      <c r="B558" t="s">
        <v>3039</v>
      </c>
    </row>
    <row r="559" spans="1:2">
      <c r="A559">
        <v>123801</v>
      </c>
      <c r="B559" t="s">
        <v>3039</v>
      </c>
    </row>
    <row r="560" spans="1:2">
      <c r="A560">
        <v>123802</v>
      </c>
      <c r="B560" t="s">
        <v>3039</v>
      </c>
    </row>
    <row r="561" spans="1:2">
      <c r="A561">
        <v>123807</v>
      </c>
      <c r="B561" t="s">
        <v>3039</v>
      </c>
    </row>
    <row r="562" spans="1:2">
      <c r="A562">
        <v>123837</v>
      </c>
      <c r="B562" t="s">
        <v>3039</v>
      </c>
    </row>
    <row r="563" spans="1:2">
      <c r="A563">
        <v>123870</v>
      </c>
      <c r="B563" t="s">
        <v>3039</v>
      </c>
    </row>
    <row r="564" spans="1:2">
      <c r="A564">
        <v>123902</v>
      </c>
      <c r="B564" t="s">
        <v>3039</v>
      </c>
    </row>
    <row r="565" spans="1:2">
      <c r="A565">
        <v>123928</v>
      </c>
      <c r="B565" t="s">
        <v>3039</v>
      </c>
    </row>
    <row r="566" spans="1:2">
      <c r="A566">
        <v>123994</v>
      </c>
      <c r="B566" t="s">
        <v>3039</v>
      </c>
    </row>
    <row r="567" spans="1:2">
      <c r="A567">
        <v>124031</v>
      </c>
      <c r="B567" t="s">
        <v>3039</v>
      </c>
    </row>
    <row r="568" spans="1:2">
      <c r="A568">
        <v>124059</v>
      </c>
      <c r="B568" t="s">
        <v>3039</v>
      </c>
    </row>
    <row r="569" spans="1:2">
      <c r="A569">
        <v>124060</v>
      </c>
      <c r="B569" t="s">
        <v>3039</v>
      </c>
    </row>
    <row r="570" spans="1:2">
      <c r="A570">
        <v>124154</v>
      </c>
      <c r="B570" t="s">
        <v>3039</v>
      </c>
    </row>
    <row r="571" spans="1:2">
      <c r="A571">
        <v>124282</v>
      </c>
      <c r="B571" t="s">
        <v>3039</v>
      </c>
    </row>
    <row r="572" spans="1:2">
      <c r="A572">
        <v>124286</v>
      </c>
      <c r="B572" t="s">
        <v>3039</v>
      </c>
    </row>
    <row r="573" spans="1:2">
      <c r="A573">
        <v>124287</v>
      </c>
      <c r="B573" t="s">
        <v>3039</v>
      </c>
    </row>
    <row r="574" spans="1:2">
      <c r="A574">
        <v>124345</v>
      </c>
      <c r="B574" t="s">
        <v>3039</v>
      </c>
    </row>
    <row r="575" spans="1:2">
      <c r="A575">
        <v>124444</v>
      </c>
      <c r="B575" t="s">
        <v>3039</v>
      </c>
    </row>
    <row r="576" spans="1:2">
      <c r="A576">
        <v>124507</v>
      </c>
      <c r="B576" t="s">
        <v>3039</v>
      </c>
    </row>
    <row r="577" spans="1:2">
      <c r="A577">
        <v>124538</v>
      </c>
      <c r="B577" t="s">
        <v>3039</v>
      </c>
    </row>
    <row r="578" spans="1:2">
      <c r="A578">
        <v>124701</v>
      </c>
      <c r="B578" t="s">
        <v>3039</v>
      </c>
    </row>
    <row r="579" spans="1:2">
      <c r="A579">
        <v>124761</v>
      </c>
      <c r="B579" t="s">
        <v>3039</v>
      </c>
    </row>
    <row r="580" spans="1:2">
      <c r="A580">
        <v>124799</v>
      </c>
      <c r="B580" t="s">
        <v>3039</v>
      </c>
    </row>
    <row r="581" spans="1:2">
      <c r="A581">
        <v>124892</v>
      </c>
      <c r="B581" t="s">
        <v>3039</v>
      </c>
    </row>
    <row r="582" spans="1:2">
      <c r="A582">
        <v>124921</v>
      </c>
      <c r="B582" t="s">
        <v>3039</v>
      </c>
    </row>
    <row r="583" spans="1:2">
      <c r="A583">
        <v>124985</v>
      </c>
      <c r="B583" t="s">
        <v>3039</v>
      </c>
    </row>
    <row r="584" spans="1:2">
      <c r="A584">
        <v>124988</v>
      </c>
      <c r="B584" t="s">
        <v>3039</v>
      </c>
    </row>
    <row r="585" spans="1:2">
      <c r="A585">
        <v>124991</v>
      </c>
      <c r="B585" t="s">
        <v>3039</v>
      </c>
    </row>
    <row r="586" spans="1:2">
      <c r="A586">
        <v>125149</v>
      </c>
      <c r="B586" t="s">
        <v>3039</v>
      </c>
    </row>
    <row r="587" spans="1:2">
      <c r="A587">
        <v>125150</v>
      </c>
      <c r="B587" t="s">
        <v>3039</v>
      </c>
    </row>
    <row r="588" spans="1:2">
      <c r="A588">
        <v>125240</v>
      </c>
      <c r="B588" t="s">
        <v>3039</v>
      </c>
    </row>
    <row r="589" spans="1:2">
      <c r="A589">
        <v>125339</v>
      </c>
      <c r="B589" t="s">
        <v>3039</v>
      </c>
    </row>
    <row r="590" spans="1:2">
      <c r="A590">
        <v>125373</v>
      </c>
      <c r="B590" t="s">
        <v>3039</v>
      </c>
    </row>
    <row r="591" spans="1:2">
      <c r="A591">
        <v>125374</v>
      </c>
      <c r="B591" t="s">
        <v>3039</v>
      </c>
    </row>
    <row r="592" spans="1:2">
      <c r="A592">
        <v>125433</v>
      </c>
      <c r="B592" t="s">
        <v>3039</v>
      </c>
    </row>
    <row r="593" spans="1:2">
      <c r="A593">
        <v>125467</v>
      </c>
      <c r="B593" t="s">
        <v>3039</v>
      </c>
    </row>
    <row r="594" spans="1:2">
      <c r="A594">
        <v>125503</v>
      </c>
      <c r="B594" t="s">
        <v>3039</v>
      </c>
    </row>
    <row r="595" spans="1:2">
      <c r="A595">
        <v>125560</v>
      </c>
      <c r="B595" t="s">
        <v>3039</v>
      </c>
    </row>
    <row r="596" spans="1:2">
      <c r="A596">
        <v>125562</v>
      </c>
      <c r="B596" t="s">
        <v>3039</v>
      </c>
    </row>
    <row r="597" spans="1:2">
      <c r="A597">
        <v>125631</v>
      </c>
      <c r="B597" t="s">
        <v>3039</v>
      </c>
    </row>
    <row r="598" spans="1:2">
      <c r="A598">
        <v>125659</v>
      </c>
      <c r="B598" t="s">
        <v>3039</v>
      </c>
    </row>
    <row r="599" spans="1:2">
      <c r="A599">
        <v>125754</v>
      </c>
      <c r="B599" t="s">
        <v>3039</v>
      </c>
    </row>
    <row r="600" spans="1:2">
      <c r="A600">
        <v>125818</v>
      </c>
      <c r="B600" t="s">
        <v>3039</v>
      </c>
    </row>
    <row r="601" spans="1:2">
      <c r="A601">
        <v>125882</v>
      </c>
      <c r="B601" t="s">
        <v>3039</v>
      </c>
    </row>
    <row r="602" spans="1:2">
      <c r="A602">
        <v>125883</v>
      </c>
      <c r="B602" t="s">
        <v>3039</v>
      </c>
    </row>
    <row r="603" spans="1:2">
      <c r="A603">
        <v>125885</v>
      </c>
      <c r="B603" t="s">
        <v>3039</v>
      </c>
    </row>
    <row r="604" spans="1:2">
      <c r="A604">
        <v>125947</v>
      </c>
      <c r="B604" t="s">
        <v>3039</v>
      </c>
    </row>
    <row r="605" spans="1:2">
      <c r="A605">
        <v>125976</v>
      </c>
      <c r="B605" t="s">
        <v>3039</v>
      </c>
    </row>
    <row r="606" spans="1:2">
      <c r="A606">
        <v>126046</v>
      </c>
      <c r="B606" t="s">
        <v>3039</v>
      </c>
    </row>
    <row r="607" spans="1:2">
      <c r="A607">
        <v>126108</v>
      </c>
      <c r="B607" t="s">
        <v>3039</v>
      </c>
    </row>
    <row r="608" spans="1:2">
      <c r="A608">
        <v>126169</v>
      </c>
      <c r="B608" t="s">
        <v>3039</v>
      </c>
    </row>
    <row r="609" spans="1:2">
      <c r="A609">
        <v>126235</v>
      </c>
      <c r="B609" t="s">
        <v>3039</v>
      </c>
    </row>
    <row r="610" spans="1:2">
      <c r="A610">
        <v>126297</v>
      </c>
      <c r="B610" t="s">
        <v>3039</v>
      </c>
    </row>
    <row r="611" spans="1:2">
      <c r="A611">
        <v>126300</v>
      </c>
      <c r="B611" t="s">
        <v>3039</v>
      </c>
    </row>
    <row r="612" spans="1:2">
      <c r="A612">
        <v>126393</v>
      </c>
      <c r="B612" t="s">
        <v>3039</v>
      </c>
    </row>
    <row r="613" spans="1:2">
      <c r="A613">
        <v>126456</v>
      </c>
      <c r="B613" t="s">
        <v>3039</v>
      </c>
    </row>
    <row r="614" spans="1:2">
      <c r="A614">
        <v>126459</v>
      </c>
      <c r="B614" t="s">
        <v>3039</v>
      </c>
    </row>
    <row r="615" spans="1:2">
      <c r="A615">
        <v>126488</v>
      </c>
      <c r="B615" t="s">
        <v>3039</v>
      </c>
    </row>
    <row r="616" spans="1:2">
      <c r="A616">
        <v>126521</v>
      </c>
      <c r="B616" t="s">
        <v>3039</v>
      </c>
    </row>
    <row r="617" spans="1:2">
      <c r="A617">
        <v>126585</v>
      </c>
      <c r="B617" t="s">
        <v>3039</v>
      </c>
    </row>
    <row r="618" spans="1:2">
      <c r="A618">
        <v>126654</v>
      </c>
      <c r="B618" t="s">
        <v>3039</v>
      </c>
    </row>
    <row r="619" spans="1:2">
      <c r="A619">
        <v>126680</v>
      </c>
      <c r="B619" t="s">
        <v>3039</v>
      </c>
    </row>
    <row r="620" spans="1:2">
      <c r="A620">
        <v>126777</v>
      </c>
      <c r="B620" t="s">
        <v>3039</v>
      </c>
    </row>
    <row r="621" spans="1:2">
      <c r="A621">
        <v>126783</v>
      </c>
      <c r="B621" t="s">
        <v>3039</v>
      </c>
    </row>
    <row r="622" spans="1:2">
      <c r="A622">
        <v>126814</v>
      </c>
      <c r="B622" t="s">
        <v>3039</v>
      </c>
    </row>
    <row r="623" spans="1:2">
      <c r="A623">
        <v>126877</v>
      </c>
      <c r="B623" t="s">
        <v>3039</v>
      </c>
    </row>
    <row r="624" spans="1:2">
      <c r="A624">
        <v>126905</v>
      </c>
      <c r="B624" t="s">
        <v>3039</v>
      </c>
    </row>
    <row r="625" spans="1:2">
      <c r="A625">
        <v>126907</v>
      </c>
      <c r="B625" t="s">
        <v>3039</v>
      </c>
    </row>
    <row r="626" spans="1:2">
      <c r="A626">
        <v>126973</v>
      </c>
      <c r="B626" t="s">
        <v>3039</v>
      </c>
    </row>
    <row r="627" spans="1:2">
      <c r="A627">
        <v>127324</v>
      </c>
      <c r="B627" t="s">
        <v>3039</v>
      </c>
    </row>
    <row r="628" spans="1:2">
      <c r="A628">
        <v>127516</v>
      </c>
      <c r="B628" t="s">
        <v>3039</v>
      </c>
    </row>
    <row r="629" spans="1:2">
      <c r="A629">
        <v>127545</v>
      </c>
      <c r="B629" t="s">
        <v>3039</v>
      </c>
    </row>
    <row r="630" spans="1:2">
      <c r="A630">
        <v>127612</v>
      </c>
      <c r="B630" t="s">
        <v>3039</v>
      </c>
    </row>
    <row r="631" spans="1:2">
      <c r="A631">
        <v>127737</v>
      </c>
      <c r="B631" t="s">
        <v>3039</v>
      </c>
    </row>
    <row r="632" spans="1:2">
      <c r="A632">
        <v>127769</v>
      </c>
      <c r="B632" t="s">
        <v>3039</v>
      </c>
    </row>
    <row r="633" spans="1:2">
      <c r="A633">
        <v>127773</v>
      </c>
      <c r="B633" t="s">
        <v>3039</v>
      </c>
    </row>
    <row r="634" spans="1:2">
      <c r="A634">
        <v>127774</v>
      </c>
      <c r="B634" t="s">
        <v>3039</v>
      </c>
    </row>
    <row r="635" spans="1:2">
      <c r="A635">
        <v>127870</v>
      </c>
      <c r="B635" t="s">
        <v>3039</v>
      </c>
    </row>
    <row r="636" spans="1:2">
      <c r="A636">
        <v>128028</v>
      </c>
      <c r="B636" t="s">
        <v>3039</v>
      </c>
    </row>
    <row r="637" spans="1:2">
      <c r="A637">
        <v>128061</v>
      </c>
      <c r="B637" t="s">
        <v>3039</v>
      </c>
    </row>
    <row r="638" spans="1:2">
      <c r="A638">
        <v>128284</v>
      </c>
      <c r="B638" t="s">
        <v>3039</v>
      </c>
    </row>
    <row r="639" spans="1:2">
      <c r="A639">
        <v>128316</v>
      </c>
      <c r="B639" t="s">
        <v>3039</v>
      </c>
    </row>
    <row r="640" spans="1:2">
      <c r="A640">
        <v>128381</v>
      </c>
      <c r="B640" t="s">
        <v>3039</v>
      </c>
    </row>
    <row r="641" spans="1:2">
      <c r="A641">
        <v>128504</v>
      </c>
      <c r="B641" t="s">
        <v>3039</v>
      </c>
    </row>
    <row r="642" spans="1:2">
      <c r="A642">
        <v>128509</v>
      </c>
      <c r="B642" t="s">
        <v>3039</v>
      </c>
    </row>
    <row r="643" spans="1:2">
      <c r="A643">
        <v>128510</v>
      </c>
      <c r="B643" t="s">
        <v>3039</v>
      </c>
    </row>
    <row r="644" spans="1:2">
      <c r="A644">
        <v>128735</v>
      </c>
      <c r="B644" t="s">
        <v>3039</v>
      </c>
    </row>
    <row r="645" spans="1:2">
      <c r="A645">
        <v>128765</v>
      </c>
      <c r="B645" t="s">
        <v>3039</v>
      </c>
    </row>
    <row r="646" spans="1:2">
      <c r="A646">
        <v>128767</v>
      </c>
      <c r="B646" t="s">
        <v>3039</v>
      </c>
    </row>
    <row r="647" spans="1:2">
      <c r="A647">
        <v>128830</v>
      </c>
      <c r="B647" t="s">
        <v>3039</v>
      </c>
    </row>
    <row r="648" spans="1:2">
      <c r="A648">
        <v>128925</v>
      </c>
      <c r="B648" t="s">
        <v>3039</v>
      </c>
    </row>
    <row r="649" spans="1:2">
      <c r="A649">
        <v>128984</v>
      </c>
      <c r="B649" t="s">
        <v>3039</v>
      </c>
    </row>
    <row r="650" spans="1:2">
      <c r="A650">
        <v>129018</v>
      </c>
      <c r="B650" t="s">
        <v>3039</v>
      </c>
    </row>
    <row r="651" spans="1:2">
      <c r="A651">
        <v>129053</v>
      </c>
      <c r="B651" t="s">
        <v>3039</v>
      </c>
    </row>
    <row r="652" spans="1:2">
      <c r="A652">
        <v>129182</v>
      </c>
      <c r="B652" t="s">
        <v>3039</v>
      </c>
    </row>
    <row r="653" spans="1:2">
      <c r="A653">
        <v>129241</v>
      </c>
      <c r="B653" t="s">
        <v>3039</v>
      </c>
    </row>
    <row r="654" spans="1:2">
      <c r="A654">
        <v>129246</v>
      </c>
      <c r="B654" t="s">
        <v>3039</v>
      </c>
    </row>
    <row r="655" spans="1:2">
      <c r="A655">
        <v>129272</v>
      </c>
      <c r="B655" t="s">
        <v>3039</v>
      </c>
    </row>
    <row r="656" spans="1:2">
      <c r="A656">
        <v>129279</v>
      </c>
      <c r="B656" t="s">
        <v>3039</v>
      </c>
    </row>
    <row r="657" spans="1:2">
      <c r="A657">
        <v>129310</v>
      </c>
      <c r="B657" t="s">
        <v>3039</v>
      </c>
    </row>
    <row r="658" spans="1:2">
      <c r="A658">
        <v>129336</v>
      </c>
      <c r="B658" t="s">
        <v>3039</v>
      </c>
    </row>
    <row r="659" spans="1:2">
      <c r="A659">
        <v>129339</v>
      </c>
      <c r="B659" t="s">
        <v>3039</v>
      </c>
    </row>
    <row r="660" spans="1:2">
      <c r="A660">
        <v>129368</v>
      </c>
      <c r="B660" t="s">
        <v>3039</v>
      </c>
    </row>
    <row r="661" spans="1:2">
      <c r="A661">
        <v>129369</v>
      </c>
      <c r="B661" t="s">
        <v>3039</v>
      </c>
    </row>
    <row r="662" spans="1:2">
      <c r="A662">
        <v>129433</v>
      </c>
      <c r="B662" t="s">
        <v>3039</v>
      </c>
    </row>
    <row r="663" spans="1:2">
      <c r="A663">
        <v>129501</v>
      </c>
      <c r="B663" t="s">
        <v>3039</v>
      </c>
    </row>
    <row r="664" spans="1:2">
      <c r="A664">
        <v>129592</v>
      </c>
      <c r="B664" t="s">
        <v>3039</v>
      </c>
    </row>
    <row r="665" spans="1:2">
      <c r="A665">
        <v>129727</v>
      </c>
      <c r="B665" t="s">
        <v>3039</v>
      </c>
    </row>
    <row r="666" spans="1:2">
      <c r="A666">
        <v>129753</v>
      </c>
      <c r="B666" t="s">
        <v>3039</v>
      </c>
    </row>
    <row r="667" spans="1:2">
      <c r="A667">
        <v>129791</v>
      </c>
      <c r="B667" t="s">
        <v>3039</v>
      </c>
    </row>
    <row r="668" spans="1:2">
      <c r="A668">
        <v>129850</v>
      </c>
      <c r="B668" t="s">
        <v>3039</v>
      </c>
    </row>
    <row r="669" spans="1:2">
      <c r="A669">
        <v>129854</v>
      </c>
      <c r="B669" t="s">
        <v>3039</v>
      </c>
    </row>
    <row r="670" spans="1:2">
      <c r="A670">
        <v>129918</v>
      </c>
      <c r="B670" t="s">
        <v>3039</v>
      </c>
    </row>
    <row r="671" spans="1:2">
      <c r="A671">
        <v>129947</v>
      </c>
      <c r="B671" t="s">
        <v>3039</v>
      </c>
    </row>
    <row r="672" spans="1:2">
      <c r="A672">
        <v>129979</v>
      </c>
      <c r="B672" t="s">
        <v>3039</v>
      </c>
    </row>
    <row r="673" spans="1:2">
      <c r="A673">
        <v>130015</v>
      </c>
      <c r="B673" t="s">
        <v>3039</v>
      </c>
    </row>
    <row r="674" spans="1:2">
      <c r="A674">
        <v>130042</v>
      </c>
      <c r="B674" t="s">
        <v>3039</v>
      </c>
    </row>
    <row r="675" spans="1:2">
      <c r="A675">
        <v>130077</v>
      </c>
      <c r="B675" t="s">
        <v>3039</v>
      </c>
    </row>
    <row r="676" spans="1:2">
      <c r="A676">
        <v>130079</v>
      </c>
      <c r="B676" t="s">
        <v>3039</v>
      </c>
    </row>
    <row r="677" spans="1:2">
      <c r="A677">
        <v>130110</v>
      </c>
      <c r="B677" t="s">
        <v>3039</v>
      </c>
    </row>
    <row r="678" spans="1:2">
      <c r="A678">
        <v>130174</v>
      </c>
      <c r="B678" t="s">
        <v>3039</v>
      </c>
    </row>
    <row r="679" spans="1:2">
      <c r="A679">
        <v>130267</v>
      </c>
      <c r="B679" t="s">
        <v>3039</v>
      </c>
    </row>
    <row r="680" spans="1:2">
      <c r="A680">
        <v>130429</v>
      </c>
      <c r="B680" t="s">
        <v>3039</v>
      </c>
    </row>
    <row r="681" spans="1:2">
      <c r="A681">
        <v>130430</v>
      </c>
      <c r="B681" t="s">
        <v>3039</v>
      </c>
    </row>
    <row r="682" spans="1:2">
      <c r="A682">
        <v>130489</v>
      </c>
      <c r="B682" t="s">
        <v>3039</v>
      </c>
    </row>
    <row r="683" spans="1:2">
      <c r="A683">
        <v>130623</v>
      </c>
      <c r="B683" t="s">
        <v>3039</v>
      </c>
    </row>
    <row r="684" spans="1:2">
      <c r="A684">
        <v>130746</v>
      </c>
      <c r="B684" t="s">
        <v>3039</v>
      </c>
    </row>
    <row r="685" spans="1:2">
      <c r="A685">
        <v>130776</v>
      </c>
      <c r="B685" t="s">
        <v>3039</v>
      </c>
    </row>
    <row r="686" spans="1:2">
      <c r="A686">
        <v>130840</v>
      </c>
      <c r="B686" t="s">
        <v>3039</v>
      </c>
    </row>
    <row r="687" spans="1:2">
      <c r="A687">
        <v>130845</v>
      </c>
      <c r="B687" t="s">
        <v>3039</v>
      </c>
    </row>
    <row r="688" spans="1:2">
      <c r="A688">
        <v>130905</v>
      </c>
      <c r="B688" t="s">
        <v>3039</v>
      </c>
    </row>
    <row r="689" spans="1:2">
      <c r="A689">
        <v>130936</v>
      </c>
      <c r="B689" t="s">
        <v>3039</v>
      </c>
    </row>
    <row r="690" spans="1:2">
      <c r="A690">
        <v>131039</v>
      </c>
      <c r="B690" t="s">
        <v>3039</v>
      </c>
    </row>
    <row r="691" spans="1:2">
      <c r="A691">
        <v>131101</v>
      </c>
      <c r="B691" t="s">
        <v>3039</v>
      </c>
    </row>
    <row r="692" spans="1:2">
      <c r="A692">
        <v>131130</v>
      </c>
      <c r="B692" t="s">
        <v>3039</v>
      </c>
    </row>
    <row r="693" spans="1:2">
      <c r="A693">
        <v>131133</v>
      </c>
      <c r="B693" t="s">
        <v>3039</v>
      </c>
    </row>
    <row r="694" spans="1:2">
      <c r="A694">
        <v>131288</v>
      </c>
      <c r="B694" t="s">
        <v>3039</v>
      </c>
    </row>
    <row r="695" spans="1:2">
      <c r="A695">
        <v>131294</v>
      </c>
      <c r="B695" t="s">
        <v>3039</v>
      </c>
    </row>
    <row r="696" spans="1:2">
      <c r="A696">
        <v>131450</v>
      </c>
      <c r="B696" t="s">
        <v>3039</v>
      </c>
    </row>
    <row r="697" spans="1:2">
      <c r="A697">
        <v>131614</v>
      </c>
      <c r="B697" t="s">
        <v>3039</v>
      </c>
    </row>
    <row r="698" spans="1:2">
      <c r="A698">
        <v>131642</v>
      </c>
      <c r="B698" t="s">
        <v>3039</v>
      </c>
    </row>
    <row r="699" spans="1:2">
      <c r="A699">
        <v>131773</v>
      </c>
      <c r="B699" t="s">
        <v>3039</v>
      </c>
    </row>
    <row r="700" spans="1:2">
      <c r="A700">
        <v>131802</v>
      </c>
      <c r="B700" t="s">
        <v>3039</v>
      </c>
    </row>
    <row r="701" spans="1:2">
      <c r="A701">
        <v>131835</v>
      </c>
      <c r="B701" t="s">
        <v>3039</v>
      </c>
    </row>
    <row r="702" spans="1:2">
      <c r="A702">
        <v>131901</v>
      </c>
      <c r="B702" t="s">
        <v>3039</v>
      </c>
    </row>
    <row r="703" spans="1:2">
      <c r="A703">
        <v>131960</v>
      </c>
      <c r="B703" t="s">
        <v>3039</v>
      </c>
    </row>
    <row r="704" spans="1:2">
      <c r="A704">
        <v>131998</v>
      </c>
      <c r="B704" t="s">
        <v>3039</v>
      </c>
    </row>
    <row r="705" spans="1:2">
      <c r="A705">
        <v>132024</v>
      </c>
      <c r="B705" t="s">
        <v>3039</v>
      </c>
    </row>
    <row r="706" spans="1:2">
      <c r="A706">
        <v>132062</v>
      </c>
      <c r="B706" t="s">
        <v>3039</v>
      </c>
    </row>
    <row r="707" spans="1:2">
      <c r="A707">
        <v>132091</v>
      </c>
      <c r="B707" t="s">
        <v>3039</v>
      </c>
    </row>
    <row r="708" spans="1:2">
      <c r="A708">
        <v>132093</v>
      </c>
      <c r="B708" t="s">
        <v>3039</v>
      </c>
    </row>
    <row r="709" spans="1:2">
      <c r="A709">
        <v>132095</v>
      </c>
      <c r="B709" t="s">
        <v>3039</v>
      </c>
    </row>
    <row r="710" spans="1:2">
      <c r="A710">
        <v>132127</v>
      </c>
      <c r="B710" t="s">
        <v>3039</v>
      </c>
    </row>
    <row r="711" spans="1:2">
      <c r="A711">
        <v>132152</v>
      </c>
      <c r="B711" t="s">
        <v>3039</v>
      </c>
    </row>
    <row r="712" spans="1:2">
      <c r="A712">
        <v>132221</v>
      </c>
      <c r="B712" t="s">
        <v>3039</v>
      </c>
    </row>
    <row r="713" spans="1:2">
      <c r="A713">
        <v>132222</v>
      </c>
      <c r="B713" t="s">
        <v>3039</v>
      </c>
    </row>
    <row r="714" spans="1:2">
      <c r="A714">
        <v>132248</v>
      </c>
      <c r="B714" t="s">
        <v>3039</v>
      </c>
    </row>
    <row r="715" spans="1:2">
      <c r="A715">
        <v>132281</v>
      </c>
      <c r="B715" t="s">
        <v>3039</v>
      </c>
    </row>
    <row r="716" spans="1:2">
      <c r="A716">
        <v>132347</v>
      </c>
      <c r="B716" t="s">
        <v>3039</v>
      </c>
    </row>
    <row r="717" spans="1:2">
      <c r="A717">
        <v>132350</v>
      </c>
      <c r="B717" t="s">
        <v>3039</v>
      </c>
    </row>
    <row r="718" spans="1:2">
      <c r="A718">
        <v>132472</v>
      </c>
      <c r="B718" t="s">
        <v>3039</v>
      </c>
    </row>
    <row r="719" spans="1:2">
      <c r="A719">
        <v>132573</v>
      </c>
      <c r="B719" t="s">
        <v>3039</v>
      </c>
    </row>
    <row r="720" spans="1:2">
      <c r="A720">
        <v>132669</v>
      </c>
      <c r="B720" t="s">
        <v>3039</v>
      </c>
    </row>
    <row r="721" spans="1:2">
      <c r="A721">
        <v>132733</v>
      </c>
      <c r="B721" t="s">
        <v>3039</v>
      </c>
    </row>
    <row r="722" spans="1:2">
      <c r="A722">
        <v>132794</v>
      </c>
      <c r="B722" t="s">
        <v>3039</v>
      </c>
    </row>
    <row r="723" spans="1:2">
      <c r="A723">
        <v>132857</v>
      </c>
      <c r="B723" t="s">
        <v>3039</v>
      </c>
    </row>
    <row r="724" spans="1:2">
      <c r="A724">
        <v>132863</v>
      </c>
      <c r="B724" t="s">
        <v>3039</v>
      </c>
    </row>
    <row r="725" spans="1:2">
      <c r="A725">
        <v>132894</v>
      </c>
      <c r="B725" t="s">
        <v>3039</v>
      </c>
    </row>
    <row r="726" spans="1:2">
      <c r="A726">
        <v>133052</v>
      </c>
      <c r="B726" t="s">
        <v>3039</v>
      </c>
    </row>
    <row r="727" spans="1:2">
      <c r="A727">
        <v>133081</v>
      </c>
      <c r="B727" t="s">
        <v>3039</v>
      </c>
    </row>
    <row r="728" spans="1:2">
      <c r="A728">
        <v>133144</v>
      </c>
      <c r="B728" t="s">
        <v>3039</v>
      </c>
    </row>
    <row r="729" spans="1:2">
      <c r="A729">
        <v>133247</v>
      </c>
      <c r="B729" t="s">
        <v>3039</v>
      </c>
    </row>
    <row r="730" spans="1:2">
      <c r="A730">
        <v>133277</v>
      </c>
      <c r="B730" t="s">
        <v>3039</v>
      </c>
    </row>
    <row r="731" spans="1:2">
      <c r="A731">
        <v>133305</v>
      </c>
      <c r="B731" t="s">
        <v>3039</v>
      </c>
    </row>
    <row r="732" spans="1:2">
      <c r="A732">
        <v>133306</v>
      </c>
      <c r="B732" t="s">
        <v>3039</v>
      </c>
    </row>
    <row r="733" spans="1:2">
      <c r="A733">
        <v>133310</v>
      </c>
      <c r="B733" t="s">
        <v>3039</v>
      </c>
    </row>
    <row r="734" spans="1:2">
      <c r="A734">
        <v>133369</v>
      </c>
      <c r="B734" t="s">
        <v>3039</v>
      </c>
    </row>
    <row r="735" spans="1:2">
      <c r="A735">
        <v>133627</v>
      </c>
      <c r="B735" t="s">
        <v>3039</v>
      </c>
    </row>
    <row r="736" spans="1:2">
      <c r="A736">
        <v>133662</v>
      </c>
      <c r="B736" t="s">
        <v>3039</v>
      </c>
    </row>
    <row r="737" spans="1:2">
      <c r="A737">
        <v>133722</v>
      </c>
      <c r="B737" t="s">
        <v>3039</v>
      </c>
    </row>
    <row r="738" spans="1:2">
      <c r="A738">
        <v>133819</v>
      </c>
      <c r="B738" t="s">
        <v>3039</v>
      </c>
    </row>
    <row r="739" spans="1:2">
      <c r="A739">
        <v>133851</v>
      </c>
      <c r="B739" t="s">
        <v>3039</v>
      </c>
    </row>
    <row r="740" spans="1:2">
      <c r="A740">
        <v>133884</v>
      </c>
      <c r="B740" t="s">
        <v>3039</v>
      </c>
    </row>
    <row r="741" spans="1:2">
      <c r="A741">
        <v>133917</v>
      </c>
      <c r="B741" t="s">
        <v>3039</v>
      </c>
    </row>
    <row r="742" spans="1:2">
      <c r="A742">
        <v>133919</v>
      </c>
      <c r="B742" t="s">
        <v>3039</v>
      </c>
    </row>
    <row r="743" spans="1:2">
      <c r="A743">
        <v>133951</v>
      </c>
      <c r="B743" t="s">
        <v>3039</v>
      </c>
    </row>
    <row r="744" spans="1:2">
      <c r="A744">
        <v>133979</v>
      </c>
      <c r="B744" t="s">
        <v>3039</v>
      </c>
    </row>
    <row r="745" spans="1:2">
      <c r="A745">
        <v>134011</v>
      </c>
      <c r="B745" t="s">
        <v>3039</v>
      </c>
    </row>
    <row r="746" spans="1:2">
      <c r="A746">
        <v>134111</v>
      </c>
      <c r="B746" t="s">
        <v>3039</v>
      </c>
    </row>
    <row r="747" spans="1:2">
      <c r="A747">
        <v>134202</v>
      </c>
      <c r="B747" t="s">
        <v>3039</v>
      </c>
    </row>
    <row r="748" spans="1:2">
      <c r="A748">
        <v>134271</v>
      </c>
      <c r="B748" t="s">
        <v>3039</v>
      </c>
    </row>
    <row r="749" spans="1:2">
      <c r="A749">
        <v>134398</v>
      </c>
      <c r="B749" t="s">
        <v>3039</v>
      </c>
    </row>
    <row r="750" spans="1:2">
      <c r="A750">
        <v>134425</v>
      </c>
      <c r="B750" t="s">
        <v>3039</v>
      </c>
    </row>
    <row r="751" spans="1:2">
      <c r="A751">
        <v>134431</v>
      </c>
      <c r="B751" t="s">
        <v>3039</v>
      </c>
    </row>
    <row r="752" spans="1:2">
      <c r="A752">
        <v>134553</v>
      </c>
      <c r="B752" t="s">
        <v>3039</v>
      </c>
    </row>
    <row r="753" spans="1:2">
      <c r="A753">
        <v>134648</v>
      </c>
      <c r="B753" t="s">
        <v>3039</v>
      </c>
    </row>
    <row r="754" spans="1:2">
      <c r="A754">
        <v>134651</v>
      </c>
      <c r="B754" t="s">
        <v>3039</v>
      </c>
    </row>
    <row r="755" spans="1:2">
      <c r="A755">
        <v>134745</v>
      </c>
      <c r="B755" t="s">
        <v>3039</v>
      </c>
    </row>
    <row r="756" spans="1:2">
      <c r="A756">
        <v>134779</v>
      </c>
      <c r="B756" t="s">
        <v>3039</v>
      </c>
    </row>
    <row r="757" spans="1:2">
      <c r="A757">
        <v>134782</v>
      </c>
      <c r="B757" t="s">
        <v>3039</v>
      </c>
    </row>
    <row r="758" spans="1:2">
      <c r="A758">
        <v>134808</v>
      </c>
      <c r="B758" t="s">
        <v>3039</v>
      </c>
    </row>
    <row r="759" spans="1:2">
      <c r="A759">
        <v>134846</v>
      </c>
      <c r="B759" t="s">
        <v>3039</v>
      </c>
    </row>
    <row r="760" spans="1:2">
      <c r="A760">
        <v>134908</v>
      </c>
      <c r="B760" t="s">
        <v>3039</v>
      </c>
    </row>
    <row r="761" spans="1:2">
      <c r="A761">
        <v>134943</v>
      </c>
      <c r="B761" t="s">
        <v>3039</v>
      </c>
    </row>
    <row r="762" spans="1:2">
      <c r="A762">
        <v>135005</v>
      </c>
      <c r="B762" t="s">
        <v>3039</v>
      </c>
    </row>
    <row r="763" spans="1:2">
      <c r="A763">
        <v>135037</v>
      </c>
      <c r="B763" t="s">
        <v>3039</v>
      </c>
    </row>
    <row r="764" spans="1:2">
      <c r="A764">
        <v>135160</v>
      </c>
      <c r="B764" t="s">
        <v>3039</v>
      </c>
    </row>
    <row r="765" spans="1:2">
      <c r="A765">
        <v>135194</v>
      </c>
      <c r="B765" t="s">
        <v>3039</v>
      </c>
    </row>
    <row r="766" spans="1:2">
      <c r="A766">
        <v>135224</v>
      </c>
      <c r="B766" t="s">
        <v>3039</v>
      </c>
    </row>
    <row r="767" spans="1:2">
      <c r="A767">
        <v>135320</v>
      </c>
      <c r="B767" t="s">
        <v>3039</v>
      </c>
    </row>
    <row r="768" spans="1:2">
      <c r="A768">
        <v>135356</v>
      </c>
      <c r="B768" t="s">
        <v>3039</v>
      </c>
    </row>
    <row r="769" spans="1:2">
      <c r="A769">
        <v>135389</v>
      </c>
      <c r="B769" t="s">
        <v>3039</v>
      </c>
    </row>
    <row r="770" spans="1:2">
      <c r="A770">
        <v>135420</v>
      </c>
      <c r="B770" t="s">
        <v>3039</v>
      </c>
    </row>
    <row r="771" spans="1:2">
      <c r="A771">
        <v>135480</v>
      </c>
      <c r="B771" t="s">
        <v>3039</v>
      </c>
    </row>
    <row r="772" spans="1:2">
      <c r="A772">
        <v>135612</v>
      </c>
      <c r="B772" t="s">
        <v>3039</v>
      </c>
    </row>
    <row r="773" spans="1:2">
      <c r="A773">
        <v>135613</v>
      </c>
      <c r="B773" t="s">
        <v>3039</v>
      </c>
    </row>
    <row r="774" spans="1:2">
      <c r="A774">
        <v>135643</v>
      </c>
      <c r="B774" t="s">
        <v>3039</v>
      </c>
    </row>
    <row r="775" spans="1:2">
      <c r="A775">
        <v>135707</v>
      </c>
      <c r="B775" t="s">
        <v>3039</v>
      </c>
    </row>
    <row r="776" spans="1:2">
      <c r="A776">
        <v>135806</v>
      </c>
      <c r="B776" t="s">
        <v>3039</v>
      </c>
    </row>
    <row r="777" spans="1:2">
      <c r="A777">
        <v>135867</v>
      </c>
      <c r="B777" t="s">
        <v>3039</v>
      </c>
    </row>
    <row r="778" spans="1:2">
      <c r="A778">
        <v>135871</v>
      </c>
      <c r="B778" t="s">
        <v>3039</v>
      </c>
    </row>
    <row r="779" spans="1:2">
      <c r="A779">
        <v>135897</v>
      </c>
      <c r="B779" t="s">
        <v>3039</v>
      </c>
    </row>
    <row r="780" spans="1:2">
      <c r="A780">
        <v>136121</v>
      </c>
      <c r="B780" t="s">
        <v>3039</v>
      </c>
    </row>
    <row r="781" spans="1:2">
      <c r="A781">
        <v>136158</v>
      </c>
      <c r="B781" t="s">
        <v>3039</v>
      </c>
    </row>
    <row r="782" spans="1:2">
      <c r="A782">
        <v>136252</v>
      </c>
      <c r="B782" t="s">
        <v>3039</v>
      </c>
    </row>
    <row r="783" spans="1:2">
      <c r="A783">
        <v>136378</v>
      </c>
      <c r="B783" t="s">
        <v>3039</v>
      </c>
    </row>
    <row r="784" spans="1:2">
      <c r="A784">
        <v>136440</v>
      </c>
      <c r="B784" t="s">
        <v>3039</v>
      </c>
    </row>
    <row r="785" spans="1:2">
      <c r="A785">
        <v>136444</v>
      </c>
      <c r="B785" t="s">
        <v>3039</v>
      </c>
    </row>
    <row r="786" spans="1:2">
      <c r="A786">
        <v>136476</v>
      </c>
      <c r="B786" t="s">
        <v>3039</v>
      </c>
    </row>
    <row r="787" spans="1:2">
      <c r="A787">
        <v>136507</v>
      </c>
      <c r="B787" t="s">
        <v>3039</v>
      </c>
    </row>
    <row r="788" spans="1:2">
      <c r="A788">
        <v>136537</v>
      </c>
      <c r="B788" t="s">
        <v>3039</v>
      </c>
    </row>
    <row r="789" spans="1:2">
      <c r="A789">
        <v>136572</v>
      </c>
      <c r="B789" t="s">
        <v>3039</v>
      </c>
    </row>
    <row r="790" spans="1:2">
      <c r="A790">
        <v>136606</v>
      </c>
      <c r="B790" t="s">
        <v>3039</v>
      </c>
    </row>
    <row r="791" spans="1:2">
      <c r="A791">
        <v>136607</v>
      </c>
      <c r="B791" t="s">
        <v>3039</v>
      </c>
    </row>
    <row r="792" spans="1:2">
      <c r="A792">
        <v>136765</v>
      </c>
      <c r="B792" t="s">
        <v>3039</v>
      </c>
    </row>
    <row r="793" spans="1:2">
      <c r="A793">
        <v>136795</v>
      </c>
      <c r="B793" t="s">
        <v>3039</v>
      </c>
    </row>
    <row r="794" spans="1:2">
      <c r="A794">
        <v>136825</v>
      </c>
      <c r="B794" t="s">
        <v>3039</v>
      </c>
    </row>
    <row r="795" spans="1:2">
      <c r="A795">
        <v>136861</v>
      </c>
      <c r="B795" t="s">
        <v>3039</v>
      </c>
    </row>
    <row r="796" spans="1:2">
      <c r="A796">
        <v>136889</v>
      </c>
      <c r="B796" t="s">
        <v>3039</v>
      </c>
    </row>
    <row r="797" spans="1:2">
      <c r="A797">
        <v>136894</v>
      </c>
      <c r="B797" t="s">
        <v>3039</v>
      </c>
    </row>
    <row r="798" spans="1:2">
      <c r="A798">
        <v>136988</v>
      </c>
      <c r="B798" t="s">
        <v>3039</v>
      </c>
    </row>
    <row r="799" spans="1:2">
      <c r="A799">
        <v>137021</v>
      </c>
      <c r="B799" t="s">
        <v>3039</v>
      </c>
    </row>
    <row r="800" spans="1:2">
      <c r="A800">
        <v>137113</v>
      </c>
      <c r="B800" t="s">
        <v>3039</v>
      </c>
    </row>
    <row r="801" spans="1:2">
      <c r="A801">
        <v>137272</v>
      </c>
      <c r="B801" t="s">
        <v>3039</v>
      </c>
    </row>
    <row r="802" spans="1:2">
      <c r="A802">
        <v>137275</v>
      </c>
      <c r="B802" t="s">
        <v>3039</v>
      </c>
    </row>
    <row r="803" spans="1:2">
      <c r="A803">
        <v>137406</v>
      </c>
      <c r="B803" t="s">
        <v>3039</v>
      </c>
    </row>
    <row r="804" spans="1:2">
      <c r="A804">
        <v>137471</v>
      </c>
      <c r="B804" t="s">
        <v>3039</v>
      </c>
    </row>
    <row r="805" spans="1:2">
      <c r="A805">
        <v>137497</v>
      </c>
      <c r="B805" t="s">
        <v>3039</v>
      </c>
    </row>
    <row r="806" spans="1:2">
      <c r="A806">
        <v>137500</v>
      </c>
      <c r="B806" t="s">
        <v>3039</v>
      </c>
    </row>
    <row r="807" spans="1:2">
      <c r="A807">
        <v>137530</v>
      </c>
      <c r="B807" t="s">
        <v>3039</v>
      </c>
    </row>
    <row r="808" spans="1:2">
      <c r="A808">
        <v>137534</v>
      </c>
      <c r="B808" t="s">
        <v>3039</v>
      </c>
    </row>
    <row r="809" spans="1:2">
      <c r="A809">
        <v>137535</v>
      </c>
      <c r="B809" t="s">
        <v>3039</v>
      </c>
    </row>
    <row r="810" spans="1:2">
      <c r="A810">
        <v>137596</v>
      </c>
      <c r="B810" t="s">
        <v>3039</v>
      </c>
    </row>
    <row r="811" spans="1:2">
      <c r="A811">
        <v>137630</v>
      </c>
      <c r="B811" t="s">
        <v>3039</v>
      </c>
    </row>
    <row r="812" spans="1:2">
      <c r="A812">
        <v>137755</v>
      </c>
      <c r="B812" t="s">
        <v>3039</v>
      </c>
    </row>
    <row r="813" spans="1:2">
      <c r="A813">
        <v>137756</v>
      </c>
      <c r="B813" t="s">
        <v>3039</v>
      </c>
    </row>
    <row r="814" spans="1:2">
      <c r="A814">
        <v>137785</v>
      </c>
      <c r="B814" t="s">
        <v>3039</v>
      </c>
    </row>
    <row r="815" spans="1:2">
      <c r="A815">
        <v>137819</v>
      </c>
      <c r="B815" t="s">
        <v>3039</v>
      </c>
    </row>
    <row r="816" spans="1:2">
      <c r="A816">
        <v>137981</v>
      </c>
      <c r="B816" t="s">
        <v>3039</v>
      </c>
    </row>
    <row r="817" spans="1:2">
      <c r="A817">
        <v>138009</v>
      </c>
      <c r="B817" t="s">
        <v>3039</v>
      </c>
    </row>
    <row r="818" spans="1:2">
      <c r="A818">
        <v>138040</v>
      </c>
      <c r="B818" t="s">
        <v>3039</v>
      </c>
    </row>
    <row r="819" spans="1:2">
      <c r="A819">
        <v>138075</v>
      </c>
      <c r="B819" t="s">
        <v>3039</v>
      </c>
    </row>
    <row r="820" spans="1:2">
      <c r="A820">
        <v>138078</v>
      </c>
      <c r="B820" t="s">
        <v>3039</v>
      </c>
    </row>
    <row r="821" spans="1:2">
      <c r="A821">
        <v>138142</v>
      </c>
      <c r="B821" t="s">
        <v>3039</v>
      </c>
    </row>
    <row r="822" spans="1:2">
      <c r="A822">
        <v>138234</v>
      </c>
      <c r="B822" t="s">
        <v>3039</v>
      </c>
    </row>
    <row r="823" spans="1:2">
      <c r="A823">
        <v>138303</v>
      </c>
      <c r="B823" t="s">
        <v>3039</v>
      </c>
    </row>
    <row r="824" spans="1:2">
      <c r="A824">
        <v>138428</v>
      </c>
      <c r="B824" t="s">
        <v>3039</v>
      </c>
    </row>
    <row r="825" spans="1:2">
      <c r="A825">
        <v>138616</v>
      </c>
      <c r="B825" t="s">
        <v>3039</v>
      </c>
    </row>
    <row r="826" spans="1:2">
      <c r="A826">
        <v>138619</v>
      </c>
      <c r="B826" t="s">
        <v>3039</v>
      </c>
    </row>
    <row r="827" spans="1:2">
      <c r="A827">
        <v>138687</v>
      </c>
      <c r="B827" t="s">
        <v>3039</v>
      </c>
    </row>
    <row r="828" spans="1:2">
      <c r="A828">
        <v>138712</v>
      </c>
      <c r="B828" t="s">
        <v>3039</v>
      </c>
    </row>
    <row r="829" spans="1:2">
      <c r="A829">
        <v>138714</v>
      </c>
      <c r="B829" t="s">
        <v>3039</v>
      </c>
    </row>
    <row r="830" spans="1:2">
      <c r="A830">
        <v>138719</v>
      </c>
      <c r="B830" t="s">
        <v>3039</v>
      </c>
    </row>
    <row r="831" spans="1:2">
      <c r="A831">
        <v>138744</v>
      </c>
      <c r="B831" t="s">
        <v>3039</v>
      </c>
    </row>
    <row r="832" spans="1:2">
      <c r="A832">
        <v>138751</v>
      </c>
      <c r="B832" t="s">
        <v>3039</v>
      </c>
    </row>
    <row r="833" spans="1:2">
      <c r="A833">
        <v>138872</v>
      </c>
      <c r="B833" t="s">
        <v>3039</v>
      </c>
    </row>
    <row r="834" spans="1:2">
      <c r="A834">
        <v>139065</v>
      </c>
      <c r="B834" t="s">
        <v>3039</v>
      </c>
    </row>
    <row r="835" spans="1:2">
      <c r="A835">
        <v>139100</v>
      </c>
      <c r="B835" t="s">
        <v>3039</v>
      </c>
    </row>
    <row r="836" spans="1:2">
      <c r="A836">
        <v>139128</v>
      </c>
      <c r="B836" t="s">
        <v>3039</v>
      </c>
    </row>
    <row r="837" spans="1:2">
      <c r="A837">
        <v>139132</v>
      </c>
      <c r="B837" t="s">
        <v>3039</v>
      </c>
    </row>
    <row r="838" spans="1:2">
      <c r="A838">
        <v>139160</v>
      </c>
      <c r="B838" t="s">
        <v>3039</v>
      </c>
    </row>
    <row r="839" spans="1:2">
      <c r="A839">
        <v>139165</v>
      </c>
      <c r="B839" t="s">
        <v>3039</v>
      </c>
    </row>
    <row r="840" spans="1:2">
      <c r="A840">
        <v>139231</v>
      </c>
      <c r="B840" t="s">
        <v>3039</v>
      </c>
    </row>
    <row r="841" spans="1:2">
      <c r="A841">
        <v>139291</v>
      </c>
      <c r="B841" t="s">
        <v>3039</v>
      </c>
    </row>
    <row r="842" spans="1:2">
      <c r="A842">
        <v>139326</v>
      </c>
      <c r="B842" t="s">
        <v>3039</v>
      </c>
    </row>
    <row r="843" spans="1:2">
      <c r="A843">
        <v>139451</v>
      </c>
      <c r="B843" t="s">
        <v>3039</v>
      </c>
    </row>
    <row r="844" spans="1:2">
      <c r="A844">
        <v>139643</v>
      </c>
      <c r="B844" t="s">
        <v>3039</v>
      </c>
    </row>
    <row r="845" spans="1:2">
      <c r="A845">
        <v>139775</v>
      </c>
      <c r="B845" t="s">
        <v>3039</v>
      </c>
    </row>
    <row r="846" spans="1:2">
      <c r="A846">
        <v>139802</v>
      </c>
      <c r="B846" t="s">
        <v>3039</v>
      </c>
    </row>
    <row r="847" spans="1:2">
      <c r="A847">
        <v>139807</v>
      </c>
      <c r="B847" t="s">
        <v>3039</v>
      </c>
    </row>
    <row r="848" spans="1:2">
      <c r="A848">
        <v>139864</v>
      </c>
      <c r="B848" t="s">
        <v>3039</v>
      </c>
    </row>
    <row r="849" spans="1:2">
      <c r="A849">
        <v>140024</v>
      </c>
      <c r="B849" t="s">
        <v>3039</v>
      </c>
    </row>
    <row r="850" spans="1:2">
      <c r="A850">
        <v>140187</v>
      </c>
      <c r="B850" t="s">
        <v>3039</v>
      </c>
    </row>
    <row r="851" spans="1:2">
      <c r="A851">
        <v>140255</v>
      </c>
      <c r="B851" t="s">
        <v>3039</v>
      </c>
    </row>
    <row r="852" spans="1:2">
      <c r="A852">
        <v>140286</v>
      </c>
      <c r="B852" t="s">
        <v>3039</v>
      </c>
    </row>
    <row r="853" spans="1:2">
      <c r="A853">
        <v>140312</v>
      </c>
      <c r="B853" t="s">
        <v>3039</v>
      </c>
    </row>
    <row r="854" spans="1:2">
      <c r="A854">
        <v>140376</v>
      </c>
      <c r="B854" t="s">
        <v>3039</v>
      </c>
    </row>
    <row r="855" spans="1:2">
      <c r="A855">
        <v>140381</v>
      </c>
      <c r="B855" t="s">
        <v>3039</v>
      </c>
    </row>
    <row r="856" spans="1:2">
      <c r="A856">
        <v>140409</v>
      </c>
      <c r="B856" t="s">
        <v>3039</v>
      </c>
    </row>
    <row r="857" spans="1:2">
      <c r="A857">
        <v>140506</v>
      </c>
      <c r="B857" t="s">
        <v>3039</v>
      </c>
    </row>
    <row r="858" spans="1:2">
      <c r="A858">
        <v>140507</v>
      </c>
      <c r="B858" t="s">
        <v>3039</v>
      </c>
    </row>
    <row r="859" spans="1:2">
      <c r="A859">
        <v>140510</v>
      </c>
      <c r="B859" t="s">
        <v>3039</v>
      </c>
    </row>
    <row r="860" spans="1:2">
      <c r="A860">
        <v>140568</v>
      </c>
      <c r="B860" t="s">
        <v>3039</v>
      </c>
    </row>
    <row r="861" spans="1:2">
      <c r="A861">
        <v>140571</v>
      </c>
      <c r="B861" t="s">
        <v>3039</v>
      </c>
    </row>
    <row r="862" spans="1:2">
      <c r="A862">
        <v>140632</v>
      </c>
      <c r="B862" t="s">
        <v>3039</v>
      </c>
    </row>
    <row r="863" spans="1:2">
      <c r="A863">
        <v>140636</v>
      </c>
      <c r="B863" t="s">
        <v>3039</v>
      </c>
    </row>
    <row r="864" spans="1:2">
      <c r="A864">
        <v>140670</v>
      </c>
      <c r="B864" t="s">
        <v>3039</v>
      </c>
    </row>
    <row r="865" spans="1:2">
      <c r="A865">
        <v>140698</v>
      </c>
      <c r="B865" t="s">
        <v>3039</v>
      </c>
    </row>
    <row r="866" spans="1:2">
      <c r="A866">
        <v>140799</v>
      </c>
      <c r="B866" t="s">
        <v>3039</v>
      </c>
    </row>
    <row r="867" spans="1:2">
      <c r="A867">
        <v>140862</v>
      </c>
      <c r="B867" t="s">
        <v>3039</v>
      </c>
    </row>
    <row r="868" spans="1:2">
      <c r="A868">
        <v>140985</v>
      </c>
      <c r="B868" t="s">
        <v>3039</v>
      </c>
    </row>
    <row r="869" spans="1:2">
      <c r="A869">
        <v>141049</v>
      </c>
      <c r="B869" t="s">
        <v>3039</v>
      </c>
    </row>
    <row r="870" spans="1:2">
      <c r="A870">
        <v>141144</v>
      </c>
      <c r="B870" t="s">
        <v>3039</v>
      </c>
    </row>
    <row r="871" spans="1:2">
      <c r="A871">
        <v>141147</v>
      </c>
      <c r="B871" t="s">
        <v>3039</v>
      </c>
    </row>
    <row r="872" spans="1:2">
      <c r="A872">
        <v>141178</v>
      </c>
      <c r="B872" t="s">
        <v>3039</v>
      </c>
    </row>
    <row r="873" spans="1:2">
      <c r="A873">
        <v>141179</v>
      </c>
      <c r="B873" t="s">
        <v>3039</v>
      </c>
    </row>
    <row r="874" spans="1:2">
      <c r="A874">
        <v>141244</v>
      </c>
      <c r="B874" t="s">
        <v>3039</v>
      </c>
    </row>
    <row r="875" spans="1:2">
      <c r="A875">
        <v>141375</v>
      </c>
      <c r="B875" t="s">
        <v>3039</v>
      </c>
    </row>
    <row r="876" spans="1:2">
      <c r="A876">
        <v>141432</v>
      </c>
      <c r="B876" t="s">
        <v>3039</v>
      </c>
    </row>
    <row r="877" spans="1:2">
      <c r="A877">
        <v>141465</v>
      </c>
      <c r="B877" t="s">
        <v>3039</v>
      </c>
    </row>
    <row r="878" spans="1:2">
      <c r="A878">
        <v>141471</v>
      </c>
      <c r="B878" t="s">
        <v>3039</v>
      </c>
    </row>
    <row r="879" spans="1:2">
      <c r="A879">
        <v>141500</v>
      </c>
      <c r="B879" t="s">
        <v>3039</v>
      </c>
    </row>
    <row r="880" spans="1:2">
      <c r="A880">
        <v>141531</v>
      </c>
      <c r="B880" t="s">
        <v>3039</v>
      </c>
    </row>
    <row r="881" spans="1:2">
      <c r="A881">
        <v>141533</v>
      </c>
      <c r="B881" t="s">
        <v>3039</v>
      </c>
    </row>
    <row r="882" spans="1:2">
      <c r="A882">
        <v>141595</v>
      </c>
      <c r="B882" t="s">
        <v>3039</v>
      </c>
    </row>
    <row r="883" spans="1:2">
      <c r="A883">
        <v>141598</v>
      </c>
      <c r="B883" t="s">
        <v>3039</v>
      </c>
    </row>
    <row r="884" spans="1:2">
      <c r="A884">
        <v>141661</v>
      </c>
      <c r="B884" t="s">
        <v>3039</v>
      </c>
    </row>
    <row r="885" spans="1:2">
      <c r="A885">
        <v>141758</v>
      </c>
      <c r="B885" t="s">
        <v>3039</v>
      </c>
    </row>
    <row r="886" spans="1:2">
      <c r="A886">
        <v>141822</v>
      </c>
      <c r="B886" t="s">
        <v>3039</v>
      </c>
    </row>
    <row r="887" spans="1:2">
      <c r="A887">
        <v>141852</v>
      </c>
      <c r="B887" t="s">
        <v>3039</v>
      </c>
    </row>
    <row r="888" spans="1:2">
      <c r="A888">
        <v>141855</v>
      </c>
      <c r="B888" t="s">
        <v>3039</v>
      </c>
    </row>
    <row r="889" spans="1:2">
      <c r="A889">
        <v>141884</v>
      </c>
      <c r="B889" t="s">
        <v>3039</v>
      </c>
    </row>
    <row r="890" spans="1:2">
      <c r="A890">
        <v>141917</v>
      </c>
      <c r="B890" t="s">
        <v>3039</v>
      </c>
    </row>
    <row r="891" spans="1:2">
      <c r="A891">
        <v>141946</v>
      </c>
      <c r="B891" t="s">
        <v>3039</v>
      </c>
    </row>
    <row r="892" spans="1:2">
      <c r="A892">
        <v>142047</v>
      </c>
      <c r="B892" t="s">
        <v>3039</v>
      </c>
    </row>
    <row r="893" spans="1:2">
      <c r="A893">
        <v>142073</v>
      </c>
      <c r="B893" t="s">
        <v>3039</v>
      </c>
    </row>
    <row r="894" spans="1:2">
      <c r="A894">
        <v>142111</v>
      </c>
      <c r="B894" t="s">
        <v>3039</v>
      </c>
    </row>
    <row r="895" spans="1:2">
      <c r="A895">
        <v>142139</v>
      </c>
      <c r="B895" t="s">
        <v>3039</v>
      </c>
    </row>
    <row r="896" spans="1:2">
      <c r="A896">
        <v>142175</v>
      </c>
      <c r="B896" t="s">
        <v>3039</v>
      </c>
    </row>
    <row r="897" spans="1:2">
      <c r="A897">
        <v>142365</v>
      </c>
      <c r="B897" t="s">
        <v>3039</v>
      </c>
    </row>
    <row r="898" spans="1:2">
      <c r="A898">
        <v>142521</v>
      </c>
      <c r="B898" t="s">
        <v>3039</v>
      </c>
    </row>
    <row r="899" spans="1:2">
      <c r="A899">
        <v>142523</v>
      </c>
      <c r="B899" t="s">
        <v>3039</v>
      </c>
    </row>
    <row r="900" spans="1:2">
      <c r="A900">
        <v>142557</v>
      </c>
      <c r="B900" t="s">
        <v>3039</v>
      </c>
    </row>
    <row r="901" spans="1:2">
      <c r="A901">
        <v>142584</v>
      </c>
      <c r="B901" t="s">
        <v>3039</v>
      </c>
    </row>
    <row r="902" spans="1:2">
      <c r="A902">
        <v>142617</v>
      </c>
      <c r="B902" t="s">
        <v>3039</v>
      </c>
    </row>
    <row r="903" spans="1:2">
      <c r="A903">
        <v>142716</v>
      </c>
      <c r="B903" t="s">
        <v>3039</v>
      </c>
    </row>
    <row r="904" spans="1:2">
      <c r="A904">
        <v>142718</v>
      </c>
      <c r="B904" t="s">
        <v>3039</v>
      </c>
    </row>
    <row r="905" spans="1:2">
      <c r="A905">
        <v>142744</v>
      </c>
      <c r="B905" t="s">
        <v>3039</v>
      </c>
    </row>
    <row r="906" spans="1:2">
      <c r="A906">
        <v>142840</v>
      </c>
      <c r="B906" t="s">
        <v>3039</v>
      </c>
    </row>
    <row r="907" spans="1:2">
      <c r="A907">
        <v>142905</v>
      </c>
      <c r="B907" t="s">
        <v>3039</v>
      </c>
    </row>
    <row r="908" spans="1:2">
      <c r="A908">
        <v>143003</v>
      </c>
      <c r="B908" t="s">
        <v>3039</v>
      </c>
    </row>
    <row r="909" spans="1:2">
      <c r="A909">
        <v>143032</v>
      </c>
      <c r="B909" t="s">
        <v>3039</v>
      </c>
    </row>
    <row r="910" spans="1:2">
      <c r="A910">
        <v>143036</v>
      </c>
      <c r="B910" t="s">
        <v>3039</v>
      </c>
    </row>
    <row r="911" spans="1:2">
      <c r="A911">
        <v>143038</v>
      </c>
      <c r="B911" t="s">
        <v>3039</v>
      </c>
    </row>
    <row r="912" spans="1:2">
      <c r="A912">
        <v>143193</v>
      </c>
      <c r="B912" t="s">
        <v>3039</v>
      </c>
    </row>
    <row r="913" spans="1:2">
      <c r="A913">
        <v>143259</v>
      </c>
      <c r="B913" t="s">
        <v>3039</v>
      </c>
    </row>
    <row r="914" spans="1:2">
      <c r="A914">
        <v>143261</v>
      </c>
      <c r="B914" t="s">
        <v>3039</v>
      </c>
    </row>
    <row r="915" spans="1:2">
      <c r="A915">
        <v>143263</v>
      </c>
      <c r="B915" t="s">
        <v>3039</v>
      </c>
    </row>
    <row r="916" spans="1:2">
      <c r="A916">
        <v>143325</v>
      </c>
      <c r="B916" t="s">
        <v>3039</v>
      </c>
    </row>
    <row r="917" spans="1:2">
      <c r="A917">
        <v>143384</v>
      </c>
      <c r="B917" t="s">
        <v>3039</v>
      </c>
    </row>
    <row r="918" spans="1:2">
      <c r="A918">
        <v>143450</v>
      </c>
      <c r="B918" t="s">
        <v>3039</v>
      </c>
    </row>
    <row r="919" spans="1:2">
      <c r="A919">
        <v>143519</v>
      </c>
      <c r="B919" t="s">
        <v>3039</v>
      </c>
    </row>
    <row r="920" spans="1:2">
      <c r="A920">
        <v>143577</v>
      </c>
      <c r="B920" t="s">
        <v>3039</v>
      </c>
    </row>
    <row r="921" spans="1:2">
      <c r="A921">
        <v>143679</v>
      </c>
      <c r="B921" t="s">
        <v>3039</v>
      </c>
    </row>
    <row r="922" spans="1:2">
      <c r="A922">
        <v>143706</v>
      </c>
      <c r="B922" t="s">
        <v>3039</v>
      </c>
    </row>
    <row r="923" spans="1:2">
      <c r="A923">
        <v>143773</v>
      </c>
      <c r="B923" t="s">
        <v>3039</v>
      </c>
    </row>
    <row r="924" spans="1:2">
      <c r="A924">
        <v>143838</v>
      </c>
      <c r="B924" t="s">
        <v>3039</v>
      </c>
    </row>
    <row r="925" spans="1:2">
      <c r="A925">
        <v>143898</v>
      </c>
      <c r="B925" t="s">
        <v>3039</v>
      </c>
    </row>
    <row r="926" spans="1:2">
      <c r="A926">
        <v>143995</v>
      </c>
      <c r="B926" t="s">
        <v>3039</v>
      </c>
    </row>
    <row r="927" spans="1:2">
      <c r="A927">
        <v>144121</v>
      </c>
      <c r="B927" t="s">
        <v>3039</v>
      </c>
    </row>
    <row r="928" spans="1:2">
      <c r="A928">
        <v>144125</v>
      </c>
      <c r="B928" t="s">
        <v>3039</v>
      </c>
    </row>
    <row r="929" spans="1:2">
      <c r="A929">
        <v>144159</v>
      </c>
      <c r="B929" t="s">
        <v>3039</v>
      </c>
    </row>
    <row r="930" spans="1:2">
      <c r="A930">
        <v>144190</v>
      </c>
      <c r="B930" t="s">
        <v>3039</v>
      </c>
    </row>
    <row r="931" spans="1:2">
      <c r="A931">
        <v>144286</v>
      </c>
      <c r="B931" t="s">
        <v>3039</v>
      </c>
    </row>
    <row r="932" spans="1:2">
      <c r="A932">
        <v>144318</v>
      </c>
      <c r="B932" t="s">
        <v>3039</v>
      </c>
    </row>
    <row r="933" spans="1:2">
      <c r="A933">
        <v>144382</v>
      </c>
      <c r="B933" t="s">
        <v>3039</v>
      </c>
    </row>
    <row r="934" spans="1:2">
      <c r="A934">
        <v>144442</v>
      </c>
      <c r="B934" t="s">
        <v>3039</v>
      </c>
    </row>
    <row r="935" spans="1:2">
      <c r="A935">
        <v>144444</v>
      </c>
      <c r="B935" t="s">
        <v>3039</v>
      </c>
    </row>
    <row r="936" spans="1:2">
      <c r="A936">
        <v>144445</v>
      </c>
      <c r="B936" t="s">
        <v>3039</v>
      </c>
    </row>
    <row r="937" spans="1:2">
      <c r="A937">
        <v>144479</v>
      </c>
      <c r="B937" t="s">
        <v>3039</v>
      </c>
    </row>
    <row r="938" spans="1:2">
      <c r="A938">
        <v>144573</v>
      </c>
      <c r="B938" t="s">
        <v>3039</v>
      </c>
    </row>
    <row r="939" spans="1:2">
      <c r="A939">
        <v>144574</v>
      </c>
      <c r="B939" t="s">
        <v>3039</v>
      </c>
    </row>
    <row r="940" spans="1:2">
      <c r="A940">
        <v>144605</v>
      </c>
      <c r="B940" t="s">
        <v>3039</v>
      </c>
    </row>
    <row r="941" spans="1:2">
      <c r="A941">
        <v>144606</v>
      </c>
      <c r="B941" t="s">
        <v>3039</v>
      </c>
    </row>
    <row r="942" spans="1:2">
      <c r="A942">
        <v>144634</v>
      </c>
      <c r="B942" t="s">
        <v>3039</v>
      </c>
    </row>
    <row r="943" spans="1:2">
      <c r="A943">
        <v>144636</v>
      </c>
      <c r="B943" t="s">
        <v>3039</v>
      </c>
    </row>
    <row r="944" spans="1:2">
      <c r="A944">
        <v>144670</v>
      </c>
      <c r="B944" t="s">
        <v>3039</v>
      </c>
    </row>
    <row r="945" spans="1:2">
      <c r="A945">
        <v>144702</v>
      </c>
      <c r="B945" t="s">
        <v>3039</v>
      </c>
    </row>
    <row r="946" spans="1:2">
      <c r="A946">
        <v>144766</v>
      </c>
      <c r="B946" t="s">
        <v>3039</v>
      </c>
    </row>
    <row r="947" spans="1:2">
      <c r="A947">
        <v>144824</v>
      </c>
      <c r="B947" t="s">
        <v>3039</v>
      </c>
    </row>
    <row r="948" spans="1:2">
      <c r="A948">
        <v>144827</v>
      </c>
      <c r="B948" t="s">
        <v>3039</v>
      </c>
    </row>
    <row r="949" spans="1:2">
      <c r="A949">
        <v>144859</v>
      </c>
      <c r="B949" t="s">
        <v>3039</v>
      </c>
    </row>
    <row r="950" spans="1:2">
      <c r="A950">
        <v>144862</v>
      </c>
      <c r="B950" t="s">
        <v>3039</v>
      </c>
    </row>
    <row r="951" spans="1:2">
      <c r="A951">
        <v>144890</v>
      </c>
      <c r="B951" t="s">
        <v>3039</v>
      </c>
    </row>
    <row r="952" spans="1:2">
      <c r="A952">
        <v>144894</v>
      </c>
      <c r="B952" t="s">
        <v>3039</v>
      </c>
    </row>
    <row r="953" spans="1:2">
      <c r="A953">
        <v>145117</v>
      </c>
      <c r="B953" t="s">
        <v>3039</v>
      </c>
    </row>
    <row r="954" spans="1:2">
      <c r="A954">
        <v>145181</v>
      </c>
      <c r="B954" t="s">
        <v>3039</v>
      </c>
    </row>
    <row r="955" spans="1:2">
      <c r="A955">
        <v>145183</v>
      </c>
      <c r="B955" t="s">
        <v>3039</v>
      </c>
    </row>
    <row r="956" spans="1:2">
      <c r="A956">
        <v>145208</v>
      </c>
      <c r="B956" t="s">
        <v>3039</v>
      </c>
    </row>
    <row r="957" spans="1:2">
      <c r="A957">
        <v>145212</v>
      </c>
      <c r="B957" t="s">
        <v>3039</v>
      </c>
    </row>
    <row r="958" spans="1:2">
      <c r="A958">
        <v>145279</v>
      </c>
      <c r="B958" t="s">
        <v>3039</v>
      </c>
    </row>
    <row r="959" spans="1:2">
      <c r="A959">
        <v>145338</v>
      </c>
      <c r="B959" t="s">
        <v>3039</v>
      </c>
    </row>
    <row r="960" spans="1:2">
      <c r="A960">
        <v>145342</v>
      </c>
      <c r="B960" t="s">
        <v>3039</v>
      </c>
    </row>
    <row r="961" spans="1:2">
      <c r="A961">
        <v>145371</v>
      </c>
      <c r="B961" t="s">
        <v>3039</v>
      </c>
    </row>
    <row r="962" spans="1:2">
      <c r="A962">
        <v>145375</v>
      </c>
      <c r="B962" t="s">
        <v>3039</v>
      </c>
    </row>
    <row r="963" spans="1:2">
      <c r="A963">
        <v>145563</v>
      </c>
      <c r="B963" t="s">
        <v>3039</v>
      </c>
    </row>
    <row r="964" spans="1:2">
      <c r="A964">
        <v>145626</v>
      </c>
      <c r="B964" t="s">
        <v>3039</v>
      </c>
    </row>
    <row r="965" spans="1:2">
      <c r="A965">
        <v>145818</v>
      </c>
      <c r="B965" t="s">
        <v>3039</v>
      </c>
    </row>
    <row r="966" spans="1:2">
      <c r="A966">
        <v>145916</v>
      </c>
      <c r="B966" t="s">
        <v>3039</v>
      </c>
    </row>
    <row r="967" spans="1:2">
      <c r="A967">
        <v>145947</v>
      </c>
      <c r="B967" t="s">
        <v>3039</v>
      </c>
    </row>
    <row r="968" spans="1:2">
      <c r="A968">
        <v>145950</v>
      </c>
      <c r="B968" t="s">
        <v>3039</v>
      </c>
    </row>
    <row r="969" spans="1:2">
      <c r="A969">
        <v>146076</v>
      </c>
      <c r="B969" t="s">
        <v>3039</v>
      </c>
    </row>
    <row r="970" spans="1:2">
      <c r="A970">
        <v>146170</v>
      </c>
      <c r="B970" t="s">
        <v>3039</v>
      </c>
    </row>
    <row r="971" spans="1:2">
      <c r="A971">
        <v>146232</v>
      </c>
      <c r="B971" t="s">
        <v>3039</v>
      </c>
    </row>
    <row r="972" spans="1:2">
      <c r="A972">
        <v>146271</v>
      </c>
      <c r="B972" t="s">
        <v>3039</v>
      </c>
    </row>
    <row r="973" spans="1:2">
      <c r="A973">
        <v>146297</v>
      </c>
      <c r="B973" t="s">
        <v>3039</v>
      </c>
    </row>
    <row r="974" spans="1:2">
      <c r="A974">
        <v>146328</v>
      </c>
      <c r="B974" t="s">
        <v>3039</v>
      </c>
    </row>
    <row r="975" spans="1:2">
      <c r="A975">
        <v>146426</v>
      </c>
      <c r="B975" t="s">
        <v>3039</v>
      </c>
    </row>
    <row r="976" spans="1:2">
      <c r="A976">
        <v>146489</v>
      </c>
      <c r="B976" t="s">
        <v>3039</v>
      </c>
    </row>
    <row r="977" spans="1:2">
      <c r="A977">
        <v>146685</v>
      </c>
      <c r="B977" t="s">
        <v>3039</v>
      </c>
    </row>
    <row r="978" spans="1:2">
      <c r="A978">
        <v>146713</v>
      </c>
      <c r="B978" t="s">
        <v>3039</v>
      </c>
    </row>
    <row r="979" spans="1:2">
      <c r="A979">
        <v>146745</v>
      </c>
      <c r="B979" t="s">
        <v>3039</v>
      </c>
    </row>
    <row r="980" spans="1:2">
      <c r="A980">
        <v>146778</v>
      </c>
      <c r="B980" t="s">
        <v>3039</v>
      </c>
    </row>
    <row r="981" spans="1:2">
      <c r="A981">
        <v>146782</v>
      </c>
      <c r="B981" t="s">
        <v>3039</v>
      </c>
    </row>
    <row r="982" spans="1:2">
      <c r="A982">
        <v>146812</v>
      </c>
      <c r="B982" t="s">
        <v>3039</v>
      </c>
    </row>
    <row r="983" spans="1:2">
      <c r="A983">
        <v>146906</v>
      </c>
      <c r="B983" t="s">
        <v>3039</v>
      </c>
    </row>
    <row r="984" spans="1:2">
      <c r="A984">
        <v>146971</v>
      </c>
      <c r="B984" t="s">
        <v>3039</v>
      </c>
    </row>
    <row r="985" spans="1:2">
      <c r="A985">
        <v>147033</v>
      </c>
      <c r="B985" t="s">
        <v>3039</v>
      </c>
    </row>
    <row r="986" spans="1:2">
      <c r="A986">
        <v>147066</v>
      </c>
      <c r="B986" t="s">
        <v>3039</v>
      </c>
    </row>
    <row r="987" spans="1:2">
      <c r="A987">
        <v>147099</v>
      </c>
      <c r="B987" t="s">
        <v>3039</v>
      </c>
    </row>
    <row r="988" spans="1:2">
      <c r="A988">
        <v>147102</v>
      </c>
      <c r="B988" t="s">
        <v>3039</v>
      </c>
    </row>
    <row r="989" spans="1:2">
      <c r="A989">
        <v>147197</v>
      </c>
      <c r="B989" t="s">
        <v>3039</v>
      </c>
    </row>
    <row r="990" spans="1:2">
      <c r="A990">
        <v>147199</v>
      </c>
      <c r="B990" t="s">
        <v>3039</v>
      </c>
    </row>
    <row r="991" spans="1:2">
      <c r="A991">
        <v>147231</v>
      </c>
      <c r="B991" t="s">
        <v>3039</v>
      </c>
    </row>
    <row r="992" spans="1:2">
      <c r="A992">
        <v>147260</v>
      </c>
      <c r="B992" t="s">
        <v>3039</v>
      </c>
    </row>
    <row r="993" spans="1:2">
      <c r="A993">
        <v>147384</v>
      </c>
      <c r="B993" t="s">
        <v>3039</v>
      </c>
    </row>
    <row r="994" spans="1:2">
      <c r="A994">
        <v>147452</v>
      </c>
      <c r="B994" t="s">
        <v>3039</v>
      </c>
    </row>
    <row r="995" spans="1:2">
      <c r="A995">
        <v>147486</v>
      </c>
      <c r="B995" t="s">
        <v>3039</v>
      </c>
    </row>
    <row r="996" spans="1:2">
      <c r="A996">
        <v>147546</v>
      </c>
      <c r="B996" t="s">
        <v>3039</v>
      </c>
    </row>
    <row r="997" spans="1:2">
      <c r="A997">
        <v>147643</v>
      </c>
      <c r="B997" t="s">
        <v>3039</v>
      </c>
    </row>
    <row r="998" spans="1:2">
      <c r="A998">
        <v>147646</v>
      </c>
      <c r="B998" t="s">
        <v>3039</v>
      </c>
    </row>
    <row r="999" spans="1:2">
      <c r="A999">
        <v>147672</v>
      </c>
      <c r="B999" t="s">
        <v>3039</v>
      </c>
    </row>
    <row r="1000" spans="1:2">
      <c r="A1000">
        <v>147743</v>
      </c>
      <c r="B1000" t="s">
        <v>3039</v>
      </c>
    </row>
    <row r="1001" spans="1:2">
      <c r="A1001">
        <v>147775</v>
      </c>
      <c r="B1001" t="s">
        <v>3039</v>
      </c>
    </row>
    <row r="1002" spans="1:2">
      <c r="A1002">
        <v>147804</v>
      </c>
      <c r="B1002" t="s">
        <v>3039</v>
      </c>
    </row>
    <row r="1003" spans="1:2">
      <c r="A1003">
        <v>147869</v>
      </c>
      <c r="B1003" t="s">
        <v>3039</v>
      </c>
    </row>
    <row r="1004" spans="1:2">
      <c r="A1004">
        <v>147871</v>
      </c>
      <c r="B1004" t="s">
        <v>3039</v>
      </c>
    </row>
    <row r="1005" spans="1:2">
      <c r="A1005">
        <v>147993</v>
      </c>
      <c r="B1005" t="s">
        <v>3039</v>
      </c>
    </row>
    <row r="1006" spans="1:2">
      <c r="A1006">
        <v>147996</v>
      </c>
      <c r="B1006" t="s">
        <v>3039</v>
      </c>
    </row>
    <row r="1007" spans="1:2">
      <c r="A1007">
        <v>148031</v>
      </c>
      <c r="B1007" t="s">
        <v>3039</v>
      </c>
    </row>
    <row r="1008" spans="1:2">
      <c r="A1008">
        <v>148056</v>
      </c>
      <c r="B1008" t="s">
        <v>3039</v>
      </c>
    </row>
    <row r="1009" spans="1:2">
      <c r="A1009">
        <v>148092</v>
      </c>
      <c r="B1009" t="s">
        <v>3039</v>
      </c>
    </row>
    <row r="1010" spans="1:2">
      <c r="A1010">
        <v>148095</v>
      </c>
      <c r="B1010" t="s">
        <v>3039</v>
      </c>
    </row>
    <row r="1011" spans="1:2">
      <c r="A1011">
        <v>148254</v>
      </c>
      <c r="B1011" t="s">
        <v>3039</v>
      </c>
    </row>
    <row r="1012" spans="1:2">
      <c r="A1012">
        <v>148280</v>
      </c>
      <c r="B1012" t="s">
        <v>3039</v>
      </c>
    </row>
    <row r="1013" spans="1:2">
      <c r="A1013">
        <v>148347</v>
      </c>
      <c r="B1013" t="s">
        <v>3039</v>
      </c>
    </row>
    <row r="1014" spans="1:2">
      <c r="A1014">
        <v>148536</v>
      </c>
      <c r="B1014" t="s">
        <v>3039</v>
      </c>
    </row>
    <row r="1015" spans="1:2">
      <c r="A1015">
        <v>148634</v>
      </c>
      <c r="B1015" t="s">
        <v>3039</v>
      </c>
    </row>
    <row r="1016" spans="1:2">
      <c r="A1016">
        <v>148669</v>
      </c>
      <c r="B1016" t="s">
        <v>3039</v>
      </c>
    </row>
    <row r="1017" spans="1:2">
      <c r="A1017">
        <v>148697</v>
      </c>
      <c r="B1017" t="s">
        <v>3039</v>
      </c>
    </row>
    <row r="1018" spans="1:2">
      <c r="A1018">
        <v>148767</v>
      </c>
      <c r="B1018" t="s">
        <v>3039</v>
      </c>
    </row>
    <row r="1019" spans="1:2">
      <c r="A1019">
        <v>148952</v>
      </c>
      <c r="B1019" t="s">
        <v>3039</v>
      </c>
    </row>
    <row r="1020" spans="1:2">
      <c r="A1020">
        <v>149050</v>
      </c>
      <c r="B1020" t="s">
        <v>3039</v>
      </c>
    </row>
    <row r="1021" spans="1:2">
      <c r="A1021">
        <v>149053</v>
      </c>
      <c r="B1021" t="s">
        <v>3039</v>
      </c>
    </row>
    <row r="1022" spans="1:2">
      <c r="A1022">
        <v>149054</v>
      </c>
      <c r="B1022" t="s">
        <v>3039</v>
      </c>
    </row>
    <row r="1023" spans="1:2">
      <c r="A1023">
        <v>149084</v>
      </c>
      <c r="B1023" t="s">
        <v>3039</v>
      </c>
    </row>
    <row r="1024" spans="1:2">
      <c r="A1024">
        <v>149144</v>
      </c>
      <c r="B1024" t="s">
        <v>3039</v>
      </c>
    </row>
    <row r="1025" spans="1:2">
      <c r="A1025">
        <v>149176</v>
      </c>
      <c r="B1025" t="s">
        <v>3039</v>
      </c>
    </row>
    <row r="1026" spans="1:2">
      <c r="A1026">
        <v>149272</v>
      </c>
      <c r="B1026" t="s">
        <v>3039</v>
      </c>
    </row>
    <row r="1027" spans="1:2">
      <c r="A1027">
        <v>149368</v>
      </c>
      <c r="B1027" t="s">
        <v>3039</v>
      </c>
    </row>
    <row r="1028" spans="1:2">
      <c r="A1028">
        <v>149407</v>
      </c>
      <c r="B1028" t="s">
        <v>3039</v>
      </c>
    </row>
    <row r="1029" spans="1:2">
      <c r="A1029">
        <v>149469</v>
      </c>
      <c r="B1029" t="s">
        <v>3039</v>
      </c>
    </row>
    <row r="1030" spans="1:2">
      <c r="A1030">
        <v>149627</v>
      </c>
      <c r="B1030" t="s">
        <v>3039</v>
      </c>
    </row>
    <row r="1031" spans="1:2">
      <c r="A1031">
        <v>149657</v>
      </c>
      <c r="B1031" t="s">
        <v>3039</v>
      </c>
    </row>
    <row r="1032" spans="1:2">
      <c r="A1032">
        <v>149658</v>
      </c>
      <c r="B1032" t="s">
        <v>3039</v>
      </c>
    </row>
    <row r="1033" spans="1:2">
      <c r="A1033">
        <v>149660</v>
      </c>
      <c r="B1033" t="s">
        <v>3039</v>
      </c>
    </row>
    <row r="1034" spans="1:2">
      <c r="A1034">
        <v>149661</v>
      </c>
      <c r="B1034" t="s">
        <v>3039</v>
      </c>
    </row>
    <row r="1035" spans="1:2">
      <c r="A1035">
        <v>149691</v>
      </c>
      <c r="B1035" t="s">
        <v>3039</v>
      </c>
    </row>
    <row r="1036" spans="1:2">
      <c r="A1036">
        <v>149852</v>
      </c>
      <c r="B1036" t="s">
        <v>3039</v>
      </c>
    </row>
    <row r="1037" spans="1:2">
      <c r="A1037">
        <v>149947</v>
      </c>
      <c r="B1037" t="s">
        <v>3039</v>
      </c>
    </row>
    <row r="1038" spans="1:2">
      <c r="A1038">
        <v>149976</v>
      </c>
      <c r="B1038" t="s">
        <v>3039</v>
      </c>
    </row>
    <row r="1039" spans="1:2">
      <c r="A1039">
        <v>149981</v>
      </c>
      <c r="B1039" t="s">
        <v>3039</v>
      </c>
    </row>
    <row r="1040" spans="1:2">
      <c r="A1040">
        <v>150105</v>
      </c>
      <c r="B1040" t="s">
        <v>3039</v>
      </c>
    </row>
    <row r="1041" spans="1:2">
      <c r="A1041">
        <v>150109</v>
      </c>
      <c r="B1041" t="s">
        <v>3039</v>
      </c>
    </row>
    <row r="1042" spans="1:2">
      <c r="A1042">
        <v>150138</v>
      </c>
      <c r="B1042" t="s">
        <v>3039</v>
      </c>
    </row>
    <row r="1043" spans="1:2">
      <c r="A1043">
        <v>150141</v>
      </c>
      <c r="B1043" t="s">
        <v>3039</v>
      </c>
    </row>
    <row r="1044" spans="1:2">
      <c r="A1044">
        <v>150169</v>
      </c>
      <c r="B1044" t="s">
        <v>3039</v>
      </c>
    </row>
    <row r="1045" spans="1:2">
      <c r="A1045">
        <v>150205</v>
      </c>
      <c r="B1045" t="s">
        <v>3039</v>
      </c>
    </row>
    <row r="1046" spans="1:2">
      <c r="A1046">
        <v>150232</v>
      </c>
      <c r="B1046" t="s">
        <v>3039</v>
      </c>
    </row>
    <row r="1047" spans="1:2">
      <c r="A1047">
        <v>150264</v>
      </c>
      <c r="B1047" t="s">
        <v>3039</v>
      </c>
    </row>
    <row r="1048" spans="1:2">
      <c r="A1048">
        <v>150265</v>
      </c>
      <c r="B1048" t="s">
        <v>3039</v>
      </c>
    </row>
    <row r="1049" spans="1:2">
      <c r="A1049">
        <v>150299</v>
      </c>
      <c r="B1049" t="s">
        <v>3039</v>
      </c>
    </row>
    <row r="1050" spans="1:2">
      <c r="A1050">
        <v>150364</v>
      </c>
      <c r="B1050" t="s">
        <v>3039</v>
      </c>
    </row>
    <row r="1051" spans="1:2">
      <c r="A1051">
        <v>150527</v>
      </c>
      <c r="B1051" t="s">
        <v>3039</v>
      </c>
    </row>
    <row r="1052" spans="1:2">
      <c r="A1052">
        <v>150557</v>
      </c>
      <c r="B1052" t="s">
        <v>3039</v>
      </c>
    </row>
    <row r="1053" spans="1:2">
      <c r="A1053">
        <v>150622</v>
      </c>
      <c r="B1053" t="s">
        <v>3039</v>
      </c>
    </row>
    <row r="1054" spans="1:2">
      <c r="A1054">
        <v>150680</v>
      </c>
      <c r="B1054" t="s">
        <v>3039</v>
      </c>
    </row>
    <row r="1055" spans="1:2">
      <c r="A1055">
        <v>150780</v>
      </c>
      <c r="B1055" t="s">
        <v>3039</v>
      </c>
    </row>
    <row r="1056" spans="1:2">
      <c r="A1056">
        <v>150843</v>
      </c>
      <c r="B1056" t="s">
        <v>3039</v>
      </c>
    </row>
    <row r="1057" spans="1:2">
      <c r="A1057">
        <v>150844</v>
      </c>
      <c r="B1057" t="s">
        <v>3039</v>
      </c>
    </row>
    <row r="1058" spans="1:2">
      <c r="A1058">
        <v>150904</v>
      </c>
      <c r="B1058" t="s">
        <v>3039</v>
      </c>
    </row>
    <row r="1059" spans="1:2">
      <c r="A1059">
        <v>150909</v>
      </c>
      <c r="B1059" t="s">
        <v>3039</v>
      </c>
    </row>
    <row r="1060" spans="1:2">
      <c r="A1060">
        <v>150936</v>
      </c>
      <c r="B1060" t="s">
        <v>3039</v>
      </c>
    </row>
    <row r="1061" spans="1:2">
      <c r="A1061">
        <v>150938</v>
      </c>
      <c r="B1061" t="s">
        <v>3039</v>
      </c>
    </row>
    <row r="1062" spans="1:2">
      <c r="A1062">
        <v>151135</v>
      </c>
      <c r="B1062" t="s">
        <v>3039</v>
      </c>
    </row>
    <row r="1063" spans="1:2">
      <c r="A1063">
        <v>151228</v>
      </c>
      <c r="B1063" t="s">
        <v>3039</v>
      </c>
    </row>
    <row r="1064" spans="1:2">
      <c r="A1064">
        <v>151290</v>
      </c>
      <c r="B1064" t="s">
        <v>3039</v>
      </c>
    </row>
    <row r="1065" spans="1:2">
      <c r="A1065">
        <v>151354</v>
      </c>
      <c r="B1065" t="s">
        <v>3039</v>
      </c>
    </row>
    <row r="1066" spans="1:2">
      <c r="A1066">
        <v>151387</v>
      </c>
      <c r="B1066" t="s">
        <v>3039</v>
      </c>
    </row>
    <row r="1067" spans="1:2">
      <c r="A1067">
        <v>151420</v>
      </c>
      <c r="B1067" t="s">
        <v>3039</v>
      </c>
    </row>
    <row r="1068" spans="1:2">
      <c r="A1068">
        <v>151455</v>
      </c>
      <c r="B1068" t="s">
        <v>3039</v>
      </c>
    </row>
    <row r="1069" spans="1:2">
      <c r="A1069">
        <v>151519</v>
      </c>
      <c r="B1069" t="s">
        <v>3039</v>
      </c>
    </row>
    <row r="1070" spans="1:2">
      <c r="A1070">
        <v>151611</v>
      </c>
      <c r="B1070" t="s">
        <v>3039</v>
      </c>
    </row>
    <row r="1071" spans="1:2">
      <c r="A1071">
        <v>151641</v>
      </c>
      <c r="B1071" t="s">
        <v>3039</v>
      </c>
    </row>
    <row r="1072" spans="1:2">
      <c r="A1072">
        <v>151738</v>
      </c>
      <c r="B1072" t="s">
        <v>3039</v>
      </c>
    </row>
    <row r="1073" spans="1:2">
      <c r="A1073">
        <v>151802</v>
      </c>
      <c r="B1073" t="s">
        <v>3039</v>
      </c>
    </row>
    <row r="1074" spans="1:2">
      <c r="A1074">
        <v>151901</v>
      </c>
      <c r="B1074" t="s">
        <v>3039</v>
      </c>
    </row>
    <row r="1075" spans="1:2">
      <c r="A1075">
        <v>151933</v>
      </c>
      <c r="B1075" t="s">
        <v>3039</v>
      </c>
    </row>
    <row r="1076" spans="1:2">
      <c r="A1076">
        <v>152028</v>
      </c>
      <c r="B1076" t="s">
        <v>3039</v>
      </c>
    </row>
    <row r="1077" spans="1:2">
      <c r="A1077">
        <v>152121</v>
      </c>
      <c r="B1077" t="s">
        <v>3039</v>
      </c>
    </row>
    <row r="1078" spans="1:2">
      <c r="A1078">
        <v>152219</v>
      </c>
      <c r="B1078" t="s">
        <v>3039</v>
      </c>
    </row>
    <row r="1079" spans="1:2">
      <c r="A1079">
        <v>152221</v>
      </c>
      <c r="B1079" t="s">
        <v>3039</v>
      </c>
    </row>
    <row r="1080" spans="1:2">
      <c r="A1080">
        <v>152249</v>
      </c>
      <c r="B1080" t="s">
        <v>3039</v>
      </c>
    </row>
    <row r="1081" spans="1:2">
      <c r="A1081">
        <v>152282</v>
      </c>
      <c r="B1081" t="s">
        <v>3039</v>
      </c>
    </row>
    <row r="1082" spans="1:2">
      <c r="A1082">
        <v>152286</v>
      </c>
      <c r="B1082" t="s">
        <v>3039</v>
      </c>
    </row>
    <row r="1083" spans="1:2">
      <c r="A1083">
        <v>152287</v>
      </c>
      <c r="B1083" t="s">
        <v>3039</v>
      </c>
    </row>
    <row r="1084" spans="1:2">
      <c r="A1084">
        <v>152317</v>
      </c>
      <c r="B1084" t="s">
        <v>3039</v>
      </c>
    </row>
    <row r="1085" spans="1:2">
      <c r="A1085">
        <v>152346</v>
      </c>
      <c r="B1085" t="s">
        <v>3039</v>
      </c>
    </row>
    <row r="1086" spans="1:2">
      <c r="A1086">
        <v>152382</v>
      </c>
      <c r="B1086" t="s">
        <v>3039</v>
      </c>
    </row>
    <row r="1087" spans="1:2">
      <c r="A1087">
        <v>152504</v>
      </c>
      <c r="B1087" t="s">
        <v>3039</v>
      </c>
    </row>
    <row r="1088" spans="1:2">
      <c r="A1088">
        <v>152510</v>
      </c>
      <c r="B1088" t="s">
        <v>3039</v>
      </c>
    </row>
    <row r="1089" spans="1:2">
      <c r="A1089">
        <v>152667</v>
      </c>
      <c r="B1089" t="s">
        <v>3039</v>
      </c>
    </row>
    <row r="1090" spans="1:2">
      <c r="A1090">
        <v>152761</v>
      </c>
      <c r="B1090" t="s">
        <v>3039</v>
      </c>
    </row>
    <row r="1091" spans="1:2">
      <c r="A1091">
        <v>152826</v>
      </c>
      <c r="B1091" t="s">
        <v>3039</v>
      </c>
    </row>
    <row r="1092" spans="1:2">
      <c r="A1092">
        <v>152895</v>
      </c>
      <c r="B1092" t="s">
        <v>3039</v>
      </c>
    </row>
    <row r="1093" spans="1:2">
      <c r="A1093">
        <v>152957</v>
      </c>
      <c r="B1093" t="s">
        <v>3039</v>
      </c>
    </row>
    <row r="1094" spans="1:2">
      <c r="A1094">
        <v>152958</v>
      </c>
      <c r="B1094" t="s">
        <v>3039</v>
      </c>
    </row>
    <row r="1095" spans="1:2">
      <c r="A1095">
        <v>153016</v>
      </c>
      <c r="B1095" t="s">
        <v>3039</v>
      </c>
    </row>
    <row r="1096" spans="1:2">
      <c r="A1096">
        <v>153081</v>
      </c>
      <c r="B1096" t="s">
        <v>3039</v>
      </c>
    </row>
    <row r="1097" spans="1:2">
      <c r="A1097">
        <v>153144</v>
      </c>
      <c r="B1097" t="s">
        <v>3039</v>
      </c>
    </row>
    <row r="1098" spans="1:2">
      <c r="A1098">
        <v>153149</v>
      </c>
      <c r="B1098" t="s">
        <v>3039</v>
      </c>
    </row>
    <row r="1099" spans="1:2">
      <c r="A1099">
        <v>153151</v>
      </c>
      <c r="B1099" t="s">
        <v>3039</v>
      </c>
    </row>
    <row r="1100" spans="1:2">
      <c r="A1100">
        <v>153310</v>
      </c>
      <c r="B1100" t="s">
        <v>3039</v>
      </c>
    </row>
    <row r="1101" spans="1:2">
      <c r="A1101">
        <v>153403</v>
      </c>
      <c r="B1101" t="s">
        <v>3039</v>
      </c>
    </row>
    <row r="1102" spans="1:2">
      <c r="A1102">
        <v>153433</v>
      </c>
      <c r="B1102" t="s">
        <v>3039</v>
      </c>
    </row>
    <row r="1103" spans="1:2">
      <c r="A1103">
        <v>153564</v>
      </c>
      <c r="B1103" t="s">
        <v>3039</v>
      </c>
    </row>
    <row r="1104" spans="1:2">
      <c r="A1104">
        <v>153567</v>
      </c>
      <c r="B1104" t="s">
        <v>3039</v>
      </c>
    </row>
    <row r="1105" spans="1:2">
      <c r="A1105">
        <v>153726</v>
      </c>
      <c r="B1105" t="s">
        <v>3039</v>
      </c>
    </row>
    <row r="1106" spans="1:2">
      <c r="A1106">
        <v>153757</v>
      </c>
      <c r="B1106" t="s">
        <v>3039</v>
      </c>
    </row>
    <row r="1107" spans="1:2">
      <c r="A1107">
        <v>153759</v>
      </c>
      <c r="B1107" t="s">
        <v>3039</v>
      </c>
    </row>
    <row r="1108" spans="1:2">
      <c r="A1108">
        <v>153784</v>
      </c>
      <c r="B1108" t="s">
        <v>3039</v>
      </c>
    </row>
    <row r="1109" spans="1:2">
      <c r="A1109">
        <v>153786</v>
      </c>
      <c r="B1109" t="s">
        <v>3039</v>
      </c>
    </row>
    <row r="1110" spans="1:2">
      <c r="A1110">
        <v>153851</v>
      </c>
      <c r="B1110" t="s">
        <v>3039</v>
      </c>
    </row>
    <row r="1111" spans="1:2">
      <c r="A1111">
        <v>153915</v>
      </c>
      <c r="B1111" t="s">
        <v>3039</v>
      </c>
    </row>
    <row r="1112" spans="1:2">
      <c r="A1112">
        <v>154040</v>
      </c>
      <c r="B1112" t="s">
        <v>3039</v>
      </c>
    </row>
    <row r="1113" spans="1:2">
      <c r="A1113">
        <v>154072</v>
      </c>
      <c r="B1113" t="s">
        <v>3039</v>
      </c>
    </row>
    <row r="1114" spans="1:2">
      <c r="A1114">
        <v>154171</v>
      </c>
      <c r="B1114" t="s">
        <v>3039</v>
      </c>
    </row>
    <row r="1115" spans="1:2">
      <c r="A1115">
        <v>154233</v>
      </c>
      <c r="B1115" t="s">
        <v>3039</v>
      </c>
    </row>
    <row r="1116" spans="1:2">
      <c r="A1116">
        <v>154237</v>
      </c>
      <c r="B1116" t="s">
        <v>3039</v>
      </c>
    </row>
    <row r="1117" spans="1:2">
      <c r="A1117">
        <v>154552</v>
      </c>
      <c r="B1117" t="s">
        <v>3039</v>
      </c>
    </row>
    <row r="1118" spans="1:2">
      <c r="A1118">
        <v>154619</v>
      </c>
      <c r="B1118" t="s">
        <v>3039</v>
      </c>
    </row>
    <row r="1119" spans="1:2">
      <c r="A1119">
        <v>154620</v>
      </c>
      <c r="B1119" t="s">
        <v>3039</v>
      </c>
    </row>
    <row r="1120" spans="1:2">
      <c r="A1120">
        <v>154650</v>
      </c>
      <c r="B1120" t="s">
        <v>3039</v>
      </c>
    </row>
    <row r="1121" spans="1:2">
      <c r="A1121">
        <v>154684</v>
      </c>
      <c r="B1121" t="s">
        <v>3039</v>
      </c>
    </row>
    <row r="1122" spans="1:2">
      <c r="A1122">
        <v>154687</v>
      </c>
      <c r="B1122" t="s">
        <v>3039</v>
      </c>
    </row>
    <row r="1123" spans="1:2">
      <c r="A1123">
        <v>154751</v>
      </c>
      <c r="B1123" t="s">
        <v>3039</v>
      </c>
    </row>
    <row r="1124" spans="1:2">
      <c r="A1124">
        <v>154845</v>
      </c>
      <c r="B1124" t="s">
        <v>3039</v>
      </c>
    </row>
    <row r="1125" spans="1:2">
      <c r="A1125">
        <v>154876</v>
      </c>
      <c r="B1125" t="s">
        <v>3039</v>
      </c>
    </row>
    <row r="1126" spans="1:2">
      <c r="A1126">
        <v>154878</v>
      </c>
      <c r="B1126" t="s">
        <v>3039</v>
      </c>
    </row>
    <row r="1127" spans="1:2">
      <c r="A1127">
        <v>155069</v>
      </c>
      <c r="B1127" t="s">
        <v>3039</v>
      </c>
    </row>
    <row r="1128" spans="1:2">
      <c r="A1128">
        <v>155131</v>
      </c>
      <c r="B1128" t="s">
        <v>3039</v>
      </c>
    </row>
    <row r="1129" spans="1:2">
      <c r="A1129">
        <v>155295</v>
      </c>
      <c r="B1129" t="s">
        <v>3039</v>
      </c>
    </row>
    <row r="1130" spans="1:2">
      <c r="A1130">
        <v>155323</v>
      </c>
      <c r="B1130" t="s">
        <v>3039</v>
      </c>
    </row>
    <row r="1131" spans="1:2">
      <c r="A1131">
        <v>155418</v>
      </c>
      <c r="B1131" t="s">
        <v>3039</v>
      </c>
    </row>
    <row r="1132" spans="1:2">
      <c r="A1132">
        <v>155420</v>
      </c>
      <c r="B1132" t="s">
        <v>3039</v>
      </c>
    </row>
    <row r="1133" spans="1:2">
      <c r="A1133">
        <v>155451</v>
      </c>
      <c r="B1133" t="s">
        <v>3039</v>
      </c>
    </row>
    <row r="1134" spans="1:2">
      <c r="A1134">
        <v>155455</v>
      </c>
      <c r="B1134" t="s">
        <v>3039</v>
      </c>
    </row>
    <row r="1135" spans="1:2">
      <c r="A1135">
        <v>155519</v>
      </c>
      <c r="B1135" t="s">
        <v>3039</v>
      </c>
    </row>
    <row r="1136" spans="1:2">
      <c r="A1136">
        <v>155641</v>
      </c>
      <c r="B1136" t="s">
        <v>3039</v>
      </c>
    </row>
    <row r="1137" spans="1:2">
      <c r="A1137">
        <v>155647</v>
      </c>
      <c r="B1137" t="s">
        <v>3039</v>
      </c>
    </row>
    <row r="1138" spans="1:2">
      <c r="A1138">
        <v>155675</v>
      </c>
      <c r="B1138" t="s">
        <v>3039</v>
      </c>
    </row>
    <row r="1139" spans="1:2">
      <c r="A1139">
        <v>155741</v>
      </c>
      <c r="B1139" t="s">
        <v>3039</v>
      </c>
    </row>
    <row r="1140" spans="1:2">
      <c r="A1140">
        <v>155800</v>
      </c>
      <c r="B1140" t="s">
        <v>3039</v>
      </c>
    </row>
    <row r="1141" spans="1:2">
      <c r="A1141">
        <v>155804</v>
      </c>
      <c r="B1141" t="s">
        <v>3039</v>
      </c>
    </row>
    <row r="1142" spans="1:2">
      <c r="A1142">
        <v>155834</v>
      </c>
      <c r="B1142" t="s">
        <v>3039</v>
      </c>
    </row>
    <row r="1143" spans="1:2">
      <c r="A1143">
        <v>155868</v>
      </c>
      <c r="B1143" t="s">
        <v>3039</v>
      </c>
    </row>
    <row r="1144" spans="1:2">
      <c r="A1144">
        <v>155929</v>
      </c>
      <c r="B1144" t="s">
        <v>3039</v>
      </c>
    </row>
    <row r="1145" spans="1:2">
      <c r="A1145">
        <v>155999</v>
      </c>
      <c r="B1145" t="s">
        <v>3039</v>
      </c>
    </row>
    <row r="1146" spans="1:2">
      <c r="A1146">
        <v>156031</v>
      </c>
      <c r="B1146" t="s">
        <v>3039</v>
      </c>
    </row>
    <row r="1147" spans="1:2">
      <c r="A1147">
        <v>156090</v>
      </c>
      <c r="B1147" t="s">
        <v>3039</v>
      </c>
    </row>
    <row r="1148" spans="1:2">
      <c r="A1148">
        <v>156126</v>
      </c>
      <c r="B1148" t="s">
        <v>3039</v>
      </c>
    </row>
    <row r="1149" spans="1:2">
      <c r="A1149">
        <v>156159</v>
      </c>
      <c r="B1149" t="s">
        <v>3039</v>
      </c>
    </row>
    <row r="1150" spans="1:2">
      <c r="A1150">
        <v>156184</v>
      </c>
      <c r="B1150" t="s">
        <v>3039</v>
      </c>
    </row>
    <row r="1151" spans="1:2">
      <c r="A1151">
        <v>156186</v>
      </c>
      <c r="B1151" t="s">
        <v>3039</v>
      </c>
    </row>
    <row r="1152" spans="1:2">
      <c r="A1152">
        <v>156189</v>
      </c>
      <c r="B1152" t="s">
        <v>3039</v>
      </c>
    </row>
    <row r="1153" spans="1:2">
      <c r="A1153">
        <v>156219</v>
      </c>
      <c r="B1153" t="s">
        <v>3039</v>
      </c>
    </row>
    <row r="1154" spans="1:2">
      <c r="A1154">
        <v>156220</v>
      </c>
      <c r="B1154" t="s">
        <v>3039</v>
      </c>
    </row>
    <row r="1155" spans="1:2">
      <c r="A1155">
        <v>156287</v>
      </c>
      <c r="B1155" t="s">
        <v>3039</v>
      </c>
    </row>
    <row r="1156" spans="1:2">
      <c r="A1156">
        <v>156477</v>
      </c>
      <c r="B1156" t="s">
        <v>3039</v>
      </c>
    </row>
    <row r="1157" spans="1:2">
      <c r="A1157">
        <v>156478</v>
      </c>
      <c r="B1157" t="s">
        <v>3039</v>
      </c>
    </row>
    <row r="1158" spans="1:2">
      <c r="A1158">
        <v>156541</v>
      </c>
      <c r="B1158" t="s">
        <v>3039</v>
      </c>
    </row>
    <row r="1159" spans="1:2">
      <c r="A1159">
        <v>156568</v>
      </c>
      <c r="B1159" t="s">
        <v>3039</v>
      </c>
    </row>
    <row r="1160" spans="1:2">
      <c r="A1160">
        <v>156604</v>
      </c>
      <c r="B1160" t="s">
        <v>3039</v>
      </c>
    </row>
    <row r="1161" spans="1:2">
      <c r="A1161">
        <v>156605</v>
      </c>
      <c r="B1161" t="s">
        <v>3039</v>
      </c>
    </row>
    <row r="1162" spans="1:2">
      <c r="A1162">
        <v>156606</v>
      </c>
      <c r="B1162" t="s">
        <v>3039</v>
      </c>
    </row>
    <row r="1163" spans="1:2">
      <c r="A1163">
        <v>156729</v>
      </c>
      <c r="B1163" t="s">
        <v>3039</v>
      </c>
    </row>
    <row r="1164" spans="1:2">
      <c r="A1164">
        <v>156862</v>
      </c>
      <c r="B1164" t="s">
        <v>3039</v>
      </c>
    </row>
    <row r="1165" spans="1:2">
      <c r="A1165">
        <v>156987</v>
      </c>
      <c r="B1165" t="s">
        <v>3039</v>
      </c>
    </row>
    <row r="1166" spans="1:2">
      <c r="A1166">
        <v>156988</v>
      </c>
      <c r="B1166" t="s">
        <v>3039</v>
      </c>
    </row>
    <row r="1167" spans="1:2">
      <c r="A1167">
        <v>157087</v>
      </c>
      <c r="B1167" t="s">
        <v>3039</v>
      </c>
    </row>
    <row r="1168" spans="1:2">
      <c r="A1168">
        <v>157180</v>
      </c>
      <c r="B1168" t="s">
        <v>3039</v>
      </c>
    </row>
    <row r="1169" spans="1:2">
      <c r="A1169">
        <v>157215</v>
      </c>
      <c r="B1169" t="s">
        <v>3039</v>
      </c>
    </row>
    <row r="1170" spans="1:2">
      <c r="A1170">
        <v>157337</v>
      </c>
      <c r="B1170" t="s">
        <v>3039</v>
      </c>
    </row>
    <row r="1171" spans="1:2">
      <c r="A1171">
        <v>157338</v>
      </c>
      <c r="B1171" t="s">
        <v>3039</v>
      </c>
    </row>
    <row r="1172" spans="1:2">
      <c r="A1172">
        <v>157400</v>
      </c>
      <c r="B1172" t="s">
        <v>3039</v>
      </c>
    </row>
    <row r="1173" spans="1:2">
      <c r="A1173">
        <v>157402</v>
      </c>
      <c r="B1173" t="s">
        <v>3039</v>
      </c>
    </row>
    <row r="1174" spans="1:2">
      <c r="A1174">
        <v>157406</v>
      </c>
      <c r="B1174" t="s">
        <v>3039</v>
      </c>
    </row>
    <row r="1175" spans="1:2">
      <c r="A1175">
        <v>157435</v>
      </c>
      <c r="B1175" t="s">
        <v>3039</v>
      </c>
    </row>
    <row r="1176" spans="1:2">
      <c r="A1176">
        <v>157438</v>
      </c>
      <c r="B1176" t="s">
        <v>3039</v>
      </c>
    </row>
    <row r="1177" spans="1:2">
      <c r="A1177">
        <v>157497</v>
      </c>
      <c r="B1177" t="s">
        <v>3039</v>
      </c>
    </row>
    <row r="1178" spans="1:2">
      <c r="A1178">
        <v>157499</v>
      </c>
      <c r="B1178" t="s">
        <v>3039</v>
      </c>
    </row>
    <row r="1179" spans="1:2">
      <c r="A1179">
        <v>157562</v>
      </c>
      <c r="B1179" t="s">
        <v>3039</v>
      </c>
    </row>
    <row r="1180" spans="1:2">
      <c r="A1180">
        <v>157565</v>
      </c>
      <c r="B1180" t="s">
        <v>3039</v>
      </c>
    </row>
    <row r="1181" spans="1:2">
      <c r="A1181">
        <v>157597</v>
      </c>
      <c r="B1181" t="s">
        <v>3039</v>
      </c>
    </row>
    <row r="1182" spans="1:2">
      <c r="A1182">
        <v>157659</v>
      </c>
      <c r="B1182" t="s">
        <v>3039</v>
      </c>
    </row>
    <row r="1183" spans="1:2">
      <c r="A1183">
        <v>157689</v>
      </c>
      <c r="B1183" t="s">
        <v>3039</v>
      </c>
    </row>
    <row r="1184" spans="1:2">
      <c r="A1184">
        <v>157753</v>
      </c>
      <c r="B1184" t="s">
        <v>3039</v>
      </c>
    </row>
    <row r="1185" spans="1:2">
      <c r="A1185">
        <v>157791</v>
      </c>
      <c r="B1185" t="s">
        <v>3039</v>
      </c>
    </row>
    <row r="1186" spans="1:2">
      <c r="A1186">
        <v>157822</v>
      </c>
      <c r="B1186" t="s">
        <v>3039</v>
      </c>
    </row>
    <row r="1187" spans="1:2">
      <c r="A1187">
        <v>157853</v>
      </c>
      <c r="B1187" t="s">
        <v>3039</v>
      </c>
    </row>
    <row r="1188" spans="1:2">
      <c r="A1188">
        <v>157882</v>
      </c>
      <c r="B1188" t="s">
        <v>3039</v>
      </c>
    </row>
    <row r="1189" spans="1:2">
      <c r="A1189">
        <v>157979</v>
      </c>
      <c r="B1189" t="s">
        <v>3039</v>
      </c>
    </row>
    <row r="1190" spans="1:2">
      <c r="A1190">
        <v>158047</v>
      </c>
      <c r="B1190" t="s">
        <v>3039</v>
      </c>
    </row>
    <row r="1191" spans="1:2">
      <c r="A1191">
        <v>158110</v>
      </c>
      <c r="B1191" t="s">
        <v>3039</v>
      </c>
    </row>
    <row r="1192" spans="1:2">
      <c r="A1192">
        <v>158136</v>
      </c>
      <c r="B1192" t="s">
        <v>3039</v>
      </c>
    </row>
    <row r="1193" spans="1:2">
      <c r="A1193">
        <v>158139</v>
      </c>
      <c r="B1193" t="s">
        <v>3039</v>
      </c>
    </row>
    <row r="1194" spans="1:2">
      <c r="A1194">
        <v>158173</v>
      </c>
      <c r="B1194" t="s">
        <v>3039</v>
      </c>
    </row>
    <row r="1195" spans="1:2">
      <c r="A1195">
        <v>158200</v>
      </c>
      <c r="B1195" t="s">
        <v>3039</v>
      </c>
    </row>
    <row r="1196" spans="1:2">
      <c r="A1196">
        <v>158300</v>
      </c>
      <c r="B1196" t="s">
        <v>3039</v>
      </c>
    </row>
    <row r="1197" spans="1:2">
      <c r="A1197">
        <v>158302</v>
      </c>
      <c r="B1197" t="s">
        <v>3039</v>
      </c>
    </row>
    <row r="1198" spans="1:2">
      <c r="A1198">
        <v>158430</v>
      </c>
      <c r="B1198" t="s">
        <v>3039</v>
      </c>
    </row>
    <row r="1199" spans="1:2">
      <c r="A1199">
        <v>158492</v>
      </c>
      <c r="B1199" t="s">
        <v>3039</v>
      </c>
    </row>
    <row r="1200" spans="1:2">
      <c r="A1200">
        <v>158494</v>
      </c>
      <c r="B1200" t="s">
        <v>3039</v>
      </c>
    </row>
    <row r="1201" spans="1:2">
      <c r="A1201">
        <v>158584</v>
      </c>
      <c r="B1201" t="s">
        <v>3039</v>
      </c>
    </row>
    <row r="1202" spans="1:2">
      <c r="A1202">
        <v>158590</v>
      </c>
      <c r="B1202" t="s">
        <v>3039</v>
      </c>
    </row>
    <row r="1203" spans="1:2">
      <c r="A1203">
        <v>158652</v>
      </c>
      <c r="B1203" t="s">
        <v>3039</v>
      </c>
    </row>
    <row r="1204" spans="1:2">
      <c r="A1204">
        <v>158684</v>
      </c>
      <c r="B1204" t="s">
        <v>3039</v>
      </c>
    </row>
    <row r="1205" spans="1:2">
      <c r="A1205">
        <v>158713</v>
      </c>
      <c r="B1205" t="s">
        <v>3039</v>
      </c>
    </row>
    <row r="1206" spans="1:2">
      <c r="A1206">
        <v>158875</v>
      </c>
      <c r="B1206" t="s">
        <v>3039</v>
      </c>
    </row>
    <row r="1207" spans="1:2">
      <c r="A1207">
        <v>158878</v>
      </c>
      <c r="B1207" t="s">
        <v>3039</v>
      </c>
    </row>
    <row r="1208" spans="1:2">
      <c r="A1208">
        <v>158908</v>
      </c>
      <c r="B1208" t="s">
        <v>3039</v>
      </c>
    </row>
    <row r="1209" spans="1:2">
      <c r="A1209">
        <v>158968</v>
      </c>
      <c r="B1209" t="s">
        <v>3039</v>
      </c>
    </row>
    <row r="1210" spans="1:2">
      <c r="A1210">
        <v>159034</v>
      </c>
      <c r="B1210" t="s">
        <v>3039</v>
      </c>
    </row>
    <row r="1211" spans="1:2">
      <c r="A1211">
        <v>159068</v>
      </c>
      <c r="B1211" t="s">
        <v>3039</v>
      </c>
    </row>
    <row r="1212" spans="1:2">
      <c r="A1212">
        <v>159099</v>
      </c>
      <c r="B1212" t="s">
        <v>3039</v>
      </c>
    </row>
    <row r="1213" spans="1:2">
      <c r="A1213">
        <v>159103</v>
      </c>
      <c r="B1213" t="s">
        <v>3039</v>
      </c>
    </row>
    <row r="1214" spans="1:2">
      <c r="A1214">
        <v>159196</v>
      </c>
      <c r="B1214" t="s">
        <v>3039</v>
      </c>
    </row>
    <row r="1215" spans="1:2">
      <c r="A1215">
        <v>159292</v>
      </c>
      <c r="B1215" t="s">
        <v>3039</v>
      </c>
    </row>
    <row r="1216" spans="1:2">
      <c r="A1216">
        <v>159387</v>
      </c>
      <c r="B1216" t="s">
        <v>3039</v>
      </c>
    </row>
    <row r="1217" spans="1:2">
      <c r="A1217">
        <v>159484</v>
      </c>
      <c r="B1217" t="s">
        <v>3039</v>
      </c>
    </row>
    <row r="1218" spans="1:2">
      <c r="A1218">
        <v>159640</v>
      </c>
      <c r="B1218" t="s">
        <v>3039</v>
      </c>
    </row>
    <row r="1219" spans="1:2">
      <c r="A1219">
        <v>159646</v>
      </c>
      <c r="B1219" t="s">
        <v>3039</v>
      </c>
    </row>
    <row r="1220" spans="1:2">
      <c r="A1220">
        <v>159838</v>
      </c>
      <c r="B1220" t="s">
        <v>3039</v>
      </c>
    </row>
    <row r="1221" spans="1:2">
      <c r="A1221">
        <v>159866</v>
      </c>
      <c r="B1221" t="s">
        <v>3039</v>
      </c>
    </row>
    <row r="1222" spans="1:2">
      <c r="A1222">
        <v>159992</v>
      </c>
      <c r="B1222" t="s">
        <v>3039</v>
      </c>
    </row>
    <row r="1223" spans="1:2">
      <c r="A1223">
        <v>159997</v>
      </c>
      <c r="B1223" t="s">
        <v>3039</v>
      </c>
    </row>
    <row r="1224" spans="1:2">
      <c r="A1224">
        <v>160025</v>
      </c>
      <c r="B1224" t="s">
        <v>3039</v>
      </c>
    </row>
    <row r="1225" spans="1:2">
      <c r="A1225">
        <v>160095</v>
      </c>
      <c r="B1225" t="s">
        <v>3039</v>
      </c>
    </row>
    <row r="1226" spans="1:2">
      <c r="A1226">
        <v>160127</v>
      </c>
      <c r="B1226" t="s">
        <v>3039</v>
      </c>
    </row>
    <row r="1227" spans="1:2">
      <c r="A1227">
        <v>160188</v>
      </c>
      <c r="B1227" t="s">
        <v>3039</v>
      </c>
    </row>
    <row r="1228" spans="1:2">
      <c r="A1228">
        <v>160218</v>
      </c>
      <c r="B1228" t="s">
        <v>3039</v>
      </c>
    </row>
    <row r="1229" spans="1:2">
      <c r="A1229">
        <v>160315</v>
      </c>
      <c r="B1229" t="s">
        <v>3039</v>
      </c>
    </row>
    <row r="1230" spans="1:2">
      <c r="A1230">
        <v>160348</v>
      </c>
      <c r="B1230" t="s">
        <v>3039</v>
      </c>
    </row>
    <row r="1231" spans="1:2">
      <c r="A1231">
        <v>160380</v>
      </c>
      <c r="B1231" t="s">
        <v>3039</v>
      </c>
    </row>
    <row r="1232" spans="1:2">
      <c r="A1232">
        <v>160414</v>
      </c>
      <c r="B1232" t="s">
        <v>3039</v>
      </c>
    </row>
    <row r="1233" spans="1:2">
      <c r="A1233">
        <v>160441</v>
      </c>
      <c r="B1233" t="s">
        <v>3039</v>
      </c>
    </row>
    <row r="1234" spans="1:2">
      <c r="A1234">
        <v>160447</v>
      </c>
      <c r="B1234" t="s">
        <v>3039</v>
      </c>
    </row>
    <row r="1235" spans="1:2">
      <c r="A1235">
        <v>160543</v>
      </c>
      <c r="B1235" t="s">
        <v>3039</v>
      </c>
    </row>
    <row r="1236" spans="1:2">
      <c r="A1236">
        <v>160667</v>
      </c>
      <c r="B1236" t="s">
        <v>3039</v>
      </c>
    </row>
    <row r="1237" spans="1:2">
      <c r="A1237">
        <v>160668</v>
      </c>
      <c r="B1237" t="s">
        <v>3039</v>
      </c>
    </row>
    <row r="1238" spans="1:2">
      <c r="A1238">
        <v>160734</v>
      </c>
      <c r="B1238" t="s">
        <v>3039</v>
      </c>
    </row>
    <row r="1239" spans="1:2">
      <c r="A1239">
        <v>160762</v>
      </c>
      <c r="B1239" t="s">
        <v>3039</v>
      </c>
    </row>
    <row r="1240" spans="1:2">
      <c r="A1240">
        <v>160825</v>
      </c>
      <c r="B1240" t="s">
        <v>3039</v>
      </c>
    </row>
    <row r="1241" spans="1:2">
      <c r="A1241">
        <v>160860</v>
      </c>
      <c r="B1241" t="s">
        <v>3039</v>
      </c>
    </row>
    <row r="1242" spans="1:2">
      <c r="A1242">
        <v>160861</v>
      </c>
      <c r="B1242" t="s">
        <v>3039</v>
      </c>
    </row>
    <row r="1243" spans="1:2">
      <c r="A1243">
        <v>160891</v>
      </c>
      <c r="B1243" t="s">
        <v>3039</v>
      </c>
    </row>
    <row r="1244" spans="1:2">
      <c r="A1244">
        <v>160924</v>
      </c>
      <c r="B1244" t="s">
        <v>3039</v>
      </c>
    </row>
    <row r="1245" spans="1:2">
      <c r="A1245">
        <v>161080</v>
      </c>
      <c r="B1245" t="s">
        <v>3039</v>
      </c>
    </row>
    <row r="1246" spans="1:2">
      <c r="A1246">
        <v>161087</v>
      </c>
      <c r="B1246" t="s">
        <v>3039</v>
      </c>
    </row>
    <row r="1247" spans="1:2">
      <c r="A1247">
        <v>161210</v>
      </c>
      <c r="B1247" t="s">
        <v>3039</v>
      </c>
    </row>
    <row r="1248" spans="1:2">
      <c r="A1248">
        <v>161212</v>
      </c>
      <c r="B1248" t="s">
        <v>3039</v>
      </c>
    </row>
    <row r="1249" spans="1:2">
      <c r="A1249">
        <v>161304</v>
      </c>
      <c r="B1249" t="s">
        <v>3039</v>
      </c>
    </row>
    <row r="1250" spans="1:2">
      <c r="A1250">
        <v>161310</v>
      </c>
      <c r="B1250" t="s">
        <v>3039</v>
      </c>
    </row>
    <row r="1251" spans="1:2">
      <c r="A1251">
        <v>161340</v>
      </c>
      <c r="B1251" t="s">
        <v>3039</v>
      </c>
    </row>
    <row r="1252" spans="1:2">
      <c r="A1252">
        <v>161369</v>
      </c>
      <c r="B1252" t="s">
        <v>3039</v>
      </c>
    </row>
    <row r="1253" spans="1:2">
      <c r="A1253">
        <v>161437</v>
      </c>
      <c r="B1253" t="s">
        <v>3039</v>
      </c>
    </row>
    <row r="1254" spans="1:2">
      <c r="A1254">
        <v>161466</v>
      </c>
      <c r="B1254" t="s">
        <v>3039</v>
      </c>
    </row>
    <row r="1255" spans="1:2">
      <c r="A1255">
        <v>161531</v>
      </c>
      <c r="B1255" t="s">
        <v>3039</v>
      </c>
    </row>
    <row r="1256" spans="1:2">
      <c r="A1256">
        <v>161599</v>
      </c>
      <c r="B1256" t="s">
        <v>3039</v>
      </c>
    </row>
    <row r="1257" spans="1:2">
      <c r="A1257">
        <v>161657</v>
      </c>
      <c r="B1257" t="s">
        <v>3039</v>
      </c>
    </row>
    <row r="1258" spans="1:2">
      <c r="A1258">
        <v>161661</v>
      </c>
      <c r="B1258" t="s">
        <v>3039</v>
      </c>
    </row>
    <row r="1259" spans="1:2">
      <c r="A1259">
        <v>161693</v>
      </c>
      <c r="B1259" t="s">
        <v>3039</v>
      </c>
    </row>
    <row r="1260" spans="1:2">
      <c r="A1260">
        <v>161786</v>
      </c>
      <c r="B1260" t="s">
        <v>3039</v>
      </c>
    </row>
    <row r="1261" spans="1:2">
      <c r="A1261">
        <v>161791</v>
      </c>
      <c r="B1261" t="s">
        <v>3039</v>
      </c>
    </row>
    <row r="1262" spans="1:2">
      <c r="A1262">
        <v>161848</v>
      </c>
      <c r="B1262" t="s">
        <v>3039</v>
      </c>
    </row>
    <row r="1263" spans="1:2">
      <c r="A1263">
        <v>161917</v>
      </c>
      <c r="B1263" t="s">
        <v>3039</v>
      </c>
    </row>
    <row r="1264" spans="1:2">
      <c r="A1264">
        <v>161944</v>
      </c>
      <c r="B1264" t="s">
        <v>3039</v>
      </c>
    </row>
    <row r="1265" spans="1:2">
      <c r="A1265">
        <v>161948</v>
      </c>
      <c r="B1265" t="s">
        <v>3039</v>
      </c>
    </row>
    <row r="1266" spans="1:2">
      <c r="A1266">
        <v>161950</v>
      </c>
      <c r="B1266" t="s">
        <v>3039</v>
      </c>
    </row>
    <row r="1267" spans="1:2">
      <c r="A1267">
        <v>162043</v>
      </c>
      <c r="B1267" t="s">
        <v>3039</v>
      </c>
    </row>
    <row r="1268" spans="1:2">
      <c r="A1268">
        <v>162078</v>
      </c>
      <c r="B1268" t="s">
        <v>3039</v>
      </c>
    </row>
    <row r="1269" spans="1:2">
      <c r="A1269">
        <v>162235</v>
      </c>
      <c r="B1269" t="s">
        <v>3039</v>
      </c>
    </row>
    <row r="1270" spans="1:2">
      <c r="A1270">
        <v>162238</v>
      </c>
      <c r="B1270" t="s">
        <v>3039</v>
      </c>
    </row>
    <row r="1271" spans="1:2">
      <c r="A1271">
        <v>162265</v>
      </c>
      <c r="B1271" t="s">
        <v>3039</v>
      </c>
    </row>
    <row r="1272" spans="1:2">
      <c r="A1272">
        <v>162266</v>
      </c>
      <c r="B1272" t="s">
        <v>3039</v>
      </c>
    </row>
    <row r="1273" spans="1:2">
      <c r="A1273">
        <v>162330</v>
      </c>
      <c r="B1273" t="s">
        <v>3039</v>
      </c>
    </row>
    <row r="1274" spans="1:2">
      <c r="A1274">
        <v>162331</v>
      </c>
      <c r="B1274" t="s">
        <v>3039</v>
      </c>
    </row>
    <row r="1275" spans="1:2">
      <c r="A1275">
        <v>162335</v>
      </c>
      <c r="B1275" t="s">
        <v>3039</v>
      </c>
    </row>
    <row r="1276" spans="1:2">
      <c r="A1276">
        <v>162586</v>
      </c>
      <c r="B1276" t="s">
        <v>3039</v>
      </c>
    </row>
    <row r="1277" spans="1:2">
      <c r="A1277">
        <v>162590</v>
      </c>
      <c r="B1277" t="s">
        <v>3039</v>
      </c>
    </row>
    <row r="1278" spans="1:2">
      <c r="A1278">
        <v>162650</v>
      </c>
      <c r="B1278" t="s">
        <v>3039</v>
      </c>
    </row>
    <row r="1279" spans="1:2">
      <c r="A1279">
        <v>162654</v>
      </c>
      <c r="B1279" t="s">
        <v>3039</v>
      </c>
    </row>
    <row r="1280" spans="1:2">
      <c r="A1280">
        <v>162655</v>
      </c>
      <c r="B1280" t="s">
        <v>3039</v>
      </c>
    </row>
    <row r="1281" spans="1:2">
      <c r="A1281">
        <v>162683</v>
      </c>
      <c r="B1281" t="s">
        <v>3039</v>
      </c>
    </row>
    <row r="1282" spans="1:2">
      <c r="A1282">
        <v>162744</v>
      </c>
      <c r="B1282" t="s">
        <v>3039</v>
      </c>
    </row>
    <row r="1283" spans="1:2">
      <c r="A1283">
        <v>162745</v>
      </c>
      <c r="B1283" t="s">
        <v>3039</v>
      </c>
    </row>
    <row r="1284" spans="1:2">
      <c r="A1284">
        <v>162812</v>
      </c>
      <c r="B1284" t="s">
        <v>3039</v>
      </c>
    </row>
    <row r="1285" spans="1:2">
      <c r="A1285">
        <v>162937</v>
      </c>
      <c r="B1285" t="s">
        <v>3039</v>
      </c>
    </row>
    <row r="1286" spans="1:2">
      <c r="A1286">
        <v>162943</v>
      </c>
      <c r="B1286" t="s">
        <v>3039</v>
      </c>
    </row>
    <row r="1287" spans="1:2">
      <c r="A1287">
        <v>163005</v>
      </c>
      <c r="B1287" t="s">
        <v>3039</v>
      </c>
    </row>
    <row r="1288" spans="1:2">
      <c r="A1288">
        <v>163006</v>
      </c>
      <c r="B1288" t="s">
        <v>3039</v>
      </c>
    </row>
    <row r="1289" spans="1:2">
      <c r="A1289">
        <v>163101</v>
      </c>
      <c r="B1289" t="s">
        <v>3039</v>
      </c>
    </row>
    <row r="1290" spans="1:2">
      <c r="A1290">
        <v>163102</v>
      </c>
      <c r="B1290" t="s">
        <v>3039</v>
      </c>
    </row>
    <row r="1291" spans="1:2">
      <c r="A1291">
        <v>163131</v>
      </c>
      <c r="B1291" t="s">
        <v>3039</v>
      </c>
    </row>
    <row r="1292" spans="1:2">
      <c r="A1292">
        <v>163193</v>
      </c>
      <c r="B1292" t="s">
        <v>3039</v>
      </c>
    </row>
    <row r="1293" spans="1:2">
      <c r="A1293">
        <v>163259</v>
      </c>
      <c r="B1293" t="s">
        <v>3039</v>
      </c>
    </row>
    <row r="1294" spans="1:2">
      <c r="A1294">
        <v>163261</v>
      </c>
      <c r="B1294" t="s">
        <v>3039</v>
      </c>
    </row>
    <row r="1295" spans="1:2">
      <c r="A1295">
        <v>163357</v>
      </c>
      <c r="B1295" t="s">
        <v>3039</v>
      </c>
    </row>
    <row r="1296" spans="1:2">
      <c r="A1296">
        <v>163518</v>
      </c>
      <c r="B1296" t="s">
        <v>3039</v>
      </c>
    </row>
    <row r="1297" spans="1:2">
      <c r="A1297">
        <v>163519</v>
      </c>
      <c r="B1297" t="s">
        <v>3039</v>
      </c>
    </row>
    <row r="1298" spans="1:2">
      <c r="A1298">
        <v>163544</v>
      </c>
      <c r="B1298" t="s">
        <v>3039</v>
      </c>
    </row>
    <row r="1299" spans="1:2">
      <c r="A1299">
        <v>163608</v>
      </c>
      <c r="B1299" t="s">
        <v>3039</v>
      </c>
    </row>
    <row r="1300" spans="1:2">
      <c r="A1300">
        <v>163647</v>
      </c>
      <c r="B1300" t="s">
        <v>3039</v>
      </c>
    </row>
    <row r="1301" spans="1:2">
      <c r="A1301">
        <v>163673</v>
      </c>
      <c r="B1301" t="s">
        <v>3039</v>
      </c>
    </row>
    <row r="1302" spans="1:2">
      <c r="A1302">
        <v>163833</v>
      </c>
      <c r="B1302" t="s">
        <v>3039</v>
      </c>
    </row>
    <row r="1303" spans="1:2">
      <c r="A1303">
        <v>163839</v>
      </c>
      <c r="B1303" t="s">
        <v>3039</v>
      </c>
    </row>
    <row r="1304" spans="1:2">
      <c r="A1304">
        <v>163902</v>
      </c>
      <c r="B1304" t="s">
        <v>3039</v>
      </c>
    </row>
    <row r="1305" spans="1:2">
      <c r="A1305">
        <v>163933</v>
      </c>
      <c r="B1305" t="s">
        <v>3039</v>
      </c>
    </row>
    <row r="1306" spans="1:2">
      <c r="A1306">
        <v>164152</v>
      </c>
      <c r="B1306" t="s">
        <v>3039</v>
      </c>
    </row>
    <row r="1307" spans="1:2">
      <c r="A1307">
        <v>164184</v>
      </c>
      <c r="B1307" t="s">
        <v>3039</v>
      </c>
    </row>
    <row r="1308" spans="1:2">
      <c r="A1308">
        <v>164187</v>
      </c>
      <c r="B1308" t="s">
        <v>3039</v>
      </c>
    </row>
    <row r="1309" spans="1:2">
      <c r="A1309">
        <v>164216</v>
      </c>
      <c r="B1309" t="s">
        <v>3039</v>
      </c>
    </row>
    <row r="1310" spans="1:2">
      <c r="A1310">
        <v>164254</v>
      </c>
      <c r="B1310" t="s">
        <v>3039</v>
      </c>
    </row>
    <row r="1311" spans="1:2">
      <c r="A1311">
        <v>164282</v>
      </c>
      <c r="B1311" t="s">
        <v>3039</v>
      </c>
    </row>
    <row r="1312" spans="1:2">
      <c r="A1312">
        <v>164345</v>
      </c>
      <c r="B1312" t="s">
        <v>3039</v>
      </c>
    </row>
    <row r="1313" spans="1:2">
      <c r="A1313">
        <v>164412</v>
      </c>
      <c r="B1313" t="s">
        <v>3039</v>
      </c>
    </row>
    <row r="1314" spans="1:2">
      <c r="A1314">
        <v>164504</v>
      </c>
      <c r="B1314" t="s">
        <v>3039</v>
      </c>
    </row>
    <row r="1315" spans="1:2">
      <c r="A1315">
        <v>164606</v>
      </c>
      <c r="B1315" t="s">
        <v>3039</v>
      </c>
    </row>
    <row r="1316" spans="1:2">
      <c r="A1316">
        <v>164728</v>
      </c>
      <c r="B1316" t="s">
        <v>3039</v>
      </c>
    </row>
    <row r="1317" spans="1:2">
      <c r="A1317">
        <v>164888</v>
      </c>
      <c r="B1317" t="s">
        <v>3039</v>
      </c>
    </row>
    <row r="1318" spans="1:2">
      <c r="A1318">
        <v>164895</v>
      </c>
      <c r="B1318" t="s">
        <v>3039</v>
      </c>
    </row>
    <row r="1319" spans="1:2">
      <c r="A1319">
        <v>164926</v>
      </c>
      <c r="B1319" t="s">
        <v>3039</v>
      </c>
    </row>
    <row r="1320" spans="1:2">
      <c r="A1320">
        <v>165151</v>
      </c>
      <c r="B1320" t="s">
        <v>3039</v>
      </c>
    </row>
    <row r="1321" spans="1:2">
      <c r="A1321">
        <v>165209</v>
      </c>
      <c r="B1321" t="s">
        <v>3039</v>
      </c>
    </row>
    <row r="1322" spans="1:2">
      <c r="A1322">
        <v>165243</v>
      </c>
      <c r="B1322" t="s">
        <v>3039</v>
      </c>
    </row>
    <row r="1323" spans="1:2">
      <c r="A1323">
        <v>165403</v>
      </c>
      <c r="B1323" t="s">
        <v>3039</v>
      </c>
    </row>
    <row r="1324" spans="1:2">
      <c r="A1324">
        <v>165436</v>
      </c>
      <c r="B1324" t="s">
        <v>3039</v>
      </c>
    </row>
    <row r="1325" spans="1:2">
      <c r="A1325">
        <v>165437</v>
      </c>
      <c r="B1325" t="s">
        <v>3039</v>
      </c>
    </row>
    <row r="1326" spans="1:2">
      <c r="A1326">
        <v>165465</v>
      </c>
      <c r="B1326" t="s">
        <v>3039</v>
      </c>
    </row>
    <row r="1327" spans="1:2">
      <c r="A1327">
        <v>165691</v>
      </c>
      <c r="B1327" t="s">
        <v>3039</v>
      </c>
    </row>
    <row r="1328" spans="1:2">
      <c r="A1328">
        <v>165693</v>
      </c>
      <c r="B1328" t="s">
        <v>3039</v>
      </c>
    </row>
    <row r="1329" spans="1:2">
      <c r="A1329">
        <v>165820</v>
      </c>
      <c r="B1329" t="s">
        <v>3039</v>
      </c>
    </row>
    <row r="1330" spans="1:2">
      <c r="A1330">
        <v>165823</v>
      </c>
      <c r="B1330" t="s">
        <v>3039</v>
      </c>
    </row>
    <row r="1331" spans="1:2">
      <c r="A1331">
        <v>165848</v>
      </c>
      <c r="B1331" t="s">
        <v>3039</v>
      </c>
    </row>
    <row r="1332" spans="1:2">
      <c r="A1332">
        <v>165852</v>
      </c>
      <c r="B1332" t="s">
        <v>3039</v>
      </c>
    </row>
    <row r="1333" spans="1:2">
      <c r="A1333">
        <v>165944</v>
      </c>
      <c r="B1333" t="s">
        <v>3039</v>
      </c>
    </row>
    <row r="1334" spans="1:2">
      <c r="A1334">
        <v>165951</v>
      </c>
      <c r="B1334" t="s">
        <v>3039</v>
      </c>
    </row>
    <row r="1335" spans="1:2">
      <c r="A1335">
        <v>166137</v>
      </c>
      <c r="B1335" t="s">
        <v>3039</v>
      </c>
    </row>
    <row r="1336" spans="1:2">
      <c r="A1336">
        <v>166138</v>
      </c>
      <c r="B1336" t="s">
        <v>3039</v>
      </c>
    </row>
    <row r="1337" spans="1:2">
      <c r="A1337">
        <v>166170</v>
      </c>
      <c r="B1337" t="s">
        <v>3039</v>
      </c>
    </row>
    <row r="1338" spans="1:2">
      <c r="A1338">
        <v>166200</v>
      </c>
      <c r="B1338" t="s">
        <v>3039</v>
      </c>
    </row>
    <row r="1339" spans="1:2">
      <c r="A1339">
        <v>166203</v>
      </c>
      <c r="B1339" t="s">
        <v>3039</v>
      </c>
    </row>
    <row r="1340" spans="1:2">
      <c r="A1340">
        <v>166296</v>
      </c>
      <c r="B1340" t="s">
        <v>3039</v>
      </c>
    </row>
    <row r="1341" spans="1:2">
      <c r="A1341">
        <v>166302</v>
      </c>
      <c r="B1341" t="s">
        <v>3039</v>
      </c>
    </row>
    <row r="1342" spans="1:2">
      <c r="A1342">
        <v>166329</v>
      </c>
      <c r="B1342" t="s">
        <v>3039</v>
      </c>
    </row>
    <row r="1343" spans="1:2">
      <c r="A1343">
        <v>166330</v>
      </c>
      <c r="B1343" t="s">
        <v>3039</v>
      </c>
    </row>
    <row r="1344" spans="1:2">
      <c r="A1344">
        <v>166332</v>
      </c>
      <c r="B1344" t="s">
        <v>3039</v>
      </c>
    </row>
    <row r="1345" spans="1:2">
      <c r="A1345">
        <v>166360</v>
      </c>
      <c r="B1345" t="s">
        <v>3039</v>
      </c>
    </row>
    <row r="1346" spans="1:2">
      <c r="A1346">
        <v>166363</v>
      </c>
      <c r="B1346" t="s">
        <v>3039</v>
      </c>
    </row>
    <row r="1347" spans="1:2">
      <c r="A1347">
        <v>166392</v>
      </c>
      <c r="B1347" t="s">
        <v>3039</v>
      </c>
    </row>
    <row r="1348" spans="1:2">
      <c r="A1348">
        <v>166398</v>
      </c>
      <c r="B1348" t="s">
        <v>3039</v>
      </c>
    </row>
    <row r="1349" spans="1:2">
      <c r="A1349">
        <v>166493</v>
      </c>
      <c r="B1349" t="s">
        <v>3039</v>
      </c>
    </row>
    <row r="1350" spans="1:2">
      <c r="A1350">
        <v>166686</v>
      </c>
      <c r="B1350" t="s">
        <v>3039</v>
      </c>
    </row>
    <row r="1351" spans="1:2">
      <c r="A1351">
        <v>166779</v>
      </c>
      <c r="B1351" t="s">
        <v>3039</v>
      </c>
    </row>
    <row r="1352" spans="1:2">
      <c r="A1352">
        <v>166906</v>
      </c>
      <c r="B1352" t="s">
        <v>3039</v>
      </c>
    </row>
    <row r="1353" spans="1:2">
      <c r="A1353">
        <v>166940</v>
      </c>
      <c r="B1353" t="s">
        <v>3039</v>
      </c>
    </row>
    <row r="1354" spans="1:2">
      <c r="A1354">
        <v>166972</v>
      </c>
      <c r="B1354" t="s">
        <v>3039</v>
      </c>
    </row>
    <row r="1355" spans="1:2">
      <c r="A1355">
        <v>167000</v>
      </c>
      <c r="B1355" t="s">
        <v>3039</v>
      </c>
    </row>
    <row r="1356" spans="1:2">
      <c r="A1356">
        <v>167036</v>
      </c>
      <c r="B1356" t="s">
        <v>3039</v>
      </c>
    </row>
    <row r="1357" spans="1:2">
      <c r="A1357">
        <v>167197</v>
      </c>
      <c r="B1357" t="s">
        <v>3039</v>
      </c>
    </row>
    <row r="1358" spans="1:2">
      <c r="A1358">
        <v>167256</v>
      </c>
      <c r="B1358" t="s">
        <v>3039</v>
      </c>
    </row>
    <row r="1359" spans="1:2">
      <c r="A1359">
        <v>167322</v>
      </c>
      <c r="B1359" t="s">
        <v>3039</v>
      </c>
    </row>
    <row r="1360" spans="1:2">
      <c r="A1360">
        <v>167325</v>
      </c>
      <c r="B1360" t="s">
        <v>3039</v>
      </c>
    </row>
    <row r="1361" spans="1:2">
      <c r="A1361">
        <v>167352</v>
      </c>
      <c r="B1361" t="s">
        <v>3039</v>
      </c>
    </row>
    <row r="1362" spans="1:2">
      <c r="A1362">
        <v>167391</v>
      </c>
      <c r="B1362" t="s">
        <v>3039</v>
      </c>
    </row>
    <row r="1363" spans="1:2">
      <c r="A1363">
        <v>167452</v>
      </c>
      <c r="B1363" t="s">
        <v>3039</v>
      </c>
    </row>
    <row r="1364" spans="1:2">
      <c r="A1364">
        <v>167486</v>
      </c>
      <c r="B1364" t="s">
        <v>3039</v>
      </c>
    </row>
    <row r="1365" spans="1:2">
      <c r="A1365">
        <v>167516</v>
      </c>
      <c r="B1365" t="s">
        <v>3039</v>
      </c>
    </row>
    <row r="1366" spans="1:2">
      <c r="A1366">
        <v>167646</v>
      </c>
      <c r="B1366" t="s">
        <v>3039</v>
      </c>
    </row>
    <row r="1367" spans="1:2">
      <c r="A1367">
        <v>167935</v>
      </c>
      <c r="B1367" t="s">
        <v>3039</v>
      </c>
    </row>
    <row r="1368" spans="1:2">
      <c r="A1368">
        <v>167965</v>
      </c>
      <c r="B1368" t="s">
        <v>3039</v>
      </c>
    </row>
    <row r="1369" spans="1:2">
      <c r="A1369">
        <v>168413</v>
      </c>
      <c r="B1369" t="s">
        <v>3039</v>
      </c>
    </row>
    <row r="1370" spans="1:2">
      <c r="A1370">
        <v>168539</v>
      </c>
      <c r="B1370" t="s">
        <v>3039</v>
      </c>
    </row>
    <row r="1371" spans="1:2">
      <c r="A1371">
        <v>168571</v>
      </c>
      <c r="B1371" t="s">
        <v>3039</v>
      </c>
    </row>
    <row r="1372" spans="1:2">
      <c r="A1372">
        <v>168635</v>
      </c>
      <c r="B1372" t="s">
        <v>3039</v>
      </c>
    </row>
    <row r="1373" spans="1:2">
      <c r="A1373">
        <v>168668</v>
      </c>
      <c r="B1373" t="s">
        <v>3039</v>
      </c>
    </row>
    <row r="1374" spans="1:2">
      <c r="A1374">
        <v>168733</v>
      </c>
      <c r="B1374" t="s">
        <v>3039</v>
      </c>
    </row>
    <row r="1375" spans="1:2">
      <c r="A1375">
        <v>168734</v>
      </c>
      <c r="B1375" t="s">
        <v>3039</v>
      </c>
    </row>
    <row r="1376" spans="1:2">
      <c r="A1376">
        <v>168766</v>
      </c>
      <c r="B1376" t="s">
        <v>3039</v>
      </c>
    </row>
    <row r="1377" spans="1:2">
      <c r="A1377">
        <v>168958</v>
      </c>
      <c r="B1377" t="s">
        <v>3039</v>
      </c>
    </row>
    <row r="1378" spans="1:2">
      <c r="A1378">
        <v>168984</v>
      </c>
      <c r="B1378" t="s">
        <v>3039</v>
      </c>
    </row>
    <row r="1379" spans="1:2">
      <c r="A1379">
        <v>168988</v>
      </c>
      <c r="B1379" t="s">
        <v>3039</v>
      </c>
    </row>
    <row r="1380" spans="1:2">
      <c r="A1380">
        <v>169023</v>
      </c>
      <c r="B1380" t="s">
        <v>3039</v>
      </c>
    </row>
    <row r="1381" spans="1:2">
      <c r="A1381">
        <v>169052</v>
      </c>
      <c r="B1381" t="s">
        <v>3039</v>
      </c>
    </row>
    <row r="1382" spans="1:2">
      <c r="A1382">
        <v>169053</v>
      </c>
      <c r="B1382" t="s">
        <v>3039</v>
      </c>
    </row>
    <row r="1383" spans="1:2">
      <c r="A1383">
        <v>169177</v>
      </c>
      <c r="B1383" t="s">
        <v>3039</v>
      </c>
    </row>
    <row r="1384" spans="1:2">
      <c r="A1384">
        <v>169244</v>
      </c>
      <c r="B1384" t="s">
        <v>3039</v>
      </c>
    </row>
    <row r="1385" spans="1:2">
      <c r="A1385">
        <v>169374</v>
      </c>
      <c r="B1385" t="s">
        <v>3039</v>
      </c>
    </row>
    <row r="1386" spans="1:2">
      <c r="A1386">
        <v>169434</v>
      </c>
      <c r="B1386" t="s">
        <v>3039</v>
      </c>
    </row>
    <row r="1387" spans="1:2">
      <c r="A1387">
        <v>169469</v>
      </c>
      <c r="B1387" t="s">
        <v>3039</v>
      </c>
    </row>
    <row r="1388" spans="1:2">
      <c r="A1388">
        <v>169503</v>
      </c>
      <c r="B1388" t="s">
        <v>3039</v>
      </c>
    </row>
    <row r="1389" spans="1:2">
      <c r="A1389">
        <v>169531</v>
      </c>
      <c r="B1389" t="s">
        <v>3039</v>
      </c>
    </row>
    <row r="1390" spans="1:2">
      <c r="A1390">
        <v>169533</v>
      </c>
      <c r="B1390" t="s">
        <v>3039</v>
      </c>
    </row>
    <row r="1391" spans="1:2">
      <c r="A1391">
        <v>169534</v>
      </c>
      <c r="B1391" t="s">
        <v>3039</v>
      </c>
    </row>
    <row r="1392" spans="1:2">
      <c r="A1392">
        <v>169565</v>
      </c>
      <c r="B1392" t="s">
        <v>3039</v>
      </c>
    </row>
    <row r="1393" spans="1:2">
      <c r="A1393">
        <v>169631</v>
      </c>
      <c r="B1393" t="s">
        <v>3039</v>
      </c>
    </row>
    <row r="1394" spans="1:2">
      <c r="A1394">
        <v>169662</v>
      </c>
      <c r="B1394" t="s">
        <v>3039</v>
      </c>
    </row>
    <row r="1395" spans="1:2">
      <c r="A1395">
        <v>169726</v>
      </c>
      <c r="B1395" t="s">
        <v>3039</v>
      </c>
    </row>
    <row r="1396" spans="1:2">
      <c r="A1396">
        <v>169756</v>
      </c>
      <c r="B1396" t="s">
        <v>3039</v>
      </c>
    </row>
    <row r="1397" spans="1:2">
      <c r="A1397">
        <v>169855</v>
      </c>
      <c r="B1397" t="s">
        <v>3039</v>
      </c>
    </row>
    <row r="1398" spans="1:2">
      <c r="A1398">
        <v>169881</v>
      </c>
      <c r="B1398" t="s">
        <v>3039</v>
      </c>
    </row>
    <row r="1399" spans="1:2">
      <c r="A1399">
        <v>169884</v>
      </c>
      <c r="B1399" t="s">
        <v>3039</v>
      </c>
    </row>
    <row r="1400" spans="1:2">
      <c r="A1400">
        <v>169977</v>
      </c>
      <c r="B1400" t="s">
        <v>3039</v>
      </c>
    </row>
    <row r="1401" spans="1:2">
      <c r="A1401">
        <v>169981</v>
      </c>
      <c r="B1401" t="s">
        <v>3039</v>
      </c>
    </row>
    <row r="1402" spans="1:2">
      <c r="A1402">
        <v>170011</v>
      </c>
      <c r="B1402" t="s">
        <v>3039</v>
      </c>
    </row>
    <row r="1403" spans="1:2">
      <c r="A1403">
        <v>170012</v>
      </c>
      <c r="B1403" t="s">
        <v>3039</v>
      </c>
    </row>
    <row r="1404" spans="1:2">
      <c r="A1404">
        <v>170015</v>
      </c>
      <c r="B1404" t="s">
        <v>3039</v>
      </c>
    </row>
    <row r="1405" spans="1:2">
      <c r="A1405">
        <v>170079</v>
      </c>
      <c r="B1405" t="s">
        <v>3039</v>
      </c>
    </row>
    <row r="1406" spans="1:2">
      <c r="A1406">
        <v>170106</v>
      </c>
      <c r="B1406" t="s">
        <v>3039</v>
      </c>
    </row>
    <row r="1407" spans="1:2">
      <c r="A1407">
        <v>170169</v>
      </c>
      <c r="B1407" t="s">
        <v>3039</v>
      </c>
    </row>
    <row r="1408" spans="1:2">
      <c r="A1408">
        <v>170174</v>
      </c>
      <c r="B1408" t="s">
        <v>3039</v>
      </c>
    </row>
    <row r="1409" spans="1:2">
      <c r="A1409">
        <v>170201</v>
      </c>
      <c r="B1409" t="s">
        <v>3039</v>
      </c>
    </row>
    <row r="1410" spans="1:2">
      <c r="A1410">
        <v>170236</v>
      </c>
      <c r="B1410" t="s">
        <v>3039</v>
      </c>
    </row>
    <row r="1411" spans="1:2">
      <c r="A1411">
        <v>170265</v>
      </c>
      <c r="B1411" t="s">
        <v>3039</v>
      </c>
    </row>
    <row r="1412" spans="1:2">
      <c r="A1412">
        <v>170301</v>
      </c>
      <c r="B1412" t="s">
        <v>3039</v>
      </c>
    </row>
    <row r="1413" spans="1:2">
      <c r="A1413">
        <v>170360</v>
      </c>
      <c r="B1413" t="s">
        <v>3039</v>
      </c>
    </row>
    <row r="1414" spans="1:2">
      <c r="A1414">
        <v>170398</v>
      </c>
      <c r="B1414" t="s">
        <v>3039</v>
      </c>
    </row>
    <row r="1415" spans="1:2">
      <c r="A1415">
        <v>170494</v>
      </c>
      <c r="B1415" t="s">
        <v>3039</v>
      </c>
    </row>
    <row r="1416" spans="1:2">
      <c r="A1416">
        <v>170621</v>
      </c>
      <c r="B1416" t="s">
        <v>3039</v>
      </c>
    </row>
    <row r="1417" spans="1:2">
      <c r="A1417">
        <v>170747</v>
      </c>
      <c r="B1417" t="s">
        <v>3039</v>
      </c>
    </row>
    <row r="1418" spans="1:2">
      <c r="A1418">
        <v>170815</v>
      </c>
      <c r="B1418" t="s">
        <v>3039</v>
      </c>
    </row>
    <row r="1419" spans="1:2">
      <c r="A1419">
        <v>171161</v>
      </c>
      <c r="B1419" t="s">
        <v>3039</v>
      </c>
    </row>
    <row r="1420" spans="1:2">
      <c r="A1420">
        <v>171288</v>
      </c>
      <c r="B1420" t="s">
        <v>3039</v>
      </c>
    </row>
    <row r="1421" spans="1:2">
      <c r="A1421">
        <v>171322</v>
      </c>
      <c r="B1421" t="s">
        <v>3039</v>
      </c>
    </row>
    <row r="1422" spans="1:2">
      <c r="A1422">
        <v>171353</v>
      </c>
      <c r="B1422" t="s">
        <v>3039</v>
      </c>
    </row>
    <row r="1423" spans="1:2">
      <c r="A1423">
        <v>171357</v>
      </c>
      <c r="B1423" t="s">
        <v>3039</v>
      </c>
    </row>
    <row r="1424" spans="1:2">
      <c r="A1424">
        <v>171420</v>
      </c>
      <c r="B1424" t="s">
        <v>3039</v>
      </c>
    </row>
    <row r="1425" spans="1:2">
      <c r="A1425">
        <v>171483</v>
      </c>
      <c r="B1425" t="s">
        <v>3039</v>
      </c>
    </row>
    <row r="1426" spans="1:2">
      <c r="A1426">
        <v>171512</v>
      </c>
      <c r="B1426" t="s">
        <v>3039</v>
      </c>
    </row>
    <row r="1427" spans="1:2">
      <c r="A1427">
        <v>171515</v>
      </c>
      <c r="B1427" t="s">
        <v>3039</v>
      </c>
    </row>
    <row r="1428" spans="1:2">
      <c r="A1428">
        <v>171576</v>
      </c>
      <c r="B1428" t="s">
        <v>3039</v>
      </c>
    </row>
    <row r="1429" spans="1:2">
      <c r="A1429">
        <v>171710</v>
      </c>
      <c r="B1429" t="s">
        <v>3039</v>
      </c>
    </row>
    <row r="1430" spans="1:2">
      <c r="A1430">
        <v>171772</v>
      </c>
      <c r="B1430" t="s">
        <v>3039</v>
      </c>
    </row>
    <row r="1431" spans="1:2">
      <c r="A1431">
        <v>171839</v>
      </c>
      <c r="B1431" t="s">
        <v>3039</v>
      </c>
    </row>
    <row r="1432" spans="1:2">
      <c r="A1432">
        <v>171935</v>
      </c>
      <c r="B1432" t="s">
        <v>3039</v>
      </c>
    </row>
    <row r="1433" spans="1:2">
      <c r="A1433">
        <v>171994</v>
      </c>
      <c r="B1433" t="s">
        <v>3039</v>
      </c>
    </row>
    <row r="1434" spans="1:2">
      <c r="A1434">
        <v>171998</v>
      </c>
      <c r="B1434" t="s">
        <v>3039</v>
      </c>
    </row>
    <row r="1435" spans="1:2">
      <c r="A1435">
        <v>172026</v>
      </c>
      <c r="B1435" t="s">
        <v>3039</v>
      </c>
    </row>
    <row r="1436" spans="1:2">
      <c r="A1436">
        <v>172029</v>
      </c>
      <c r="B1436" t="s">
        <v>3039</v>
      </c>
    </row>
    <row r="1437" spans="1:2">
      <c r="A1437">
        <v>172283</v>
      </c>
      <c r="B1437" t="s">
        <v>3039</v>
      </c>
    </row>
    <row r="1438" spans="1:2">
      <c r="A1438">
        <v>172344</v>
      </c>
      <c r="B1438" t="s">
        <v>3039</v>
      </c>
    </row>
    <row r="1439" spans="1:2">
      <c r="A1439">
        <v>172349</v>
      </c>
      <c r="B1439" t="s">
        <v>3039</v>
      </c>
    </row>
    <row r="1440" spans="1:2">
      <c r="A1440">
        <v>172442</v>
      </c>
      <c r="B1440" t="s">
        <v>3039</v>
      </c>
    </row>
    <row r="1441" spans="1:2">
      <c r="A1441">
        <v>172504</v>
      </c>
      <c r="B1441" t="s">
        <v>3039</v>
      </c>
    </row>
    <row r="1442" spans="1:2">
      <c r="A1442">
        <v>172505</v>
      </c>
      <c r="B1442" t="s">
        <v>3039</v>
      </c>
    </row>
    <row r="1443" spans="1:2">
      <c r="A1443">
        <v>172602</v>
      </c>
      <c r="B1443" t="s">
        <v>3039</v>
      </c>
    </row>
    <row r="1444" spans="1:2">
      <c r="A1444">
        <v>172634</v>
      </c>
      <c r="B1444" t="s">
        <v>3039</v>
      </c>
    </row>
    <row r="1445" spans="1:2">
      <c r="A1445">
        <v>172761</v>
      </c>
      <c r="B1445" t="s">
        <v>3039</v>
      </c>
    </row>
    <row r="1446" spans="1:2">
      <c r="A1446">
        <v>172762</v>
      </c>
      <c r="B1446" t="s">
        <v>3039</v>
      </c>
    </row>
    <row r="1447" spans="1:2">
      <c r="A1447">
        <v>172764</v>
      </c>
      <c r="B1447" t="s">
        <v>3039</v>
      </c>
    </row>
    <row r="1448" spans="1:2">
      <c r="A1448">
        <v>172797</v>
      </c>
      <c r="B1448" t="s">
        <v>3039</v>
      </c>
    </row>
    <row r="1449" spans="1:2">
      <c r="A1449">
        <v>172799</v>
      </c>
      <c r="B1449" t="s">
        <v>3039</v>
      </c>
    </row>
    <row r="1450" spans="1:2">
      <c r="A1450">
        <v>172921</v>
      </c>
      <c r="B1450" t="s">
        <v>3039</v>
      </c>
    </row>
    <row r="1451" spans="1:2">
      <c r="A1451">
        <v>172952</v>
      </c>
      <c r="B1451" t="s">
        <v>3039</v>
      </c>
    </row>
    <row r="1452" spans="1:2">
      <c r="A1452">
        <v>173016</v>
      </c>
      <c r="B1452" t="s">
        <v>3039</v>
      </c>
    </row>
    <row r="1453" spans="1:2">
      <c r="A1453">
        <v>173048</v>
      </c>
      <c r="B1453" t="s">
        <v>3039</v>
      </c>
    </row>
    <row r="1454" spans="1:2">
      <c r="A1454">
        <v>173118</v>
      </c>
      <c r="B1454" t="s">
        <v>3039</v>
      </c>
    </row>
    <row r="1455" spans="1:2">
      <c r="A1455">
        <v>173147</v>
      </c>
      <c r="B1455" t="s">
        <v>3039</v>
      </c>
    </row>
    <row r="1456" spans="1:2">
      <c r="A1456">
        <v>173208</v>
      </c>
      <c r="B1456" t="s">
        <v>3039</v>
      </c>
    </row>
    <row r="1457" spans="1:2">
      <c r="A1457">
        <v>173310</v>
      </c>
      <c r="B1457" t="s">
        <v>3039</v>
      </c>
    </row>
    <row r="1458" spans="1:2">
      <c r="A1458">
        <v>173338</v>
      </c>
      <c r="B1458" t="s">
        <v>3039</v>
      </c>
    </row>
    <row r="1459" spans="1:2">
      <c r="A1459">
        <v>173373</v>
      </c>
      <c r="B1459" t="s">
        <v>3039</v>
      </c>
    </row>
    <row r="1460" spans="1:2">
      <c r="A1460">
        <v>173466</v>
      </c>
      <c r="B1460" t="s">
        <v>3039</v>
      </c>
    </row>
    <row r="1461" spans="1:2">
      <c r="A1461">
        <v>173563</v>
      </c>
      <c r="B1461" t="s">
        <v>3039</v>
      </c>
    </row>
    <row r="1462" spans="1:2">
      <c r="A1462">
        <v>173565</v>
      </c>
      <c r="B1462" t="s">
        <v>3039</v>
      </c>
    </row>
    <row r="1463" spans="1:2">
      <c r="A1463">
        <v>173567</v>
      </c>
      <c r="B1463" t="s">
        <v>3039</v>
      </c>
    </row>
    <row r="1464" spans="1:2">
      <c r="A1464">
        <v>173594</v>
      </c>
      <c r="B1464" t="s">
        <v>3039</v>
      </c>
    </row>
    <row r="1465" spans="1:2">
      <c r="A1465">
        <v>173721</v>
      </c>
      <c r="B1465" t="s">
        <v>3039</v>
      </c>
    </row>
    <row r="1466" spans="1:2">
      <c r="A1466">
        <v>173726</v>
      </c>
      <c r="B1466" t="s">
        <v>3039</v>
      </c>
    </row>
    <row r="1467" spans="1:2">
      <c r="A1467">
        <v>173786</v>
      </c>
      <c r="B1467" t="s">
        <v>3039</v>
      </c>
    </row>
    <row r="1468" spans="1:2">
      <c r="A1468">
        <v>173822</v>
      </c>
      <c r="B1468" t="s">
        <v>3039</v>
      </c>
    </row>
    <row r="1469" spans="1:2">
      <c r="A1469">
        <v>173823</v>
      </c>
      <c r="B1469" t="s">
        <v>3039</v>
      </c>
    </row>
    <row r="1470" spans="1:2">
      <c r="A1470">
        <v>173849</v>
      </c>
      <c r="B1470" t="s">
        <v>3039</v>
      </c>
    </row>
    <row r="1471" spans="1:2">
      <c r="A1471">
        <v>173917</v>
      </c>
      <c r="B1471" t="s">
        <v>3039</v>
      </c>
    </row>
    <row r="1472" spans="1:2">
      <c r="A1472">
        <v>173977</v>
      </c>
      <c r="B1472" t="s">
        <v>3039</v>
      </c>
    </row>
    <row r="1473" spans="1:2">
      <c r="A1473">
        <v>173983</v>
      </c>
      <c r="B1473" t="s">
        <v>3039</v>
      </c>
    </row>
    <row r="1474" spans="1:2">
      <c r="A1474">
        <v>174047</v>
      </c>
      <c r="B1474" t="s">
        <v>3039</v>
      </c>
    </row>
    <row r="1475" spans="1:2">
      <c r="A1475">
        <v>174169</v>
      </c>
      <c r="B1475" t="s">
        <v>3039</v>
      </c>
    </row>
    <row r="1476" spans="1:2">
      <c r="A1476">
        <v>174171</v>
      </c>
      <c r="B1476" t="s">
        <v>3039</v>
      </c>
    </row>
    <row r="1477" spans="1:2">
      <c r="A1477">
        <v>174201</v>
      </c>
      <c r="B1477" t="s">
        <v>3039</v>
      </c>
    </row>
    <row r="1478" spans="1:2">
      <c r="A1478">
        <v>174239</v>
      </c>
      <c r="B1478" t="s">
        <v>3039</v>
      </c>
    </row>
    <row r="1479" spans="1:2">
      <c r="A1479">
        <v>174269</v>
      </c>
      <c r="B1479" t="s">
        <v>3039</v>
      </c>
    </row>
    <row r="1480" spans="1:2">
      <c r="A1480">
        <v>174297</v>
      </c>
      <c r="B1480" t="s">
        <v>3039</v>
      </c>
    </row>
    <row r="1481" spans="1:2">
      <c r="A1481">
        <v>174300</v>
      </c>
      <c r="B1481" t="s">
        <v>3039</v>
      </c>
    </row>
    <row r="1482" spans="1:2">
      <c r="A1482">
        <v>174395</v>
      </c>
      <c r="B1482" t="s">
        <v>3039</v>
      </c>
    </row>
    <row r="1483" spans="1:2">
      <c r="A1483">
        <v>174553</v>
      </c>
      <c r="B1483" t="s">
        <v>3039</v>
      </c>
    </row>
    <row r="1484" spans="1:2">
      <c r="A1484">
        <v>174559</v>
      </c>
      <c r="B1484" t="s">
        <v>3039</v>
      </c>
    </row>
    <row r="1485" spans="1:2">
      <c r="A1485">
        <v>174584</v>
      </c>
      <c r="B1485" t="s">
        <v>3039</v>
      </c>
    </row>
    <row r="1486" spans="1:2">
      <c r="A1486">
        <v>174648</v>
      </c>
      <c r="B1486" t="s">
        <v>3039</v>
      </c>
    </row>
    <row r="1487" spans="1:2">
      <c r="A1487">
        <v>174713</v>
      </c>
      <c r="B1487" t="s">
        <v>3039</v>
      </c>
    </row>
    <row r="1488" spans="1:2">
      <c r="A1488">
        <v>174813</v>
      </c>
      <c r="B1488" t="s">
        <v>3039</v>
      </c>
    </row>
    <row r="1489" spans="1:2">
      <c r="A1489">
        <v>174872</v>
      </c>
      <c r="B1489" t="s">
        <v>3039</v>
      </c>
    </row>
    <row r="1490" spans="1:2">
      <c r="A1490">
        <v>174876</v>
      </c>
      <c r="B1490" t="s">
        <v>3039</v>
      </c>
    </row>
    <row r="1491" spans="1:2">
      <c r="A1491">
        <v>174879</v>
      </c>
      <c r="B1491" t="s">
        <v>3039</v>
      </c>
    </row>
    <row r="1492" spans="1:2">
      <c r="A1492">
        <v>174937</v>
      </c>
      <c r="B1492" t="s">
        <v>3039</v>
      </c>
    </row>
    <row r="1493" spans="1:2">
      <c r="A1493">
        <v>174938</v>
      </c>
      <c r="B1493" t="s">
        <v>3039</v>
      </c>
    </row>
    <row r="1494" spans="1:2">
      <c r="A1494">
        <v>174940</v>
      </c>
      <c r="B1494" t="s">
        <v>3039</v>
      </c>
    </row>
    <row r="1495" spans="1:2">
      <c r="A1495">
        <v>174971</v>
      </c>
      <c r="B1495" t="s">
        <v>3039</v>
      </c>
    </row>
    <row r="1496" spans="1:2">
      <c r="A1496">
        <v>174975</v>
      </c>
      <c r="B1496" t="s">
        <v>3039</v>
      </c>
    </row>
    <row r="1497" spans="1:2">
      <c r="A1497">
        <v>175035</v>
      </c>
      <c r="B1497" t="s">
        <v>3039</v>
      </c>
    </row>
    <row r="1498" spans="1:2">
      <c r="A1498">
        <v>175128</v>
      </c>
      <c r="B1498" t="s">
        <v>3039</v>
      </c>
    </row>
    <row r="1499" spans="1:2">
      <c r="A1499">
        <v>175130</v>
      </c>
      <c r="B1499" t="s">
        <v>3039</v>
      </c>
    </row>
    <row r="1500" spans="1:2">
      <c r="A1500">
        <v>175195</v>
      </c>
      <c r="B1500" t="s">
        <v>3039</v>
      </c>
    </row>
    <row r="1501" spans="1:2">
      <c r="A1501">
        <v>175292</v>
      </c>
      <c r="B1501" t="s">
        <v>3039</v>
      </c>
    </row>
    <row r="1502" spans="1:2">
      <c r="A1502">
        <v>175321</v>
      </c>
      <c r="B1502" t="s">
        <v>3039</v>
      </c>
    </row>
    <row r="1503" spans="1:2">
      <c r="A1503">
        <v>175324</v>
      </c>
      <c r="B1503" t="s">
        <v>3039</v>
      </c>
    </row>
    <row r="1504" spans="1:2">
      <c r="A1504">
        <v>175326</v>
      </c>
      <c r="B1504" t="s">
        <v>3039</v>
      </c>
    </row>
    <row r="1505" spans="1:2">
      <c r="A1505">
        <v>175416</v>
      </c>
      <c r="B1505" t="s">
        <v>3039</v>
      </c>
    </row>
    <row r="1506" spans="1:2">
      <c r="A1506">
        <v>175448</v>
      </c>
      <c r="B1506" t="s">
        <v>3039</v>
      </c>
    </row>
    <row r="1507" spans="1:2">
      <c r="A1507">
        <v>175512</v>
      </c>
      <c r="B1507" t="s">
        <v>3039</v>
      </c>
    </row>
    <row r="1508" spans="1:2">
      <c r="A1508">
        <v>175576</v>
      </c>
      <c r="B1508" t="s">
        <v>3039</v>
      </c>
    </row>
    <row r="1509" spans="1:2">
      <c r="A1509">
        <v>175578</v>
      </c>
      <c r="B1509" t="s">
        <v>3039</v>
      </c>
    </row>
    <row r="1510" spans="1:2">
      <c r="A1510">
        <v>175580</v>
      </c>
      <c r="B1510" t="s">
        <v>3039</v>
      </c>
    </row>
    <row r="1511" spans="1:2">
      <c r="A1511">
        <v>175672</v>
      </c>
      <c r="B1511" t="s">
        <v>3039</v>
      </c>
    </row>
    <row r="1512" spans="1:2">
      <c r="A1512">
        <v>175673</v>
      </c>
      <c r="B1512" t="s">
        <v>3039</v>
      </c>
    </row>
    <row r="1513" spans="1:2">
      <c r="A1513">
        <v>175676</v>
      </c>
      <c r="B1513" t="s">
        <v>3039</v>
      </c>
    </row>
    <row r="1514" spans="1:2">
      <c r="A1514">
        <v>175999</v>
      </c>
      <c r="B1514" t="s">
        <v>3039</v>
      </c>
    </row>
    <row r="1515" spans="1:2">
      <c r="A1515">
        <v>176024</v>
      </c>
      <c r="B1515" t="s">
        <v>3039</v>
      </c>
    </row>
    <row r="1516" spans="1:2">
      <c r="A1516">
        <v>176026</v>
      </c>
      <c r="B1516" t="s">
        <v>3039</v>
      </c>
    </row>
    <row r="1517" spans="1:2">
      <c r="A1517">
        <v>176029</v>
      </c>
      <c r="B1517" t="s">
        <v>3039</v>
      </c>
    </row>
    <row r="1518" spans="1:2">
      <c r="A1518">
        <v>176120</v>
      </c>
      <c r="B1518" t="s">
        <v>3039</v>
      </c>
    </row>
    <row r="1519" spans="1:2">
      <c r="A1519">
        <v>176190</v>
      </c>
      <c r="B1519" t="s">
        <v>3039</v>
      </c>
    </row>
    <row r="1520" spans="1:2">
      <c r="A1520">
        <v>176248</v>
      </c>
      <c r="B1520" t="s">
        <v>3039</v>
      </c>
    </row>
    <row r="1521" spans="1:2">
      <c r="A1521">
        <v>176378</v>
      </c>
      <c r="B1521" t="s">
        <v>3039</v>
      </c>
    </row>
    <row r="1522" spans="1:2">
      <c r="A1522">
        <v>176382</v>
      </c>
      <c r="B1522" t="s">
        <v>3039</v>
      </c>
    </row>
    <row r="1523" spans="1:2">
      <c r="A1523">
        <v>176410</v>
      </c>
      <c r="B1523" t="s">
        <v>3039</v>
      </c>
    </row>
    <row r="1524" spans="1:2">
      <c r="A1524">
        <v>176443</v>
      </c>
      <c r="B1524" t="s">
        <v>3039</v>
      </c>
    </row>
    <row r="1525" spans="1:2">
      <c r="A1525">
        <v>176511</v>
      </c>
      <c r="B1525" t="s">
        <v>3039</v>
      </c>
    </row>
    <row r="1526" spans="1:2">
      <c r="A1526">
        <v>176536</v>
      </c>
      <c r="B1526" t="s">
        <v>3039</v>
      </c>
    </row>
    <row r="1527" spans="1:2">
      <c r="A1527">
        <v>176572</v>
      </c>
      <c r="B1527" t="s">
        <v>3039</v>
      </c>
    </row>
    <row r="1528" spans="1:2">
      <c r="A1528">
        <v>176698</v>
      </c>
      <c r="B1528" t="s">
        <v>3039</v>
      </c>
    </row>
    <row r="1529" spans="1:2">
      <c r="A1529">
        <v>176825</v>
      </c>
      <c r="B1529" t="s">
        <v>3039</v>
      </c>
    </row>
    <row r="1530" spans="1:2">
      <c r="A1530">
        <v>176955</v>
      </c>
      <c r="B1530" t="s">
        <v>3039</v>
      </c>
    </row>
    <row r="1531" spans="1:2">
      <c r="A1531">
        <v>177051</v>
      </c>
      <c r="B1531" t="s">
        <v>3039</v>
      </c>
    </row>
    <row r="1532" spans="1:2">
      <c r="A1532">
        <v>177053</v>
      </c>
      <c r="B1532" t="s">
        <v>3039</v>
      </c>
    </row>
    <row r="1533" spans="1:2">
      <c r="A1533">
        <v>177081</v>
      </c>
      <c r="B1533" t="s">
        <v>3039</v>
      </c>
    </row>
    <row r="1534" spans="1:2">
      <c r="A1534">
        <v>177151</v>
      </c>
      <c r="B1534" t="s">
        <v>3039</v>
      </c>
    </row>
    <row r="1535" spans="1:2">
      <c r="A1535">
        <v>177180</v>
      </c>
      <c r="B1535" t="s">
        <v>3039</v>
      </c>
    </row>
    <row r="1536" spans="1:2">
      <c r="A1536">
        <v>177214</v>
      </c>
      <c r="B1536" t="s">
        <v>3039</v>
      </c>
    </row>
    <row r="1537" spans="1:2">
      <c r="A1537">
        <v>177243</v>
      </c>
      <c r="B1537" t="s">
        <v>3039</v>
      </c>
    </row>
    <row r="1538" spans="1:2">
      <c r="A1538">
        <v>177274</v>
      </c>
      <c r="B1538" t="s">
        <v>3039</v>
      </c>
    </row>
    <row r="1539" spans="1:2">
      <c r="A1539">
        <v>177279</v>
      </c>
      <c r="B1539" t="s">
        <v>3039</v>
      </c>
    </row>
    <row r="1540" spans="1:2">
      <c r="A1540">
        <v>177336</v>
      </c>
      <c r="B1540" t="s">
        <v>3039</v>
      </c>
    </row>
    <row r="1541" spans="1:2">
      <c r="A1541">
        <v>177371</v>
      </c>
      <c r="B1541" t="s">
        <v>3039</v>
      </c>
    </row>
    <row r="1542" spans="1:2">
      <c r="A1542">
        <v>177401</v>
      </c>
      <c r="B1542" t="s">
        <v>3039</v>
      </c>
    </row>
    <row r="1543" spans="1:2">
      <c r="A1543">
        <v>177407</v>
      </c>
      <c r="B1543" t="s">
        <v>3039</v>
      </c>
    </row>
    <row r="1544" spans="1:2">
      <c r="A1544">
        <v>177464</v>
      </c>
      <c r="B1544" t="s">
        <v>3039</v>
      </c>
    </row>
    <row r="1545" spans="1:2">
      <c r="A1545">
        <v>177501</v>
      </c>
      <c r="B1545" t="s">
        <v>3039</v>
      </c>
    </row>
    <row r="1546" spans="1:2">
      <c r="A1546">
        <v>177534</v>
      </c>
      <c r="B1546" t="s">
        <v>3039</v>
      </c>
    </row>
    <row r="1547" spans="1:2">
      <c r="A1547">
        <v>177656</v>
      </c>
      <c r="B1547" t="s">
        <v>3039</v>
      </c>
    </row>
    <row r="1548" spans="1:2">
      <c r="A1548">
        <v>177786</v>
      </c>
      <c r="B1548" t="s">
        <v>3039</v>
      </c>
    </row>
    <row r="1549" spans="1:2">
      <c r="A1549">
        <v>177850</v>
      </c>
      <c r="B1549" t="s">
        <v>3039</v>
      </c>
    </row>
    <row r="1550" spans="1:2">
      <c r="A1550">
        <v>177886</v>
      </c>
      <c r="B1550" t="s">
        <v>3039</v>
      </c>
    </row>
    <row r="1551" spans="1:2">
      <c r="A1551">
        <v>178011</v>
      </c>
      <c r="B1551" t="s">
        <v>3039</v>
      </c>
    </row>
    <row r="1552" spans="1:2">
      <c r="A1552">
        <v>178040</v>
      </c>
      <c r="B1552" t="s">
        <v>3039</v>
      </c>
    </row>
    <row r="1553" spans="1:2">
      <c r="A1553">
        <v>178170</v>
      </c>
      <c r="B1553" t="s">
        <v>3039</v>
      </c>
    </row>
    <row r="1554" spans="1:2">
      <c r="A1554">
        <v>178234</v>
      </c>
      <c r="B1554" t="s">
        <v>3039</v>
      </c>
    </row>
    <row r="1555" spans="1:2">
      <c r="A1555">
        <v>178235</v>
      </c>
      <c r="B1555" t="s">
        <v>3039</v>
      </c>
    </row>
    <row r="1556" spans="1:2">
      <c r="A1556">
        <v>178362</v>
      </c>
      <c r="B1556" t="s">
        <v>3039</v>
      </c>
    </row>
    <row r="1557" spans="1:2">
      <c r="A1557">
        <v>178392</v>
      </c>
      <c r="B1557" t="s">
        <v>3039</v>
      </c>
    </row>
    <row r="1558" spans="1:2">
      <c r="A1558">
        <v>178425</v>
      </c>
      <c r="B1558" t="s">
        <v>3039</v>
      </c>
    </row>
    <row r="1559" spans="1:2">
      <c r="A1559">
        <v>178431</v>
      </c>
      <c r="B1559" t="s">
        <v>3039</v>
      </c>
    </row>
    <row r="1560" spans="1:2">
      <c r="A1560">
        <v>178520</v>
      </c>
      <c r="B1560" t="s">
        <v>3039</v>
      </c>
    </row>
    <row r="1561" spans="1:2">
      <c r="A1561">
        <v>178621</v>
      </c>
      <c r="B1561" t="s">
        <v>3039</v>
      </c>
    </row>
    <row r="1562" spans="1:2">
      <c r="A1562">
        <v>178648</v>
      </c>
      <c r="B1562" t="s">
        <v>3039</v>
      </c>
    </row>
    <row r="1563" spans="1:2">
      <c r="A1563">
        <v>178650</v>
      </c>
      <c r="B1563" t="s">
        <v>3039</v>
      </c>
    </row>
    <row r="1564" spans="1:2">
      <c r="A1564">
        <v>178651</v>
      </c>
      <c r="B1564" t="s">
        <v>3039</v>
      </c>
    </row>
    <row r="1565" spans="1:2">
      <c r="A1565">
        <v>178749</v>
      </c>
      <c r="B1565" t="s">
        <v>3039</v>
      </c>
    </row>
    <row r="1566" spans="1:2">
      <c r="A1566">
        <v>178776</v>
      </c>
      <c r="B1566" t="s">
        <v>3039</v>
      </c>
    </row>
    <row r="1567" spans="1:2">
      <c r="A1567">
        <v>178777</v>
      </c>
      <c r="B1567" t="s">
        <v>3039</v>
      </c>
    </row>
    <row r="1568" spans="1:2">
      <c r="A1568">
        <v>178840</v>
      </c>
      <c r="B1568" t="s">
        <v>3039</v>
      </c>
    </row>
    <row r="1569" spans="1:2">
      <c r="A1569">
        <v>178846</v>
      </c>
      <c r="B1569" t="s">
        <v>3039</v>
      </c>
    </row>
    <row r="1570" spans="1:2">
      <c r="A1570">
        <v>178874</v>
      </c>
      <c r="B1570" t="s">
        <v>3039</v>
      </c>
    </row>
    <row r="1571" spans="1:2">
      <c r="A1571">
        <v>178875</v>
      </c>
      <c r="B1571" t="s">
        <v>3039</v>
      </c>
    </row>
    <row r="1572" spans="1:2">
      <c r="A1572">
        <v>179006</v>
      </c>
      <c r="B1572" t="s">
        <v>3039</v>
      </c>
    </row>
    <row r="1573" spans="1:2">
      <c r="A1573">
        <v>179101</v>
      </c>
      <c r="B1573" t="s">
        <v>3039</v>
      </c>
    </row>
    <row r="1574" spans="1:2">
      <c r="A1574">
        <v>179291</v>
      </c>
      <c r="B1574" t="s">
        <v>3039</v>
      </c>
    </row>
    <row r="1575" spans="1:2">
      <c r="A1575">
        <v>179418</v>
      </c>
      <c r="B1575" t="s">
        <v>3039</v>
      </c>
    </row>
    <row r="1576" spans="1:2">
      <c r="A1576">
        <v>179420</v>
      </c>
      <c r="B1576" t="s">
        <v>3039</v>
      </c>
    </row>
    <row r="1577" spans="1:2">
      <c r="A1577">
        <v>179452</v>
      </c>
      <c r="B1577" t="s">
        <v>3039</v>
      </c>
    </row>
    <row r="1578" spans="1:2">
      <c r="A1578">
        <v>179514</v>
      </c>
      <c r="B1578" t="s">
        <v>3039</v>
      </c>
    </row>
    <row r="1579" spans="1:2">
      <c r="A1579">
        <v>179768</v>
      </c>
      <c r="B1579" t="s">
        <v>3039</v>
      </c>
    </row>
    <row r="1580" spans="1:2">
      <c r="A1580">
        <v>179837</v>
      </c>
      <c r="B1580" t="s">
        <v>3039</v>
      </c>
    </row>
    <row r="1581" spans="1:2">
      <c r="A1581">
        <v>179900</v>
      </c>
      <c r="B1581" t="s">
        <v>3039</v>
      </c>
    </row>
    <row r="1582" spans="1:2">
      <c r="A1582">
        <v>179931</v>
      </c>
      <c r="B1582" t="s">
        <v>3039</v>
      </c>
    </row>
    <row r="1583" spans="1:2">
      <c r="A1583">
        <v>180025</v>
      </c>
      <c r="B1583" t="s">
        <v>3039</v>
      </c>
    </row>
    <row r="1584" spans="1:2">
      <c r="A1584">
        <v>180058</v>
      </c>
      <c r="B1584" t="s">
        <v>3039</v>
      </c>
    </row>
    <row r="1585" spans="1:2">
      <c r="A1585">
        <v>180059</v>
      </c>
      <c r="B1585" t="s">
        <v>3039</v>
      </c>
    </row>
    <row r="1586" spans="1:2">
      <c r="A1586">
        <v>180061</v>
      </c>
      <c r="B1586" t="s">
        <v>3039</v>
      </c>
    </row>
    <row r="1587" spans="1:2">
      <c r="A1587">
        <v>180216</v>
      </c>
      <c r="B1587" t="s">
        <v>3039</v>
      </c>
    </row>
    <row r="1588" spans="1:2">
      <c r="A1588">
        <v>180287</v>
      </c>
      <c r="B1588" t="s">
        <v>3039</v>
      </c>
    </row>
    <row r="1589" spans="1:2">
      <c r="A1589">
        <v>180381</v>
      </c>
      <c r="B1589" t="s">
        <v>3039</v>
      </c>
    </row>
    <row r="1590" spans="1:2">
      <c r="A1590">
        <v>180412</v>
      </c>
      <c r="B1590" t="s">
        <v>3039</v>
      </c>
    </row>
    <row r="1591" spans="1:2">
      <c r="A1591">
        <v>180507</v>
      </c>
      <c r="B1591" t="s">
        <v>3039</v>
      </c>
    </row>
    <row r="1592" spans="1:2">
      <c r="A1592">
        <v>180633</v>
      </c>
      <c r="B1592" t="s">
        <v>3039</v>
      </c>
    </row>
    <row r="1593" spans="1:2">
      <c r="A1593">
        <v>180638</v>
      </c>
      <c r="B1593" t="s">
        <v>3039</v>
      </c>
    </row>
    <row r="1594" spans="1:2">
      <c r="A1594">
        <v>180639</v>
      </c>
      <c r="B1594" t="s">
        <v>3039</v>
      </c>
    </row>
    <row r="1595" spans="1:2">
      <c r="A1595">
        <v>180698</v>
      </c>
      <c r="B1595" t="s">
        <v>3039</v>
      </c>
    </row>
    <row r="1596" spans="1:2">
      <c r="A1596">
        <v>180700</v>
      </c>
      <c r="B1596" t="s">
        <v>3039</v>
      </c>
    </row>
    <row r="1597" spans="1:2">
      <c r="A1597">
        <v>180760</v>
      </c>
      <c r="B1597" t="s">
        <v>3039</v>
      </c>
    </row>
    <row r="1598" spans="1:2">
      <c r="A1598">
        <v>180767</v>
      </c>
      <c r="B1598" t="s">
        <v>3039</v>
      </c>
    </row>
    <row r="1599" spans="1:2">
      <c r="A1599">
        <v>180798</v>
      </c>
      <c r="B1599" t="s">
        <v>3039</v>
      </c>
    </row>
    <row r="1600" spans="1:2">
      <c r="A1600">
        <v>180861</v>
      </c>
      <c r="B1600" t="s">
        <v>3039</v>
      </c>
    </row>
    <row r="1601" spans="1:2">
      <c r="A1601">
        <v>180894</v>
      </c>
      <c r="B1601" t="s">
        <v>3039</v>
      </c>
    </row>
    <row r="1602" spans="1:2">
      <c r="A1602">
        <v>180922</v>
      </c>
      <c r="B1602" t="s">
        <v>3039</v>
      </c>
    </row>
    <row r="1603" spans="1:2">
      <c r="A1603">
        <v>181054</v>
      </c>
      <c r="B1603" t="s">
        <v>3039</v>
      </c>
    </row>
    <row r="1604" spans="1:2">
      <c r="A1604">
        <v>181084</v>
      </c>
      <c r="B1604" t="s">
        <v>3039</v>
      </c>
    </row>
    <row r="1605" spans="1:2">
      <c r="A1605">
        <v>181147</v>
      </c>
      <c r="B1605" t="s">
        <v>3039</v>
      </c>
    </row>
    <row r="1606" spans="1:2">
      <c r="A1606">
        <v>181181</v>
      </c>
      <c r="B1606" t="s">
        <v>3039</v>
      </c>
    </row>
    <row r="1607" spans="1:2">
      <c r="A1607">
        <v>181278</v>
      </c>
      <c r="B1607" t="s">
        <v>3039</v>
      </c>
    </row>
    <row r="1608" spans="1:2">
      <c r="A1608">
        <v>181342</v>
      </c>
      <c r="B1608" t="s">
        <v>3039</v>
      </c>
    </row>
    <row r="1609" spans="1:2">
      <c r="A1609">
        <v>181372</v>
      </c>
      <c r="B1609" t="s">
        <v>3039</v>
      </c>
    </row>
    <row r="1610" spans="1:2">
      <c r="A1610">
        <v>181434</v>
      </c>
      <c r="B1610" t="s">
        <v>3039</v>
      </c>
    </row>
    <row r="1611" spans="1:2">
      <c r="A1611">
        <v>181500</v>
      </c>
      <c r="B1611" t="s">
        <v>3039</v>
      </c>
    </row>
    <row r="1612" spans="1:2">
      <c r="A1612">
        <v>181528</v>
      </c>
      <c r="B1612" t="s">
        <v>3039</v>
      </c>
    </row>
    <row r="1613" spans="1:2">
      <c r="A1613">
        <v>181566</v>
      </c>
      <c r="B1613" t="s">
        <v>3039</v>
      </c>
    </row>
    <row r="1614" spans="1:2">
      <c r="A1614">
        <v>181688</v>
      </c>
      <c r="B1614" t="s">
        <v>3039</v>
      </c>
    </row>
    <row r="1615" spans="1:2">
      <c r="A1615">
        <v>181755</v>
      </c>
      <c r="B1615" t="s">
        <v>3039</v>
      </c>
    </row>
    <row r="1616" spans="1:2">
      <c r="A1616">
        <v>181759</v>
      </c>
      <c r="B1616" t="s">
        <v>3039</v>
      </c>
    </row>
    <row r="1617" spans="1:2">
      <c r="A1617">
        <v>181784</v>
      </c>
      <c r="B1617" t="s">
        <v>3039</v>
      </c>
    </row>
    <row r="1618" spans="1:2">
      <c r="A1618">
        <v>181851</v>
      </c>
      <c r="B1618" t="s">
        <v>3039</v>
      </c>
    </row>
    <row r="1619" spans="1:2">
      <c r="A1619">
        <v>181914</v>
      </c>
      <c r="B1619" t="s">
        <v>3039</v>
      </c>
    </row>
    <row r="1620" spans="1:2">
      <c r="A1620">
        <v>182015</v>
      </c>
      <c r="B1620" t="s">
        <v>3039</v>
      </c>
    </row>
    <row r="1621" spans="1:2">
      <c r="A1621">
        <v>182072</v>
      </c>
      <c r="B1621" t="s">
        <v>3039</v>
      </c>
    </row>
    <row r="1622" spans="1:2">
      <c r="A1622">
        <v>182075</v>
      </c>
      <c r="B1622" t="s">
        <v>3039</v>
      </c>
    </row>
    <row r="1623" spans="1:2">
      <c r="A1623">
        <v>182170</v>
      </c>
      <c r="B1623" t="s">
        <v>3039</v>
      </c>
    </row>
    <row r="1624" spans="1:2">
      <c r="A1624">
        <v>182233</v>
      </c>
      <c r="B1624" t="s">
        <v>3039</v>
      </c>
    </row>
    <row r="1625" spans="1:2">
      <c r="A1625">
        <v>182365</v>
      </c>
      <c r="B1625" t="s">
        <v>3039</v>
      </c>
    </row>
    <row r="1626" spans="1:2">
      <c r="A1626">
        <v>182392</v>
      </c>
      <c r="B1626" t="s">
        <v>3039</v>
      </c>
    </row>
    <row r="1627" spans="1:2">
      <c r="A1627">
        <v>182492</v>
      </c>
      <c r="B1627" t="s">
        <v>3039</v>
      </c>
    </row>
    <row r="1628" spans="1:2">
      <c r="A1628">
        <v>182559</v>
      </c>
      <c r="B1628" t="s">
        <v>3039</v>
      </c>
    </row>
    <row r="1629" spans="1:2">
      <c r="A1629">
        <v>182586</v>
      </c>
      <c r="B1629" t="s">
        <v>3039</v>
      </c>
    </row>
    <row r="1630" spans="1:2">
      <c r="A1630">
        <v>182680</v>
      </c>
      <c r="B1630" t="s">
        <v>3039</v>
      </c>
    </row>
    <row r="1631" spans="1:2">
      <c r="A1631">
        <v>182681</v>
      </c>
      <c r="B1631" t="s">
        <v>3039</v>
      </c>
    </row>
    <row r="1632" spans="1:2">
      <c r="A1632">
        <v>182683</v>
      </c>
      <c r="B1632" t="s">
        <v>3039</v>
      </c>
    </row>
    <row r="1633" spans="1:2">
      <c r="A1633">
        <v>182750</v>
      </c>
      <c r="B1633" t="s">
        <v>3039</v>
      </c>
    </row>
    <row r="1634" spans="1:2">
      <c r="A1634">
        <v>182781</v>
      </c>
      <c r="B1634" t="s">
        <v>3039</v>
      </c>
    </row>
    <row r="1635" spans="1:2">
      <c r="A1635">
        <v>182906</v>
      </c>
      <c r="B1635" t="s">
        <v>3039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4AE2-06C4-4A2B-83DE-56595E710AE3}">
  <dimension ref="A1:B6"/>
  <sheetViews>
    <sheetView workbookViewId="0">
      <selection activeCell="F25" sqref="F25"/>
    </sheetView>
  </sheetViews>
  <sheetFormatPr defaultRowHeight="14.5"/>
  <cols>
    <col min="1" max="2" width="10.81640625" bestFit="1" customWidth="1"/>
  </cols>
  <sheetData>
    <row r="1" spans="1:2">
      <c r="A1" t="s">
        <v>3031</v>
      </c>
      <c r="B1" t="s">
        <v>3032</v>
      </c>
    </row>
    <row r="2" spans="1:2">
      <c r="A2" t="s">
        <v>15</v>
      </c>
      <c r="B2" t="s">
        <v>3033</v>
      </c>
    </row>
    <row r="3" spans="1:2">
      <c r="A3" t="s">
        <v>64</v>
      </c>
      <c r="B3" t="s">
        <v>3034</v>
      </c>
    </row>
    <row r="4" spans="1:2">
      <c r="A4" t="s">
        <v>56</v>
      </c>
      <c r="B4" t="s">
        <v>3035</v>
      </c>
    </row>
    <row r="5" spans="1:2">
      <c r="A5" t="s">
        <v>139</v>
      </c>
      <c r="B5" t="s">
        <v>3036</v>
      </c>
    </row>
    <row r="6" spans="1:2">
      <c r="A6" t="s">
        <v>37</v>
      </c>
      <c r="B6" t="s">
        <v>3037</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2E19B-30C0-4C58-AD9F-7B2471566989}">
  <dimension ref="A1:AI1953"/>
  <sheetViews>
    <sheetView topLeftCell="A9" zoomScaleNormal="100" workbookViewId="0"/>
  </sheetViews>
  <sheetFormatPr defaultRowHeight="14.5"/>
  <cols>
    <col min="1" max="1" width="10" bestFit="1" customWidth="1"/>
    <col min="2" max="2" width="15.6328125" bestFit="1" customWidth="1"/>
    <col min="3" max="3" width="11.1796875" style="10" bestFit="1" customWidth="1"/>
    <col min="4" max="4" width="10" style="7" bestFit="1" customWidth="1"/>
    <col min="5" max="5" width="12.08984375" bestFit="1" customWidth="1"/>
    <col min="6" max="6" width="15.36328125" bestFit="1" customWidth="1"/>
    <col min="7" max="7" width="14.54296875" bestFit="1" customWidth="1"/>
    <col min="8" max="8" width="27.08984375" bestFit="1" customWidth="1"/>
    <col min="9" max="9" width="13.1796875" bestFit="1" customWidth="1"/>
    <col min="10" max="10" width="20.453125" bestFit="1" customWidth="1"/>
    <col min="11" max="11" width="18.81640625" bestFit="1" customWidth="1"/>
    <col min="12" max="12" width="29.1796875" bestFit="1" customWidth="1"/>
    <col min="13" max="13" width="19.453125" bestFit="1" customWidth="1"/>
    <col min="14" max="14" width="80.90625" bestFit="1" customWidth="1"/>
    <col min="15" max="15" width="22" bestFit="1" customWidth="1"/>
    <col min="16" max="16" width="12.6328125" bestFit="1" customWidth="1"/>
    <col min="17" max="17" width="9.6328125" bestFit="1" customWidth="1"/>
    <col min="18" max="18" width="18.6328125" bestFit="1" customWidth="1"/>
    <col min="19" max="19" width="18.81640625" bestFit="1" customWidth="1"/>
    <col min="20" max="20" width="13.81640625" bestFit="1" customWidth="1"/>
    <col min="21" max="21" width="13.453125" bestFit="1" customWidth="1"/>
    <col min="22" max="22" width="12" style="6" bestFit="1" customWidth="1"/>
    <col min="23" max="23" width="23.36328125" bestFit="1" customWidth="1"/>
    <col min="24" max="24" width="11" style="6" bestFit="1" customWidth="1"/>
    <col min="25" max="25" width="11.1796875" bestFit="1" customWidth="1"/>
    <col min="26" max="26" width="23.54296875" bestFit="1" customWidth="1"/>
    <col min="27" max="27" width="15" style="10" bestFit="1" customWidth="1"/>
    <col min="28" max="28" width="23.90625" bestFit="1" customWidth="1"/>
    <col min="29" max="29" width="15.453125" bestFit="1" customWidth="1"/>
    <col min="30" max="30" width="18.54296875" bestFit="1" customWidth="1"/>
    <col min="31" max="31" width="15" bestFit="1" customWidth="1"/>
    <col min="32" max="32" width="18" bestFit="1" customWidth="1"/>
    <col min="33" max="33" width="17.08984375" bestFit="1" customWidth="1"/>
    <col min="34" max="34" width="20.1796875" bestFit="1" customWidth="1"/>
    <col min="35" max="35" width="15.453125" style="9" bestFit="1" customWidth="1"/>
  </cols>
  <sheetData>
    <row r="1" spans="1:35">
      <c r="A1" t="s">
        <v>0</v>
      </c>
      <c r="B1" t="s">
        <v>1</v>
      </c>
      <c r="C1" s="10" t="s">
        <v>2</v>
      </c>
      <c r="D1" s="7" t="s">
        <v>21</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22</v>
      </c>
      <c r="X1" s="6" t="s">
        <v>23</v>
      </c>
      <c r="Y1" t="s">
        <v>24</v>
      </c>
      <c r="Z1" t="s">
        <v>25</v>
      </c>
      <c r="AA1" s="10" t="s">
        <v>26</v>
      </c>
      <c r="AB1" t="s">
        <v>27</v>
      </c>
      <c r="AC1" t="s">
        <v>3056</v>
      </c>
      <c r="AD1" t="s">
        <v>3069</v>
      </c>
      <c r="AE1" t="s">
        <v>3074</v>
      </c>
      <c r="AF1" t="s">
        <v>3086</v>
      </c>
      <c r="AG1" t="s">
        <v>3091</v>
      </c>
      <c r="AH1" t="s">
        <v>3090</v>
      </c>
      <c r="AI1" s="9" t="s">
        <v>3114</v>
      </c>
    </row>
    <row r="2" spans="1:35">
      <c r="A2">
        <v>20847</v>
      </c>
      <c r="B2" t="s">
        <v>28</v>
      </c>
      <c r="C2" s="9">
        <v>0.01</v>
      </c>
      <c r="D2" s="7">
        <v>4.5599999999999996</v>
      </c>
      <c r="E2">
        <v>2.84</v>
      </c>
      <c r="F2">
        <v>0.93</v>
      </c>
      <c r="G2">
        <v>3</v>
      </c>
      <c r="H2" t="s">
        <v>29</v>
      </c>
      <c r="I2" t="s">
        <v>30</v>
      </c>
      <c r="J2" t="s">
        <v>31</v>
      </c>
      <c r="K2" t="s">
        <v>32</v>
      </c>
      <c r="L2" t="s">
        <v>33</v>
      </c>
      <c r="M2" t="s">
        <v>34</v>
      </c>
      <c r="N2" t="s">
        <v>35</v>
      </c>
      <c r="O2">
        <v>0.54</v>
      </c>
      <c r="P2" t="s">
        <v>36</v>
      </c>
      <c r="Q2" t="s">
        <v>37</v>
      </c>
      <c r="R2" t="s">
        <v>38</v>
      </c>
      <c r="S2" t="s">
        <v>39</v>
      </c>
      <c r="T2">
        <v>98221</v>
      </c>
      <c r="U2" s="1">
        <v>42011</v>
      </c>
      <c r="V2" s="1">
        <v>42012</v>
      </c>
      <c r="W2">
        <v>4</v>
      </c>
      <c r="X2" s="6">
        <v>13.01</v>
      </c>
      <c r="Y2">
        <v>88522</v>
      </c>
      <c r="Z2">
        <v>1</v>
      </c>
      <c r="AA2" s="10">
        <v>35.049999999999997</v>
      </c>
      <c r="AB2">
        <v>0.13</v>
      </c>
      <c r="AC2" t="s">
        <v>3057</v>
      </c>
      <c r="AD2" t="s">
        <v>3070</v>
      </c>
      <c r="AE2" t="str">
        <f>IF(Orders[[#This Row],[Discount]]&gt;0, "Discounted", "Non-Discounted")</f>
        <v>Discounted</v>
      </c>
      <c r="AF2">
        <f>IF(Orders[[#This Row],[Profit]]&lt;0,Orders[[#This Row],[Profit]], 0)</f>
        <v>0</v>
      </c>
      <c r="AG2">
        <f>IF(Orders[[#This Row],[Profit]]&gt;0,Orders[[#This Row],[Profit]], 0)</f>
        <v>4.5599999999999996</v>
      </c>
      <c r="AH2" s="7">
        <f>IFERROR((Orders[[#This Row],[Sales]]/Orders[[#This Row],[Profit_Prodcut/]])*100, "")</f>
        <v>285.30701754385967</v>
      </c>
      <c r="AI2" s="9">
        <f>Orders[[#This Row],[Discount]]</f>
        <v>0.01</v>
      </c>
    </row>
    <row r="3" spans="1:35">
      <c r="A3">
        <v>20228</v>
      </c>
      <c r="B3" t="s">
        <v>40</v>
      </c>
      <c r="C3" s="9">
        <v>0.02</v>
      </c>
      <c r="D3" s="7">
        <v>4390.37</v>
      </c>
      <c r="E3">
        <v>500.98</v>
      </c>
      <c r="F3">
        <v>26</v>
      </c>
      <c r="G3">
        <v>5</v>
      </c>
      <c r="H3" t="s">
        <v>41</v>
      </c>
      <c r="I3" t="s">
        <v>42</v>
      </c>
      <c r="J3" t="s">
        <v>43</v>
      </c>
      <c r="K3" t="s">
        <v>44</v>
      </c>
      <c r="L3" t="s">
        <v>45</v>
      </c>
      <c r="M3" t="s">
        <v>46</v>
      </c>
      <c r="N3" t="s">
        <v>47</v>
      </c>
      <c r="O3">
        <v>0.6</v>
      </c>
      <c r="P3" t="s">
        <v>36</v>
      </c>
      <c r="Q3" t="s">
        <v>37</v>
      </c>
      <c r="R3" t="s">
        <v>48</v>
      </c>
      <c r="S3" t="s">
        <v>49</v>
      </c>
      <c r="T3">
        <v>91776</v>
      </c>
      <c r="U3" s="1">
        <v>42168</v>
      </c>
      <c r="V3" s="1">
        <v>42170</v>
      </c>
      <c r="W3">
        <v>12</v>
      </c>
      <c r="X3" s="6">
        <v>6362.85</v>
      </c>
      <c r="Y3">
        <v>90193</v>
      </c>
      <c r="Z3">
        <v>2</v>
      </c>
      <c r="AA3" s="10">
        <v>69</v>
      </c>
      <c r="AB3">
        <v>129.85</v>
      </c>
      <c r="AC3" t="s">
        <v>3058</v>
      </c>
      <c r="AD3" t="s">
        <v>3070</v>
      </c>
      <c r="AE3" t="str">
        <f>IF(Orders[[#This Row],[Discount]]&gt;0, "Discounted", "Non-Discounted")</f>
        <v>Discounted</v>
      </c>
      <c r="AF3">
        <f>IF(Orders[[#This Row],[Profit]]&lt;0,Orders[[#This Row],[Profit]], 0)</f>
        <v>0</v>
      </c>
      <c r="AG3">
        <f>IF(Orders[[#This Row],[Profit]]&gt;0,Orders[[#This Row],[Profit]], 0)</f>
        <v>4390.37</v>
      </c>
      <c r="AH3" s="7">
        <f>IFERROR((Orders[[#This Row],[Sales]]/Orders[[#This Row],[Profit_Prodcut/]])*100, "")</f>
        <v>144.92742069575002</v>
      </c>
      <c r="AI3" s="9">
        <f>Orders[[#This Row],[Discount]]</f>
        <v>0.02</v>
      </c>
    </row>
    <row r="4" spans="1:35">
      <c r="A4">
        <v>21776</v>
      </c>
      <c r="B4" t="s">
        <v>50</v>
      </c>
      <c r="C4" s="9">
        <v>0.06</v>
      </c>
      <c r="D4" s="7">
        <v>-53.81</v>
      </c>
      <c r="E4">
        <v>9.48</v>
      </c>
      <c r="F4">
        <v>7.29</v>
      </c>
      <c r="G4">
        <v>11</v>
      </c>
      <c r="H4" t="s">
        <v>51</v>
      </c>
      <c r="I4" t="s">
        <v>52</v>
      </c>
      <c r="J4" t="s">
        <v>43</v>
      </c>
      <c r="K4" t="s">
        <v>44</v>
      </c>
      <c r="L4" t="s">
        <v>53</v>
      </c>
      <c r="M4" t="s">
        <v>54</v>
      </c>
      <c r="N4" t="s">
        <v>55</v>
      </c>
      <c r="O4">
        <v>0.45</v>
      </c>
      <c r="P4" t="s">
        <v>36</v>
      </c>
      <c r="Q4" t="s">
        <v>56</v>
      </c>
      <c r="R4" t="s">
        <v>57</v>
      </c>
      <c r="S4" t="s">
        <v>58</v>
      </c>
      <c r="T4">
        <v>7203</v>
      </c>
      <c r="U4" s="1">
        <v>42050</v>
      </c>
      <c r="V4" s="1">
        <v>42052</v>
      </c>
      <c r="W4">
        <v>22</v>
      </c>
      <c r="X4" s="6">
        <v>211.15</v>
      </c>
      <c r="Y4">
        <v>90192</v>
      </c>
      <c r="Z4">
        <v>2</v>
      </c>
      <c r="AA4" s="10">
        <v>-25.48</v>
      </c>
      <c r="AB4">
        <v>13.48</v>
      </c>
      <c r="AC4" t="s">
        <v>3059</v>
      </c>
      <c r="AD4" t="s">
        <v>3070</v>
      </c>
      <c r="AE4" t="str">
        <f>IF(Orders[[#This Row],[Discount]]&gt;0, "Discounted", "Non-Discounted")</f>
        <v>Discounted</v>
      </c>
      <c r="AF4">
        <f>IF(Orders[[#This Row],[Profit]]&lt;0,Orders[[#This Row],[Profit]], 0)</f>
        <v>-53.81</v>
      </c>
      <c r="AG4">
        <f>IF(Orders[[#This Row],[Profit]]&gt;0,Orders[[#This Row],[Profit]], 0)</f>
        <v>0</v>
      </c>
      <c r="AH4" s="7" t="str">
        <f>IFERROR((Orders[[#This Row],[Sales]]/Orders[[#This Row],[Profit_Prodcut/]])*100, "")</f>
        <v/>
      </c>
      <c r="AI4" s="9">
        <f>Orders[[#This Row],[Discount]]</f>
        <v>0.06</v>
      </c>
    </row>
    <row r="5" spans="1:35">
      <c r="A5">
        <v>24844</v>
      </c>
      <c r="B5" t="s">
        <v>59</v>
      </c>
      <c r="C5" s="9">
        <v>0.09</v>
      </c>
      <c r="D5" s="7">
        <v>803.47</v>
      </c>
      <c r="E5">
        <v>78.69</v>
      </c>
      <c r="F5">
        <v>19.989999999999998</v>
      </c>
      <c r="G5">
        <v>14</v>
      </c>
      <c r="H5" t="s">
        <v>60</v>
      </c>
      <c r="I5" t="s">
        <v>52</v>
      </c>
      <c r="J5" t="s">
        <v>61</v>
      </c>
      <c r="K5" t="s">
        <v>44</v>
      </c>
      <c r="L5" t="s">
        <v>53</v>
      </c>
      <c r="M5" t="s">
        <v>62</v>
      </c>
      <c r="N5" t="s">
        <v>63</v>
      </c>
      <c r="O5">
        <v>0.43</v>
      </c>
      <c r="P5" t="s">
        <v>36</v>
      </c>
      <c r="Q5" t="s">
        <v>64</v>
      </c>
      <c r="R5" t="s">
        <v>65</v>
      </c>
      <c r="S5" t="s">
        <v>66</v>
      </c>
      <c r="T5">
        <v>55372</v>
      </c>
      <c r="U5" s="1">
        <v>42136</v>
      </c>
      <c r="V5" s="1">
        <v>42138</v>
      </c>
      <c r="W5">
        <v>16</v>
      </c>
      <c r="X5" s="6">
        <v>1164.45</v>
      </c>
      <c r="Y5">
        <v>86838</v>
      </c>
      <c r="Z5">
        <v>2</v>
      </c>
      <c r="AA5" s="10">
        <v>69</v>
      </c>
      <c r="AB5">
        <v>115.17</v>
      </c>
      <c r="AC5" t="s">
        <v>3060</v>
      </c>
      <c r="AD5" t="s">
        <v>3070</v>
      </c>
      <c r="AE5" t="str">
        <f>IF(Orders[[#This Row],[Discount]]&gt;0, "Discounted", "Non-Discounted")</f>
        <v>Discounted</v>
      </c>
      <c r="AF5">
        <f>IF(Orders[[#This Row],[Profit]]&lt;0,Orders[[#This Row],[Profit]], 0)</f>
        <v>0</v>
      </c>
      <c r="AG5">
        <f>IF(Orders[[#This Row],[Profit]]&gt;0,Orders[[#This Row],[Profit]], 0)</f>
        <v>803.47</v>
      </c>
      <c r="AH5" s="7">
        <f>IFERROR((Orders[[#This Row],[Sales]]/Orders[[#This Row],[Profit_Prodcut/]])*100, "")</f>
        <v>144.92762642040151</v>
      </c>
      <c r="AI5" s="9">
        <f>Orders[[#This Row],[Discount]]</f>
        <v>0.09</v>
      </c>
    </row>
    <row r="6" spans="1:35">
      <c r="A6">
        <v>24846</v>
      </c>
      <c r="B6" t="s">
        <v>59</v>
      </c>
      <c r="C6" s="9">
        <v>0.08</v>
      </c>
      <c r="D6" s="7">
        <v>-24.03</v>
      </c>
      <c r="E6">
        <v>3.28</v>
      </c>
      <c r="F6">
        <v>2.31</v>
      </c>
      <c r="G6">
        <v>14</v>
      </c>
      <c r="H6" t="s">
        <v>60</v>
      </c>
      <c r="I6" t="s">
        <v>52</v>
      </c>
      <c r="J6" t="s">
        <v>61</v>
      </c>
      <c r="K6" t="s">
        <v>32</v>
      </c>
      <c r="L6" t="s">
        <v>33</v>
      </c>
      <c r="M6" t="s">
        <v>34</v>
      </c>
      <c r="N6" t="s">
        <v>67</v>
      </c>
      <c r="O6">
        <v>0.56000000000000005</v>
      </c>
      <c r="P6" t="s">
        <v>36</v>
      </c>
      <c r="Q6" t="s">
        <v>64</v>
      </c>
      <c r="R6" t="s">
        <v>65</v>
      </c>
      <c r="S6" t="s">
        <v>66</v>
      </c>
      <c r="T6">
        <v>55372</v>
      </c>
      <c r="U6" s="1">
        <v>42136</v>
      </c>
      <c r="V6" s="1">
        <v>42137</v>
      </c>
      <c r="W6">
        <v>7</v>
      </c>
      <c r="X6" s="6">
        <v>22.23</v>
      </c>
      <c r="Y6">
        <v>86838</v>
      </c>
      <c r="Z6">
        <v>1</v>
      </c>
      <c r="AA6" s="10">
        <v>-108.1</v>
      </c>
      <c r="AB6">
        <v>1.93</v>
      </c>
      <c r="AC6" t="s">
        <v>3060</v>
      </c>
      <c r="AD6" t="s">
        <v>3070</v>
      </c>
      <c r="AE6" t="str">
        <f>IF(Orders[[#This Row],[Discount]]&gt;0, "Discounted", "Non-Discounted")</f>
        <v>Discounted</v>
      </c>
      <c r="AF6">
        <f>IF(Orders[[#This Row],[Profit]]&lt;0,Orders[[#This Row],[Profit]], 0)</f>
        <v>-24.03</v>
      </c>
      <c r="AG6">
        <f>IF(Orders[[#This Row],[Profit]]&gt;0,Orders[[#This Row],[Profit]], 0)</f>
        <v>0</v>
      </c>
      <c r="AH6" s="7" t="str">
        <f>IFERROR((Orders[[#This Row],[Sales]]/Orders[[#This Row],[Profit_Prodcut/]])*100, "")</f>
        <v/>
      </c>
      <c r="AI6" s="9">
        <f>Orders[[#This Row],[Discount]]</f>
        <v>0.08</v>
      </c>
    </row>
    <row r="7" spans="1:35">
      <c r="A7">
        <v>24847</v>
      </c>
      <c r="B7" t="s">
        <v>59</v>
      </c>
      <c r="C7" s="9">
        <v>0.05</v>
      </c>
      <c r="D7" s="7">
        <v>-37.03</v>
      </c>
      <c r="E7">
        <v>3.28</v>
      </c>
      <c r="F7">
        <v>4.2</v>
      </c>
      <c r="G7">
        <v>14</v>
      </c>
      <c r="H7" t="s">
        <v>60</v>
      </c>
      <c r="I7" t="s">
        <v>52</v>
      </c>
      <c r="J7" t="s">
        <v>61</v>
      </c>
      <c r="K7" t="s">
        <v>32</v>
      </c>
      <c r="L7" t="s">
        <v>33</v>
      </c>
      <c r="M7" t="s">
        <v>34</v>
      </c>
      <c r="N7" t="s">
        <v>68</v>
      </c>
      <c r="O7">
        <v>0.56000000000000005</v>
      </c>
      <c r="P7" t="s">
        <v>36</v>
      </c>
      <c r="Q7" t="s">
        <v>64</v>
      </c>
      <c r="R7" t="s">
        <v>65</v>
      </c>
      <c r="S7" t="s">
        <v>66</v>
      </c>
      <c r="T7">
        <v>55372</v>
      </c>
      <c r="U7" s="1">
        <v>42136</v>
      </c>
      <c r="V7" s="1">
        <v>42137</v>
      </c>
      <c r="W7">
        <v>4</v>
      </c>
      <c r="X7" s="6">
        <v>13.99</v>
      </c>
      <c r="Y7">
        <v>86838</v>
      </c>
      <c r="Z7">
        <v>1</v>
      </c>
      <c r="AA7" s="10">
        <v>-264.69</v>
      </c>
      <c r="AB7">
        <v>0.74</v>
      </c>
      <c r="AC7" t="s">
        <v>3060</v>
      </c>
      <c r="AD7" t="s">
        <v>3070</v>
      </c>
      <c r="AE7" t="str">
        <f>IF(Orders[[#This Row],[Discount]]&gt;0, "Discounted", "Non-Discounted")</f>
        <v>Discounted</v>
      </c>
      <c r="AF7">
        <f>IF(Orders[[#This Row],[Profit]]&lt;0,Orders[[#This Row],[Profit]], 0)</f>
        <v>-37.03</v>
      </c>
      <c r="AG7">
        <f>IF(Orders[[#This Row],[Profit]]&gt;0,Orders[[#This Row],[Profit]], 0)</f>
        <v>0</v>
      </c>
      <c r="AH7" s="7" t="str">
        <f>IFERROR((Orders[[#This Row],[Sales]]/Orders[[#This Row],[Profit_Prodcut/]])*100, "")</f>
        <v/>
      </c>
      <c r="AI7" s="9">
        <f>Orders[[#This Row],[Discount]]</f>
        <v>0.05</v>
      </c>
    </row>
    <row r="8" spans="1:35">
      <c r="A8">
        <v>24848</v>
      </c>
      <c r="B8" t="s">
        <v>59</v>
      </c>
      <c r="C8" s="9">
        <v>0.05</v>
      </c>
      <c r="D8" s="7">
        <v>-0.71</v>
      </c>
      <c r="E8">
        <v>3.58</v>
      </c>
      <c r="F8">
        <v>1.63</v>
      </c>
      <c r="G8">
        <v>14</v>
      </c>
      <c r="H8" t="s">
        <v>60</v>
      </c>
      <c r="I8" t="s">
        <v>52</v>
      </c>
      <c r="J8" t="s">
        <v>61</v>
      </c>
      <c r="K8" t="s">
        <v>32</v>
      </c>
      <c r="L8" t="s">
        <v>69</v>
      </c>
      <c r="M8" t="s">
        <v>34</v>
      </c>
      <c r="N8" t="s">
        <v>70</v>
      </c>
      <c r="O8">
        <v>0.36</v>
      </c>
      <c r="P8" t="s">
        <v>36</v>
      </c>
      <c r="Q8" t="s">
        <v>64</v>
      </c>
      <c r="R8" t="s">
        <v>65</v>
      </c>
      <c r="S8" t="s">
        <v>66</v>
      </c>
      <c r="T8">
        <v>55372</v>
      </c>
      <c r="U8" s="1">
        <v>42136</v>
      </c>
      <c r="V8" s="1">
        <v>42137</v>
      </c>
      <c r="W8">
        <v>4</v>
      </c>
      <c r="X8" s="6">
        <v>14.26</v>
      </c>
      <c r="Y8">
        <v>86838</v>
      </c>
      <c r="Z8">
        <v>1</v>
      </c>
      <c r="AA8" s="10">
        <v>-4.9800000000000004</v>
      </c>
      <c r="AB8">
        <v>0.75</v>
      </c>
      <c r="AC8" t="s">
        <v>3060</v>
      </c>
      <c r="AD8" t="s">
        <v>3070</v>
      </c>
      <c r="AE8" t="str">
        <f>IF(Orders[[#This Row],[Discount]]&gt;0, "Discounted", "Non-Discounted")</f>
        <v>Discounted</v>
      </c>
      <c r="AF8">
        <f>IF(Orders[[#This Row],[Profit]]&lt;0,Orders[[#This Row],[Profit]], 0)</f>
        <v>-0.71</v>
      </c>
      <c r="AG8">
        <f>IF(Orders[[#This Row],[Profit]]&gt;0,Orders[[#This Row],[Profit]], 0)</f>
        <v>0</v>
      </c>
      <c r="AH8" s="7" t="str">
        <f>IFERROR((Orders[[#This Row],[Sales]]/Orders[[#This Row],[Profit_Prodcut/]])*100, "")</f>
        <v/>
      </c>
      <c r="AI8" s="9">
        <f>Orders[[#This Row],[Discount]]</f>
        <v>0.05</v>
      </c>
    </row>
    <row r="9" spans="1:35">
      <c r="A9">
        <v>18181</v>
      </c>
      <c r="B9" t="s">
        <v>50</v>
      </c>
      <c r="C9" s="9">
        <v>0</v>
      </c>
      <c r="D9" s="7">
        <v>-59.82</v>
      </c>
      <c r="E9">
        <v>4.42</v>
      </c>
      <c r="F9">
        <v>4.99</v>
      </c>
      <c r="G9">
        <v>15</v>
      </c>
      <c r="H9" t="s">
        <v>71</v>
      </c>
      <c r="I9" t="s">
        <v>52</v>
      </c>
      <c r="J9" t="s">
        <v>61</v>
      </c>
      <c r="K9" t="s">
        <v>32</v>
      </c>
      <c r="L9" t="s">
        <v>72</v>
      </c>
      <c r="M9" t="s">
        <v>62</v>
      </c>
      <c r="N9" t="s">
        <v>73</v>
      </c>
      <c r="O9">
        <v>0.38</v>
      </c>
      <c r="P9" t="s">
        <v>36</v>
      </c>
      <c r="Q9" t="s">
        <v>56</v>
      </c>
      <c r="R9" t="s">
        <v>74</v>
      </c>
      <c r="S9" t="s">
        <v>75</v>
      </c>
      <c r="T9">
        <v>11787</v>
      </c>
      <c r="U9" s="1">
        <v>42102</v>
      </c>
      <c r="V9" s="1">
        <v>42103</v>
      </c>
      <c r="W9">
        <v>7</v>
      </c>
      <c r="X9" s="6">
        <v>33.47</v>
      </c>
      <c r="Y9">
        <v>86837</v>
      </c>
      <c r="Z9">
        <v>1</v>
      </c>
      <c r="AA9" s="10">
        <v>-178.73</v>
      </c>
      <c r="AB9">
        <v>0</v>
      </c>
      <c r="AC9" t="s">
        <v>3061</v>
      </c>
      <c r="AD9" t="s">
        <v>3071</v>
      </c>
      <c r="AE9" t="str">
        <f>IF(Orders[[#This Row],[Discount]]&gt;0, "Discounted", "Non-Discounted")</f>
        <v>Non-Discounted</v>
      </c>
      <c r="AF9">
        <f>IF(Orders[[#This Row],[Profit]]&lt;0,Orders[[#This Row],[Profit]], 0)</f>
        <v>-59.82</v>
      </c>
      <c r="AG9">
        <f>IF(Orders[[#This Row],[Profit]]&gt;0,Orders[[#This Row],[Profit]], 0)</f>
        <v>0</v>
      </c>
      <c r="AH9" s="7" t="str">
        <f>IFERROR((Orders[[#This Row],[Sales]]/Orders[[#This Row],[Profit_Prodcut/]])*100, "")</f>
        <v/>
      </c>
      <c r="AI9" s="9">
        <f>Orders[[#This Row],[Discount]]</f>
        <v>0</v>
      </c>
    </row>
    <row r="10" spans="1:35">
      <c r="A10">
        <v>20925</v>
      </c>
      <c r="B10" t="s">
        <v>59</v>
      </c>
      <c r="C10" s="9">
        <v>0.01</v>
      </c>
      <c r="D10" s="7">
        <v>261.88</v>
      </c>
      <c r="E10">
        <v>35.94</v>
      </c>
      <c r="F10">
        <v>6.66</v>
      </c>
      <c r="G10">
        <v>15</v>
      </c>
      <c r="H10" t="s">
        <v>71</v>
      </c>
      <c r="I10" t="s">
        <v>52</v>
      </c>
      <c r="J10" t="s">
        <v>61</v>
      </c>
      <c r="K10" t="s">
        <v>32</v>
      </c>
      <c r="L10" t="s">
        <v>72</v>
      </c>
      <c r="M10" t="s">
        <v>62</v>
      </c>
      <c r="N10" t="s">
        <v>76</v>
      </c>
      <c r="O10">
        <v>0.4</v>
      </c>
      <c r="P10" t="s">
        <v>36</v>
      </c>
      <c r="Q10" t="s">
        <v>56</v>
      </c>
      <c r="R10" t="s">
        <v>74</v>
      </c>
      <c r="S10" t="s">
        <v>75</v>
      </c>
      <c r="T10">
        <v>11787</v>
      </c>
      <c r="U10" s="1">
        <v>42152</v>
      </c>
      <c r="V10" s="1">
        <v>42152</v>
      </c>
      <c r="W10">
        <v>10</v>
      </c>
      <c r="X10" s="6">
        <v>379.53</v>
      </c>
      <c r="Y10">
        <v>86839</v>
      </c>
      <c r="Z10">
        <v>0</v>
      </c>
      <c r="AA10" s="10">
        <v>69</v>
      </c>
      <c r="AB10">
        <v>3.83</v>
      </c>
      <c r="AC10" t="s">
        <v>3060</v>
      </c>
      <c r="AD10" t="s">
        <v>3070</v>
      </c>
      <c r="AE10" t="str">
        <f>IF(Orders[[#This Row],[Discount]]&gt;0, "Discounted", "Non-Discounted")</f>
        <v>Discounted</v>
      </c>
      <c r="AF10">
        <f>IF(Orders[[#This Row],[Profit]]&lt;0,Orders[[#This Row],[Profit]], 0)</f>
        <v>0</v>
      </c>
      <c r="AG10">
        <f>IF(Orders[[#This Row],[Profit]]&gt;0,Orders[[#This Row],[Profit]], 0)</f>
        <v>261.88</v>
      </c>
      <c r="AH10" s="7">
        <f>IFERROR((Orders[[#This Row],[Sales]]/Orders[[#This Row],[Profit_Prodcut/]])*100, "")</f>
        <v>144.9251565602566</v>
      </c>
      <c r="AI10" s="9">
        <f>Orders[[#This Row],[Discount]]</f>
        <v>0.01</v>
      </c>
    </row>
    <row r="11" spans="1:35">
      <c r="A11">
        <v>26267</v>
      </c>
      <c r="B11" t="s">
        <v>28</v>
      </c>
      <c r="C11" s="9">
        <v>0.04</v>
      </c>
      <c r="D11" s="7">
        <v>2.63</v>
      </c>
      <c r="E11">
        <v>2.98</v>
      </c>
      <c r="F11">
        <v>1.58</v>
      </c>
      <c r="G11">
        <v>16</v>
      </c>
      <c r="H11" t="s">
        <v>77</v>
      </c>
      <c r="I11" t="s">
        <v>52</v>
      </c>
      <c r="J11" t="s">
        <v>61</v>
      </c>
      <c r="K11" t="s">
        <v>32</v>
      </c>
      <c r="L11" t="s">
        <v>69</v>
      </c>
      <c r="M11" t="s">
        <v>34</v>
      </c>
      <c r="N11" t="s">
        <v>78</v>
      </c>
      <c r="O11">
        <v>0.39</v>
      </c>
      <c r="P11" t="s">
        <v>36</v>
      </c>
      <c r="Q11" t="s">
        <v>56</v>
      </c>
      <c r="R11" t="s">
        <v>74</v>
      </c>
      <c r="S11" t="s">
        <v>79</v>
      </c>
      <c r="T11">
        <v>13210</v>
      </c>
      <c r="U11" s="1">
        <v>42047</v>
      </c>
      <c r="V11" s="1">
        <v>42050</v>
      </c>
      <c r="W11">
        <v>6</v>
      </c>
      <c r="X11" s="6">
        <v>18.8</v>
      </c>
      <c r="Y11">
        <v>86836</v>
      </c>
      <c r="Z11">
        <v>3</v>
      </c>
      <c r="AA11" s="10">
        <v>13.99</v>
      </c>
      <c r="AB11">
        <v>0.78</v>
      </c>
      <c r="AC11" t="s">
        <v>3059</v>
      </c>
      <c r="AD11" t="s">
        <v>3070</v>
      </c>
      <c r="AE11" t="str">
        <f>IF(Orders[[#This Row],[Discount]]&gt;0, "Discounted", "Non-Discounted")</f>
        <v>Discounted</v>
      </c>
      <c r="AF11">
        <f>IF(Orders[[#This Row],[Profit]]&lt;0,Orders[[#This Row],[Profit]], 0)</f>
        <v>0</v>
      </c>
      <c r="AG11">
        <f>IF(Orders[[#This Row],[Profit]]&gt;0,Orders[[#This Row],[Profit]], 0)</f>
        <v>2.63</v>
      </c>
      <c r="AH11" s="7">
        <f>IFERROR((Orders[[#This Row],[Sales]]/Orders[[#This Row],[Profit_Prodcut/]])*100, "")</f>
        <v>714.82889733840307</v>
      </c>
      <c r="AI11" s="9">
        <f>Orders[[#This Row],[Discount]]</f>
        <v>0.04</v>
      </c>
    </row>
    <row r="12" spans="1:35">
      <c r="A12">
        <v>26268</v>
      </c>
      <c r="B12" t="s">
        <v>28</v>
      </c>
      <c r="C12" s="9">
        <v>0.05</v>
      </c>
      <c r="D12" s="7">
        <v>652.73</v>
      </c>
      <c r="E12">
        <v>115.99</v>
      </c>
      <c r="F12">
        <v>2.5</v>
      </c>
      <c r="G12">
        <v>16</v>
      </c>
      <c r="H12" t="s">
        <v>77</v>
      </c>
      <c r="I12" t="s">
        <v>52</v>
      </c>
      <c r="J12" t="s">
        <v>61</v>
      </c>
      <c r="K12" t="s">
        <v>80</v>
      </c>
      <c r="L12" t="s">
        <v>81</v>
      </c>
      <c r="M12" t="s">
        <v>62</v>
      </c>
      <c r="N12" t="s">
        <v>82</v>
      </c>
      <c r="O12">
        <v>0.55000000000000004</v>
      </c>
      <c r="P12" t="s">
        <v>36</v>
      </c>
      <c r="Q12" t="s">
        <v>56</v>
      </c>
      <c r="R12" t="s">
        <v>74</v>
      </c>
      <c r="S12" t="s">
        <v>79</v>
      </c>
      <c r="T12">
        <v>13210</v>
      </c>
      <c r="U12" s="1">
        <v>42047</v>
      </c>
      <c r="V12" s="1">
        <v>42049</v>
      </c>
      <c r="W12">
        <v>10</v>
      </c>
      <c r="X12" s="6">
        <v>945.99</v>
      </c>
      <c r="Y12">
        <v>86836</v>
      </c>
      <c r="Z12">
        <v>2</v>
      </c>
      <c r="AA12" s="10">
        <v>69</v>
      </c>
      <c r="AB12">
        <v>49.79</v>
      </c>
      <c r="AC12" t="s">
        <v>3059</v>
      </c>
      <c r="AD12" t="s">
        <v>3070</v>
      </c>
      <c r="AE12" t="str">
        <f>IF(Orders[[#This Row],[Discount]]&gt;0, "Discounted", "Non-Discounted")</f>
        <v>Discounted</v>
      </c>
      <c r="AF12">
        <f>IF(Orders[[#This Row],[Profit]]&lt;0,Orders[[#This Row],[Profit]], 0)</f>
        <v>0</v>
      </c>
      <c r="AG12">
        <f>IF(Orders[[#This Row],[Profit]]&gt;0,Orders[[#This Row],[Profit]], 0)</f>
        <v>652.73</v>
      </c>
      <c r="AH12" s="7">
        <f>IFERROR((Orders[[#This Row],[Sales]]/Orders[[#This Row],[Profit_Prodcut/]])*100, "")</f>
        <v>144.92822453388078</v>
      </c>
      <c r="AI12" s="9">
        <f>Orders[[#This Row],[Discount]]</f>
        <v>0.05</v>
      </c>
    </row>
    <row r="13" spans="1:35">
      <c r="A13">
        <v>23890</v>
      </c>
      <c r="B13" t="s">
        <v>28</v>
      </c>
      <c r="C13" s="9">
        <v>0.05</v>
      </c>
      <c r="D13" s="7">
        <v>314.48</v>
      </c>
      <c r="E13">
        <v>26.48</v>
      </c>
      <c r="F13">
        <v>6.93</v>
      </c>
      <c r="G13">
        <v>18</v>
      </c>
      <c r="H13" t="s">
        <v>83</v>
      </c>
      <c r="I13" t="s">
        <v>52</v>
      </c>
      <c r="J13" t="s">
        <v>61</v>
      </c>
      <c r="K13" t="s">
        <v>44</v>
      </c>
      <c r="L13" t="s">
        <v>53</v>
      </c>
      <c r="M13" t="s">
        <v>62</v>
      </c>
      <c r="N13" t="s">
        <v>84</v>
      </c>
      <c r="O13">
        <v>0.49</v>
      </c>
      <c r="P13" t="s">
        <v>36</v>
      </c>
      <c r="Q13" t="s">
        <v>37</v>
      </c>
      <c r="R13" t="s">
        <v>85</v>
      </c>
      <c r="S13" t="s">
        <v>86</v>
      </c>
      <c r="T13">
        <v>59601</v>
      </c>
      <c r="U13" s="1">
        <v>42139</v>
      </c>
      <c r="V13" s="1">
        <v>42140</v>
      </c>
      <c r="W13">
        <v>17</v>
      </c>
      <c r="X13" s="6">
        <v>455.77</v>
      </c>
      <c r="Y13">
        <v>90031</v>
      </c>
      <c r="Z13">
        <v>1</v>
      </c>
      <c r="AA13" s="10">
        <v>69</v>
      </c>
      <c r="AB13">
        <v>23.99</v>
      </c>
      <c r="AC13" t="s">
        <v>3060</v>
      </c>
      <c r="AD13" t="s">
        <v>3070</v>
      </c>
      <c r="AE13" t="str">
        <f>IF(Orders[[#This Row],[Discount]]&gt;0, "Discounted", "Non-Discounted")</f>
        <v>Discounted</v>
      </c>
      <c r="AF13">
        <f>IF(Orders[[#This Row],[Profit]]&lt;0,Orders[[#This Row],[Profit]], 0)</f>
        <v>0</v>
      </c>
      <c r="AG13">
        <f>IF(Orders[[#This Row],[Profit]]&gt;0,Orders[[#This Row],[Profit]], 0)</f>
        <v>314.48</v>
      </c>
      <c r="AH13" s="7">
        <f>IFERROR((Orders[[#This Row],[Sales]]/Orders[[#This Row],[Profit_Prodcut/]])*100, "")</f>
        <v>144.92813533452048</v>
      </c>
      <c r="AI13" s="9">
        <f>Orders[[#This Row],[Discount]]</f>
        <v>0.05</v>
      </c>
    </row>
    <row r="14" spans="1:35">
      <c r="A14">
        <v>24063</v>
      </c>
      <c r="B14" t="s">
        <v>40</v>
      </c>
      <c r="C14" s="9">
        <v>7.0000000000000007E-2</v>
      </c>
      <c r="D14" s="7">
        <v>-114.64</v>
      </c>
      <c r="E14">
        <v>12.99</v>
      </c>
      <c r="F14">
        <v>9.44</v>
      </c>
      <c r="G14">
        <v>19</v>
      </c>
      <c r="H14" t="s">
        <v>87</v>
      </c>
      <c r="I14" t="s">
        <v>52</v>
      </c>
      <c r="J14" t="s">
        <v>61</v>
      </c>
      <c r="K14" t="s">
        <v>80</v>
      </c>
      <c r="L14" t="s">
        <v>88</v>
      </c>
      <c r="M14" t="s">
        <v>89</v>
      </c>
      <c r="N14" t="s">
        <v>90</v>
      </c>
      <c r="O14">
        <v>0.39</v>
      </c>
      <c r="P14" t="s">
        <v>36</v>
      </c>
      <c r="Q14" t="s">
        <v>37</v>
      </c>
      <c r="R14" t="s">
        <v>85</v>
      </c>
      <c r="S14" t="s">
        <v>91</v>
      </c>
      <c r="T14">
        <v>59801</v>
      </c>
      <c r="U14" s="1">
        <v>42145</v>
      </c>
      <c r="V14" s="1">
        <v>42147</v>
      </c>
      <c r="W14">
        <v>18</v>
      </c>
      <c r="X14" s="6">
        <v>231.79</v>
      </c>
      <c r="Y14">
        <v>90032</v>
      </c>
      <c r="Z14">
        <v>2</v>
      </c>
      <c r="AA14" s="10">
        <v>-49.46</v>
      </c>
      <c r="AB14">
        <v>17.45</v>
      </c>
      <c r="AC14" t="s">
        <v>3060</v>
      </c>
      <c r="AD14" t="s">
        <v>3070</v>
      </c>
      <c r="AE14" t="str">
        <f>IF(Orders[[#This Row],[Discount]]&gt;0, "Discounted", "Non-Discounted")</f>
        <v>Discounted</v>
      </c>
      <c r="AF14">
        <f>IF(Orders[[#This Row],[Profit]]&lt;0,Orders[[#This Row],[Profit]], 0)</f>
        <v>-114.64</v>
      </c>
      <c r="AG14">
        <f>IF(Orders[[#This Row],[Profit]]&gt;0,Orders[[#This Row],[Profit]], 0)</f>
        <v>0</v>
      </c>
      <c r="AH14" s="7" t="str">
        <f>IFERROR((Orders[[#This Row],[Sales]]/Orders[[#This Row],[Profit_Prodcut/]])*100, "")</f>
        <v/>
      </c>
      <c r="AI14" s="9">
        <f>Orders[[#This Row],[Discount]]</f>
        <v>7.0000000000000007E-2</v>
      </c>
    </row>
    <row r="15" spans="1:35">
      <c r="A15">
        <v>5890</v>
      </c>
      <c r="B15" t="s">
        <v>28</v>
      </c>
      <c r="C15" s="9">
        <v>0.05</v>
      </c>
      <c r="D15" s="7">
        <v>384.38</v>
      </c>
      <c r="E15">
        <v>26.48</v>
      </c>
      <c r="F15">
        <v>6.93</v>
      </c>
      <c r="G15">
        <v>21</v>
      </c>
      <c r="H15" t="s">
        <v>92</v>
      </c>
      <c r="I15" t="s">
        <v>52</v>
      </c>
      <c r="J15" t="s">
        <v>61</v>
      </c>
      <c r="K15" t="s">
        <v>44</v>
      </c>
      <c r="L15" t="s">
        <v>53</v>
      </c>
      <c r="M15" t="s">
        <v>62</v>
      </c>
      <c r="N15" t="s">
        <v>84</v>
      </c>
      <c r="O15">
        <v>0.49</v>
      </c>
      <c r="P15" t="s">
        <v>36</v>
      </c>
      <c r="Q15" t="s">
        <v>56</v>
      </c>
      <c r="R15" t="s">
        <v>74</v>
      </c>
      <c r="S15" t="s">
        <v>93</v>
      </c>
      <c r="T15">
        <v>10012</v>
      </c>
      <c r="U15" s="1">
        <v>42139</v>
      </c>
      <c r="V15" s="1">
        <v>42140</v>
      </c>
      <c r="W15">
        <v>70</v>
      </c>
      <c r="X15" s="6">
        <v>1876.69</v>
      </c>
      <c r="Y15">
        <v>41793</v>
      </c>
      <c r="Z15">
        <v>1</v>
      </c>
      <c r="AA15" s="10">
        <v>20.48</v>
      </c>
      <c r="AB15">
        <v>98.77</v>
      </c>
      <c r="AC15" t="s">
        <v>3060</v>
      </c>
      <c r="AD15" t="s">
        <v>3070</v>
      </c>
      <c r="AE15" t="str">
        <f>IF(Orders[[#This Row],[Discount]]&gt;0, "Discounted", "Non-Discounted")</f>
        <v>Discounted</v>
      </c>
      <c r="AF15">
        <f>IF(Orders[[#This Row],[Profit]]&lt;0,Orders[[#This Row],[Profit]], 0)</f>
        <v>0</v>
      </c>
      <c r="AG15">
        <f>IF(Orders[[#This Row],[Profit]]&gt;0,Orders[[#This Row],[Profit]], 0)</f>
        <v>384.38</v>
      </c>
      <c r="AH15" s="7">
        <f>IFERROR((Orders[[#This Row],[Sales]]/Orders[[#This Row],[Profit_Prodcut/]])*100, "")</f>
        <v>488.23820177948909</v>
      </c>
      <c r="AI15" s="9">
        <f>Orders[[#This Row],[Discount]]</f>
        <v>0.05</v>
      </c>
    </row>
    <row r="16" spans="1:35">
      <c r="A16">
        <v>6062</v>
      </c>
      <c r="B16" t="s">
        <v>40</v>
      </c>
      <c r="C16" s="9">
        <v>0.08</v>
      </c>
      <c r="D16" s="7">
        <v>-17.489999999999998</v>
      </c>
      <c r="E16">
        <v>5</v>
      </c>
      <c r="F16">
        <v>3.39</v>
      </c>
      <c r="G16">
        <v>21</v>
      </c>
      <c r="H16" t="s">
        <v>92</v>
      </c>
      <c r="I16" t="s">
        <v>52</v>
      </c>
      <c r="J16" t="s">
        <v>61</v>
      </c>
      <c r="K16" t="s">
        <v>32</v>
      </c>
      <c r="L16" t="s">
        <v>69</v>
      </c>
      <c r="M16" t="s">
        <v>34</v>
      </c>
      <c r="N16" t="s">
        <v>94</v>
      </c>
      <c r="O16">
        <v>0.37</v>
      </c>
      <c r="P16" t="s">
        <v>36</v>
      </c>
      <c r="Q16" t="s">
        <v>56</v>
      </c>
      <c r="R16" t="s">
        <v>74</v>
      </c>
      <c r="S16" t="s">
        <v>93</v>
      </c>
      <c r="T16">
        <v>10012</v>
      </c>
      <c r="U16" s="1">
        <v>42145</v>
      </c>
      <c r="V16" s="1">
        <v>42146</v>
      </c>
      <c r="W16">
        <v>58</v>
      </c>
      <c r="X16" s="6">
        <v>293.06</v>
      </c>
      <c r="Y16">
        <v>42949</v>
      </c>
      <c r="Z16">
        <v>1</v>
      </c>
      <c r="AA16" s="10">
        <v>-5.97</v>
      </c>
      <c r="AB16">
        <v>25.48</v>
      </c>
      <c r="AC16" t="s">
        <v>3060</v>
      </c>
      <c r="AD16" t="s">
        <v>3070</v>
      </c>
      <c r="AE16" t="str">
        <f>IF(Orders[[#This Row],[Discount]]&gt;0, "Discounted", "Non-Discounted")</f>
        <v>Discounted</v>
      </c>
      <c r="AF16">
        <f>IF(Orders[[#This Row],[Profit]]&lt;0,Orders[[#This Row],[Profit]], 0)</f>
        <v>-17.489999999999998</v>
      </c>
      <c r="AG16">
        <f>IF(Orders[[#This Row],[Profit]]&gt;0,Orders[[#This Row],[Profit]], 0)</f>
        <v>0</v>
      </c>
      <c r="AH16" s="7" t="str">
        <f>IFERROR((Orders[[#This Row],[Sales]]/Orders[[#This Row],[Profit_Prodcut/]])*100, "")</f>
        <v/>
      </c>
      <c r="AI16" s="9">
        <f>Orders[[#This Row],[Discount]]</f>
        <v>0.08</v>
      </c>
    </row>
    <row r="17" spans="1:35">
      <c r="A17">
        <v>6063</v>
      </c>
      <c r="B17" t="s">
        <v>40</v>
      </c>
      <c r="C17" s="9">
        <v>7.0000000000000007E-2</v>
      </c>
      <c r="D17" s="7">
        <v>-114.64</v>
      </c>
      <c r="E17">
        <v>12.99</v>
      </c>
      <c r="F17">
        <v>9.44</v>
      </c>
      <c r="G17">
        <v>21</v>
      </c>
      <c r="H17" t="s">
        <v>92</v>
      </c>
      <c r="I17" t="s">
        <v>52</v>
      </c>
      <c r="J17" t="s">
        <v>61</v>
      </c>
      <c r="K17" t="s">
        <v>80</v>
      </c>
      <c r="L17" t="s">
        <v>88</v>
      </c>
      <c r="M17" t="s">
        <v>89</v>
      </c>
      <c r="N17" t="s">
        <v>90</v>
      </c>
      <c r="O17">
        <v>0.39</v>
      </c>
      <c r="P17" t="s">
        <v>36</v>
      </c>
      <c r="Q17" t="s">
        <v>56</v>
      </c>
      <c r="R17" t="s">
        <v>74</v>
      </c>
      <c r="S17" t="s">
        <v>93</v>
      </c>
      <c r="T17">
        <v>10012</v>
      </c>
      <c r="U17" s="1">
        <v>42145</v>
      </c>
      <c r="V17" s="1">
        <v>42147</v>
      </c>
      <c r="W17">
        <v>71</v>
      </c>
      <c r="X17" s="6">
        <v>914.29</v>
      </c>
      <c r="Y17">
        <v>42949</v>
      </c>
      <c r="Z17">
        <v>2</v>
      </c>
      <c r="AA17" s="10">
        <v>-12.54</v>
      </c>
      <c r="AB17">
        <v>68.819999999999993</v>
      </c>
      <c r="AC17" t="s">
        <v>3060</v>
      </c>
      <c r="AD17" t="s">
        <v>3070</v>
      </c>
      <c r="AE17" t="str">
        <f>IF(Orders[[#This Row],[Discount]]&gt;0, "Discounted", "Non-Discounted")</f>
        <v>Discounted</v>
      </c>
      <c r="AF17">
        <f>IF(Orders[[#This Row],[Profit]]&lt;0,Orders[[#This Row],[Profit]], 0)</f>
        <v>-114.64</v>
      </c>
      <c r="AG17">
        <f>IF(Orders[[#This Row],[Profit]]&gt;0,Orders[[#This Row],[Profit]], 0)</f>
        <v>0</v>
      </c>
      <c r="AH17" s="7" t="str">
        <f>IFERROR((Orders[[#This Row],[Sales]]/Orders[[#This Row],[Profit_Prodcut/]])*100, "")</f>
        <v/>
      </c>
      <c r="AI17" s="9">
        <f>Orders[[#This Row],[Discount]]</f>
        <v>7.0000000000000007E-2</v>
      </c>
    </row>
    <row r="18" spans="1:35">
      <c r="A18">
        <v>20631</v>
      </c>
      <c r="B18" t="s">
        <v>28</v>
      </c>
      <c r="C18" s="9">
        <v>0.06</v>
      </c>
      <c r="D18" s="7">
        <v>-28.3</v>
      </c>
      <c r="E18">
        <v>55.48</v>
      </c>
      <c r="F18">
        <v>14.3</v>
      </c>
      <c r="G18">
        <v>24</v>
      </c>
      <c r="H18" t="s">
        <v>95</v>
      </c>
      <c r="I18" t="s">
        <v>52</v>
      </c>
      <c r="J18" t="s">
        <v>31</v>
      </c>
      <c r="K18" t="s">
        <v>32</v>
      </c>
      <c r="L18" t="s">
        <v>96</v>
      </c>
      <c r="M18" t="s">
        <v>62</v>
      </c>
      <c r="N18" t="s">
        <v>97</v>
      </c>
      <c r="O18">
        <v>0.37</v>
      </c>
      <c r="P18" t="s">
        <v>36</v>
      </c>
      <c r="Q18" t="s">
        <v>37</v>
      </c>
      <c r="R18" t="s">
        <v>48</v>
      </c>
      <c r="S18" t="s">
        <v>98</v>
      </c>
      <c r="T18">
        <v>92677</v>
      </c>
      <c r="U18" s="1">
        <v>42032</v>
      </c>
      <c r="V18" s="1">
        <v>42033</v>
      </c>
      <c r="W18">
        <v>1</v>
      </c>
      <c r="X18" s="6">
        <v>67.489999999999995</v>
      </c>
      <c r="Y18">
        <v>87651</v>
      </c>
      <c r="Z18">
        <v>1</v>
      </c>
      <c r="AA18" s="10">
        <v>-41.93</v>
      </c>
      <c r="AB18">
        <v>4.3099999999999996</v>
      </c>
      <c r="AC18" t="s">
        <v>3057</v>
      </c>
      <c r="AD18" t="s">
        <v>3070</v>
      </c>
      <c r="AE18" t="str">
        <f>IF(Orders[[#This Row],[Discount]]&gt;0, "Discounted", "Non-Discounted")</f>
        <v>Discounted</v>
      </c>
      <c r="AF18">
        <f>IF(Orders[[#This Row],[Profit]]&lt;0,Orders[[#This Row],[Profit]], 0)</f>
        <v>-28.3</v>
      </c>
      <c r="AG18">
        <f>IF(Orders[[#This Row],[Profit]]&gt;0,Orders[[#This Row],[Profit]], 0)</f>
        <v>0</v>
      </c>
      <c r="AH18" s="7" t="str">
        <f>IFERROR((Orders[[#This Row],[Sales]]/Orders[[#This Row],[Profit_Prodcut/]])*100, "")</f>
        <v/>
      </c>
      <c r="AI18" s="9">
        <f>Orders[[#This Row],[Discount]]</f>
        <v>0.06</v>
      </c>
    </row>
    <row r="19" spans="1:35">
      <c r="A19">
        <v>20632</v>
      </c>
      <c r="B19" t="s">
        <v>28</v>
      </c>
      <c r="C19" s="9">
        <v>0.02</v>
      </c>
      <c r="D19" s="7">
        <v>-5.31</v>
      </c>
      <c r="E19">
        <v>1.68</v>
      </c>
      <c r="F19">
        <v>1.57</v>
      </c>
      <c r="G19">
        <v>24</v>
      </c>
      <c r="H19" t="s">
        <v>95</v>
      </c>
      <c r="I19" t="s">
        <v>52</v>
      </c>
      <c r="J19" t="s">
        <v>31</v>
      </c>
      <c r="K19" t="s">
        <v>32</v>
      </c>
      <c r="L19" t="s">
        <v>33</v>
      </c>
      <c r="M19" t="s">
        <v>34</v>
      </c>
      <c r="N19" t="s">
        <v>99</v>
      </c>
      <c r="O19">
        <v>0.59</v>
      </c>
      <c r="P19" t="s">
        <v>36</v>
      </c>
      <c r="Q19" t="s">
        <v>37</v>
      </c>
      <c r="R19" t="s">
        <v>48</v>
      </c>
      <c r="S19" t="s">
        <v>98</v>
      </c>
      <c r="T19">
        <v>92677</v>
      </c>
      <c r="U19" s="1">
        <v>42032</v>
      </c>
      <c r="V19" s="1">
        <v>42034</v>
      </c>
      <c r="W19">
        <v>1</v>
      </c>
      <c r="X19" s="6">
        <v>2.25</v>
      </c>
      <c r="Y19">
        <v>87651</v>
      </c>
      <c r="Z19">
        <v>2</v>
      </c>
      <c r="AA19" s="10">
        <v>-235.88</v>
      </c>
      <c r="AB19">
        <v>0.05</v>
      </c>
      <c r="AC19" t="s">
        <v>3057</v>
      </c>
      <c r="AD19" t="s">
        <v>3070</v>
      </c>
      <c r="AE19" t="str">
        <f>IF(Orders[[#This Row],[Discount]]&gt;0, "Discounted", "Non-Discounted")</f>
        <v>Discounted</v>
      </c>
      <c r="AF19">
        <f>IF(Orders[[#This Row],[Profit]]&lt;0,Orders[[#This Row],[Profit]], 0)</f>
        <v>-5.31</v>
      </c>
      <c r="AG19">
        <f>IF(Orders[[#This Row],[Profit]]&gt;0,Orders[[#This Row],[Profit]], 0)</f>
        <v>0</v>
      </c>
      <c r="AH19" s="7" t="str">
        <f>IFERROR((Orders[[#This Row],[Sales]]/Orders[[#This Row],[Profit_Prodcut/]])*100, "")</f>
        <v/>
      </c>
      <c r="AI19" s="9">
        <f>Orders[[#This Row],[Discount]]</f>
        <v>0.02</v>
      </c>
    </row>
    <row r="20" spans="1:35">
      <c r="A20">
        <v>23967</v>
      </c>
      <c r="B20" t="s">
        <v>40</v>
      </c>
      <c r="C20" s="9">
        <v>0.04</v>
      </c>
      <c r="D20" s="7">
        <v>8.89</v>
      </c>
      <c r="E20">
        <v>4.1399999999999997</v>
      </c>
      <c r="F20">
        <v>6.6</v>
      </c>
      <c r="G20">
        <v>27</v>
      </c>
      <c r="H20" t="s">
        <v>100</v>
      </c>
      <c r="I20" t="s">
        <v>52</v>
      </c>
      <c r="J20" t="s">
        <v>31</v>
      </c>
      <c r="K20" t="s">
        <v>44</v>
      </c>
      <c r="L20" t="s">
        <v>53</v>
      </c>
      <c r="M20" t="s">
        <v>62</v>
      </c>
      <c r="N20" t="s">
        <v>101</v>
      </c>
      <c r="O20">
        <v>0.49</v>
      </c>
      <c r="P20" t="s">
        <v>36</v>
      </c>
      <c r="Q20" t="s">
        <v>37</v>
      </c>
      <c r="R20" t="s">
        <v>48</v>
      </c>
      <c r="S20" t="s">
        <v>102</v>
      </c>
      <c r="T20">
        <v>90712</v>
      </c>
      <c r="U20" s="1">
        <v>42126</v>
      </c>
      <c r="V20" s="1">
        <v>42128</v>
      </c>
      <c r="W20">
        <v>12</v>
      </c>
      <c r="X20" s="6">
        <v>54.78</v>
      </c>
      <c r="Y20">
        <v>87652</v>
      </c>
      <c r="Z20">
        <v>2</v>
      </c>
      <c r="AA20" s="10">
        <v>16.239999999999998</v>
      </c>
      <c r="AB20">
        <v>2.2799999999999998</v>
      </c>
      <c r="AC20" t="s">
        <v>3060</v>
      </c>
      <c r="AD20" t="s">
        <v>3070</v>
      </c>
      <c r="AE20" t="str">
        <f>IF(Orders[[#This Row],[Discount]]&gt;0, "Discounted", "Non-Discounted")</f>
        <v>Discounted</v>
      </c>
      <c r="AF20">
        <f>IF(Orders[[#This Row],[Profit]]&lt;0,Orders[[#This Row],[Profit]], 0)</f>
        <v>0</v>
      </c>
      <c r="AG20">
        <f>IF(Orders[[#This Row],[Profit]]&gt;0,Orders[[#This Row],[Profit]], 0)</f>
        <v>8.89</v>
      </c>
      <c r="AH20" s="7">
        <f>IFERROR((Orders[[#This Row],[Sales]]/Orders[[#This Row],[Profit_Prodcut/]])*100, "")</f>
        <v>616.19797525309332</v>
      </c>
      <c r="AI20" s="9">
        <f>Orders[[#This Row],[Discount]]</f>
        <v>0.04</v>
      </c>
    </row>
    <row r="21" spans="1:35">
      <c r="A21">
        <v>23509</v>
      </c>
      <c r="B21" t="s">
        <v>28</v>
      </c>
      <c r="C21" s="9">
        <v>0.08</v>
      </c>
      <c r="D21" s="7">
        <v>144.69</v>
      </c>
      <c r="E21">
        <v>34.99</v>
      </c>
      <c r="F21">
        <v>7.73</v>
      </c>
      <c r="G21">
        <v>32</v>
      </c>
      <c r="H21" t="s">
        <v>103</v>
      </c>
      <c r="I21" t="s">
        <v>52</v>
      </c>
      <c r="J21" t="s">
        <v>31</v>
      </c>
      <c r="K21" t="s">
        <v>32</v>
      </c>
      <c r="L21" t="s">
        <v>33</v>
      </c>
      <c r="M21" t="s">
        <v>62</v>
      </c>
      <c r="N21" t="s">
        <v>104</v>
      </c>
      <c r="O21">
        <v>0.59</v>
      </c>
      <c r="P21" t="s">
        <v>36</v>
      </c>
      <c r="Q21" t="s">
        <v>37</v>
      </c>
      <c r="R21" t="s">
        <v>105</v>
      </c>
      <c r="S21" t="s">
        <v>106</v>
      </c>
      <c r="T21">
        <v>97526</v>
      </c>
      <c r="U21" s="1">
        <v>42057</v>
      </c>
      <c r="V21" s="1">
        <v>42058</v>
      </c>
      <c r="W21">
        <v>13</v>
      </c>
      <c r="X21" s="6">
        <v>424.68</v>
      </c>
      <c r="Y21">
        <v>89199</v>
      </c>
      <c r="Z21">
        <v>1</v>
      </c>
      <c r="AA21" s="10">
        <v>34.07</v>
      </c>
      <c r="AB21">
        <v>36.93</v>
      </c>
      <c r="AC21" t="s">
        <v>3059</v>
      </c>
      <c r="AD21" t="s">
        <v>3070</v>
      </c>
      <c r="AE21" t="str">
        <f>IF(Orders[[#This Row],[Discount]]&gt;0, "Discounted", "Non-Discounted")</f>
        <v>Discounted</v>
      </c>
      <c r="AF21">
        <f>IF(Orders[[#This Row],[Profit]]&lt;0,Orders[[#This Row],[Profit]], 0)</f>
        <v>0</v>
      </c>
      <c r="AG21">
        <f>IF(Orders[[#This Row],[Profit]]&gt;0,Orders[[#This Row],[Profit]], 0)</f>
        <v>144.69</v>
      </c>
      <c r="AH21" s="7">
        <f>IFERROR((Orders[[#This Row],[Sales]]/Orders[[#This Row],[Profit_Prodcut/]])*100, "")</f>
        <v>293.51026332158409</v>
      </c>
      <c r="AI21" s="9">
        <f>Orders[[#This Row],[Discount]]</f>
        <v>0.08</v>
      </c>
    </row>
    <row r="22" spans="1:35">
      <c r="A22">
        <v>23612</v>
      </c>
      <c r="B22" t="s">
        <v>28</v>
      </c>
      <c r="C22" s="9">
        <v>0.01</v>
      </c>
      <c r="D22" s="7">
        <v>-35.880000000000003</v>
      </c>
      <c r="E22">
        <v>17.98</v>
      </c>
      <c r="F22">
        <v>8.51</v>
      </c>
      <c r="G22">
        <v>32</v>
      </c>
      <c r="H22" t="s">
        <v>103</v>
      </c>
      <c r="I22" t="s">
        <v>52</v>
      </c>
      <c r="J22" t="s">
        <v>31</v>
      </c>
      <c r="K22" t="s">
        <v>80</v>
      </c>
      <c r="L22" t="s">
        <v>88</v>
      </c>
      <c r="M22" t="s">
        <v>89</v>
      </c>
      <c r="N22" t="s">
        <v>107</v>
      </c>
      <c r="O22">
        <v>0.4</v>
      </c>
      <c r="P22" t="s">
        <v>36</v>
      </c>
      <c r="Q22" t="s">
        <v>37</v>
      </c>
      <c r="R22" t="s">
        <v>105</v>
      </c>
      <c r="S22" t="s">
        <v>106</v>
      </c>
      <c r="T22">
        <v>97526</v>
      </c>
      <c r="U22" s="1">
        <v>42090</v>
      </c>
      <c r="V22" s="1">
        <v>42091</v>
      </c>
      <c r="W22">
        <v>2</v>
      </c>
      <c r="X22" s="6">
        <v>40.17</v>
      </c>
      <c r="Y22">
        <v>89200</v>
      </c>
      <c r="Z22">
        <v>1</v>
      </c>
      <c r="AA22" s="10">
        <v>-89.32</v>
      </c>
      <c r="AB22">
        <v>0.41</v>
      </c>
      <c r="AC22" t="s">
        <v>3062</v>
      </c>
      <c r="AD22" t="s">
        <v>3070</v>
      </c>
      <c r="AE22" t="str">
        <f>IF(Orders[[#This Row],[Discount]]&gt;0, "Discounted", "Non-Discounted")</f>
        <v>Discounted</v>
      </c>
      <c r="AF22">
        <f>IF(Orders[[#This Row],[Profit]]&lt;0,Orders[[#This Row],[Profit]], 0)</f>
        <v>-35.880000000000003</v>
      </c>
      <c r="AG22">
        <f>IF(Orders[[#This Row],[Profit]]&gt;0,Orders[[#This Row],[Profit]], 0)</f>
        <v>0</v>
      </c>
      <c r="AH22" s="7" t="str">
        <f>IFERROR((Orders[[#This Row],[Sales]]/Orders[[#This Row],[Profit_Prodcut/]])*100, "")</f>
        <v/>
      </c>
      <c r="AI22" s="9">
        <f>Orders[[#This Row],[Discount]]</f>
        <v>0.01</v>
      </c>
    </row>
    <row r="23" spans="1:35">
      <c r="A23">
        <v>23278</v>
      </c>
      <c r="B23" t="s">
        <v>59</v>
      </c>
      <c r="C23" s="9">
        <v>0.09</v>
      </c>
      <c r="D23" s="7">
        <v>210</v>
      </c>
      <c r="E23">
        <v>125.99</v>
      </c>
      <c r="F23">
        <v>7.69</v>
      </c>
      <c r="G23">
        <v>32</v>
      </c>
      <c r="H23" t="s">
        <v>103</v>
      </c>
      <c r="I23" t="s">
        <v>30</v>
      </c>
      <c r="J23" t="s">
        <v>31</v>
      </c>
      <c r="K23" t="s">
        <v>80</v>
      </c>
      <c r="L23" t="s">
        <v>81</v>
      </c>
      <c r="M23" t="s">
        <v>62</v>
      </c>
      <c r="N23" t="s">
        <v>108</v>
      </c>
      <c r="O23">
        <v>0.59</v>
      </c>
      <c r="P23" t="s">
        <v>36</v>
      </c>
      <c r="Q23" t="s">
        <v>37</v>
      </c>
      <c r="R23" t="s">
        <v>105</v>
      </c>
      <c r="S23" t="s">
        <v>106</v>
      </c>
      <c r="T23">
        <v>97526</v>
      </c>
      <c r="U23" s="1">
        <v>42024</v>
      </c>
      <c r="V23" s="1">
        <v>42026</v>
      </c>
      <c r="W23">
        <v>8</v>
      </c>
      <c r="X23" s="6">
        <v>783.55</v>
      </c>
      <c r="Y23">
        <v>89202</v>
      </c>
      <c r="Z23">
        <v>2</v>
      </c>
      <c r="AA23" s="10">
        <v>26.8</v>
      </c>
      <c r="AB23">
        <v>77.489999999999995</v>
      </c>
      <c r="AC23" t="s">
        <v>3057</v>
      </c>
      <c r="AD23" t="s">
        <v>3070</v>
      </c>
      <c r="AE23" t="str">
        <f>IF(Orders[[#This Row],[Discount]]&gt;0, "Discounted", "Non-Discounted")</f>
        <v>Discounted</v>
      </c>
      <c r="AF23">
        <f>IF(Orders[[#This Row],[Profit]]&lt;0,Orders[[#This Row],[Profit]], 0)</f>
        <v>0</v>
      </c>
      <c r="AG23">
        <f>IF(Orders[[#This Row],[Profit]]&gt;0,Orders[[#This Row],[Profit]], 0)</f>
        <v>210</v>
      </c>
      <c r="AH23" s="7">
        <f>IFERROR((Orders[[#This Row],[Sales]]/Orders[[#This Row],[Profit_Prodcut/]])*100, "")</f>
        <v>373.11904761904759</v>
      </c>
      <c r="AI23" s="9">
        <f>Orders[[#This Row],[Discount]]</f>
        <v>0.09</v>
      </c>
    </row>
    <row r="24" spans="1:35">
      <c r="A24">
        <v>19355</v>
      </c>
      <c r="B24" t="s">
        <v>109</v>
      </c>
      <c r="C24" s="9">
        <v>0.06</v>
      </c>
      <c r="D24" s="7">
        <v>3568.1</v>
      </c>
      <c r="E24">
        <v>205.99</v>
      </c>
      <c r="F24">
        <v>8.99</v>
      </c>
      <c r="G24">
        <v>32</v>
      </c>
      <c r="H24" t="s">
        <v>103</v>
      </c>
      <c r="I24" t="s">
        <v>52</v>
      </c>
      <c r="J24" t="s">
        <v>31</v>
      </c>
      <c r="K24" t="s">
        <v>80</v>
      </c>
      <c r="L24" t="s">
        <v>81</v>
      </c>
      <c r="M24" t="s">
        <v>62</v>
      </c>
      <c r="N24" t="s">
        <v>110</v>
      </c>
      <c r="O24">
        <v>0.56000000000000005</v>
      </c>
      <c r="P24" t="s">
        <v>36</v>
      </c>
      <c r="Q24" t="s">
        <v>37</v>
      </c>
      <c r="R24" t="s">
        <v>105</v>
      </c>
      <c r="S24" t="s">
        <v>106</v>
      </c>
      <c r="T24">
        <v>97526</v>
      </c>
      <c r="U24" s="1">
        <v>42075</v>
      </c>
      <c r="V24" s="1">
        <v>42082</v>
      </c>
      <c r="W24">
        <v>22</v>
      </c>
      <c r="X24" s="6">
        <v>3838.14</v>
      </c>
      <c r="Y24">
        <v>89203</v>
      </c>
      <c r="Z24">
        <v>7</v>
      </c>
      <c r="AA24" s="10">
        <v>92.96</v>
      </c>
      <c r="AB24">
        <v>244.99</v>
      </c>
      <c r="AC24" t="s">
        <v>3062</v>
      </c>
      <c r="AD24" t="s">
        <v>3070</v>
      </c>
      <c r="AE24" t="str">
        <f>IF(Orders[[#This Row],[Discount]]&gt;0, "Discounted", "Non-Discounted")</f>
        <v>Discounted</v>
      </c>
      <c r="AF24">
        <f>IF(Orders[[#This Row],[Profit]]&lt;0,Orders[[#This Row],[Profit]], 0)</f>
        <v>0</v>
      </c>
      <c r="AG24">
        <f>IF(Orders[[#This Row],[Profit]]&gt;0,Orders[[#This Row],[Profit]], 0)</f>
        <v>3568.1</v>
      </c>
      <c r="AH24" s="7">
        <f>IFERROR((Orders[[#This Row],[Sales]]/Orders[[#This Row],[Profit_Prodcut/]])*100, "")</f>
        <v>107.56817353773718</v>
      </c>
      <c r="AI24" s="9">
        <f>Orders[[#This Row],[Discount]]</f>
        <v>0.06</v>
      </c>
    </row>
    <row r="25" spans="1:35">
      <c r="A25">
        <v>23654</v>
      </c>
      <c r="B25" t="s">
        <v>40</v>
      </c>
      <c r="C25" s="9">
        <v>0.03</v>
      </c>
      <c r="D25" s="7">
        <v>-84.44</v>
      </c>
      <c r="E25">
        <v>4.24</v>
      </c>
      <c r="F25">
        <v>5.41</v>
      </c>
      <c r="G25">
        <v>33</v>
      </c>
      <c r="H25" t="s">
        <v>111</v>
      </c>
      <c r="I25" t="s">
        <v>52</v>
      </c>
      <c r="J25" t="s">
        <v>31</v>
      </c>
      <c r="K25" t="s">
        <v>32</v>
      </c>
      <c r="L25" t="s">
        <v>112</v>
      </c>
      <c r="M25" t="s">
        <v>62</v>
      </c>
      <c r="N25" t="s">
        <v>113</v>
      </c>
      <c r="O25">
        <v>0.35</v>
      </c>
      <c r="P25" t="s">
        <v>36</v>
      </c>
      <c r="Q25" t="s">
        <v>37</v>
      </c>
      <c r="R25" t="s">
        <v>105</v>
      </c>
      <c r="S25" t="s">
        <v>114</v>
      </c>
      <c r="T25">
        <v>97030</v>
      </c>
      <c r="U25" s="1">
        <v>42170</v>
      </c>
      <c r="V25" s="1">
        <v>42172</v>
      </c>
      <c r="W25">
        <v>13</v>
      </c>
      <c r="X25" s="6">
        <v>58.68</v>
      </c>
      <c r="Y25">
        <v>89201</v>
      </c>
      <c r="Z25">
        <v>2</v>
      </c>
      <c r="AA25" s="10">
        <v>-143.9</v>
      </c>
      <c r="AB25">
        <v>1.81</v>
      </c>
      <c r="AC25" t="s">
        <v>3058</v>
      </c>
      <c r="AD25" t="s">
        <v>3070</v>
      </c>
      <c r="AE25" t="str">
        <f>IF(Orders[[#This Row],[Discount]]&gt;0, "Discounted", "Non-Discounted")</f>
        <v>Discounted</v>
      </c>
      <c r="AF25">
        <f>IF(Orders[[#This Row],[Profit]]&lt;0,Orders[[#This Row],[Profit]], 0)</f>
        <v>-84.44</v>
      </c>
      <c r="AG25">
        <f>IF(Orders[[#This Row],[Profit]]&gt;0,Orders[[#This Row],[Profit]], 0)</f>
        <v>0</v>
      </c>
      <c r="AH25" s="7" t="str">
        <f>IFERROR((Orders[[#This Row],[Sales]]/Orders[[#This Row],[Profit_Prodcut/]])*100, "")</f>
        <v/>
      </c>
      <c r="AI25" s="9">
        <f>Orders[[#This Row],[Discount]]</f>
        <v>0.03</v>
      </c>
    </row>
    <row r="26" spans="1:35">
      <c r="A26">
        <v>23655</v>
      </c>
      <c r="B26" t="s">
        <v>40</v>
      </c>
      <c r="C26" s="9">
        <v>0.04</v>
      </c>
      <c r="D26" s="7">
        <v>24.31</v>
      </c>
      <c r="E26">
        <v>2.94</v>
      </c>
      <c r="F26">
        <v>0.7</v>
      </c>
      <c r="G26">
        <v>33</v>
      </c>
      <c r="H26" t="s">
        <v>111</v>
      </c>
      <c r="I26" t="s">
        <v>52</v>
      </c>
      <c r="J26" t="s">
        <v>31</v>
      </c>
      <c r="K26" t="s">
        <v>32</v>
      </c>
      <c r="L26" t="s">
        <v>33</v>
      </c>
      <c r="M26" t="s">
        <v>34</v>
      </c>
      <c r="N26" t="s">
        <v>115</v>
      </c>
      <c r="O26">
        <v>0.57999999999999996</v>
      </c>
      <c r="P26" t="s">
        <v>36</v>
      </c>
      <c r="Q26" t="s">
        <v>37</v>
      </c>
      <c r="R26" t="s">
        <v>105</v>
      </c>
      <c r="S26" t="s">
        <v>114</v>
      </c>
      <c r="T26">
        <v>97030</v>
      </c>
      <c r="U26" s="1">
        <v>42170</v>
      </c>
      <c r="V26" s="1">
        <v>42171</v>
      </c>
      <c r="W26">
        <v>18</v>
      </c>
      <c r="X26" s="6">
        <v>53.1</v>
      </c>
      <c r="Y26">
        <v>89201</v>
      </c>
      <c r="Z26">
        <v>1</v>
      </c>
      <c r="AA26" s="10">
        <v>45.79</v>
      </c>
      <c r="AB26">
        <v>2.21</v>
      </c>
      <c r="AC26" t="s">
        <v>3058</v>
      </c>
      <c r="AD26" t="s">
        <v>3070</v>
      </c>
      <c r="AE26" t="str">
        <f>IF(Orders[[#This Row],[Discount]]&gt;0, "Discounted", "Non-Discounted")</f>
        <v>Discounted</v>
      </c>
      <c r="AF26">
        <f>IF(Orders[[#This Row],[Profit]]&lt;0,Orders[[#This Row],[Profit]], 0)</f>
        <v>0</v>
      </c>
      <c r="AG26">
        <f>IF(Orders[[#This Row],[Profit]]&gt;0,Orders[[#This Row],[Profit]], 0)</f>
        <v>24.31</v>
      </c>
      <c r="AH26" s="7">
        <f>IFERROR((Orders[[#This Row],[Sales]]/Orders[[#This Row],[Profit_Prodcut/]])*100, "")</f>
        <v>218.42863019333612</v>
      </c>
      <c r="AI26" s="9">
        <f>Orders[[#This Row],[Discount]]</f>
        <v>0.04</v>
      </c>
    </row>
    <row r="27" spans="1:35">
      <c r="A27">
        <v>25933</v>
      </c>
      <c r="B27" t="s">
        <v>28</v>
      </c>
      <c r="C27" s="9">
        <v>0</v>
      </c>
      <c r="D27" s="7">
        <v>25.91</v>
      </c>
      <c r="E27">
        <v>99.99</v>
      </c>
      <c r="F27">
        <v>19.989999999999998</v>
      </c>
      <c r="G27">
        <v>43</v>
      </c>
      <c r="H27" t="s">
        <v>116</v>
      </c>
      <c r="I27" t="s">
        <v>52</v>
      </c>
      <c r="J27" t="s">
        <v>117</v>
      </c>
      <c r="K27" t="s">
        <v>80</v>
      </c>
      <c r="L27" t="s">
        <v>88</v>
      </c>
      <c r="M27" t="s">
        <v>62</v>
      </c>
      <c r="N27" t="s">
        <v>118</v>
      </c>
      <c r="O27">
        <v>0.52</v>
      </c>
      <c r="P27" t="s">
        <v>36</v>
      </c>
      <c r="Q27" t="s">
        <v>37</v>
      </c>
      <c r="R27" t="s">
        <v>38</v>
      </c>
      <c r="S27" t="s">
        <v>119</v>
      </c>
      <c r="T27">
        <v>98052</v>
      </c>
      <c r="U27" s="1">
        <v>42134</v>
      </c>
      <c r="V27" s="1">
        <v>42135</v>
      </c>
      <c r="W27">
        <v>6</v>
      </c>
      <c r="X27" s="6">
        <v>647.07000000000005</v>
      </c>
      <c r="Y27">
        <v>91454</v>
      </c>
      <c r="Z27">
        <v>1</v>
      </c>
      <c r="AA27" s="10">
        <v>4</v>
      </c>
      <c r="AB27">
        <v>0</v>
      </c>
      <c r="AC27" t="s">
        <v>3060</v>
      </c>
      <c r="AD27" t="s">
        <v>3071</v>
      </c>
      <c r="AE27" t="str">
        <f>IF(Orders[[#This Row],[Discount]]&gt;0, "Discounted", "Non-Discounted")</f>
        <v>Non-Discounted</v>
      </c>
      <c r="AF27">
        <f>IF(Orders[[#This Row],[Profit]]&lt;0,Orders[[#This Row],[Profit]], 0)</f>
        <v>0</v>
      </c>
      <c r="AG27">
        <f>IF(Orders[[#This Row],[Profit]]&gt;0,Orders[[#This Row],[Profit]], 0)</f>
        <v>25.91</v>
      </c>
      <c r="AH27" s="7">
        <f>IFERROR((Orders[[#This Row],[Sales]]/Orders[[#This Row],[Profit_Prodcut/]])*100, "")</f>
        <v>2497.375530683134</v>
      </c>
      <c r="AI27" s="9">
        <f>Orders[[#This Row],[Discount]]</f>
        <v>0</v>
      </c>
    </row>
    <row r="28" spans="1:35">
      <c r="A28">
        <v>18551</v>
      </c>
      <c r="B28" t="s">
        <v>40</v>
      </c>
      <c r="C28" s="9">
        <v>0</v>
      </c>
      <c r="D28" s="7">
        <v>162.66999999999999</v>
      </c>
      <c r="E28">
        <v>115.99</v>
      </c>
      <c r="F28">
        <v>2.5</v>
      </c>
      <c r="G28">
        <v>52</v>
      </c>
      <c r="H28" t="s">
        <v>120</v>
      </c>
      <c r="I28" t="s">
        <v>52</v>
      </c>
      <c r="J28" t="s">
        <v>31</v>
      </c>
      <c r="K28" t="s">
        <v>80</v>
      </c>
      <c r="L28" t="s">
        <v>81</v>
      </c>
      <c r="M28" t="s">
        <v>62</v>
      </c>
      <c r="N28" t="s">
        <v>121</v>
      </c>
      <c r="O28">
        <v>0.56999999999999995</v>
      </c>
      <c r="P28" t="s">
        <v>36</v>
      </c>
      <c r="Q28" t="s">
        <v>37</v>
      </c>
      <c r="R28" t="s">
        <v>38</v>
      </c>
      <c r="S28" t="s">
        <v>122</v>
      </c>
      <c r="T28">
        <v>98373</v>
      </c>
      <c r="U28" s="1">
        <v>42073</v>
      </c>
      <c r="V28" s="1">
        <v>42073</v>
      </c>
      <c r="W28">
        <v>6</v>
      </c>
      <c r="X28" s="6">
        <v>627.04</v>
      </c>
      <c r="Y28">
        <v>88426</v>
      </c>
      <c r="Z28">
        <v>0</v>
      </c>
      <c r="AA28" s="10">
        <v>25.94</v>
      </c>
      <c r="AB28">
        <v>0</v>
      </c>
      <c r="AC28" t="s">
        <v>3062</v>
      </c>
      <c r="AD28" t="s">
        <v>3071</v>
      </c>
      <c r="AE28" t="str">
        <f>IF(Orders[[#This Row],[Discount]]&gt;0, "Discounted", "Non-Discounted")</f>
        <v>Non-Discounted</v>
      </c>
      <c r="AF28">
        <f>IF(Orders[[#This Row],[Profit]]&lt;0,Orders[[#This Row],[Profit]], 0)</f>
        <v>0</v>
      </c>
      <c r="AG28">
        <f>IF(Orders[[#This Row],[Profit]]&gt;0,Orders[[#This Row],[Profit]], 0)</f>
        <v>162.66999999999999</v>
      </c>
      <c r="AH28" s="7">
        <f>IFERROR((Orders[[#This Row],[Sales]]/Orders[[#This Row],[Profit_Prodcut/]])*100, "")</f>
        <v>385.46751091166163</v>
      </c>
      <c r="AI28" s="9">
        <f>Orders[[#This Row],[Discount]]</f>
        <v>0</v>
      </c>
    </row>
    <row r="29" spans="1:35">
      <c r="A29">
        <v>22117</v>
      </c>
      <c r="B29" t="s">
        <v>50</v>
      </c>
      <c r="C29" s="9">
        <v>7.0000000000000007E-2</v>
      </c>
      <c r="D29" s="7">
        <v>-6923.6</v>
      </c>
      <c r="E29">
        <v>3502.14</v>
      </c>
      <c r="F29">
        <v>8.73</v>
      </c>
      <c r="G29">
        <v>53</v>
      </c>
      <c r="H29" t="s">
        <v>123</v>
      </c>
      <c r="I29" t="s">
        <v>42</v>
      </c>
      <c r="J29" t="s">
        <v>31</v>
      </c>
      <c r="K29" t="s">
        <v>80</v>
      </c>
      <c r="L29" t="s">
        <v>88</v>
      </c>
      <c r="M29" t="s">
        <v>124</v>
      </c>
      <c r="N29" t="s">
        <v>125</v>
      </c>
      <c r="O29">
        <v>0.56999999999999995</v>
      </c>
      <c r="P29" t="s">
        <v>36</v>
      </c>
      <c r="Q29" t="s">
        <v>37</v>
      </c>
      <c r="R29" t="s">
        <v>38</v>
      </c>
      <c r="S29" t="s">
        <v>119</v>
      </c>
      <c r="T29">
        <v>98052</v>
      </c>
      <c r="U29" s="1">
        <v>42032</v>
      </c>
      <c r="V29" s="1">
        <v>42034</v>
      </c>
      <c r="W29">
        <v>1</v>
      </c>
      <c r="X29" s="6">
        <v>3267.55</v>
      </c>
      <c r="Y29">
        <v>88425</v>
      </c>
      <c r="Z29">
        <v>2</v>
      </c>
      <c r="AA29" s="10">
        <v>-211.89</v>
      </c>
      <c r="AB29">
        <v>245.94</v>
      </c>
      <c r="AC29" t="s">
        <v>3057</v>
      </c>
      <c r="AD29" t="s">
        <v>3070</v>
      </c>
      <c r="AE29" t="str">
        <f>IF(Orders[[#This Row],[Discount]]&gt;0, "Discounted", "Non-Discounted")</f>
        <v>Discounted</v>
      </c>
      <c r="AF29">
        <f>IF(Orders[[#This Row],[Profit]]&lt;0,Orders[[#This Row],[Profit]], 0)</f>
        <v>-6923.6</v>
      </c>
      <c r="AG29">
        <f>IF(Orders[[#This Row],[Profit]]&gt;0,Orders[[#This Row],[Profit]], 0)</f>
        <v>0</v>
      </c>
      <c r="AH29" s="7" t="str">
        <f>IFERROR((Orders[[#This Row],[Sales]]/Orders[[#This Row],[Profit_Prodcut/]])*100, "")</f>
        <v/>
      </c>
      <c r="AI29" s="9">
        <f>Orders[[#This Row],[Discount]]</f>
        <v>7.0000000000000007E-2</v>
      </c>
    </row>
    <row r="30" spans="1:35">
      <c r="A30">
        <v>18552</v>
      </c>
      <c r="B30" t="s">
        <v>40</v>
      </c>
      <c r="C30" s="9">
        <v>0.02</v>
      </c>
      <c r="D30" s="7">
        <v>-67.489999999999995</v>
      </c>
      <c r="E30">
        <v>5.98</v>
      </c>
      <c r="F30">
        <v>5.79</v>
      </c>
      <c r="G30">
        <v>53</v>
      </c>
      <c r="H30" t="s">
        <v>123</v>
      </c>
      <c r="I30" t="s">
        <v>52</v>
      </c>
      <c r="J30" t="s">
        <v>31</v>
      </c>
      <c r="K30" t="s">
        <v>32</v>
      </c>
      <c r="L30" t="s">
        <v>96</v>
      </c>
      <c r="M30" t="s">
        <v>62</v>
      </c>
      <c r="N30" t="s">
        <v>126</v>
      </c>
      <c r="O30">
        <v>0.36</v>
      </c>
      <c r="P30" t="s">
        <v>36</v>
      </c>
      <c r="Q30" t="s">
        <v>37</v>
      </c>
      <c r="R30" t="s">
        <v>38</v>
      </c>
      <c r="S30" t="s">
        <v>119</v>
      </c>
      <c r="T30">
        <v>98052</v>
      </c>
      <c r="U30" s="1">
        <v>42073</v>
      </c>
      <c r="V30" s="1">
        <v>42074</v>
      </c>
      <c r="W30">
        <v>17</v>
      </c>
      <c r="X30" s="6">
        <v>110.19</v>
      </c>
      <c r="Y30">
        <v>88426</v>
      </c>
      <c r="Z30">
        <v>1</v>
      </c>
      <c r="AA30" s="10">
        <v>-61.25</v>
      </c>
      <c r="AB30">
        <v>2.25</v>
      </c>
      <c r="AC30" t="s">
        <v>3062</v>
      </c>
      <c r="AD30" t="s">
        <v>3070</v>
      </c>
      <c r="AE30" t="str">
        <f>IF(Orders[[#This Row],[Discount]]&gt;0, "Discounted", "Non-Discounted")</f>
        <v>Discounted</v>
      </c>
      <c r="AF30">
        <f>IF(Orders[[#This Row],[Profit]]&lt;0,Orders[[#This Row],[Profit]], 0)</f>
        <v>-67.489999999999995</v>
      </c>
      <c r="AG30">
        <f>IF(Orders[[#This Row],[Profit]]&gt;0,Orders[[#This Row],[Profit]], 0)</f>
        <v>0</v>
      </c>
      <c r="AH30" s="7" t="str">
        <f>IFERROR((Orders[[#This Row],[Sales]]/Orders[[#This Row],[Profit_Prodcut/]])*100, "")</f>
        <v/>
      </c>
      <c r="AI30" s="9">
        <f>Orders[[#This Row],[Discount]]</f>
        <v>0.02</v>
      </c>
    </row>
    <row r="31" spans="1:35">
      <c r="A31">
        <v>20697</v>
      </c>
      <c r="B31" t="s">
        <v>59</v>
      </c>
      <c r="C31" s="9">
        <v>0.06</v>
      </c>
      <c r="D31" s="7">
        <v>19.63</v>
      </c>
      <c r="E31">
        <v>3.8</v>
      </c>
      <c r="F31">
        <v>1.49</v>
      </c>
      <c r="G31">
        <v>56</v>
      </c>
      <c r="H31" t="s">
        <v>127</v>
      </c>
      <c r="I31" t="s">
        <v>52</v>
      </c>
      <c r="J31" t="s">
        <v>117</v>
      </c>
      <c r="K31" t="s">
        <v>32</v>
      </c>
      <c r="L31" t="s">
        <v>112</v>
      </c>
      <c r="M31" t="s">
        <v>62</v>
      </c>
      <c r="N31" t="s">
        <v>128</v>
      </c>
      <c r="O31">
        <v>0.38</v>
      </c>
      <c r="P31" t="s">
        <v>36</v>
      </c>
      <c r="Q31" t="s">
        <v>56</v>
      </c>
      <c r="R31" t="s">
        <v>74</v>
      </c>
      <c r="S31" t="s">
        <v>129</v>
      </c>
      <c r="T31">
        <v>14150</v>
      </c>
      <c r="U31" s="1">
        <v>42114</v>
      </c>
      <c r="V31" s="1">
        <v>42115</v>
      </c>
      <c r="W31">
        <v>20</v>
      </c>
      <c r="X31" s="6">
        <v>73.55</v>
      </c>
      <c r="Y31">
        <v>88075</v>
      </c>
      <c r="Z31">
        <v>1</v>
      </c>
      <c r="AA31" s="10">
        <v>26.69</v>
      </c>
      <c r="AB31">
        <v>4.6900000000000004</v>
      </c>
      <c r="AC31" t="s">
        <v>3061</v>
      </c>
      <c r="AD31" t="s">
        <v>3070</v>
      </c>
      <c r="AE31" t="str">
        <f>IF(Orders[[#This Row],[Discount]]&gt;0, "Discounted", "Non-Discounted")</f>
        <v>Discounted</v>
      </c>
      <c r="AF31">
        <f>IF(Orders[[#This Row],[Profit]]&lt;0,Orders[[#This Row],[Profit]], 0)</f>
        <v>0</v>
      </c>
      <c r="AG31">
        <f>IF(Orders[[#This Row],[Profit]]&gt;0,Orders[[#This Row],[Profit]], 0)</f>
        <v>19.63</v>
      </c>
      <c r="AH31" s="7">
        <f>IFERROR((Orders[[#This Row],[Sales]]/Orders[[#This Row],[Profit_Prodcut/]])*100, "")</f>
        <v>374.68160978094755</v>
      </c>
      <c r="AI31" s="9">
        <f>Orders[[#This Row],[Discount]]</f>
        <v>0.06</v>
      </c>
    </row>
    <row r="32" spans="1:35">
      <c r="A32">
        <v>20698</v>
      </c>
      <c r="B32" t="s">
        <v>59</v>
      </c>
      <c r="C32" s="9">
        <v>0.06</v>
      </c>
      <c r="D32" s="7">
        <v>-1.65</v>
      </c>
      <c r="E32">
        <v>1.76</v>
      </c>
      <c r="F32">
        <v>0.7</v>
      </c>
      <c r="G32">
        <v>56</v>
      </c>
      <c r="H32" t="s">
        <v>127</v>
      </c>
      <c r="I32" t="s">
        <v>52</v>
      </c>
      <c r="J32" t="s">
        <v>117</v>
      </c>
      <c r="K32" t="s">
        <v>32</v>
      </c>
      <c r="L32" t="s">
        <v>33</v>
      </c>
      <c r="M32" t="s">
        <v>34</v>
      </c>
      <c r="N32" t="s">
        <v>130</v>
      </c>
      <c r="O32">
        <v>0.56000000000000005</v>
      </c>
      <c r="P32" t="s">
        <v>36</v>
      </c>
      <c r="Q32" t="s">
        <v>56</v>
      </c>
      <c r="R32" t="s">
        <v>74</v>
      </c>
      <c r="S32" t="s">
        <v>129</v>
      </c>
      <c r="T32">
        <v>14150</v>
      </c>
      <c r="U32" s="1">
        <v>42114</v>
      </c>
      <c r="V32" s="1">
        <v>42115</v>
      </c>
      <c r="W32">
        <v>17</v>
      </c>
      <c r="X32" s="6">
        <v>29.57</v>
      </c>
      <c r="Y32">
        <v>88075</v>
      </c>
      <c r="Z32">
        <v>1</v>
      </c>
      <c r="AA32" s="10">
        <v>-5.59</v>
      </c>
      <c r="AB32">
        <v>1.89</v>
      </c>
      <c r="AC32" t="s">
        <v>3061</v>
      </c>
      <c r="AD32" t="s">
        <v>3070</v>
      </c>
      <c r="AE32" t="str">
        <f>IF(Orders[[#This Row],[Discount]]&gt;0, "Discounted", "Non-Discounted")</f>
        <v>Discounted</v>
      </c>
      <c r="AF32">
        <f>IF(Orders[[#This Row],[Profit]]&lt;0,Orders[[#This Row],[Profit]], 0)</f>
        <v>-1.65</v>
      </c>
      <c r="AG32">
        <f>IF(Orders[[#This Row],[Profit]]&gt;0,Orders[[#This Row],[Profit]], 0)</f>
        <v>0</v>
      </c>
      <c r="AH32" s="7" t="str">
        <f>IFERROR((Orders[[#This Row],[Sales]]/Orders[[#This Row],[Profit_Prodcut/]])*100, "")</f>
        <v/>
      </c>
      <c r="AI32" s="9">
        <f>Orders[[#This Row],[Discount]]</f>
        <v>0.06</v>
      </c>
    </row>
    <row r="33" spans="1:35">
      <c r="A33">
        <v>22890</v>
      </c>
      <c r="B33" t="s">
        <v>28</v>
      </c>
      <c r="C33" s="9">
        <v>0.02</v>
      </c>
      <c r="D33" s="7">
        <v>2.14</v>
      </c>
      <c r="E33">
        <v>5.98</v>
      </c>
      <c r="F33">
        <v>5.15</v>
      </c>
      <c r="G33">
        <v>62</v>
      </c>
      <c r="H33" t="s">
        <v>131</v>
      </c>
      <c r="I33" t="s">
        <v>52</v>
      </c>
      <c r="J33" t="s">
        <v>31</v>
      </c>
      <c r="K33" t="s">
        <v>32</v>
      </c>
      <c r="L33" t="s">
        <v>96</v>
      </c>
      <c r="M33" t="s">
        <v>62</v>
      </c>
      <c r="N33" t="s">
        <v>132</v>
      </c>
      <c r="O33">
        <v>0.36</v>
      </c>
      <c r="P33" t="s">
        <v>36</v>
      </c>
      <c r="Q33" t="s">
        <v>64</v>
      </c>
      <c r="R33" t="s">
        <v>133</v>
      </c>
      <c r="S33" t="s">
        <v>134</v>
      </c>
      <c r="T33">
        <v>78664</v>
      </c>
      <c r="U33" s="1">
        <v>42133</v>
      </c>
      <c r="V33" s="1">
        <v>42135</v>
      </c>
      <c r="W33">
        <v>3</v>
      </c>
      <c r="X33" s="6">
        <v>22.85</v>
      </c>
      <c r="Y33">
        <v>87407</v>
      </c>
      <c r="Z33">
        <v>2</v>
      </c>
      <c r="AA33" s="10">
        <v>9.3699999999999992</v>
      </c>
      <c r="AB33">
        <v>0.47</v>
      </c>
      <c r="AC33" t="s">
        <v>3060</v>
      </c>
      <c r="AD33" t="s">
        <v>3070</v>
      </c>
      <c r="AE33" t="str">
        <f>IF(Orders[[#This Row],[Discount]]&gt;0, "Discounted", "Non-Discounted")</f>
        <v>Discounted</v>
      </c>
      <c r="AF33">
        <f>IF(Orders[[#This Row],[Profit]]&lt;0,Orders[[#This Row],[Profit]], 0)</f>
        <v>0</v>
      </c>
      <c r="AG33">
        <f>IF(Orders[[#This Row],[Profit]]&gt;0,Orders[[#This Row],[Profit]], 0)</f>
        <v>2.14</v>
      </c>
      <c r="AH33" s="7">
        <f>IFERROR((Orders[[#This Row],[Sales]]/Orders[[#This Row],[Profit_Prodcut/]])*100, "")</f>
        <v>1067.7570093457944</v>
      </c>
      <c r="AI33" s="9">
        <f>Orders[[#This Row],[Discount]]</f>
        <v>0.02</v>
      </c>
    </row>
    <row r="34" spans="1:35">
      <c r="A34">
        <v>25354</v>
      </c>
      <c r="B34" t="s">
        <v>28</v>
      </c>
      <c r="C34" s="9">
        <v>0.04</v>
      </c>
      <c r="D34" s="7">
        <v>349.41</v>
      </c>
      <c r="E34">
        <v>29.14</v>
      </c>
      <c r="F34">
        <v>4.8600000000000003</v>
      </c>
      <c r="G34">
        <v>62</v>
      </c>
      <c r="H34" t="s">
        <v>131</v>
      </c>
      <c r="I34" t="s">
        <v>52</v>
      </c>
      <c r="J34" t="s">
        <v>31</v>
      </c>
      <c r="K34" t="s">
        <v>32</v>
      </c>
      <c r="L34" t="s">
        <v>96</v>
      </c>
      <c r="M34" t="s">
        <v>34</v>
      </c>
      <c r="N34" t="s">
        <v>135</v>
      </c>
      <c r="O34">
        <v>0.38</v>
      </c>
      <c r="P34" t="s">
        <v>36</v>
      </c>
      <c r="Q34" t="s">
        <v>64</v>
      </c>
      <c r="R34" t="s">
        <v>133</v>
      </c>
      <c r="S34" t="s">
        <v>134</v>
      </c>
      <c r="T34">
        <v>78664</v>
      </c>
      <c r="U34" s="1">
        <v>42167</v>
      </c>
      <c r="V34" s="1">
        <v>42169</v>
      </c>
      <c r="W34">
        <v>17</v>
      </c>
      <c r="X34" s="6">
        <v>506.39</v>
      </c>
      <c r="Y34">
        <v>87408</v>
      </c>
      <c r="Z34">
        <v>2</v>
      </c>
      <c r="AA34" s="10">
        <v>69</v>
      </c>
      <c r="AB34">
        <v>21.1</v>
      </c>
      <c r="AC34" t="s">
        <v>3058</v>
      </c>
      <c r="AD34" t="s">
        <v>3070</v>
      </c>
      <c r="AE34" t="str">
        <f>IF(Orders[[#This Row],[Discount]]&gt;0, "Discounted", "Non-Discounted")</f>
        <v>Discounted</v>
      </c>
      <c r="AF34">
        <f>IF(Orders[[#This Row],[Profit]]&lt;0,Orders[[#This Row],[Profit]], 0)</f>
        <v>0</v>
      </c>
      <c r="AG34">
        <f>IF(Orders[[#This Row],[Profit]]&gt;0,Orders[[#This Row],[Profit]], 0)</f>
        <v>349.41</v>
      </c>
      <c r="AH34" s="7">
        <f>IFERROR((Orders[[#This Row],[Sales]]/Orders[[#This Row],[Profit_Prodcut/]])*100, "")</f>
        <v>144.9271629317993</v>
      </c>
      <c r="AI34" s="9">
        <f>Orders[[#This Row],[Discount]]</f>
        <v>0.04</v>
      </c>
    </row>
    <row r="35" spans="1:35">
      <c r="A35">
        <v>21017</v>
      </c>
      <c r="B35" t="s">
        <v>40</v>
      </c>
      <c r="C35" s="9">
        <v>0</v>
      </c>
      <c r="D35" s="7">
        <v>-37.53</v>
      </c>
      <c r="E35">
        <v>3.69</v>
      </c>
      <c r="F35">
        <v>0.5</v>
      </c>
      <c r="G35">
        <v>64</v>
      </c>
      <c r="H35" t="s">
        <v>136</v>
      </c>
      <c r="I35" t="s">
        <v>52</v>
      </c>
      <c r="J35" t="s">
        <v>61</v>
      </c>
      <c r="K35" t="s">
        <v>32</v>
      </c>
      <c r="L35" t="s">
        <v>137</v>
      </c>
      <c r="M35" t="s">
        <v>62</v>
      </c>
      <c r="N35" t="s">
        <v>138</v>
      </c>
      <c r="O35">
        <v>0.38</v>
      </c>
      <c r="P35" t="s">
        <v>36</v>
      </c>
      <c r="Q35" t="s">
        <v>139</v>
      </c>
      <c r="R35" t="s">
        <v>140</v>
      </c>
      <c r="S35" t="s">
        <v>141</v>
      </c>
      <c r="T35">
        <v>24153</v>
      </c>
      <c r="U35" s="1">
        <v>42065</v>
      </c>
      <c r="V35" s="1">
        <v>42067</v>
      </c>
      <c r="W35">
        <v>1</v>
      </c>
      <c r="X35" s="6">
        <v>4</v>
      </c>
      <c r="Y35">
        <v>87406</v>
      </c>
      <c r="Z35">
        <v>2</v>
      </c>
      <c r="AA35" s="10">
        <v>-938.23</v>
      </c>
      <c r="AB35">
        <v>0</v>
      </c>
      <c r="AC35" t="s">
        <v>3062</v>
      </c>
      <c r="AD35" t="s">
        <v>3071</v>
      </c>
      <c r="AE35" t="str">
        <f>IF(Orders[[#This Row],[Discount]]&gt;0, "Discounted", "Non-Discounted")</f>
        <v>Non-Discounted</v>
      </c>
      <c r="AF35">
        <f>IF(Orders[[#This Row],[Profit]]&lt;0,Orders[[#This Row],[Profit]], 0)</f>
        <v>-37.53</v>
      </c>
      <c r="AG35">
        <f>IF(Orders[[#This Row],[Profit]]&gt;0,Orders[[#This Row],[Profit]], 0)</f>
        <v>0</v>
      </c>
      <c r="AH35" s="7" t="str">
        <f>IFERROR((Orders[[#This Row],[Sales]]/Orders[[#This Row],[Profit_Prodcut/]])*100, "")</f>
        <v/>
      </c>
      <c r="AI35" s="9">
        <f>Orders[[#This Row],[Discount]]</f>
        <v>0</v>
      </c>
    </row>
    <row r="36" spans="1:35">
      <c r="A36">
        <v>21019</v>
      </c>
      <c r="B36" t="s">
        <v>40</v>
      </c>
      <c r="C36" s="9">
        <v>0.02</v>
      </c>
      <c r="D36" s="7">
        <v>101.49</v>
      </c>
      <c r="E36">
        <v>175.99</v>
      </c>
      <c r="F36">
        <v>4.99</v>
      </c>
      <c r="G36">
        <v>64</v>
      </c>
      <c r="H36" t="s">
        <v>136</v>
      </c>
      <c r="I36" t="s">
        <v>30</v>
      </c>
      <c r="J36" t="s">
        <v>61</v>
      </c>
      <c r="K36" t="s">
        <v>80</v>
      </c>
      <c r="L36" t="s">
        <v>81</v>
      </c>
      <c r="M36" t="s">
        <v>62</v>
      </c>
      <c r="N36" t="s">
        <v>142</v>
      </c>
      <c r="O36">
        <v>0.59</v>
      </c>
      <c r="P36" t="s">
        <v>36</v>
      </c>
      <c r="Q36" t="s">
        <v>139</v>
      </c>
      <c r="R36" t="s">
        <v>140</v>
      </c>
      <c r="S36" t="s">
        <v>141</v>
      </c>
      <c r="T36">
        <v>24153</v>
      </c>
      <c r="U36" s="1">
        <v>42065</v>
      </c>
      <c r="V36" s="1">
        <v>42065</v>
      </c>
      <c r="W36">
        <v>4</v>
      </c>
      <c r="X36" s="6">
        <v>589.79999999999995</v>
      </c>
      <c r="Y36">
        <v>87406</v>
      </c>
      <c r="Z36">
        <v>0</v>
      </c>
      <c r="AA36" s="10">
        <v>17.21</v>
      </c>
      <c r="AB36">
        <v>12.04</v>
      </c>
      <c r="AC36" t="s">
        <v>3062</v>
      </c>
      <c r="AD36" t="s">
        <v>3070</v>
      </c>
      <c r="AE36" t="str">
        <f>IF(Orders[[#This Row],[Discount]]&gt;0, "Discounted", "Non-Discounted")</f>
        <v>Discounted</v>
      </c>
      <c r="AF36">
        <f>IF(Orders[[#This Row],[Profit]]&lt;0,Orders[[#This Row],[Profit]], 0)</f>
        <v>0</v>
      </c>
      <c r="AG36">
        <f>IF(Orders[[#This Row],[Profit]]&gt;0,Orders[[#This Row],[Profit]], 0)</f>
        <v>101.49</v>
      </c>
      <c r="AH36" s="7">
        <f>IFERROR((Orders[[#This Row],[Sales]]/Orders[[#This Row],[Profit_Prodcut/]])*100, "")</f>
        <v>581.14099911321318</v>
      </c>
      <c r="AI36" s="9">
        <f>Orders[[#This Row],[Discount]]</f>
        <v>0.02</v>
      </c>
    </row>
    <row r="37" spans="1:35">
      <c r="A37">
        <v>23274</v>
      </c>
      <c r="B37" t="s">
        <v>109</v>
      </c>
      <c r="C37" s="9">
        <v>0.05</v>
      </c>
      <c r="D37" s="7">
        <v>845.66</v>
      </c>
      <c r="E37">
        <v>155.06</v>
      </c>
      <c r="F37">
        <v>7.07</v>
      </c>
      <c r="G37">
        <v>67</v>
      </c>
      <c r="H37" t="s">
        <v>143</v>
      </c>
      <c r="I37" t="s">
        <v>52</v>
      </c>
      <c r="J37" t="s">
        <v>31</v>
      </c>
      <c r="K37" t="s">
        <v>32</v>
      </c>
      <c r="L37" t="s">
        <v>144</v>
      </c>
      <c r="M37" t="s">
        <v>62</v>
      </c>
      <c r="N37" t="s">
        <v>145</v>
      </c>
      <c r="O37">
        <v>0.59</v>
      </c>
      <c r="P37" t="s">
        <v>36</v>
      </c>
      <c r="Q37" t="s">
        <v>37</v>
      </c>
      <c r="R37" t="s">
        <v>48</v>
      </c>
      <c r="S37" t="s">
        <v>146</v>
      </c>
      <c r="T37">
        <v>94559</v>
      </c>
      <c r="U37" s="1">
        <v>42006</v>
      </c>
      <c r="V37" s="1">
        <v>42013</v>
      </c>
      <c r="W37">
        <v>8</v>
      </c>
      <c r="X37" s="6">
        <v>1225.5999999999999</v>
      </c>
      <c r="Y37">
        <v>87946</v>
      </c>
      <c r="Z37">
        <v>7</v>
      </c>
      <c r="AA37" s="10">
        <v>69</v>
      </c>
      <c r="AB37">
        <v>64.510000000000005</v>
      </c>
      <c r="AC37" t="s">
        <v>3057</v>
      </c>
      <c r="AD37" t="s">
        <v>3070</v>
      </c>
      <c r="AE37" t="str">
        <f>IF(Orders[[#This Row],[Discount]]&gt;0, "Discounted", "Non-Discounted")</f>
        <v>Discounted</v>
      </c>
      <c r="AF37">
        <f>IF(Orders[[#This Row],[Profit]]&lt;0,Orders[[#This Row],[Profit]], 0)</f>
        <v>0</v>
      </c>
      <c r="AG37">
        <f>IF(Orders[[#This Row],[Profit]]&gt;0,Orders[[#This Row],[Profit]], 0)</f>
        <v>845.66</v>
      </c>
      <c r="AH37" s="7">
        <f>IFERROR((Orders[[#This Row],[Sales]]/Orders[[#This Row],[Profit_Prodcut/]])*100, "")</f>
        <v>144.92822174396329</v>
      </c>
      <c r="AI37" s="9">
        <f>Orders[[#This Row],[Discount]]</f>
        <v>0.05</v>
      </c>
    </row>
    <row r="38" spans="1:35">
      <c r="A38">
        <v>5272</v>
      </c>
      <c r="B38" t="s">
        <v>109</v>
      </c>
      <c r="C38" s="9">
        <v>0</v>
      </c>
      <c r="D38" s="7">
        <v>-308.93</v>
      </c>
      <c r="E38">
        <v>291.73</v>
      </c>
      <c r="F38">
        <v>48.8</v>
      </c>
      <c r="G38">
        <v>68</v>
      </c>
      <c r="H38" t="s">
        <v>147</v>
      </c>
      <c r="I38" t="s">
        <v>42</v>
      </c>
      <c r="J38" t="s">
        <v>31</v>
      </c>
      <c r="K38" t="s">
        <v>44</v>
      </c>
      <c r="L38" t="s">
        <v>45</v>
      </c>
      <c r="M38" t="s">
        <v>46</v>
      </c>
      <c r="N38" t="s">
        <v>148</v>
      </c>
      <c r="O38">
        <v>0.56000000000000005</v>
      </c>
      <c r="P38" t="s">
        <v>36</v>
      </c>
      <c r="Q38" t="s">
        <v>56</v>
      </c>
      <c r="R38" t="s">
        <v>74</v>
      </c>
      <c r="S38" t="s">
        <v>93</v>
      </c>
      <c r="T38">
        <v>10177</v>
      </c>
      <c r="U38" s="1">
        <v>42006</v>
      </c>
      <c r="V38" s="1">
        <v>42006</v>
      </c>
      <c r="W38">
        <v>4</v>
      </c>
      <c r="X38" s="6">
        <v>1239.06</v>
      </c>
      <c r="Y38">
        <v>37537</v>
      </c>
      <c r="Z38">
        <v>0</v>
      </c>
      <c r="AA38" s="10">
        <v>-24.93</v>
      </c>
      <c r="AB38">
        <v>0</v>
      </c>
      <c r="AC38" t="s">
        <v>3057</v>
      </c>
      <c r="AD38" t="s">
        <v>3071</v>
      </c>
      <c r="AE38" t="str">
        <f>IF(Orders[[#This Row],[Discount]]&gt;0, "Discounted", "Non-Discounted")</f>
        <v>Non-Discounted</v>
      </c>
      <c r="AF38">
        <f>IF(Orders[[#This Row],[Profit]]&lt;0,Orders[[#This Row],[Profit]], 0)</f>
        <v>-308.93</v>
      </c>
      <c r="AG38">
        <f>IF(Orders[[#This Row],[Profit]]&gt;0,Orders[[#This Row],[Profit]], 0)</f>
        <v>0</v>
      </c>
      <c r="AH38" s="7" t="str">
        <f>IFERROR((Orders[[#This Row],[Sales]]/Orders[[#This Row],[Profit_Prodcut/]])*100, "")</f>
        <v/>
      </c>
      <c r="AI38" s="9">
        <f>Orders[[#This Row],[Discount]]</f>
        <v>0</v>
      </c>
    </row>
    <row r="39" spans="1:35">
      <c r="A39">
        <v>5273</v>
      </c>
      <c r="B39" t="s">
        <v>109</v>
      </c>
      <c r="C39" s="9">
        <v>7.0000000000000007E-2</v>
      </c>
      <c r="D39" s="7">
        <v>-1679.76</v>
      </c>
      <c r="E39">
        <v>100.98</v>
      </c>
      <c r="F39">
        <v>45</v>
      </c>
      <c r="G39">
        <v>68</v>
      </c>
      <c r="H39" t="s">
        <v>147</v>
      </c>
      <c r="I39" t="s">
        <v>42</v>
      </c>
      <c r="J39" t="s">
        <v>31</v>
      </c>
      <c r="K39" t="s">
        <v>44</v>
      </c>
      <c r="L39" t="s">
        <v>45</v>
      </c>
      <c r="M39" t="s">
        <v>46</v>
      </c>
      <c r="N39" t="s">
        <v>149</v>
      </c>
      <c r="O39">
        <v>0.69</v>
      </c>
      <c r="P39" t="s">
        <v>36</v>
      </c>
      <c r="Q39" t="s">
        <v>56</v>
      </c>
      <c r="R39" t="s">
        <v>74</v>
      </c>
      <c r="S39" t="s">
        <v>93</v>
      </c>
      <c r="T39">
        <v>10177</v>
      </c>
      <c r="U39" s="1">
        <v>42006</v>
      </c>
      <c r="V39" s="1">
        <v>42008</v>
      </c>
      <c r="W39">
        <v>43</v>
      </c>
      <c r="X39" s="6">
        <v>4083.19</v>
      </c>
      <c r="Y39">
        <v>37537</v>
      </c>
      <c r="Z39">
        <v>2</v>
      </c>
      <c r="AA39" s="10">
        <v>-41.14</v>
      </c>
      <c r="AB39">
        <v>307.33999999999997</v>
      </c>
      <c r="AC39" t="s">
        <v>3057</v>
      </c>
      <c r="AD39" t="s">
        <v>3070</v>
      </c>
      <c r="AE39" t="str">
        <f>IF(Orders[[#This Row],[Discount]]&gt;0, "Discounted", "Non-Discounted")</f>
        <v>Discounted</v>
      </c>
      <c r="AF39">
        <f>IF(Orders[[#This Row],[Profit]]&lt;0,Orders[[#This Row],[Profit]], 0)</f>
        <v>-1679.76</v>
      </c>
      <c r="AG39">
        <f>IF(Orders[[#This Row],[Profit]]&gt;0,Orders[[#This Row],[Profit]], 0)</f>
        <v>0</v>
      </c>
      <c r="AH39" s="7" t="str">
        <f>IFERROR((Orders[[#This Row],[Sales]]/Orders[[#This Row],[Profit_Prodcut/]])*100, "")</f>
        <v/>
      </c>
      <c r="AI39" s="9">
        <f>Orders[[#This Row],[Discount]]</f>
        <v>7.0000000000000007E-2</v>
      </c>
    </row>
    <row r="40" spans="1:35">
      <c r="A40">
        <v>5274</v>
      </c>
      <c r="B40" t="s">
        <v>109</v>
      </c>
      <c r="C40" s="9">
        <v>0.05</v>
      </c>
      <c r="D40" s="7">
        <v>575.4</v>
      </c>
      <c r="E40">
        <v>155.06</v>
      </c>
      <c r="F40">
        <v>7.07</v>
      </c>
      <c r="G40">
        <v>68</v>
      </c>
      <c r="H40" t="s">
        <v>147</v>
      </c>
      <c r="I40" t="s">
        <v>52</v>
      </c>
      <c r="J40" t="s">
        <v>31</v>
      </c>
      <c r="K40" t="s">
        <v>32</v>
      </c>
      <c r="L40" t="s">
        <v>144</v>
      </c>
      <c r="M40" t="s">
        <v>62</v>
      </c>
      <c r="N40" t="s">
        <v>145</v>
      </c>
      <c r="O40">
        <v>0.59</v>
      </c>
      <c r="P40" t="s">
        <v>36</v>
      </c>
      <c r="Q40" t="s">
        <v>56</v>
      </c>
      <c r="R40" t="s">
        <v>74</v>
      </c>
      <c r="S40" t="s">
        <v>93</v>
      </c>
      <c r="T40">
        <v>10177</v>
      </c>
      <c r="U40" s="1">
        <v>42006</v>
      </c>
      <c r="V40" s="1">
        <v>42013</v>
      </c>
      <c r="W40">
        <v>32</v>
      </c>
      <c r="X40" s="6">
        <v>4902.38</v>
      </c>
      <c r="Y40">
        <v>37537</v>
      </c>
      <c r="Z40">
        <v>7</v>
      </c>
      <c r="AA40" s="10">
        <v>11.74</v>
      </c>
      <c r="AB40">
        <v>258.02</v>
      </c>
      <c r="AC40" t="s">
        <v>3057</v>
      </c>
      <c r="AD40" t="s">
        <v>3070</v>
      </c>
      <c r="AE40" t="str">
        <f>IF(Orders[[#This Row],[Discount]]&gt;0, "Discounted", "Non-Discounted")</f>
        <v>Discounted</v>
      </c>
      <c r="AF40">
        <f>IF(Orders[[#This Row],[Profit]]&lt;0,Orders[[#This Row],[Profit]], 0)</f>
        <v>0</v>
      </c>
      <c r="AG40">
        <f>IF(Orders[[#This Row],[Profit]]&gt;0,Orders[[#This Row],[Profit]], 0)</f>
        <v>575.4</v>
      </c>
      <c r="AH40" s="7">
        <f>IFERROR((Orders[[#This Row],[Sales]]/Orders[[#This Row],[Profit_Prodcut/]])*100, "")</f>
        <v>851.99513381995132</v>
      </c>
      <c r="AI40" s="9">
        <f>Orders[[#This Row],[Discount]]</f>
        <v>0.05</v>
      </c>
    </row>
    <row r="41" spans="1:35">
      <c r="A41">
        <v>7786</v>
      </c>
      <c r="B41" t="s">
        <v>28</v>
      </c>
      <c r="C41" s="9">
        <v>0.09</v>
      </c>
      <c r="D41" s="7">
        <v>-2426.5500000000002</v>
      </c>
      <c r="E41">
        <v>122.99</v>
      </c>
      <c r="F41">
        <v>70.2</v>
      </c>
      <c r="G41">
        <v>68</v>
      </c>
      <c r="H41" t="s">
        <v>147</v>
      </c>
      <c r="I41" t="s">
        <v>42</v>
      </c>
      <c r="J41" t="s">
        <v>31</v>
      </c>
      <c r="K41" t="s">
        <v>44</v>
      </c>
      <c r="L41" t="s">
        <v>45</v>
      </c>
      <c r="M41" t="s">
        <v>46</v>
      </c>
      <c r="N41" t="s">
        <v>150</v>
      </c>
      <c r="O41">
        <v>0.74</v>
      </c>
      <c r="P41" t="s">
        <v>36</v>
      </c>
      <c r="Q41" t="s">
        <v>56</v>
      </c>
      <c r="R41" t="s">
        <v>74</v>
      </c>
      <c r="S41" t="s">
        <v>93</v>
      </c>
      <c r="T41">
        <v>10177</v>
      </c>
      <c r="U41" s="1">
        <v>42037</v>
      </c>
      <c r="V41" s="1">
        <v>42039</v>
      </c>
      <c r="W41">
        <v>49</v>
      </c>
      <c r="X41" s="6">
        <v>5718.85</v>
      </c>
      <c r="Y41">
        <v>55713</v>
      </c>
      <c r="Z41">
        <v>2</v>
      </c>
      <c r="AA41" s="10">
        <v>-42.43</v>
      </c>
      <c r="AB41">
        <v>565.6</v>
      </c>
      <c r="AC41" t="s">
        <v>3059</v>
      </c>
      <c r="AD41" t="s">
        <v>3070</v>
      </c>
      <c r="AE41" t="str">
        <f>IF(Orders[[#This Row],[Discount]]&gt;0, "Discounted", "Non-Discounted")</f>
        <v>Discounted</v>
      </c>
      <c r="AF41">
        <f>IF(Orders[[#This Row],[Profit]]&lt;0,Orders[[#This Row],[Profit]], 0)</f>
        <v>-2426.5500000000002</v>
      </c>
      <c r="AG41">
        <f>IF(Orders[[#This Row],[Profit]]&gt;0,Orders[[#This Row],[Profit]], 0)</f>
        <v>0</v>
      </c>
      <c r="AH41" s="7" t="str">
        <f>IFERROR((Orders[[#This Row],[Sales]]/Orders[[#This Row],[Profit_Prodcut/]])*100, "")</f>
        <v/>
      </c>
      <c r="AI41" s="9">
        <f>Orders[[#This Row],[Discount]]</f>
        <v>0.09</v>
      </c>
    </row>
    <row r="42" spans="1:35">
      <c r="A42">
        <v>25786</v>
      </c>
      <c r="B42" t="s">
        <v>28</v>
      </c>
      <c r="C42" s="9">
        <v>0.09</v>
      </c>
      <c r="D42" s="7">
        <v>-2426.5500000000002</v>
      </c>
      <c r="E42">
        <v>122.99</v>
      </c>
      <c r="F42">
        <v>70.2</v>
      </c>
      <c r="G42">
        <v>70</v>
      </c>
      <c r="H42" t="s">
        <v>151</v>
      </c>
      <c r="I42" t="s">
        <v>42</v>
      </c>
      <c r="J42" t="s">
        <v>31</v>
      </c>
      <c r="K42" t="s">
        <v>44</v>
      </c>
      <c r="L42" t="s">
        <v>45</v>
      </c>
      <c r="M42" t="s">
        <v>46</v>
      </c>
      <c r="N42" t="s">
        <v>150</v>
      </c>
      <c r="O42">
        <v>0.74</v>
      </c>
      <c r="P42" t="s">
        <v>36</v>
      </c>
      <c r="Q42" t="s">
        <v>56</v>
      </c>
      <c r="R42" t="s">
        <v>152</v>
      </c>
      <c r="S42" t="s">
        <v>153</v>
      </c>
      <c r="T42">
        <v>5401</v>
      </c>
      <c r="U42" s="1">
        <v>42037</v>
      </c>
      <c r="V42" s="1">
        <v>42039</v>
      </c>
      <c r="W42">
        <v>12</v>
      </c>
      <c r="X42" s="6">
        <v>1400.53</v>
      </c>
      <c r="Y42">
        <v>87947</v>
      </c>
      <c r="Z42">
        <v>2</v>
      </c>
      <c r="AA42" s="10">
        <v>-173.26</v>
      </c>
      <c r="AB42">
        <v>138.51</v>
      </c>
      <c r="AC42" t="s">
        <v>3059</v>
      </c>
      <c r="AD42" t="s">
        <v>3070</v>
      </c>
      <c r="AE42" t="str">
        <f>IF(Orders[[#This Row],[Discount]]&gt;0, "Discounted", "Non-Discounted")</f>
        <v>Discounted</v>
      </c>
      <c r="AF42">
        <f>IF(Orders[[#This Row],[Profit]]&lt;0,Orders[[#This Row],[Profit]], 0)</f>
        <v>-2426.5500000000002</v>
      </c>
      <c r="AG42">
        <f>IF(Orders[[#This Row],[Profit]]&gt;0,Orders[[#This Row],[Profit]], 0)</f>
        <v>0</v>
      </c>
      <c r="AH42" s="7" t="str">
        <f>IFERROR((Orders[[#This Row],[Sales]]/Orders[[#This Row],[Profit_Prodcut/]])*100, "")</f>
        <v/>
      </c>
      <c r="AI42" s="9">
        <f>Orders[[#This Row],[Discount]]</f>
        <v>0.09</v>
      </c>
    </row>
    <row r="43" spans="1:35">
      <c r="A43">
        <v>18281</v>
      </c>
      <c r="B43" t="s">
        <v>28</v>
      </c>
      <c r="C43" s="9">
        <v>0.04</v>
      </c>
      <c r="D43" s="7">
        <v>-715.78</v>
      </c>
      <c r="E43">
        <v>296.18</v>
      </c>
      <c r="F43">
        <v>54.12</v>
      </c>
      <c r="G43">
        <v>83</v>
      </c>
      <c r="H43" t="s">
        <v>154</v>
      </c>
      <c r="I43" t="s">
        <v>42</v>
      </c>
      <c r="J43" t="s">
        <v>31</v>
      </c>
      <c r="K43" t="s">
        <v>44</v>
      </c>
      <c r="L43" t="s">
        <v>155</v>
      </c>
      <c r="M43" t="s">
        <v>124</v>
      </c>
      <c r="N43" t="s">
        <v>156</v>
      </c>
      <c r="O43">
        <v>0.76</v>
      </c>
      <c r="P43" t="s">
        <v>36</v>
      </c>
      <c r="Q43" t="s">
        <v>56</v>
      </c>
      <c r="R43" t="s">
        <v>157</v>
      </c>
      <c r="S43" t="s">
        <v>158</v>
      </c>
      <c r="T43">
        <v>44708</v>
      </c>
      <c r="U43" s="1">
        <v>42078</v>
      </c>
      <c r="V43" s="1">
        <v>42078</v>
      </c>
      <c r="W43">
        <v>6</v>
      </c>
      <c r="X43" s="6">
        <v>1821.89</v>
      </c>
      <c r="Y43">
        <v>87365</v>
      </c>
      <c r="Z43">
        <v>0</v>
      </c>
      <c r="AA43" s="10">
        <v>-39.29</v>
      </c>
      <c r="AB43">
        <v>75.91</v>
      </c>
      <c r="AC43" t="s">
        <v>3062</v>
      </c>
      <c r="AD43" t="s">
        <v>3070</v>
      </c>
      <c r="AE43" t="str">
        <f>IF(Orders[[#This Row],[Discount]]&gt;0, "Discounted", "Non-Discounted")</f>
        <v>Discounted</v>
      </c>
      <c r="AF43">
        <f>IF(Orders[[#This Row],[Profit]]&lt;0,Orders[[#This Row],[Profit]], 0)</f>
        <v>-715.78</v>
      </c>
      <c r="AG43">
        <f>IF(Orders[[#This Row],[Profit]]&gt;0,Orders[[#This Row],[Profit]], 0)</f>
        <v>0</v>
      </c>
      <c r="AH43" s="7" t="str">
        <f>IFERROR((Orders[[#This Row],[Sales]]/Orders[[#This Row],[Profit_Prodcut/]])*100, "")</f>
        <v/>
      </c>
      <c r="AI43" s="9">
        <f>Orders[[#This Row],[Discount]]</f>
        <v>0.04</v>
      </c>
    </row>
    <row r="44" spans="1:35">
      <c r="A44">
        <v>23639</v>
      </c>
      <c r="B44" t="s">
        <v>40</v>
      </c>
      <c r="C44" s="9">
        <v>0</v>
      </c>
      <c r="D44" s="7">
        <v>-144.56</v>
      </c>
      <c r="E44">
        <v>8.09</v>
      </c>
      <c r="F44">
        <v>7.96</v>
      </c>
      <c r="G44">
        <v>84</v>
      </c>
      <c r="H44" t="s">
        <v>159</v>
      </c>
      <c r="I44" t="s">
        <v>52</v>
      </c>
      <c r="J44" t="s">
        <v>117</v>
      </c>
      <c r="K44" t="s">
        <v>44</v>
      </c>
      <c r="L44" t="s">
        <v>53</v>
      </c>
      <c r="M44" t="s">
        <v>62</v>
      </c>
      <c r="N44" t="s">
        <v>160</v>
      </c>
      <c r="O44">
        <v>0.49</v>
      </c>
      <c r="P44" t="s">
        <v>36</v>
      </c>
      <c r="Q44" t="s">
        <v>56</v>
      </c>
      <c r="R44" t="s">
        <v>157</v>
      </c>
      <c r="S44" t="s">
        <v>161</v>
      </c>
      <c r="T44">
        <v>45231</v>
      </c>
      <c r="U44" s="1">
        <v>42037</v>
      </c>
      <c r="V44" s="1">
        <v>42038</v>
      </c>
      <c r="W44">
        <v>11</v>
      </c>
      <c r="X44" s="6">
        <v>90.98</v>
      </c>
      <c r="Y44">
        <v>87364</v>
      </c>
      <c r="Z44">
        <v>1</v>
      </c>
      <c r="AA44" s="10">
        <v>-158.88999999999999</v>
      </c>
      <c r="AB44">
        <v>0</v>
      </c>
      <c r="AC44" t="s">
        <v>3059</v>
      </c>
      <c r="AD44" t="s">
        <v>3071</v>
      </c>
      <c r="AE44" t="str">
        <f>IF(Orders[[#This Row],[Discount]]&gt;0, "Discounted", "Non-Discounted")</f>
        <v>Non-Discounted</v>
      </c>
      <c r="AF44">
        <f>IF(Orders[[#This Row],[Profit]]&lt;0,Orders[[#This Row],[Profit]], 0)</f>
        <v>-144.56</v>
      </c>
      <c r="AG44">
        <f>IF(Orders[[#This Row],[Profit]]&gt;0,Orders[[#This Row],[Profit]], 0)</f>
        <v>0</v>
      </c>
      <c r="AH44" s="7" t="str">
        <f>IFERROR((Orders[[#This Row],[Sales]]/Orders[[#This Row],[Profit_Prodcut/]])*100, "")</f>
        <v/>
      </c>
      <c r="AI44" s="9">
        <f>Orders[[#This Row],[Discount]]</f>
        <v>0</v>
      </c>
    </row>
    <row r="45" spans="1:35">
      <c r="A45">
        <v>23880</v>
      </c>
      <c r="B45" t="s">
        <v>28</v>
      </c>
      <c r="C45" s="9">
        <v>0.08</v>
      </c>
      <c r="D45" s="7">
        <v>7402.32</v>
      </c>
      <c r="E45">
        <v>896.99</v>
      </c>
      <c r="F45">
        <v>19.989999999999998</v>
      </c>
      <c r="G45">
        <v>84</v>
      </c>
      <c r="H45" t="s">
        <v>159</v>
      </c>
      <c r="I45" t="s">
        <v>52</v>
      </c>
      <c r="J45" t="s">
        <v>31</v>
      </c>
      <c r="K45" t="s">
        <v>32</v>
      </c>
      <c r="L45" t="s">
        <v>112</v>
      </c>
      <c r="M45" t="s">
        <v>62</v>
      </c>
      <c r="N45" t="s">
        <v>162</v>
      </c>
      <c r="O45">
        <v>0.38</v>
      </c>
      <c r="P45" t="s">
        <v>36</v>
      </c>
      <c r="Q45" t="s">
        <v>56</v>
      </c>
      <c r="R45" t="s">
        <v>157</v>
      </c>
      <c r="S45" t="s">
        <v>161</v>
      </c>
      <c r="T45">
        <v>45231</v>
      </c>
      <c r="U45" s="1">
        <v>42093</v>
      </c>
      <c r="V45" s="1">
        <v>42096</v>
      </c>
      <c r="W45">
        <v>13</v>
      </c>
      <c r="X45" s="6">
        <v>10728</v>
      </c>
      <c r="Y45">
        <v>87366</v>
      </c>
      <c r="Z45">
        <v>3</v>
      </c>
      <c r="AA45" s="10">
        <v>69</v>
      </c>
      <c r="AB45">
        <v>932.87</v>
      </c>
      <c r="AC45" t="s">
        <v>3062</v>
      </c>
      <c r="AD45" t="s">
        <v>3070</v>
      </c>
      <c r="AE45" t="str">
        <f>IF(Orders[[#This Row],[Discount]]&gt;0, "Discounted", "Non-Discounted")</f>
        <v>Discounted</v>
      </c>
      <c r="AF45">
        <f>IF(Orders[[#This Row],[Profit]]&lt;0,Orders[[#This Row],[Profit]], 0)</f>
        <v>0</v>
      </c>
      <c r="AG45">
        <f>IF(Orders[[#This Row],[Profit]]&gt;0,Orders[[#This Row],[Profit]], 0)</f>
        <v>7402.32</v>
      </c>
      <c r="AH45" s="7">
        <f>IFERROR((Orders[[#This Row],[Sales]]/Orders[[#This Row],[Profit_Prodcut/]])*100, "")</f>
        <v>144.92753623188406</v>
      </c>
      <c r="AI45" s="9">
        <f>Orders[[#This Row],[Discount]]</f>
        <v>0.08</v>
      </c>
    </row>
    <row r="46" spans="1:35">
      <c r="A46">
        <v>24663</v>
      </c>
      <c r="B46" t="s">
        <v>109</v>
      </c>
      <c r="C46" s="9">
        <v>0.05</v>
      </c>
      <c r="D46" s="7">
        <v>1892.42</v>
      </c>
      <c r="E46">
        <v>161.55000000000001</v>
      </c>
      <c r="F46">
        <v>19.989999999999998</v>
      </c>
      <c r="G46">
        <v>87</v>
      </c>
      <c r="H46" t="s">
        <v>163</v>
      </c>
      <c r="I46" t="s">
        <v>52</v>
      </c>
      <c r="J46" t="s">
        <v>31</v>
      </c>
      <c r="K46" t="s">
        <v>32</v>
      </c>
      <c r="L46" t="s">
        <v>144</v>
      </c>
      <c r="M46" t="s">
        <v>62</v>
      </c>
      <c r="N46" t="s">
        <v>164</v>
      </c>
      <c r="O46">
        <v>0.66</v>
      </c>
      <c r="P46" t="s">
        <v>36</v>
      </c>
      <c r="Q46" t="s">
        <v>37</v>
      </c>
      <c r="R46" t="s">
        <v>48</v>
      </c>
      <c r="S46" t="s">
        <v>165</v>
      </c>
      <c r="T46">
        <v>95687</v>
      </c>
      <c r="U46" s="1">
        <v>42158</v>
      </c>
      <c r="V46" s="1">
        <v>42163</v>
      </c>
      <c r="W46">
        <v>19</v>
      </c>
      <c r="X46" s="6">
        <v>3127.69</v>
      </c>
      <c r="Y46">
        <v>90596</v>
      </c>
      <c r="Z46">
        <v>5</v>
      </c>
      <c r="AA46" s="10">
        <v>60.51</v>
      </c>
      <c r="AB46">
        <v>164.62</v>
      </c>
      <c r="AC46" t="s">
        <v>3058</v>
      </c>
      <c r="AD46" t="s">
        <v>3070</v>
      </c>
      <c r="AE46" t="str">
        <f>IF(Orders[[#This Row],[Discount]]&gt;0, "Discounted", "Non-Discounted")</f>
        <v>Discounted</v>
      </c>
      <c r="AF46">
        <f>IF(Orders[[#This Row],[Profit]]&lt;0,Orders[[#This Row],[Profit]], 0)</f>
        <v>0</v>
      </c>
      <c r="AG46">
        <f>IF(Orders[[#This Row],[Profit]]&gt;0,Orders[[#This Row],[Profit]], 0)</f>
        <v>1892.42</v>
      </c>
      <c r="AH46" s="7">
        <f>IFERROR((Orders[[#This Row],[Sales]]/Orders[[#This Row],[Profit_Prodcut/]])*100, "")</f>
        <v>165.27462191268322</v>
      </c>
      <c r="AI46" s="9">
        <f>Orders[[#This Row],[Discount]]</f>
        <v>0.05</v>
      </c>
    </row>
    <row r="47" spans="1:35">
      <c r="A47">
        <v>23841</v>
      </c>
      <c r="B47" t="s">
        <v>28</v>
      </c>
      <c r="C47" s="9">
        <v>0.09</v>
      </c>
      <c r="D47" s="7">
        <v>28.86</v>
      </c>
      <c r="E47">
        <v>4.91</v>
      </c>
      <c r="F47">
        <v>0.5</v>
      </c>
      <c r="G47">
        <v>87</v>
      </c>
      <c r="H47" t="s">
        <v>163</v>
      </c>
      <c r="I47" t="s">
        <v>52</v>
      </c>
      <c r="J47" t="s">
        <v>31</v>
      </c>
      <c r="K47" t="s">
        <v>32</v>
      </c>
      <c r="L47" t="s">
        <v>137</v>
      </c>
      <c r="M47" t="s">
        <v>62</v>
      </c>
      <c r="N47" t="s">
        <v>166</v>
      </c>
      <c r="O47">
        <v>0.36</v>
      </c>
      <c r="P47" t="s">
        <v>36</v>
      </c>
      <c r="Q47" t="s">
        <v>37</v>
      </c>
      <c r="R47" t="s">
        <v>48</v>
      </c>
      <c r="S47" t="s">
        <v>165</v>
      </c>
      <c r="T47">
        <v>95687</v>
      </c>
      <c r="U47" s="1">
        <v>42085</v>
      </c>
      <c r="V47" s="1">
        <v>42086</v>
      </c>
      <c r="W47">
        <v>9</v>
      </c>
      <c r="X47" s="6">
        <v>41.82</v>
      </c>
      <c r="Y47">
        <v>90597</v>
      </c>
      <c r="Z47">
        <v>1</v>
      </c>
      <c r="AA47" s="10">
        <v>69</v>
      </c>
      <c r="AB47">
        <v>4.1399999999999997</v>
      </c>
      <c r="AC47" t="s">
        <v>3062</v>
      </c>
      <c r="AD47" t="s">
        <v>3070</v>
      </c>
      <c r="AE47" t="str">
        <f>IF(Orders[[#This Row],[Discount]]&gt;0, "Discounted", "Non-Discounted")</f>
        <v>Discounted</v>
      </c>
      <c r="AF47">
        <f>IF(Orders[[#This Row],[Profit]]&lt;0,Orders[[#This Row],[Profit]], 0)</f>
        <v>0</v>
      </c>
      <c r="AG47">
        <f>IF(Orders[[#This Row],[Profit]]&gt;0,Orders[[#This Row],[Profit]], 0)</f>
        <v>28.86</v>
      </c>
      <c r="AH47" s="7">
        <f>IFERROR((Orders[[#This Row],[Sales]]/Orders[[#This Row],[Profit_Prodcut/]])*100, "")</f>
        <v>144.9064449064449</v>
      </c>
      <c r="AI47" s="9">
        <f>Orders[[#This Row],[Discount]]</f>
        <v>0.09</v>
      </c>
    </row>
    <row r="48" spans="1:35">
      <c r="A48">
        <v>23842</v>
      </c>
      <c r="B48" t="s">
        <v>28</v>
      </c>
      <c r="C48" s="9">
        <v>0.01</v>
      </c>
      <c r="D48" s="7">
        <v>173.48</v>
      </c>
      <c r="E48">
        <v>296.18</v>
      </c>
      <c r="F48">
        <v>54.12</v>
      </c>
      <c r="G48">
        <v>87</v>
      </c>
      <c r="H48" t="s">
        <v>163</v>
      </c>
      <c r="I48" t="s">
        <v>42</v>
      </c>
      <c r="J48" t="s">
        <v>31</v>
      </c>
      <c r="K48" t="s">
        <v>44</v>
      </c>
      <c r="L48" t="s">
        <v>155</v>
      </c>
      <c r="M48" t="s">
        <v>124</v>
      </c>
      <c r="N48" t="s">
        <v>156</v>
      </c>
      <c r="O48">
        <v>0.76</v>
      </c>
      <c r="P48" t="s">
        <v>36</v>
      </c>
      <c r="Q48" t="s">
        <v>37</v>
      </c>
      <c r="R48" t="s">
        <v>48</v>
      </c>
      <c r="S48" t="s">
        <v>165</v>
      </c>
      <c r="T48">
        <v>95687</v>
      </c>
      <c r="U48" s="1">
        <v>42085</v>
      </c>
      <c r="V48" s="1">
        <v>42088</v>
      </c>
      <c r="W48">
        <v>9</v>
      </c>
      <c r="X48" s="6">
        <v>2875.72</v>
      </c>
      <c r="Y48">
        <v>90597</v>
      </c>
      <c r="Z48">
        <v>3</v>
      </c>
      <c r="AA48" s="10">
        <v>6.03</v>
      </c>
      <c r="AB48">
        <v>29.05</v>
      </c>
      <c r="AC48" t="s">
        <v>3062</v>
      </c>
      <c r="AD48" t="s">
        <v>3070</v>
      </c>
      <c r="AE48" t="str">
        <f>IF(Orders[[#This Row],[Discount]]&gt;0, "Discounted", "Non-Discounted")</f>
        <v>Discounted</v>
      </c>
      <c r="AF48">
        <f>IF(Orders[[#This Row],[Profit]]&lt;0,Orders[[#This Row],[Profit]], 0)</f>
        <v>0</v>
      </c>
      <c r="AG48">
        <f>IF(Orders[[#This Row],[Profit]]&gt;0,Orders[[#This Row],[Profit]], 0)</f>
        <v>173.48</v>
      </c>
      <c r="AH48" s="7">
        <f>IFERROR((Orders[[#This Row],[Sales]]/Orders[[#This Row],[Profit_Prodcut/]])*100, "")</f>
        <v>1657.6665898086233</v>
      </c>
      <c r="AI48" s="9">
        <f>Orders[[#This Row],[Discount]]</f>
        <v>0.01</v>
      </c>
    </row>
    <row r="49" spans="1:35">
      <c r="A49">
        <v>23071</v>
      </c>
      <c r="B49" t="s">
        <v>28</v>
      </c>
      <c r="C49" s="9">
        <v>7.0000000000000007E-2</v>
      </c>
      <c r="D49" s="7">
        <v>117.85</v>
      </c>
      <c r="E49">
        <v>19.84</v>
      </c>
      <c r="F49">
        <v>4.0999999999999996</v>
      </c>
      <c r="G49">
        <v>91</v>
      </c>
      <c r="H49" t="s">
        <v>167</v>
      </c>
      <c r="I49" t="s">
        <v>52</v>
      </c>
      <c r="J49" t="s">
        <v>43</v>
      </c>
      <c r="K49" t="s">
        <v>32</v>
      </c>
      <c r="L49" t="s">
        <v>33</v>
      </c>
      <c r="M49" t="s">
        <v>34</v>
      </c>
      <c r="N49" t="s">
        <v>168</v>
      </c>
      <c r="O49">
        <v>0.44</v>
      </c>
      <c r="P49" t="s">
        <v>36</v>
      </c>
      <c r="Q49" t="s">
        <v>37</v>
      </c>
      <c r="R49" t="s">
        <v>48</v>
      </c>
      <c r="S49" t="s">
        <v>169</v>
      </c>
      <c r="T49">
        <v>94591</v>
      </c>
      <c r="U49" s="1">
        <v>42141</v>
      </c>
      <c r="V49" s="1">
        <v>42142</v>
      </c>
      <c r="W49">
        <v>9</v>
      </c>
      <c r="X49" s="6">
        <v>170.8</v>
      </c>
      <c r="Y49">
        <v>87175</v>
      </c>
      <c r="Z49">
        <v>1</v>
      </c>
      <c r="AA49" s="10">
        <v>69</v>
      </c>
      <c r="AB49">
        <v>12.86</v>
      </c>
      <c r="AC49" t="s">
        <v>3060</v>
      </c>
      <c r="AD49" t="s">
        <v>3070</v>
      </c>
      <c r="AE49" t="str">
        <f>IF(Orders[[#This Row],[Discount]]&gt;0, "Discounted", "Non-Discounted")</f>
        <v>Discounted</v>
      </c>
      <c r="AF49">
        <f>IF(Orders[[#This Row],[Profit]]&lt;0,Orders[[#This Row],[Profit]], 0)</f>
        <v>0</v>
      </c>
      <c r="AG49">
        <f>IF(Orders[[#This Row],[Profit]]&gt;0,Orders[[#This Row],[Profit]], 0)</f>
        <v>117.85</v>
      </c>
      <c r="AH49" s="7">
        <f>IFERROR((Orders[[#This Row],[Sales]]/Orders[[#This Row],[Profit_Prodcut/]])*100, "")</f>
        <v>144.92999575731864</v>
      </c>
      <c r="AI49" s="9">
        <f>Orders[[#This Row],[Discount]]</f>
        <v>7.0000000000000007E-2</v>
      </c>
    </row>
    <row r="50" spans="1:35">
      <c r="A50">
        <v>19877</v>
      </c>
      <c r="B50" t="s">
        <v>59</v>
      </c>
      <c r="C50" s="9">
        <v>0.05</v>
      </c>
      <c r="D50" s="7">
        <v>34.01</v>
      </c>
      <c r="E50">
        <v>5.18</v>
      </c>
      <c r="F50">
        <v>2.04</v>
      </c>
      <c r="G50">
        <v>91</v>
      </c>
      <c r="H50" t="s">
        <v>167</v>
      </c>
      <c r="I50" t="s">
        <v>52</v>
      </c>
      <c r="J50" t="s">
        <v>43</v>
      </c>
      <c r="K50" t="s">
        <v>32</v>
      </c>
      <c r="L50" t="s">
        <v>96</v>
      </c>
      <c r="M50" t="s">
        <v>34</v>
      </c>
      <c r="N50" t="s">
        <v>170</v>
      </c>
      <c r="O50">
        <v>0.36</v>
      </c>
      <c r="P50" t="s">
        <v>36</v>
      </c>
      <c r="Q50" t="s">
        <v>37</v>
      </c>
      <c r="R50" t="s">
        <v>48</v>
      </c>
      <c r="S50" t="s">
        <v>169</v>
      </c>
      <c r="T50">
        <v>94591</v>
      </c>
      <c r="U50" s="1">
        <v>42053</v>
      </c>
      <c r="V50" s="1">
        <v>42055</v>
      </c>
      <c r="W50">
        <v>10</v>
      </c>
      <c r="X50" s="6">
        <v>53.54</v>
      </c>
      <c r="Y50">
        <v>87176</v>
      </c>
      <c r="Z50">
        <v>2</v>
      </c>
      <c r="AA50" s="10">
        <v>63.52</v>
      </c>
      <c r="AB50">
        <v>2.82</v>
      </c>
      <c r="AC50" t="s">
        <v>3059</v>
      </c>
      <c r="AD50" t="s">
        <v>3070</v>
      </c>
      <c r="AE50" t="str">
        <f>IF(Orders[[#This Row],[Discount]]&gt;0, "Discounted", "Non-Discounted")</f>
        <v>Discounted</v>
      </c>
      <c r="AF50">
        <f>IF(Orders[[#This Row],[Profit]]&lt;0,Orders[[#This Row],[Profit]], 0)</f>
        <v>0</v>
      </c>
      <c r="AG50">
        <f>IF(Orders[[#This Row],[Profit]]&gt;0,Orders[[#This Row],[Profit]], 0)</f>
        <v>34.01</v>
      </c>
      <c r="AH50" s="7">
        <f>IFERROR((Orders[[#This Row],[Sales]]/Orders[[#This Row],[Profit_Prodcut/]])*100, "")</f>
        <v>157.42428697441932</v>
      </c>
      <c r="AI50" s="9">
        <f>Orders[[#This Row],[Discount]]</f>
        <v>0.05</v>
      </c>
    </row>
    <row r="51" spans="1:35">
      <c r="A51">
        <v>19611</v>
      </c>
      <c r="B51" t="s">
        <v>59</v>
      </c>
      <c r="C51" s="9">
        <v>0.06</v>
      </c>
      <c r="D51" s="7">
        <v>2031.51</v>
      </c>
      <c r="E51">
        <v>175.99</v>
      </c>
      <c r="F51">
        <v>8.99</v>
      </c>
      <c r="G51">
        <v>91</v>
      </c>
      <c r="H51" t="s">
        <v>167</v>
      </c>
      <c r="I51" t="s">
        <v>52</v>
      </c>
      <c r="J51" t="s">
        <v>31</v>
      </c>
      <c r="K51" t="s">
        <v>80</v>
      </c>
      <c r="L51" t="s">
        <v>81</v>
      </c>
      <c r="M51" t="s">
        <v>62</v>
      </c>
      <c r="N51" t="s">
        <v>171</v>
      </c>
      <c r="O51">
        <v>0.56999999999999995</v>
      </c>
      <c r="P51" t="s">
        <v>36</v>
      </c>
      <c r="Q51" t="s">
        <v>37</v>
      </c>
      <c r="R51" t="s">
        <v>48</v>
      </c>
      <c r="S51" t="s">
        <v>169</v>
      </c>
      <c r="T51">
        <v>94591</v>
      </c>
      <c r="U51" s="1">
        <v>42067</v>
      </c>
      <c r="V51" s="1">
        <v>42069</v>
      </c>
      <c r="W51">
        <v>23</v>
      </c>
      <c r="X51" s="6">
        <v>3363.53</v>
      </c>
      <c r="Y51">
        <v>87177</v>
      </c>
      <c r="Z51">
        <v>2</v>
      </c>
      <c r="AA51" s="10">
        <v>60.4</v>
      </c>
      <c r="AB51">
        <v>214.69</v>
      </c>
      <c r="AC51" t="s">
        <v>3062</v>
      </c>
      <c r="AD51" t="s">
        <v>3070</v>
      </c>
      <c r="AE51" t="str">
        <f>IF(Orders[[#This Row],[Discount]]&gt;0, "Discounted", "Non-Discounted")</f>
        <v>Discounted</v>
      </c>
      <c r="AF51">
        <f>IF(Orders[[#This Row],[Profit]]&lt;0,Orders[[#This Row],[Profit]], 0)</f>
        <v>0</v>
      </c>
      <c r="AG51">
        <f>IF(Orders[[#This Row],[Profit]]&gt;0,Orders[[#This Row],[Profit]], 0)</f>
        <v>2031.51</v>
      </c>
      <c r="AH51" s="7">
        <f>IFERROR((Orders[[#This Row],[Sales]]/Orders[[#This Row],[Profit_Prodcut/]])*100, "")</f>
        <v>165.56797652977343</v>
      </c>
      <c r="AI51" s="9">
        <f>Orders[[#This Row],[Discount]]</f>
        <v>0.06</v>
      </c>
    </row>
    <row r="52" spans="1:35">
      <c r="A52">
        <v>23069</v>
      </c>
      <c r="B52" t="s">
        <v>28</v>
      </c>
      <c r="C52" s="9">
        <v>7.0000000000000007E-2</v>
      </c>
      <c r="D52" s="7">
        <v>-190.68</v>
      </c>
      <c r="E52">
        <v>8.34</v>
      </c>
      <c r="F52">
        <v>1.43</v>
      </c>
      <c r="G52">
        <v>92</v>
      </c>
      <c r="H52" t="s">
        <v>172</v>
      </c>
      <c r="I52" t="s">
        <v>52</v>
      </c>
      <c r="J52" t="s">
        <v>43</v>
      </c>
      <c r="K52" t="s">
        <v>32</v>
      </c>
      <c r="L52" t="s">
        <v>96</v>
      </c>
      <c r="M52" t="s">
        <v>34</v>
      </c>
      <c r="N52" t="s">
        <v>173</v>
      </c>
      <c r="O52">
        <v>0.35</v>
      </c>
      <c r="P52" t="s">
        <v>36</v>
      </c>
      <c r="Q52" t="s">
        <v>139</v>
      </c>
      <c r="R52" t="s">
        <v>174</v>
      </c>
      <c r="S52" t="s">
        <v>175</v>
      </c>
      <c r="T52">
        <v>70056</v>
      </c>
      <c r="U52" s="1">
        <v>42141</v>
      </c>
      <c r="V52" s="1">
        <v>42143</v>
      </c>
      <c r="W52">
        <v>16</v>
      </c>
      <c r="X52" s="6">
        <v>132.08000000000001</v>
      </c>
      <c r="Y52">
        <v>87175</v>
      </c>
      <c r="Z52">
        <v>2</v>
      </c>
      <c r="AA52" s="10">
        <v>-144.37</v>
      </c>
      <c r="AB52">
        <v>9.94</v>
      </c>
      <c r="AC52" t="s">
        <v>3060</v>
      </c>
      <c r="AD52" t="s">
        <v>3070</v>
      </c>
      <c r="AE52" t="str">
        <f>IF(Orders[[#This Row],[Discount]]&gt;0, "Discounted", "Non-Discounted")</f>
        <v>Discounted</v>
      </c>
      <c r="AF52">
        <f>IF(Orders[[#This Row],[Profit]]&lt;0,Orders[[#This Row],[Profit]], 0)</f>
        <v>-190.68</v>
      </c>
      <c r="AG52">
        <f>IF(Orders[[#This Row],[Profit]]&gt;0,Orders[[#This Row],[Profit]], 0)</f>
        <v>0</v>
      </c>
      <c r="AH52" s="7" t="str">
        <f>IFERROR((Orders[[#This Row],[Sales]]/Orders[[#This Row],[Profit_Prodcut/]])*100, "")</f>
        <v/>
      </c>
      <c r="AI52" s="9">
        <f>Orders[[#This Row],[Discount]]</f>
        <v>7.0000000000000007E-2</v>
      </c>
    </row>
    <row r="53" spans="1:35">
      <c r="A53">
        <v>23070</v>
      </c>
      <c r="B53" t="s">
        <v>28</v>
      </c>
      <c r="C53" s="9">
        <v>0.09</v>
      </c>
      <c r="D53" s="7">
        <v>325.39999999999998</v>
      </c>
      <c r="E53">
        <v>4.9800000000000004</v>
      </c>
      <c r="F53">
        <v>6.07</v>
      </c>
      <c r="G53">
        <v>92</v>
      </c>
      <c r="H53" t="s">
        <v>172</v>
      </c>
      <c r="I53" t="s">
        <v>52</v>
      </c>
      <c r="J53" t="s">
        <v>43</v>
      </c>
      <c r="K53" t="s">
        <v>32</v>
      </c>
      <c r="L53" t="s">
        <v>96</v>
      </c>
      <c r="M53" t="s">
        <v>62</v>
      </c>
      <c r="N53" t="s">
        <v>176</v>
      </c>
      <c r="O53">
        <v>0.36</v>
      </c>
      <c r="P53" t="s">
        <v>36</v>
      </c>
      <c r="Q53" t="s">
        <v>139</v>
      </c>
      <c r="R53" t="s">
        <v>174</v>
      </c>
      <c r="S53" t="s">
        <v>175</v>
      </c>
      <c r="T53">
        <v>70056</v>
      </c>
      <c r="U53" s="1">
        <v>42141</v>
      </c>
      <c r="V53" s="1">
        <v>42142</v>
      </c>
      <c r="W53">
        <v>9</v>
      </c>
      <c r="X53" s="6">
        <v>45.34</v>
      </c>
      <c r="Y53">
        <v>87175</v>
      </c>
      <c r="Z53">
        <v>1</v>
      </c>
      <c r="AA53" s="10">
        <v>717.68</v>
      </c>
      <c r="AB53">
        <v>4.4800000000000004</v>
      </c>
      <c r="AC53" t="s">
        <v>3060</v>
      </c>
      <c r="AD53" t="s">
        <v>3070</v>
      </c>
      <c r="AE53" t="str">
        <f>IF(Orders[[#This Row],[Discount]]&gt;0, "Discounted", "Non-Discounted")</f>
        <v>Discounted</v>
      </c>
      <c r="AF53">
        <f>IF(Orders[[#This Row],[Profit]]&lt;0,Orders[[#This Row],[Profit]], 0)</f>
        <v>0</v>
      </c>
      <c r="AG53">
        <f>IF(Orders[[#This Row],[Profit]]&gt;0,Orders[[#This Row],[Profit]], 0)</f>
        <v>325.39999999999998</v>
      </c>
      <c r="AH53" s="7">
        <f>IFERROR((Orders[[#This Row],[Sales]]/Orders[[#This Row],[Profit_Prodcut/]])*100, "")</f>
        <v>13.93362015980332</v>
      </c>
      <c r="AI53" s="9">
        <f>Orders[[#This Row],[Discount]]</f>
        <v>0.09</v>
      </c>
    </row>
    <row r="54" spans="1:35">
      <c r="A54">
        <v>23203</v>
      </c>
      <c r="B54" t="s">
        <v>59</v>
      </c>
      <c r="C54" s="9">
        <v>0.04</v>
      </c>
      <c r="D54" s="7">
        <v>22.82</v>
      </c>
      <c r="E54">
        <v>12.98</v>
      </c>
      <c r="F54">
        <v>3.14</v>
      </c>
      <c r="G54">
        <v>92</v>
      </c>
      <c r="H54" t="s">
        <v>172</v>
      </c>
      <c r="I54" t="s">
        <v>30</v>
      </c>
      <c r="J54" t="s">
        <v>31</v>
      </c>
      <c r="K54" t="s">
        <v>32</v>
      </c>
      <c r="L54" t="s">
        <v>177</v>
      </c>
      <c r="M54" t="s">
        <v>54</v>
      </c>
      <c r="N54" t="s">
        <v>178</v>
      </c>
      <c r="O54">
        <v>0.6</v>
      </c>
      <c r="P54" t="s">
        <v>36</v>
      </c>
      <c r="Q54" t="s">
        <v>139</v>
      </c>
      <c r="R54" t="s">
        <v>174</v>
      </c>
      <c r="S54" t="s">
        <v>175</v>
      </c>
      <c r="T54">
        <v>70056</v>
      </c>
      <c r="U54" s="1">
        <v>42162</v>
      </c>
      <c r="V54" s="1">
        <v>42164</v>
      </c>
      <c r="W54">
        <v>16</v>
      </c>
      <c r="X54" s="6">
        <v>216.04</v>
      </c>
      <c r="Y54">
        <v>87178</v>
      </c>
      <c r="Z54">
        <v>2</v>
      </c>
      <c r="AA54" s="10">
        <v>10.56</v>
      </c>
      <c r="AB54">
        <v>9</v>
      </c>
      <c r="AC54" t="s">
        <v>3058</v>
      </c>
      <c r="AD54" t="s">
        <v>3070</v>
      </c>
      <c r="AE54" t="str">
        <f>IF(Orders[[#This Row],[Discount]]&gt;0, "Discounted", "Non-Discounted")</f>
        <v>Discounted</v>
      </c>
      <c r="AF54">
        <f>IF(Orders[[#This Row],[Profit]]&lt;0,Orders[[#This Row],[Profit]], 0)</f>
        <v>0</v>
      </c>
      <c r="AG54">
        <f>IF(Orders[[#This Row],[Profit]]&gt;0,Orders[[#This Row],[Profit]], 0)</f>
        <v>22.82</v>
      </c>
      <c r="AH54" s="7">
        <f>IFERROR((Orders[[#This Row],[Sales]]/Orders[[#This Row],[Profit_Prodcut/]])*100, "")</f>
        <v>946.71340929009625</v>
      </c>
      <c r="AI54" s="9">
        <f>Orders[[#This Row],[Discount]]</f>
        <v>0.04</v>
      </c>
    </row>
    <row r="55" spans="1:35">
      <c r="A55">
        <v>6243</v>
      </c>
      <c r="B55" t="s">
        <v>40</v>
      </c>
      <c r="C55" s="9">
        <v>0.04</v>
      </c>
      <c r="D55" s="7">
        <v>116.1</v>
      </c>
      <c r="E55">
        <v>160.97999999999999</v>
      </c>
      <c r="F55">
        <v>30</v>
      </c>
      <c r="G55">
        <v>94</v>
      </c>
      <c r="H55" t="s">
        <v>179</v>
      </c>
      <c r="I55" t="s">
        <v>42</v>
      </c>
      <c r="J55" t="s">
        <v>43</v>
      </c>
      <c r="K55" t="s">
        <v>44</v>
      </c>
      <c r="L55" t="s">
        <v>45</v>
      </c>
      <c r="M55" t="s">
        <v>46</v>
      </c>
      <c r="N55" t="s">
        <v>180</v>
      </c>
      <c r="O55">
        <v>0.62</v>
      </c>
      <c r="P55" t="s">
        <v>36</v>
      </c>
      <c r="Q55" t="s">
        <v>64</v>
      </c>
      <c r="R55" t="s">
        <v>181</v>
      </c>
      <c r="S55" t="s">
        <v>182</v>
      </c>
      <c r="T55">
        <v>60601</v>
      </c>
      <c r="U55" s="1">
        <v>42127</v>
      </c>
      <c r="V55" s="1">
        <v>42129</v>
      </c>
      <c r="W55">
        <v>37</v>
      </c>
      <c r="X55" s="6">
        <v>6276.34</v>
      </c>
      <c r="Y55">
        <v>44231</v>
      </c>
      <c r="Z55">
        <v>2</v>
      </c>
      <c r="AA55" s="10">
        <v>1.85</v>
      </c>
      <c r="AB55">
        <v>261.51</v>
      </c>
      <c r="AC55" t="s">
        <v>3060</v>
      </c>
      <c r="AD55" t="s">
        <v>3070</v>
      </c>
      <c r="AE55" t="str">
        <f>IF(Orders[[#This Row],[Discount]]&gt;0, "Discounted", "Non-Discounted")</f>
        <v>Discounted</v>
      </c>
      <c r="AF55">
        <f>IF(Orders[[#This Row],[Profit]]&lt;0,Orders[[#This Row],[Profit]], 0)</f>
        <v>0</v>
      </c>
      <c r="AG55">
        <f>IF(Orders[[#This Row],[Profit]]&gt;0,Orders[[#This Row],[Profit]], 0)</f>
        <v>116.1</v>
      </c>
      <c r="AH55" s="7">
        <f>IFERROR((Orders[[#This Row],[Sales]]/Orders[[#This Row],[Profit_Prodcut/]])*100, "")</f>
        <v>5405.9776055124903</v>
      </c>
      <c r="AI55" s="9">
        <f>Orders[[#This Row],[Discount]]</f>
        <v>0.04</v>
      </c>
    </row>
    <row r="56" spans="1:35">
      <c r="A56">
        <v>6244</v>
      </c>
      <c r="B56" t="s">
        <v>40</v>
      </c>
      <c r="C56" s="9">
        <v>0.01</v>
      </c>
      <c r="D56" s="7">
        <v>-87.96</v>
      </c>
      <c r="E56">
        <v>17.98</v>
      </c>
      <c r="F56">
        <v>4</v>
      </c>
      <c r="G56">
        <v>94</v>
      </c>
      <c r="H56" t="s">
        <v>179</v>
      </c>
      <c r="I56" t="s">
        <v>52</v>
      </c>
      <c r="J56" t="s">
        <v>43</v>
      </c>
      <c r="K56" t="s">
        <v>80</v>
      </c>
      <c r="L56" t="s">
        <v>183</v>
      </c>
      <c r="M56" t="s">
        <v>62</v>
      </c>
      <c r="N56" t="s">
        <v>184</v>
      </c>
      <c r="O56">
        <v>0.79</v>
      </c>
      <c r="P56" t="s">
        <v>36</v>
      </c>
      <c r="Q56" t="s">
        <v>64</v>
      </c>
      <c r="R56" t="s">
        <v>181</v>
      </c>
      <c r="S56" t="s">
        <v>182</v>
      </c>
      <c r="T56">
        <v>60601</v>
      </c>
      <c r="U56" s="1">
        <v>42127</v>
      </c>
      <c r="V56" s="1">
        <v>42129</v>
      </c>
      <c r="W56">
        <v>146</v>
      </c>
      <c r="X56" s="6">
        <v>2664.4</v>
      </c>
      <c r="Y56">
        <v>44231</v>
      </c>
      <c r="Z56">
        <v>2</v>
      </c>
      <c r="AA56" s="10">
        <v>-3.3</v>
      </c>
      <c r="AB56">
        <v>26.91</v>
      </c>
      <c r="AC56" t="s">
        <v>3060</v>
      </c>
      <c r="AD56" t="s">
        <v>3070</v>
      </c>
      <c r="AE56" t="str">
        <f>IF(Orders[[#This Row],[Discount]]&gt;0, "Discounted", "Non-Discounted")</f>
        <v>Discounted</v>
      </c>
      <c r="AF56">
        <f>IF(Orders[[#This Row],[Profit]]&lt;0,Orders[[#This Row],[Profit]], 0)</f>
        <v>-87.96</v>
      </c>
      <c r="AG56">
        <f>IF(Orders[[#This Row],[Profit]]&gt;0,Orders[[#This Row],[Profit]], 0)</f>
        <v>0</v>
      </c>
      <c r="AH56" s="7" t="str">
        <f>IFERROR((Orders[[#This Row],[Sales]]/Orders[[#This Row],[Profit_Prodcut/]])*100, "")</f>
        <v/>
      </c>
      <c r="AI56" s="9">
        <f>Orders[[#This Row],[Discount]]</f>
        <v>0.01</v>
      </c>
    </row>
    <row r="57" spans="1:35">
      <c r="A57">
        <v>24243</v>
      </c>
      <c r="B57" t="s">
        <v>40</v>
      </c>
      <c r="C57" s="9">
        <v>0.04</v>
      </c>
      <c r="D57" s="7">
        <v>255.42</v>
      </c>
      <c r="E57">
        <v>160.97999999999999</v>
      </c>
      <c r="F57">
        <v>30</v>
      </c>
      <c r="G57">
        <v>97</v>
      </c>
      <c r="H57" t="s">
        <v>185</v>
      </c>
      <c r="I57" t="s">
        <v>42</v>
      </c>
      <c r="J57" t="s">
        <v>43</v>
      </c>
      <c r="K57" t="s">
        <v>44</v>
      </c>
      <c r="L57" t="s">
        <v>45</v>
      </c>
      <c r="M57" t="s">
        <v>46</v>
      </c>
      <c r="N57" t="s">
        <v>180</v>
      </c>
      <c r="O57">
        <v>0.62</v>
      </c>
      <c r="P57" t="s">
        <v>36</v>
      </c>
      <c r="Q57" t="s">
        <v>64</v>
      </c>
      <c r="R57" t="s">
        <v>186</v>
      </c>
      <c r="S57" t="s">
        <v>187</v>
      </c>
      <c r="T57">
        <v>66502</v>
      </c>
      <c r="U57" s="1">
        <v>42127</v>
      </c>
      <c r="V57" s="1">
        <v>42129</v>
      </c>
      <c r="W57">
        <v>9</v>
      </c>
      <c r="X57" s="6">
        <v>1526.68</v>
      </c>
      <c r="Y57">
        <v>87306</v>
      </c>
      <c r="Z57">
        <v>2</v>
      </c>
      <c r="AA57" s="10">
        <v>16.73</v>
      </c>
      <c r="AB57">
        <v>63.61</v>
      </c>
      <c r="AC57" t="s">
        <v>3060</v>
      </c>
      <c r="AD57" t="s">
        <v>3070</v>
      </c>
      <c r="AE57" t="str">
        <f>IF(Orders[[#This Row],[Discount]]&gt;0, "Discounted", "Non-Discounted")</f>
        <v>Discounted</v>
      </c>
      <c r="AF57">
        <f>IF(Orders[[#This Row],[Profit]]&lt;0,Orders[[#This Row],[Profit]], 0)</f>
        <v>0</v>
      </c>
      <c r="AG57">
        <f>IF(Orders[[#This Row],[Profit]]&gt;0,Orders[[#This Row],[Profit]], 0)</f>
        <v>255.42</v>
      </c>
      <c r="AH57" s="7">
        <f>IFERROR((Orders[[#This Row],[Sales]]/Orders[[#This Row],[Profit_Prodcut/]])*100, "")</f>
        <v>597.71356980659311</v>
      </c>
      <c r="AI57" s="9">
        <f>Orders[[#This Row],[Discount]]</f>
        <v>0.04</v>
      </c>
    </row>
    <row r="58" spans="1:35">
      <c r="A58">
        <v>24245</v>
      </c>
      <c r="B58" t="s">
        <v>40</v>
      </c>
      <c r="C58" s="9">
        <v>0.06</v>
      </c>
      <c r="D58" s="7">
        <v>685.61</v>
      </c>
      <c r="E58">
        <v>115.99</v>
      </c>
      <c r="F58">
        <v>8.99</v>
      </c>
      <c r="G58">
        <v>97</v>
      </c>
      <c r="H58" t="s">
        <v>185</v>
      </c>
      <c r="I58" t="s">
        <v>52</v>
      </c>
      <c r="J58" t="s">
        <v>43</v>
      </c>
      <c r="K58" t="s">
        <v>80</v>
      </c>
      <c r="L58" t="s">
        <v>81</v>
      </c>
      <c r="M58" t="s">
        <v>62</v>
      </c>
      <c r="N58" t="s">
        <v>188</v>
      </c>
      <c r="O58">
        <v>0.57999999999999996</v>
      </c>
      <c r="P58" t="s">
        <v>36</v>
      </c>
      <c r="Q58" t="s">
        <v>64</v>
      </c>
      <c r="R58" t="s">
        <v>186</v>
      </c>
      <c r="S58" t="s">
        <v>187</v>
      </c>
      <c r="T58">
        <v>66502</v>
      </c>
      <c r="U58" s="1">
        <v>42127</v>
      </c>
      <c r="V58" s="1">
        <v>42128</v>
      </c>
      <c r="W58">
        <v>20</v>
      </c>
      <c r="X58" s="6">
        <v>1952.56</v>
      </c>
      <c r="Y58">
        <v>87306</v>
      </c>
      <c r="Z58">
        <v>1</v>
      </c>
      <c r="AA58" s="10">
        <v>35.11</v>
      </c>
      <c r="AB58">
        <v>124.63</v>
      </c>
      <c r="AC58" t="s">
        <v>3060</v>
      </c>
      <c r="AD58" t="s">
        <v>3070</v>
      </c>
      <c r="AE58" t="str">
        <f>IF(Orders[[#This Row],[Discount]]&gt;0, "Discounted", "Non-Discounted")</f>
        <v>Discounted</v>
      </c>
      <c r="AF58">
        <f>IF(Orders[[#This Row],[Profit]]&lt;0,Orders[[#This Row],[Profit]], 0)</f>
        <v>0</v>
      </c>
      <c r="AG58">
        <f>IF(Orders[[#This Row],[Profit]]&gt;0,Orders[[#This Row],[Profit]], 0)</f>
        <v>685.61</v>
      </c>
      <c r="AH58" s="7">
        <f>IFERROR((Orders[[#This Row],[Sales]]/Orders[[#This Row],[Profit_Prodcut/]])*100, "")</f>
        <v>284.79164539607063</v>
      </c>
      <c r="AI58" s="9">
        <f>Orders[[#This Row],[Discount]]</f>
        <v>0.06</v>
      </c>
    </row>
    <row r="59" spans="1:35">
      <c r="A59">
        <v>18494</v>
      </c>
      <c r="B59" t="s">
        <v>59</v>
      </c>
      <c r="C59" s="9">
        <v>0.1</v>
      </c>
      <c r="D59" s="7">
        <v>-16.2</v>
      </c>
      <c r="E59">
        <v>19.98</v>
      </c>
      <c r="F59">
        <v>4</v>
      </c>
      <c r="G59">
        <v>101</v>
      </c>
      <c r="H59" t="s">
        <v>189</v>
      </c>
      <c r="I59" t="s">
        <v>52</v>
      </c>
      <c r="J59" t="s">
        <v>117</v>
      </c>
      <c r="K59" t="s">
        <v>80</v>
      </c>
      <c r="L59" t="s">
        <v>183</v>
      </c>
      <c r="M59" t="s">
        <v>62</v>
      </c>
      <c r="N59" t="s">
        <v>190</v>
      </c>
      <c r="O59">
        <v>0.68</v>
      </c>
      <c r="P59" t="s">
        <v>36</v>
      </c>
      <c r="Q59" t="s">
        <v>56</v>
      </c>
      <c r="R59" t="s">
        <v>191</v>
      </c>
      <c r="S59" t="s">
        <v>192</v>
      </c>
      <c r="T59">
        <v>4005</v>
      </c>
      <c r="U59" s="1">
        <v>42177</v>
      </c>
      <c r="V59" s="1">
        <v>42179</v>
      </c>
      <c r="W59">
        <v>16</v>
      </c>
      <c r="X59" s="6">
        <v>303.58999999999997</v>
      </c>
      <c r="Y59">
        <v>88205</v>
      </c>
      <c r="Z59">
        <v>2</v>
      </c>
      <c r="AA59" s="10">
        <v>-5.34</v>
      </c>
      <c r="AB59">
        <v>33.729999999999997</v>
      </c>
      <c r="AC59" t="s">
        <v>3058</v>
      </c>
      <c r="AD59" t="s">
        <v>3070</v>
      </c>
      <c r="AE59" t="str">
        <f>IF(Orders[[#This Row],[Discount]]&gt;0, "Discounted", "Non-Discounted")</f>
        <v>Discounted</v>
      </c>
      <c r="AF59">
        <f>IF(Orders[[#This Row],[Profit]]&lt;0,Orders[[#This Row],[Profit]], 0)</f>
        <v>-16.2</v>
      </c>
      <c r="AG59">
        <f>IF(Orders[[#This Row],[Profit]]&gt;0,Orders[[#This Row],[Profit]], 0)</f>
        <v>0</v>
      </c>
      <c r="AH59" s="7" t="str">
        <f>IFERROR((Orders[[#This Row],[Sales]]/Orders[[#This Row],[Profit_Prodcut/]])*100, "")</f>
        <v/>
      </c>
      <c r="AI59" s="9">
        <f>Orders[[#This Row],[Discount]]</f>
        <v>0.1</v>
      </c>
    </row>
    <row r="60" spans="1:35">
      <c r="A60">
        <v>6014</v>
      </c>
      <c r="B60" t="s">
        <v>59</v>
      </c>
      <c r="C60" s="9">
        <v>0.04</v>
      </c>
      <c r="D60" s="7">
        <v>2023.75</v>
      </c>
      <c r="E60">
        <v>300.98</v>
      </c>
      <c r="F60">
        <v>54.92</v>
      </c>
      <c r="G60">
        <v>102</v>
      </c>
      <c r="H60" t="s">
        <v>193</v>
      </c>
      <c r="I60" t="s">
        <v>42</v>
      </c>
      <c r="J60" t="s">
        <v>117</v>
      </c>
      <c r="K60" t="s">
        <v>44</v>
      </c>
      <c r="L60" t="s">
        <v>194</v>
      </c>
      <c r="M60" t="s">
        <v>124</v>
      </c>
      <c r="N60" t="s">
        <v>195</v>
      </c>
      <c r="O60">
        <v>0.55000000000000004</v>
      </c>
      <c r="P60" t="s">
        <v>36</v>
      </c>
      <c r="Q60" t="s">
        <v>56</v>
      </c>
      <c r="R60" t="s">
        <v>196</v>
      </c>
      <c r="S60" t="s">
        <v>197</v>
      </c>
      <c r="T60">
        <v>2129</v>
      </c>
      <c r="U60" s="1">
        <v>42100</v>
      </c>
      <c r="V60" s="1">
        <v>42101</v>
      </c>
      <c r="W60">
        <v>31</v>
      </c>
      <c r="X60" s="6">
        <v>9459.94</v>
      </c>
      <c r="Y60">
        <v>42599</v>
      </c>
      <c r="Z60">
        <v>1</v>
      </c>
      <c r="AA60" s="10">
        <v>21.39</v>
      </c>
      <c r="AB60">
        <v>394.16</v>
      </c>
      <c r="AC60" t="s">
        <v>3061</v>
      </c>
      <c r="AD60" t="s">
        <v>3070</v>
      </c>
      <c r="AE60" t="str">
        <f>IF(Orders[[#This Row],[Discount]]&gt;0, "Discounted", "Non-Discounted")</f>
        <v>Discounted</v>
      </c>
      <c r="AF60">
        <f>IF(Orders[[#This Row],[Profit]]&lt;0,Orders[[#This Row],[Profit]], 0)</f>
        <v>0</v>
      </c>
      <c r="AG60">
        <f>IF(Orders[[#This Row],[Profit]]&gt;0,Orders[[#This Row],[Profit]], 0)</f>
        <v>2023.75</v>
      </c>
      <c r="AH60" s="7">
        <f>IFERROR((Orders[[#This Row],[Sales]]/Orders[[#This Row],[Profit_Prodcut/]])*100, "")</f>
        <v>467.44607782581841</v>
      </c>
      <c r="AI60" s="9">
        <f>Orders[[#This Row],[Discount]]</f>
        <v>0.04</v>
      </c>
    </row>
    <row r="61" spans="1:35">
      <c r="A61">
        <v>494</v>
      </c>
      <c r="B61" t="s">
        <v>59</v>
      </c>
      <c r="C61" s="9">
        <v>0.1</v>
      </c>
      <c r="D61" s="7">
        <v>-20.25</v>
      </c>
      <c r="E61">
        <v>19.98</v>
      </c>
      <c r="F61">
        <v>4</v>
      </c>
      <c r="G61">
        <v>102</v>
      </c>
      <c r="H61" t="s">
        <v>193</v>
      </c>
      <c r="I61" t="s">
        <v>52</v>
      </c>
      <c r="J61" t="s">
        <v>117</v>
      </c>
      <c r="K61" t="s">
        <v>80</v>
      </c>
      <c r="L61" t="s">
        <v>183</v>
      </c>
      <c r="M61" t="s">
        <v>62</v>
      </c>
      <c r="N61" t="s">
        <v>190</v>
      </c>
      <c r="O61">
        <v>0.68</v>
      </c>
      <c r="P61" t="s">
        <v>36</v>
      </c>
      <c r="Q61" t="s">
        <v>56</v>
      </c>
      <c r="R61" t="s">
        <v>196</v>
      </c>
      <c r="S61" t="s">
        <v>197</v>
      </c>
      <c r="T61">
        <v>2129</v>
      </c>
      <c r="U61" s="1">
        <v>42177</v>
      </c>
      <c r="V61" s="1">
        <v>42179</v>
      </c>
      <c r="W61">
        <v>65</v>
      </c>
      <c r="X61" s="6">
        <v>1233.32</v>
      </c>
      <c r="Y61">
        <v>3397</v>
      </c>
      <c r="Z61">
        <v>2</v>
      </c>
      <c r="AA61" s="10">
        <v>-1.64</v>
      </c>
      <c r="AB61">
        <v>137.04</v>
      </c>
      <c r="AC61" t="s">
        <v>3058</v>
      </c>
      <c r="AD61" t="s">
        <v>3070</v>
      </c>
      <c r="AE61" t="str">
        <f>IF(Orders[[#This Row],[Discount]]&gt;0, "Discounted", "Non-Discounted")</f>
        <v>Discounted</v>
      </c>
      <c r="AF61">
        <f>IF(Orders[[#This Row],[Profit]]&lt;0,Orders[[#This Row],[Profit]], 0)</f>
        <v>-20.25</v>
      </c>
      <c r="AG61">
        <f>IF(Orders[[#This Row],[Profit]]&gt;0,Orders[[#This Row],[Profit]], 0)</f>
        <v>0</v>
      </c>
      <c r="AH61" s="7" t="str">
        <f>IFERROR((Orders[[#This Row],[Sales]]/Orders[[#This Row],[Profit_Prodcut/]])*100, "")</f>
        <v/>
      </c>
      <c r="AI61" s="9">
        <f>Orders[[#This Row],[Discount]]</f>
        <v>0.1</v>
      </c>
    </row>
    <row r="62" spans="1:35">
      <c r="A62">
        <v>495</v>
      </c>
      <c r="B62" t="s">
        <v>59</v>
      </c>
      <c r="C62" s="9">
        <v>0.09</v>
      </c>
      <c r="D62" s="7">
        <v>-3.38</v>
      </c>
      <c r="E62">
        <v>2.88</v>
      </c>
      <c r="F62">
        <v>1.49</v>
      </c>
      <c r="G62">
        <v>102</v>
      </c>
      <c r="H62" t="s">
        <v>193</v>
      </c>
      <c r="I62" t="s">
        <v>52</v>
      </c>
      <c r="J62" t="s">
        <v>117</v>
      </c>
      <c r="K62" t="s">
        <v>32</v>
      </c>
      <c r="L62" t="s">
        <v>112</v>
      </c>
      <c r="M62" t="s">
        <v>62</v>
      </c>
      <c r="N62" t="s">
        <v>198</v>
      </c>
      <c r="O62">
        <v>0.36</v>
      </c>
      <c r="P62" t="s">
        <v>36</v>
      </c>
      <c r="Q62" t="s">
        <v>56</v>
      </c>
      <c r="R62" t="s">
        <v>196</v>
      </c>
      <c r="S62" t="s">
        <v>197</v>
      </c>
      <c r="T62">
        <v>2129</v>
      </c>
      <c r="U62" s="1">
        <v>42177</v>
      </c>
      <c r="V62" s="1">
        <v>42178</v>
      </c>
      <c r="W62">
        <v>17</v>
      </c>
      <c r="X62" s="6">
        <v>47.31</v>
      </c>
      <c r="Y62">
        <v>3397</v>
      </c>
      <c r="Z62">
        <v>1</v>
      </c>
      <c r="AA62" s="10">
        <v>-7.15</v>
      </c>
      <c r="AB62">
        <v>4.68</v>
      </c>
      <c r="AC62" t="s">
        <v>3058</v>
      </c>
      <c r="AD62" t="s">
        <v>3070</v>
      </c>
      <c r="AE62" t="str">
        <f>IF(Orders[[#This Row],[Discount]]&gt;0, "Discounted", "Non-Discounted")</f>
        <v>Discounted</v>
      </c>
      <c r="AF62">
        <f>IF(Orders[[#This Row],[Profit]]&lt;0,Orders[[#This Row],[Profit]], 0)</f>
        <v>-3.38</v>
      </c>
      <c r="AG62">
        <f>IF(Orders[[#This Row],[Profit]]&gt;0,Orders[[#This Row],[Profit]], 0)</f>
        <v>0</v>
      </c>
      <c r="AH62" s="7" t="str">
        <f>IFERROR((Orders[[#This Row],[Sales]]/Orders[[#This Row],[Profit_Prodcut/]])*100, "")</f>
        <v/>
      </c>
      <c r="AI62" s="9">
        <f>Orders[[#This Row],[Discount]]</f>
        <v>0.09</v>
      </c>
    </row>
    <row r="63" spans="1:35">
      <c r="A63">
        <v>24014</v>
      </c>
      <c r="B63" t="s">
        <v>59</v>
      </c>
      <c r="C63" s="9">
        <v>0.04</v>
      </c>
      <c r="D63" s="7">
        <v>1684.48</v>
      </c>
      <c r="E63">
        <v>300.98</v>
      </c>
      <c r="F63">
        <v>54.92</v>
      </c>
      <c r="G63">
        <v>107</v>
      </c>
      <c r="H63" t="s">
        <v>199</v>
      </c>
      <c r="I63" t="s">
        <v>42</v>
      </c>
      <c r="J63" t="s">
        <v>117</v>
      </c>
      <c r="K63" t="s">
        <v>44</v>
      </c>
      <c r="L63" t="s">
        <v>194</v>
      </c>
      <c r="M63" t="s">
        <v>124</v>
      </c>
      <c r="N63" t="s">
        <v>195</v>
      </c>
      <c r="O63">
        <v>0.55000000000000004</v>
      </c>
      <c r="P63" t="s">
        <v>36</v>
      </c>
      <c r="Q63" t="s">
        <v>56</v>
      </c>
      <c r="R63" t="s">
        <v>200</v>
      </c>
      <c r="S63" t="s">
        <v>201</v>
      </c>
      <c r="T63">
        <v>3820</v>
      </c>
      <c r="U63" s="1">
        <v>42100</v>
      </c>
      <c r="V63" s="1">
        <v>42101</v>
      </c>
      <c r="W63">
        <v>8</v>
      </c>
      <c r="X63" s="6">
        <v>2441.27</v>
      </c>
      <c r="Y63">
        <v>88204</v>
      </c>
      <c r="Z63">
        <v>1</v>
      </c>
      <c r="AA63" s="10">
        <v>69</v>
      </c>
      <c r="AB63">
        <v>101.72</v>
      </c>
      <c r="AC63" t="s">
        <v>3061</v>
      </c>
      <c r="AD63" t="s">
        <v>3070</v>
      </c>
      <c r="AE63" t="str">
        <f>IF(Orders[[#This Row],[Discount]]&gt;0, "Discounted", "Non-Discounted")</f>
        <v>Discounted</v>
      </c>
      <c r="AF63">
        <f>IF(Orders[[#This Row],[Profit]]&lt;0,Orders[[#This Row],[Profit]], 0)</f>
        <v>0</v>
      </c>
      <c r="AG63">
        <f>IF(Orders[[#This Row],[Profit]]&gt;0,Orders[[#This Row],[Profit]], 0)</f>
        <v>1684.48</v>
      </c>
      <c r="AH63" s="7">
        <f>IFERROR((Orders[[#This Row],[Sales]]/Orders[[#This Row],[Profit_Prodcut/]])*100, "")</f>
        <v>144.92721789513678</v>
      </c>
      <c r="AI63" s="9">
        <f>Orders[[#This Row],[Discount]]</f>
        <v>0.04</v>
      </c>
    </row>
    <row r="64" spans="1:35">
      <c r="A64">
        <v>18495</v>
      </c>
      <c r="B64" t="s">
        <v>59</v>
      </c>
      <c r="C64" s="9">
        <v>0.09</v>
      </c>
      <c r="D64" s="7">
        <v>-2.7</v>
      </c>
      <c r="E64">
        <v>2.88</v>
      </c>
      <c r="F64">
        <v>1.49</v>
      </c>
      <c r="G64">
        <v>109</v>
      </c>
      <c r="H64" t="s">
        <v>202</v>
      </c>
      <c r="I64" t="s">
        <v>52</v>
      </c>
      <c r="J64" t="s">
        <v>117</v>
      </c>
      <c r="K64" t="s">
        <v>32</v>
      </c>
      <c r="L64" t="s">
        <v>112</v>
      </c>
      <c r="M64" t="s">
        <v>62</v>
      </c>
      <c r="N64" t="s">
        <v>198</v>
      </c>
      <c r="O64">
        <v>0.36</v>
      </c>
      <c r="P64" t="s">
        <v>36</v>
      </c>
      <c r="Q64" t="s">
        <v>56</v>
      </c>
      <c r="R64" t="s">
        <v>57</v>
      </c>
      <c r="S64" t="s">
        <v>203</v>
      </c>
      <c r="T64">
        <v>7644</v>
      </c>
      <c r="U64" s="1">
        <v>42177</v>
      </c>
      <c r="V64" s="1">
        <v>42178</v>
      </c>
      <c r="W64">
        <v>4</v>
      </c>
      <c r="X64" s="6">
        <v>11.13</v>
      </c>
      <c r="Y64">
        <v>88205</v>
      </c>
      <c r="Z64">
        <v>1</v>
      </c>
      <c r="AA64" s="10">
        <v>-24.3</v>
      </c>
      <c r="AB64">
        <v>1.1000000000000001</v>
      </c>
      <c r="AC64" t="s">
        <v>3058</v>
      </c>
      <c r="AD64" t="s">
        <v>3070</v>
      </c>
      <c r="AE64" t="str">
        <f>IF(Orders[[#This Row],[Discount]]&gt;0, "Discounted", "Non-Discounted")</f>
        <v>Discounted</v>
      </c>
      <c r="AF64">
        <f>IF(Orders[[#This Row],[Profit]]&lt;0,Orders[[#This Row],[Profit]], 0)</f>
        <v>-2.7</v>
      </c>
      <c r="AG64">
        <f>IF(Orders[[#This Row],[Profit]]&gt;0,Orders[[#This Row],[Profit]], 0)</f>
        <v>0</v>
      </c>
      <c r="AH64" s="7" t="str">
        <f>IFERROR((Orders[[#This Row],[Sales]]/Orders[[#This Row],[Profit_Prodcut/]])*100, "")</f>
        <v/>
      </c>
      <c r="AI64" s="9">
        <f>Orders[[#This Row],[Discount]]</f>
        <v>0.09</v>
      </c>
    </row>
    <row r="65" spans="1:35">
      <c r="A65">
        <v>19074</v>
      </c>
      <c r="B65" t="s">
        <v>28</v>
      </c>
      <c r="C65" s="9">
        <v>0.03</v>
      </c>
      <c r="D65" s="7">
        <v>18.66</v>
      </c>
      <c r="E65">
        <v>4.26</v>
      </c>
      <c r="F65">
        <v>1.2</v>
      </c>
      <c r="G65">
        <v>114</v>
      </c>
      <c r="H65" t="s">
        <v>204</v>
      </c>
      <c r="I65" t="s">
        <v>52</v>
      </c>
      <c r="J65" t="s">
        <v>43</v>
      </c>
      <c r="K65" t="s">
        <v>32</v>
      </c>
      <c r="L65" t="s">
        <v>33</v>
      </c>
      <c r="M65" t="s">
        <v>34</v>
      </c>
      <c r="N65" t="s">
        <v>205</v>
      </c>
      <c r="O65">
        <v>0.44</v>
      </c>
      <c r="P65" t="s">
        <v>36</v>
      </c>
      <c r="Q65" t="s">
        <v>37</v>
      </c>
      <c r="R65" t="s">
        <v>105</v>
      </c>
      <c r="S65" t="s">
        <v>206</v>
      </c>
      <c r="T65">
        <v>97035</v>
      </c>
      <c r="U65" s="1">
        <v>42007</v>
      </c>
      <c r="V65" s="1">
        <v>42008</v>
      </c>
      <c r="W65">
        <v>7</v>
      </c>
      <c r="X65" s="6">
        <v>29.5</v>
      </c>
      <c r="Y65">
        <v>89583</v>
      </c>
      <c r="Z65">
        <v>1</v>
      </c>
      <c r="AA65" s="10">
        <v>63.25</v>
      </c>
      <c r="AB65">
        <v>0.91</v>
      </c>
      <c r="AC65" t="s">
        <v>3057</v>
      </c>
      <c r="AD65" t="s">
        <v>3070</v>
      </c>
      <c r="AE65" t="str">
        <f>IF(Orders[[#This Row],[Discount]]&gt;0, "Discounted", "Non-Discounted")</f>
        <v>Discounted</v>
      </c>
      <c r="AF65">
        <f>IF(Orders[[#This Row],[Profit]]&lt;0,Orders[[#This Row],[Profit]], 0)</f>
        <v>0</v>
      </c>
      <c r="AG65">
        <f>IF(Orders[[#This Row],[Profit]]&gt;0,Orders[[#This Row],[Profit]], 0)</f>
        <v>18.66</v>
      </c>
      <c r="AH65" s="7">
        <f>IFERROR((Orders[[#This Row],[Sales]]/Orders[[#This Row],[Profit_Prodcut/]])*100, "")</f>
        <v>158.09217577706323</v>
      </c>
      <c r="AI65" s="9">
        <f>Orders[[#This Row],[Discount]]</f>
        <v>0.03</v>
      </c>
    </row>
    <row r="66" spans="1:35">
      <c r="A66">
        <v>19950</v>
      </c>
      <c r="B66" t="s">
        <v>59</v>
      </c>
      <c r="C66" s="9">
        <v>0.01</v>
      </c>
      <c r="D66" s="7">
        <v>40.25</v>
      </c>
      <c r="E66">
        <v>4.91</v>
      </c>
      <c r="F66">
        <v>0.5</v>
      </c>
      <c r="G66">
        <v>114</v>
      </c>
      <c r="H66" t="s">
        <v>204</v>
      </c>
      <c r="I66" t="s">
        <v>52</v>
      </c>
      <c r="J66" t="s">
        <v>43</v>
      </c>
      <c r="K66" t="s">
        <v>32</v>
      </c>
      <c r="L66" t="s">
        <v>137</v>
      </c>
      <c r="M66" t="s">
        <v>62</v>
      </c>
      <c r="N66" t="s">
        <v>166</v>
      </c>
      <c r="O66">
        <v>0.36</v>
      </c>
      <c r="P66" t="s">
        <v>36</v>
      </c>
      <c r="Q66" t="s">
        <v>37</v>
      </c>
      <c r="R66" t="s">
        <v>105</v>
      </c>
      <c r="S66" t="s">
        <v>206</v>
      </c>
      <c r="T66">
        <v>97035</v>
      </c>
      <c r="U66" s="1">
        <v>42098</v>
      </c>
      <c r="V66" s="1">
        <v>42100</v>
      </c>
      <c r="W66">
        <v>12</v>
      </c>
      <c r="X66" s="6">
        <v>58.33</v>
      </c>
      <c r="Y66">
        <v>89584</v>
      </c>
      <c r="Z66">
        <v>2</v>
      </c>
      <c r="AA66" s="10">
        <v>69</v>
      </c>
      <c r="AB66">
        <v>0.59</v>
      </c>
      <c r="AC66" t="s">
        <v>3061</v>
      </c>
      <c r="AD66" t="s">
        <v>3070</v>
      </c>
      <c r="AE66" t="str">
        <f>IF(Orders[[#This Row],[Discount]]&gt;0, "Discounted", "Non-Discounted")</f>
        <v>Discounted</v>
      </c>
      <c r="AF66">
        <f>IF(Orders[[#This Row],[Profit]]&lt;0,Orders[[#This Row],[Profit]], 0)</f>
        <v>0</v>
      </c>
      <c r="AG66">
        <f>IF(Orders[[#This Row],[Profit]]&gt;0,Orders[[#This Row],[Profit]], 0)</f>
        <v>40.25</v>
      </c>
      <c r="AH66" s="7">
        <f>IFERROR((Orders[[#This Row],[Sales]]/Orders[[#This Row],[Profit_Prodcut/]])*100, "")</f>
        <v>144.91925465838509</v>
      </c>
      <c r="AI66" s="9">
        <f>Orders[[#This Row],[Discount]]</f>
        <v>0.01</v>
      </c>
    </row>
    <row r="67" spans="1:35">
      <c r="A67">
        <v>19951</v>
      </c>
      <c r="B67" t="s">
        <v>59</v>
      </c>
      <c r="C67" s="9">
        <v>0.09</v>
      </c>
      <c r="D67" s="7">
        <v>14.09</v>
      </c>
      <c r="E67">
        <v>4</v>
      </c>
      <c r="F67">
        <v>1.3</v>
      </c>
      <c r="G67">
        <v>114</v>
      </c>
      <c r="H67" t="s">
        <v>204</v>
      </c>
      <c r="I67" t="s">
        <v>30</v>
      </c>
      <c r="J67" t="s">
        <v>43</v>
      </c>
      <c r="K67" t="s">
        <v>32</v>
      </c>
      <c r="L67" t="s">
        <v>96</v>
      </c>
      <c r="M67" t="s">
        <v>34</v>
      </c>
      <c r="N67" t="s">
        <v>207</v>
      </c>
      <c r="O67">
        <v>0.37</v>
      </c>
      <c r="P67" t="s">
        <v>36</v>
      </c>
      <c r="Q67" t="s">
        <v>37</v>
      </c>
      <c r="R67" t="s">
        <v>105</v>
      </c>
      <c r="S67" t="s">
        <v>206</v>
      </c>
      <c r="T67">
        <v>97035</v>
      </c>
      <c r="U67" s="1">
        <v>42098</v>
      </c>
      <c r="V67" s="1">
        <v>42100</v>
      </c>
      <c r="W67">
        <v>5</v>
      </c>
      <c r="X67" s="6">
        <v>20.420000000000002</v>
      </c>
      <c r="Y67">
        <v>89584</v>
      </c>
      <c r="Z67">
        <v>2</v>
      </c>
      <c r="AA67" s="10">
        <v>69</v>
      </c>
      <c r="AB67">
        <v>2.02</v>
      </c>
      <c r="AC67" t="s">
        <v>3061</v>
      </c>
      <c r="AD67" t="s">
        <v>3070</v>
      </c>
      <c r="AE67" t="str">
        <f>IF(Orders[[#This Row],[Discount]]&gt;0, "Discounted", "Non-Discounted")</f>
        <v>Discounted</v>
      </c>
      <c r="AF67">
        <f>IF(Orders[[#This Row],[Profit]]&lt;0,Orders[[#This Row],[Profit]], 0)</f>
        <v>0</v>
      </c>
      <c r="AG67">
        <f>IF(Orders[[#This Row],[Profit]]&gt;0,Orders[[#This Row],[Profit]], 0)</f>
        <v>14.09</v>
      </c>
      <c r="AH67" s="7">
        <f>IFERROR((Orders[[#This Row],[Sales]]/Orders[[#This Row],[Profit_Prodcut/]])*100, "")</f>
        <v>144.92547906316537</v>
      </c>
      <c r="AI67" s="9">
        <f>Orders[[#This Row],[Discount]]</f>
        <v>0.09</v>
      </c>
    </row>
    <row r="68" spans="1:35">
      <c r="A68">
        <v>26241</v>
      </c>
      <c r="B68" t="s">
        <v>109</v>
      </c>
      <c r="C68" s="9">
        <v>7.0000000000000007E-2</v>
      </c>
      <c r="D68" s="7">
        <v>-55.84</v>
      </c>
      <c r="E68">
        <v>2.12</v>
      </c>
      <c r="F68">
        <v>1.99</v>
      </c>
      <c r="G68">
        <v>115</v>
      </c>
      <c r="H68" t="s">
        <v>208</v>
      </c>
      <c r="I68" t="s">
        <v>52</v>
      </c>
      <c r="J68" t="s">
        <v>43</v>
      </c>
      <c r="K68" t="s">
        <v>80</v>
      </c>
      <c r="L68" t="s">
        <v>183</v>
      </c>
      <c r="M68" t="s">
        <v>54</v>
      </c>
      <c r="N68" t="s">
        <v>209</v>
      </c>
      <c r="O68">
        <v>0.55000000000000004</v>
      </c>
      <c r="P68" t="s">
        <v>36</v>
      </c>
      <c r="Q68" t="s">
        <v>37</v>
      </c>
      <c r="R68" t="s">
        <v>105</v>
      </c>
      <c r="S68" t="s">
        <v>210</v>
      </c>
      <c r="T68">
        <v>97128</v>
      </c>
      <c r="U68" s="1">
        <v>42103</v>
      </c>
      <c r="V68" s="1">
        <v>42105</v>
      </c>
      <c r="W68">
        <v>12</v>
      </c>
      <c r="X68" s="6">
        <v>26.07</v>
      </c>
      <c r="Y68">
        <v>89585</v>
      </c>
      <c r="Z68">
        <v>2</v>
      </c>
      <c r="AA68" s="10">
        <v>-214.19</v>
      </c>
      <c r="AB68">
        <v>1.96</v>
      </c>
      <c r="AC68" t="s">
        <v>3061</v>
      </c>
      <c r="AD68" t="s">
        <v>3070</v>
      </c>
      <c r="AE68" t="str">
        <f>IF(Orders[[#This Row],[Discount]]&gt;0, "Discounted", "Non-Discounted")</f>
        <v>Discounted</v>
      </c>
      <c r="AF68">
        <f>IF(Orders[[#This Row],[Profit]]&lt;0,Orders[[#This Row],[Profit]], 0)</f>
        <v>-55.84</v>
      </c>
      <c r="AG68">
        <f>IF(Orders[[#This Row],[Profit]]&gt;0,Orders[[#This Row],[Profit]], 0)</f>
        <v>0</v>
      </c>
      <c r="AH68" s="7" t="str">
        <f>IFERROR((Orders[[#This Row],[Sales]]/Orders[[#This Row],[Profit_Prodcut/]])*100, "")</f>
        <v/>
      </c>
      <c r="AI68" s="9">
        <f>Orders[[#This Row],[Discount]]</f>
        <v>7.0000000000000007E-2</v>
      </c>
    </row>
    <row r="69" spans="1:35">
      <c r="A69">
        <v>1074</v>
      </c>
      <c r="B69" t="s">
        <v>28</v>
      </c>
      <c r="C69" s="9">
        <v>0.03</v>
      </c>
      <c r="D69" s="7">
        <v>9.82</v>
      </c>
      <c r="E69">
        <v>4.26</v>
      </c>
      <c r="F69">
        <v>1.2</v>
      </c>
      <c r="G69">
        <v>117</v>
      </c>
      <c r="H69" t="s">
        <v>211</v>
      </c>
      <c r="I69" t="s">
        <v>52</v>
      </c>
      <c r="J69" t="s">
        <v>43</v>
      </c>
      <c r="K69" t="s">
        <v>32</v>
      </c>
      <c r="L69" t="s">
        <v>33</v>
      </c>
      <c r="M69" t="s">
        <v>34</v>
      </c>
      <c r="N69" t="s">
        <v>205</v>
      </c>
      <c r="O69">
        <v>0.44</v>
      </c>
      <c r="P69" t="s">
        <v>36</v>
      </c>
      <c r="Q69" t="s">
        <v>37</v>
      </c>
      <c r="R69" t="s">
        <v>38</v>
      </c>
      <c r="S69" t="s">
        <v>212</v>
      </c>
      <c r="T69">
        <v>98103</v>
      </c>
      <c r="U69" s="1">
        <v>42007</v>
      </c>
      <c r="V69" s="1">
        <v>42008</v>
      </c>
      <c r="W69">
        <v>29</v>
      </c>
      <c r="X69" s="6">
        <v>122.23</v>
      </c>
      <c r="Y69">
        <v>7909</v>
      </c>
      <c r="Z69">
        <v>1</v>
      </c>
      <c r="AA69" s="10">
        <v>8.0299999999999994</v>
      </c>
      <c r="AB69">
        <v>3.78</v>
      </c>
      <c r="AC69" t="s">
        <v>3057</v>
      </c>
      <c r="AD69" t="s">
        <v>3070</v>
      </c>
      <c r="AE69" t="str">
        <f>IF(Orders[[#This Row],[Discount]]&gt;0, "Discounted", "Non-Discounted")</f>
        <v>Discounted</v>
      </c>
      <c r="AF69">
        <f>IF(Orders[[#This Row],[Profit]]&lt;0,Orders[[#This Row],[Profit]], 0)</f>
        <v>0</v>
      </c>
      <c r="AG69">
        <f>IF(Orders[[#This Row],[Profit]]&gt;0,Orders[[#This Row],[Profit]], 0)</f>
        <v>9.82</v>
      </c>
      <c r="AH69" s="7">
        <f>IFERROR((Orders[[#This Row],[Sales]]/Orders[[#This Row],[Profit_Prodcut/]])*100, "")</f>
        <v>1244.7046843177188</v>
      </c>
      <c r="AI69" s="9">
        <f>Orders[[#This Row],[Discount]]</f>
        <v>0.03</v>
      </c>
    </row>
    <row r="70" spans="1:35">
      <c r="A70">
        <v>1950</v>
      </c>
      <c r="B70" t="s">
        <v>59</v>
      </c>
      <c r="C70" s="9">
        <v>0.01</v>
      </c>
      <c r="D70" s="7">
        <v>112.06</v>
      </c>
      <c r="E70">
        <v>4.91</v>
      </c>
      <c r="F70">
        <v>0.5</v>
      </c>
      <c r="G70">
        <v>117</v>
      </c>
      <c r="H70" t="s">
        <v>211</v>
      </c>
      <c r="I70" t="s">
        <v>52</v>
      </c>
      <c r="J70" t="s">
        <v>43</v>
      </c>
      <c r="K70" t="s">
        <v>32</v>
      </c>
      <c r="L70" t="s">
        <v>137</v>
      </c>
      <c r="M70" t="s">
        <v>62</v>
      </c>
      <c r="N70" t="s">
        <v>166</v>
      </c>
      <c r="O70">
        <v>0.36</v>
      </c>
      <c r="P70" t="s">
        <v>36</v>
      </c>
      <c r="Q70" t="s">
        <v>37</v>
      </c>
      <c r="R70" t="s">
        <v>38</v>
      </c>
      <c r="S70" t="s">
        <v>212</v>
      </c>
      <c r="T70">
        <v>98103</v>
      </c>
      <c r="U70" s="1">
        <v>42098</v>
      </c>
      <c r="V70" s="1">
        <v>42100</v>
      </c>
      <c r="W70">
        <v>47</v>
      </c>
      <c r="X70" s="6">
        <v>228.46</v>
      </c>
      <c r="Y70">
        <v>13959</v>
      </c>
      <c r="Z70">
        <v>2</v>
      </c>
      <c r="AA70" s="10">
        <v>49.05</v>
      </c>
      <c r="AB70">
        <v>2.31</v>
      </c>
      <c r="AC70" t="s">
        <v>3061</v>
      </c>
      <c r="AD70" t="s">
        <v>3070</v>
      </c>
      <c r="AE70" t="str">
        <f>IF(Orders[[#This Row],[Discount]]&gt;0, "Discounted", "Non-Discounted")</f>
        <v>Discounted</v>
      </c>
      <c r="AF70">
        <f>IF(Orders[[#This Row],[Profit]]&lt;0,Orders[[#This Row],[Profit]], 0)</f>
        <v>0</v>
      </c>
      <c r="AG70">
        <f>IF(Orders[[#This Row],[Profit]]&gt;0,Orders[[#This Row],[Profit]], 0)</f>
        <v>112.06</v>
      </c>
      <c r="AH70" s="7">
        <f>IFERROR((Orders[[#This Row],[Sales]]/Orders[[#This Row],[Profit_Prodcut/]])*100, "")</f>
        <v>203.87292521863287</v>
      </c>
      <c r="AI70" s="9">
        <f>Orders[[#This Row],[Discount]]</f>
        <v>0.01</v>
      </c>
    </row>
    <row r="71" spans="1:35">
      <c r="A71">
        <v>1951</v>
      </c>
      <c r="B71" t="s">
        <v>59</v>
      </c>
      <c r="C71" s="9">
        <v>0.09</v>
      </c>
      <c r="D71" s="7">
        <v>16.79</v>
      </c>
      <c r="E71">
        <v>4</v>
      </c>
      <c r="F71">
        <v>1.3</v>
      </c>
      <c r="G71">
        <v>117</v>
      </c>
      <c r="H71" t="s">
        <v>211</v>
      </c>
      <c r="I71" t="s">
        <v>30</v>
      </c>
      <c r="J71" t="s">
        <v>43</v>
      </c>
      <c r="K71" t="s">
        <v>32</v>
      </c>
      <c r="L71" t="s">
        <v>96</v>
      </c>
      <c r="M71" t="s">
        <v>34</v>
      </c>
      <c r="N71" t="s">
        <v>207</v>
      </c>
      <c r="O71">
        <v>0.37</v>
      </c>
      <c r="P71" t="s">
        <v>36</v>
      </c>
      <c r="Q71" t="s">
        <v>37</v>
      </c>
      <c r="R71" t="s">
        <v>38</v>
      </c>
      <c r="S71" t="s">
        <v>212</v>
      </c>
      <c r="T71">
        <v>98103</v>
      </c>
      <c r="U71" s="1">
        <v>42098</v>
      </c>
      <c r="V71" s="1">
        <v>42100</v>
      </c>
      <c r="W71">
        <v>19</v>
      </c>
      <c r="X71" s="6">
        <v>77.61</v>
      </c>
      <c r="Y71">
        <v>13959</v>
      </c>
      <c r="Z71">
        <v>2</v>
      </c>
      <c r="AA71" s="10">
        <v>21.63</v>
      </c>
      <c r="AB71">
        <v>7.68</v>
      </c>
      <c r="AC71" t="s">
        <v>3061</v>
      </c>
      <c r="AD71" t="s">
        <v>3070</v>
      </c>
      <c r="AE71" t="str">
        <f>IF(Orders[[#This Row],[Discount]]&gt;0, "Discounted", "Non-Discounted")</f>
        <v>Discounted</v>
      </c>
      <c r="AF71">
        <f>IF(Orders[[#This Row],[Profit]]&lt;0,Orders[[#This Row],[Profit]], 0)</f>
        <v>0</v>
      </c>
      <c r="AG71">
        <f>IF(Orders[[#This Row],[Profit]]&gt;0,Orders[[#This Row],[Profit]], 0)</f>
        <v>16.79</v>
      </c>
      <c r="AH71" s="7">
        <f>IFERROR((Orders[[#This Row],[Sales]]/Orders[[#This Row],[Profit_Prodcut/]])*100, "")</f>
        <v>462.23942823108996</v>
      </c>
      <c r="AI71" s="9">
        <f>Orders[[#This Row],[Discount]]</f>
        <v>0.09</v>
      </c>
    </row>
    <row r="72" spans="1:35">
      <c r="A72">
        <v>8241</v>
      </c>
      <c r="B72" t="s">
        <v>109</v>
      </c>
      <c r="C72" s="9">
        <v>7.0000000000000007E-2</v>
      </c>
      <c r="D72" s="7">
        <v>-55.84</v>
      </c>
      <c r="E72">
        <v>2.12</v>
      </c>
      <c r="F72">
        <v>1.99</v>
      </c>
      <c r="G72">
        <v>117</v>
      </c>
      <c r="H72" t="s">
        <v>211</v>
      </c>
      <c r="I72" t="s">
        <v>52</v>
      </c>
      <c r="J72" t="s">
        <v>43</v>
      </c>
      <c r="K72" t="s">
        <v>80</v>
      </c>
      <c r="L72" t="s">
        <v>183</v>
      </c>
      <c r="M72" t="s">
        <v>54</v>
      </c>
      <c r="N72" t="s">
        <v>209</v>
      </c>
      <c r="O72">
        <v>0.55000000000000004</v>
      </c>
      <c r="P72" t="s">
        <v>36</v>
      </c>
      <c r="Q72" t="s">
        <v>37</v>
      </c>
      <c r="R72" t="s">
        <v>38</v>
      </c>
      <c r="S72" t="s">
        <v>212</v>
      </c>
      <c r="T72">
        <v>98103</v>
      </c>
      <c r="U72" s="1">
        <v>42103</v>
      </c>
      <c r="V72" s="1">
        <v>42105</v>
      </c>
      <c r="W72">
        <v>46</v>
      </c>
      <c r="X72" s="6">
        <v>99.94</v>
      </c>
      <c r="Y72">
        <v>58914</v>
      </c>
      <c r="Z72">
        <v>2</v>
      </c>
      <c r="AA72" s="10">
        <v>-55.87</v>
      </c>
      <c r="AB72">
        <v>7.52</v>
      </c>
      <c r="AC72" t="s">
        <v>3061</v>
      </c>
      <c r="AD72" t="s">
        <v>3070</v>
      </c>
      <c r="AE72" t="str">
        <f>IF(Orders[[#This Row],[Discount]]&gt;0, "Discounted", "Non-Discounted")</f>
        <v>Discounted</v>
      </c>
      <c r="AF72">
        <f>IF(Orders[[#This Row],[Profit]]&lt;0,Orders[[#This Row],[Profit]], 0)</f>
        <v>-55.84</v>
      </c>
      <c r="AG72">
        <f>IF(Orders[[#This Row],[Profit]]&gt;0,Orders[[#This Row],[Profit]], 0)</f>
        <v>0</v>
      </c>
      <c r="AH72" s="7" t="str">
        <f>IFERROR((Orders[[#This Row],[Sales]]/Orders[[#This Row],[Profit_Prodcut/]])*100, "")</f>
        <v/>
      </c>
      <c r="AI72" s="9">
        <f>Orders[[#This Row],[Discount]]</f>
        <v>7.0000000000000007E-2</v>
      </c>
    </row>
    <row r="73" spans="1:35">
      <c r="A73">
        <v>20688</v>
      </c>
      <c r="B73" t="s">
        <v>28</v>
      </c>
      <c r="C73" s="9">
        <v>0.05</v>
      </c>
      <c r="D73" s="7">
        <v>41.3</v>
      </c>
      <c r="E73">
        <v>6.3</v>
      </c>
      <c r="F73">
        <v>0.5</v>
      </c>
      <c r="G73">
        <v>120</v>
      </c>
      <c r="H73" t="s">
        <v>213</v>
      </c>
      <c r="I73" t="s">
        <v>52</v>
      </c>
      <c r="J73" t="s">
        <v>31</v>
      </c>
      <c r="K73" t="s">
        <v>32</v>
      </c>
      <c r="L73" t="s">
        <v>137</v>
      </c>
      <c r="M73" t="s">
        <v>62</v>
      </c>
      <c r="N73" t="s">
        <v>214</v>
      </c>
      <c r="O73">
        <v>0.39</v>
      </c>
      <c r="P73" t="s">
        <v>36</v>
      </c>
      <c r="Q73" t="s">
        <v>37</v>
      </c>
      <c r="R73" t="s">
        <v>215</v>
      </c>
      <c r="S73" t="s">
        <v>216</v>
      </c>
      <c r="T73">
        <v>84041</v>
      </c>
      <c r="U73" s="1">
        <v>42016</v>
      </c>
      <c r="V73" s="1">
        <v>42017</v>
      </c>
      <c r="W73">
        <v>10</v>
      </c>
      <c r="X73" s="6">
        <v>59.85</v>
      </c>
      <c r="Y73">
        <v>86520</v>
      </c>
      <c r="Z73">
        <v>1</v>
      </c>
      <c r="AA73" s="10">
        <v>69</v>
      </c>
      <c r="AB73">
        <v>3.15</v>
      </c>
      <c r="AC73" t="s">
        <v>3057</v>
      </c>
      <c r="AD73" t="s">
        <v>3070</v>
      </c>
      <c r="AE73" t="str">
        <f>IF(Orders[[#This Row],[Discount]]&gt;0, "Discounted", "Non-Discounted")</f>
        <v>Discounted</v>
      </c>
      <c r="AF73">
        <f>IF(Orders[[#This Row],[Profit]]&lt;0,Orders[[#This Row],[Profit]], 0)</f>
        <v>0</v>
      </c>
      <c r="AG73">
        <f>IF(Orders[[#This Row],[Profit]]&gt;0,Orders[[#This Row],[Profit]], 0)</f>
        <v>41.3</v>
      </c>
      <c r="AH73" s="7">
        <f>IFERROR((Orders[[#This Row],[Sales]]/Orders[[#This Row],[Profit_Prodcut/]])*100, "")</f>
        <v>144.91525423728814</v>
      </c>
      <c r="AI73" s="9">
        <f>Orders[[#This Row],[Discount]]</f>
        <v>0.05</v>
      </c>
    </row>
    <row r="74" spans="1:35">
      <c r="A74">
        <v>20689</v>
      </c>
      <c r="B74" t="s">
        <v>28</v>
      </c>
      <c r="C74" s="9">
        <v>0.09</v>
      </c>
      <c r="D74" s="7">
        <v>1179.02</v>
      </c>
      <c r="E74">
        <v>205.99</v>
      </c>
      <c r="F74">
        <v>3</v>
      </c>
      <c r="G74">
        <v>120</v>
      </c>
      <c r="H74" t="s">
        <v>213</v>
      </c>
      <c r="I74" t="s">
        <v>30</v>
      </c>
      <c r="J74" t="s">
        <v>31</v>
      </c>
      <c r="K74" t="s">
        <v>80</v>
      </c>
      <c r="L74" t="s">
        <v>81</v>
      </c>
      <c r="M74" t="s">
        <v>62</v>
      </c>
      <c r="N74" t="s">
        <v>217</v>
      </c>
      <c r="O74">
        <v>0.57999999999999996</v>
      </c>
      <c r="P74" t="s">
        <v>36</v>
      </c>
      <c r="Q74" t="s">
        <v>37</v>
      </c>
      <c r="R74" t="s">
        <v>215</v>
      </c>
      <c r="S74" t="s">
        <v>216</v>
      </c>
      <c r="T74">
        <v>84041</v>
      </c>
      <c r="U74" s="1">
        <v>42016</v>
      </c>
      <c r="V74" s="1">
        <v>42018</v>
      </c>
      <c r="W74">
        <v>10</v>
      </c>
      <c r="X74" s="6">
        <v>1708.73</v>
      </c>
      <c r="Y74">
        <v>86520</v>
      </c>
      <c r="Z74">
        <v>2</v>
      </c>
      <c r="AA74" s="10">
        <v>69</v>
      </c>
      <c r="AB74">
        <v>169</v>
      </c>
      <c r="AC74" t="s">
        <v>3057</v>
      </c>
      <c r="AD74" t="s">
        <v>3070</v>
      </c>
      <c r="AE74" t="str">
        <f>IF(Orders[[#This Row],[Discount]]&gt;0, "Discounted", "Non-Discounted")</f>
        <v>Discounted</v>
      </c>
      <c r="AF74">
        <f>IF(Orders[[#This Row],[Profit]]&lt;0,Orders[[#This Row],[Profit]], 0)</f>
        <v>0</v>
      </c>
      <c r="AG74">
        <f>IF(Orders[[#This Row],[Profit]]&gt;0,Orders[[#This Row],[Profit]], 0)</f>
        <v>1179.02</v>
      </c>
      <c r="AH74" s="7">
        <f>IFERROR((Orders[[#This Row],[Sales]]/Orders[[#This Row],[Profit_Prodcut/]])*100, "")</f>
        <v>144.92799104340895</v>
      </c>
      <c r="AI74" s="9">
        <f>Orders[[#This Row],[Discount]]</f>
        <v>0.09</v>
      </c>
    </row>
    <row r="75" spans="1:35">
      <c r="A75">
        <v>19942</v>
      </c>
      <c r="B75" t="s">
        <v>50</v>
      </c>
      <c r="C75" s="9">
        <v>0.06</v>
      </c>
      <c r="D75" s="7">
        <v>105.68</v>
      </c>
      <c r="E75">
        <v>8.57</v>
      </c>
      <c r="F75">
        <v>6.14</v>
      </c>
      <c r="G75">
        <v>123</v>
      </c>
      <c r="H75" t="s">
        <v>218</v>
      </c>
      <c r="I75" t="s">
        <v>52</v>
      </c>
      <c r="J75" t="s">
        <v>43</v>
      </c>
      <c r="K75" t="s">
        <v>32</v>
      </c>
      <c r="L75" t="s">
        <v>177</v>
      </c>
      <c r="M75" t="s">
        <v>54</v>
      </c>
      <c r="N75" t="s">
        <v>219</v>
      </c>
      <c r="O75">
        <v>0.59</v>
      </c>
      <c r="P75" t="s">
        <v>36</v>
      </c>
      <c r="Q75" t="s">
        <v>139</v>
      </c>
      <c r="R75" t="s">
        <v>140</v>
      </c>
      <c r="S75" t="s">
        <v>220</v>
      </c>
      <c r="T75">
        <v>22102</v>
      </c>
      <c r="U75" s="1">
        <v>42103</v>
      </c>
      <c r="V75" s="1">
        <v>42104</v>
      </c>
      <c r="W75">
        <v>11</v>
      </c>
      <c r="X75" s="6">
        <v>94.97</v>
      </c>
      <c r="Y75">
        <v>90669</v>
      </c>
      <c r="Z75">
        <v>1</v>
      </c>
      <c r="AA75" s="10">
        <v>111.28</v>
      </c>
      <c r="AB75">
        <v>6.06</v>
      </c>
      <c r="AC75" t="s">
        <v>3061</v>
      </c>
      <c r="AD75" t="s">
        <v>3070</v>
      </c>
      <c r="AE75" t="str">
        <f>IF(Orders[[#This Row],[Discount]]&gt;0, "Discounted", "Non-Discounted")</f>
        <v>Discounted</v>
      </c>
      <c r="AF75">
        <f>IF(Orders[[#This Row],[Profit]]&lt;0,Orders[[#This Row],[Profit]], 0)</f>
        <v>0</v>
      </c>
      <c r="AG75">
        <f>IF(Orders[[#This Row],[Profit]]&gt;0,Orders[[#This Row],[Profit]], 0)</f>
        <v>105.68</v>
      </c>
      <c r="AH75" s="7">
        <f>IFERROR((Orders[[#This Row],[Sales]]/Orders[[#This Row],[Profit_Prodcut/]])*100, "")</f>
        <v>89.865632096896292</v>
      </c>
      <c r="AI75" s="9">
        <f>Orders[[#This Row],[Discount]]</f>
        <v>0.06</v>
      </c>
    </row>
    <row r="76" spans="1:35">
      <c r="A76">
        <v>24319</v>
      </c>
      <c r="B76" t="s">
        <v>40</v>
      </c>
      <c r="C76" s="9">
        <v>0.02</v>
      </c>
      <c r="D76" s="7">
        <v>-37.39</v>
      </c>
      <c r="E76">
        <v>1.74</v>
      </c>
      <c r="F76">
        <v>4.08</v>
      </c>
      <c r="G76">
        <v>129</v>
      </c>
      <c r="H76" t="s">
        <v>221</v>
      </c>
      <c r="I76" t="s">
        <v>52</v>
      </c>
      <c r="J76" t="s">
        <v>61</v>
      </c>
      <c r="K76" t="s">
        <v>44</v>
      </c>
      <c r="L76" t="s">
        <v>53</v>
      </c>
      <c r="M76" t="s">
        <v>54</v>
      </c>
      <c r="N76" t="s">
        <v>222</v>
      </c>
      <c r="O76">
        <v>0.53</v>
      </c>
      <c r="P76" t="s">
        <v>36</v>
      </c>
      <c r="Q76" t="s">
        <v>64</v>
      </c>
      <c r="R76" t="s">
        <v>181</v>
      </c>
      <c r="S76" t="s">
        <v>223</v>
      </c>
      <c r="T76">
        <v>62002</v>
      </c>
      <c r="U76" s="1">
        <v>42031</v>
      </c>
      <c r="V76" s="1">
        <v>42032</v>
      </c>
      <c r="W76">
        <v>5</v>
      </c>
      <c r="X76" s="6">
        <v>10.23</v>
      </c>
      <c r="Y76">
        <v>86693</v>
      </c>
      <c r="Z76">
        <v>1</v>
      </c>
      <c r="AA76" s="10">
        <v>-365.49</v>
      </c>
      <c r="AB76">
        <v>0.21</v>
      </c>
      <c r="AC76" t="s">
        <v>3057</v>
      </c>
      <c r="AD76" t="s">
        <v>3070</v>
      </c>
      <c r="AE76" t="str">
        <f>IF(Orders[[#This Row],[Discount]]&gt;0, "Discounted", "Non-Discounted")</f>
        <v>Discounted</v>
      </c>
      <c r="AF76">
        <f>IF(Orders[[#This Row],[Profit]]&lt;0,Orders[[#This Row],[Profit]], 0)</f>
        <v>-37.39</v>
      </c>
      <c r="AG76">
        <f>IF(Orders[[#This Row],[Profit]]&gt;0,Orders[[#This Row],[Profit]], 0)</f>
        <v>0</v>
      </c>
      <c r="AH76" s="7" t="str">
        <f>IFERROR((Orders[[#This Row],[Sales]]/Orders[[#This Row],[Profit_Prodcut/]])*100, "")</f>
        <v/>
      </c>
      <c r="AI76" s="9">
        <f>Orders[[#This Row],[Discount]]</f>
        <v>0.02</v>
      </c>
    </row>
    <row r="77" spans="1:35">
      <c r="A77">
        <v>18161</v>
      </c>
      <c r="B77" t="s">
        <v>40</v>
      </c>
      <c r="C77" s="9">
        <v>7.0000000000000007E-2</v>
      </c>
      <c r="D77" s="7">
        <v>149.88999999999999</v>
      </c>
      <c r="E77">
        <v>15.74</v>
      </c>
      <c r="F77">
        <v>1.39</v>
      </c>
      <c r="G77">
        <v>129</v>
      </c>
      <c r="H77" t="s">
        <v>221</v>
      </c>
      <c r="I77" t="s">
        <v>52</v>
      </c>
      <c r="J77" t="s">
        <v>61</v>
      </c>
      <c r="K77" t="s">
        <v>32</v>
      </c>
      <c r="L77" t="s">
        <v>72</v>
      </c>
      <c r="M77" t="s">
        <v>62</v>
      </c>
      <c r="N77" t="s">
        <v>224</v>
      </c>
      <c r="O77">
        <v>0.4</v>
      </c>
      <c r="P77" t="s">
        <v>36</v>
      </c>
      <c r="Q77" t="s">
        <v>64</v>
      </c>
      <c r="R77" t="s">
        <v>181</v>
      </c>
      <c r="S77" t="s">
        <v>223</v>
      </c>
      <c r="T77">
        <v>62002</v>
      </c>
      <c r="U77" s="1">
        <v>42149</v>
      </c>
      <c r="V77" s="1">
        <v>42150</v>
      </c>
      <c r="W77">
        <v>14</v>
      </c>
      <c r="X77" s="6">
        <v>217.23</v>
      </c>
      <c r="Y77">
        <v>86694</v>
      </c>
      <c r="Z77">
        <v>1</v>
      </c>
      <c r="AA77" s="10">
        <v>69</v>
      </c>
      <c r="AB77">
        <v>16.350000000000001</v>
      </c>
      <c r="AC77" t="s">
        <v>3060</v>
      </c>
      <c r="AD77" t="s">
        <v>3070</v>
      </c>
      <c r="AE77" t="str">
        <f>IF(Orders[[#This Row],[Discount]]&gt;0, "Discounted", "Non-Discounted")</f>
        <v>Discounted</v>
      </c>
      <c r="AF77">
        <f>IF(Orders[[#This Row],[Profit]]&lt;0,Orders[[#This Row],[Profit]], 0)</f>
        <v>0</v>
      </c>
      <c r="AG77">
        <f>IF(Orders[[#This Row],[Profit]]&gt;0,Orders[[#This Row],[Profit]], 0)</f>
        <v>149.88999999999999</v>
      </c>
      <c r="AH77" s="7">
        <f>IFERROR((Orders[[#This Row],[Sales]]/Orders[[#This Row],[Profit_Prodcut/]])*100, "")</f>
        <v>144.92627927146575</v>
      </c>
      <c r="AI77" s="9">
        <f>Orders[[#This Row],[Discount]]</f>
        <v>7.0000000000000007E-2</v>
      </c>
    </row>
    <row r="78" spans="1:35">
      <c r="A78">
        <v>25762</v>
      </c>
      <c r="B78" t="s">
        <v>50</v>
      </c>
      <c r="C78" s="9">
        <v>0.04</v>
      </c>
      <c r="D78" s="7">
        <v>3.04</v>
      </c>
      <c r="E78">
        <v>18.97</v>
      </c>
      <c r="F78">
        <v>9.5399999999999991</v>
      </c>
      <c r="G78">
        <v>136</v>
      </c>
      <c r="H78" t="s">
        <v>225</v>
      </c>
      <c r="I78" t="s">
        <v>52</v>
      </c>
      <c r="J78" t="s">
        <v>61</v>
      </c>
      <c r="K78" t="s">
        <v>32</v>
      </c>
      <c r="L78" t="s">
        <v>96</v>
      </c>
      <c r="M78" t="s">
        <v>62</v>
      </c>
      <c r="N78" t="s">
        <v>226</v>
      </c>
      <c r="O78">
        <v>0.37</v>
      </c>
      <c r="P78" t="s">
        <v>36</v>
      </c>
      <c r="Q78" t="s">
        <v>37</v>
      </c>
      <c r="R78" t="s">
        <v>48</v>
      </c>
      <c r="S78" t="s">
        <v>227</v>
      </c>
      <c r="T78">
        <v>94952</v>
      </c>
      <c r="U78" s="1">
        <v>42140</v>
      </c>
      <c r="V78" s="1">
        <v>42141</v>
      </c>
      <c r="W78">
        <v>5</v>
      </c>
      <c r="X78" s="6">
        <v>101.74</v>
      </c>
      <c r="Y78">
        <v>88534</v>
      </c>
      <c r="Z78">
        <v>1</v>
      </c>
      <c r="AA78" s="10">
        <v>2.99</v>
      </c>
      <c r="AB78">
        <v>4.24</v>
      </c>
      <c r="AC78" t="s">
        <v>3060</v>
      </c>
      <c r="AD78" t="s">
        <v>3070</v>
      </c>
      <c r="AE78" t="str">
        <f>IF(Orders[[#This Row],[Discount]]&gt;0, "Discounted", "Non-Discounted")</f>
        <v>Discounted</v>
      </c>
      <c r="AF78">
        <f>IF(Orders[[#This Row],[Profit]]&lt;0,Orders[[#This Row],[Profit]], 0)</f>
        <v>0</v>
      </c>
      <c r="AG78">
        <f>IF(Orders[[#This Row],[Profit]]&gt;0,Orders[[#This Row],[Profit]], 0)</f>
        <v>3.04</v>
      </c>
      <c r="AH78" s="7">
        <f>IFERROR((Orders[[#This Row],[Sales]]/Orders[[#This Row],[Profit_Prodcut/]])*100, "")</f>
        <v>3346.7105263157891</v>
      </c>
      <c r="AI78" s="9">
        <f>Orders[[#This Row],[Discount]]</f>
        <v>0.04</v>
      </c>
    </row>
    <row r="79" spans="1:35">
      <c r="A79">
        <v>25764</v>
      </c>
      <c r="B79" t="s">
        <v>50</v>
      </c>
      <c r="C79" s="9">
        <v>0.09</v>
      </c>
      <c r="D79" s="7">
        <v>2.71</v>
      </c>
      <c r="E79">
        <v>10.98</v>
      </c>
      <c r="F79">
        <v>3.37</v>
      </c>
      <c r="G79">
        <v>136</v>
      </c>
      <c r="H79" t="s">
        <v>225</v>
      </c>
      <c r="I79" t="s">
        <v>52</v>
      </c>
      <c r="J79" t="s">
        <v>61</v>
      </c>
      <c r="K79" t="s">
        <v>32</v>
      </c>
      <c r="L79" t="s">
        <v>177</v>
      </c>
      <c r="M79" t="s">
        <v>54</v>
      </c>
      <c r="N79" t="s">
        <v>228</v>
      </c>
      <c r="O79">
        <v>0.56999999999999995</v>
      </c>
      <c r="P79" t="s">
        <v>36</v>
      </c>
      <c r="Q79" t="s">
        <v>37</v>
      </c>
      <c r="R79" t="s">
        <v>48</v>
      </c>
      <c r="S79" t="s">
        <v>227</v>
      </c>
      <c r="T79">
        <v>94952</v>
      </c>
      <c r="U79" s="1">
        <v>42140</v>
      </c>
      <c r="V79" s="1">
        <v>42141</v>
      </c>
      <c r="W79">
        <v>8</v>
      </c>
      <c r="X79" s="6">
        <v>84.52</v>
      </c>
      <c r="Y79">
        <v>88534</v>
      </c>
      <c r="Z79">
        <v>1</v>
      </c>
      <c r="AA79" s="10">
        <v>3.2</v>
      </c>
      <c r="AB79">
        <v>8.36</v>
      </c>
      <c r="AC79" t="s">
        <v>3060</v>
      </c>
      <c r="AD79" t="s">
        <v>3070</v>
      </c>
      <c r="AE79" t="str">
        <f>IF(Orders[[#This Row],[Discount]]&gt;0, "Discounted", "Non-Discounted")</f>
        <v>Discounted</v>
      </c>
      <c r="AF79">
        <f>IF(Orders[[#This Row],[Profit]]&lt;0,Orders[[#This Row],[Profit]], 0)</f>
        <v>0</v>
      </c>
      <c r="AG79">
        <f>IF(Orders[[#This Row],[Profit]]&gt;0,Orders[[#This Row],[Profit]], 0)</f>
        <v>2.71</v>
      </c>
      <c r="AH79" s="7">
        <f>IFERROR((Orders[[#This Row],[Sales]]/Orders[[#This Row],[Profit_Prodcut/]])*100, "")</f>
        <v>3118.8191881918819</v>
      </c>
      <c r="AI79" s="9">
        <f>Orders[[#This Row],[Discount]]</f>
        <v>0.09</v>
      </c>
    </row>
    <row r="80" spans="1:35">
      <c r="A80">
        <v>24803</v>
      </c>
      <c r="B80" t="s">
        <v>50</v>
      </c>
      <c r="C80" s="9">
        <v>0.03</v>
      </c>
      <c r="D80" s="7">
        <v>91.96</v>
      </c>
      <c r="E80">
        <v>22.84</v>
      </c>
      <c r="F80">
        <v>11.54</v>
      </c>
      <c r="G80">
        <v>142</v>
      </c>
      <c r="H80" t="s">
        <v>229</v>
      </c>
      <c r="I80" t="s">
        <v>52</v>
      </c>
      <c r="J80" t="s">
        <v>61</v>
      </c>
      <c r="K80" t="s">
        <v>32</v>
      </c>
      <c r="L80" t="s">
        <v>96</v>
      </c>
      <c r="M80" t="s">
        <v>62</v>
      </c>
      <c r="N80" t="s">
        <v>230</v>
      </c>
      <c r="O80">
        <v>0.39</v>
      </c>
      <c r="P80" t="s">
        <v>36</v>
      </c>
      <c r="Q80" t="s">
        <v>56</v>
      </c>
      <c r="R80" t="s">
        <v>231</v>
      </c>
      <c r="S80" t="s">
        <v>232</v>
      </c>
      <c r="T80">
        <v>6401</v>
      </c>
      <c r="U80" s="1">
        <v>42157</v>
      </c>
      <c r="V80" s="1">
        <v>42158</v>
      </c>
      <c r="W80">
        <v>13</v>
      </c>
      <c r="X80" s="6">
        <v>312.58999999999997</v>
      </c>
      <c r="Y80">
        <v>91087</v>
      </c>
      <c r="Z80">
        <v>1</v>
      </c>
      <c r="AA80" s="10">
        <v>29.42</v>
      </c>
      <c r="AB80">
        <v>9.67</v>
      </c>
      <c r="AC80" t="s">
        <v>3058</v>
      </c>
      <c r="AD80" t="s">
        <v>3070</v>
      </c>
      <c r="AE80" t="str">
        <f>IF(Orders[[#This Row],[Discount]]&gt;0, "Discounted", "Non-Discounted")</f>
        <v>Discounted</v>
      </c>
      <c r="AF80">
        <f>IF(Orders[[#This Row],[Profit]]&lt;0,Orders[[#This Row],[Profit]], 0)</f>
        <v>0</v>
      </c>
      <c r="AG80">
        <f>IF(Orders[[#This Row],[Profit]]&gt;0,Orders[[#This Row],[Profit]], 0)</f>
        <v>91.96</v>
      </c>
      <c r="AH80" s="7">
        <f>IFERROR((Orders[[#This Row],[Sales]]/Orders[[#This Row],[Profit_Prodcut/]])*100, "")</f>
        <v>339.91953023053503</v>
      </c>
      <c r="AI80" s="9">
        <f>Orders[[#This Row],[Discount]]</f>
        <v>0.03</v>
      </c>
    </row>
    <row r="81" spans="1:35">
      <c r="A81">
        <v>24805</v>
      </c>
      <c r="B81" t="s">
        <v>50</v>
      </c>
      <c r="C81" s="9">
        <v>0.05</v>
      </c>
      <c r="D81" s="7">
        <v>-2.54</v>
      </c>
      <c r="E81">
        <v>10.98</v>
      </c>
      <c r="F81">
        <v>3.37</v>
      </c>
      <c r="G81">
        <v>144</v>
      </c>
      <c r="H81" t="s">
        <v>233</v>
      </c>
      <c r="I81" t="s">
        <v>52</v>
      </c>
      <c r="J81" t="s">
        <v>61</v>
      </c>
      <c r="K81" t="s">
        <v>32</v>
      </c>
      <c r="L81" t="s">
        <v>177</v>
      </c>
      <c r="M81" t="s">
        <v>54</v>
      </c>
      <c r="N81" t="s">
        <v>228</v>
      </c>
      <c r="O81">
        <v>0.56999999999999995</v>
      </c>
      <c r="P81" t="s">
        <v>36</v>
      </c>
      <c r="Q81" t="s">
        <v>56</v>
      </c>
      <c r="R81" t="s">
        <v>196</v>
      </c>
      <c r="S81" t="s">
        <v>234</v>
      </c>
      <c r="T81">
        <v>2664</v>
      </c>
      <c r="U81" s="1">
        <v>42157</v>
      </c>
      <c r="V81" s="1">
        <v>42158</v>
      </c>
      <c r="W81">
        <v>6</v>
      </c>
      <c r="X81" s="6">
        <v>64.400000000000006</v>
      </c>
      <c r="Y81">
        <v>91087</v>
      </c>
      <c r="Z81">
        <v>1</v>
      </c>
      <c r="AA81" s="10">
        <v>-3.95</v>
      </c>
      <c r="AB81">
        <v>3.39</v>
      </c>
      <c r="AC81" t="s">
        <v>3058</v>
      </c>
      <c r="AD81" t="s">
        <v>3070</v>
      </c>
      <c r="AE81" t="str">
        <f>IF(Orders[[#This Row],[Discount]]&gt;0, "Discounted", "Non-Discounted")</f>
        <v>Discounted</v>
      </c>
      <c r="AF81">
        <f>IF(Orders[[#This Row],[Profit]]&lt;0,Orders[[#This Row],[Profit]], 0)</f>
        <v>-2.54</v>
      </c>
      <c r="AG81">
        <f>IF(Orders[[#This Row],[Profit]]&gt;0,Orders[[#This Row],[Profit]], 0)</f>
        <v>0</v>
      </c>
      <c r="AH81" s="7" t="str">
        <f>IFERROR((Orders[[#This Row],[Sales]]/Orders[[#This Row],[Profit_Prodcut/]])*100, "")</f>
        <v/>
      </c>
      <c r="AI81" s="9">
        <f>Orders[[#This Row],[Discount]]</f>
        <v>0.05</v>
      </c>
    </row>
    <row r="82" spans="1:35">
      <c r="A82">
        <v>24849</v>
      </c>
      <c r="B82" t="s">
        <v>59</v>
      </c>
      <c r="C82" s="9">
        <v>0.06</v>
      </c>
      <c r="D82" s="7">
        <v>2.4900000000000002</v>
      </c>
      <c r="E82">
        <v>7.04</v>
      </c>
      <c r="F82">
        <v>2.17</v>
      </c>
      <c r="G82">
        <v>145</v>
      </c>
      <c r="H82" t="s">
        <v>235</v>
      </c>
      <c r="I82" t="s">
        <v>52</v>
      </c>
      <c r="J82" t="s">
        <v>61</v>
      </c>
      <c r="K82" t="s">
        <v>32</v>
      </c>
      <c r="L82" t="s">
        <v>96</v>
      </c>
      <c r="M82" t="s">
        <v>34</v>
      </c>
      <c r="N82" t="s">
        <v>236</v>
      </c>
      <c r="O82">
        <v>0.38</v>
      </c>
      <c r="P82" t="s">
        <v>36</v>
      </c>
      <c r="Q82" t="s">
        <v>56</v>
      </c>
      <c r="R82" t="s">
        <v>237</v>
      </c>
      <c r="S82" t="s">
        <v>238</v>
      </c>
      <c r="T82">
        <v>15122</v>
      </c>
      <c r="U82" s="1">
        <v>42019</v>
      </c>
      <c r="V82" s="1">
        <v>42021</v>
      </c>
      <c r="W82">
        <v>2</v>
      </c>
      <c r="X82" s="6">
        <v>14.65</v>
      </c>
      <c r="Y82">
        <v>91086</v>
      </c>
      <c r="Z82">
        <v>2</v>
      </c>
      <c r="AA82" s="10">
        <v>16.96</v>
      </c>
      <c r="AB82">
        <v>0.94</v>
      </c>
      <c r="AC82" t="s">
        <v>3057</v>
      </c>
      <c r="AD82" t="s">
        <v>3070</v>
      </c>
      <c r="AE82" t="str">
        <f>IF(Orders[[#This Row],[Discount]]&gt;0, "Discounted", "Non-Discounted")</f>
        <v>Discounted</v>
      </c>
      <c r="AF82">
        <f>IF(Orders[[#This Row],[Profit]]&lt;0,Orders[[#This Row],[Profit]], 0)</f>
        <v>0</v>
      </c>
      <c r="AG82">
        <f>IF(Orders[[#This Row],[Profit]]&gt;0,Orders[[#This Row],[Profit]], 0)</f>
        <v>2.4900000000000002</v>
      </c>
      <c r="AH82" s="7">
        <f>IFERROR((Orders[[#This Row],[Sales]]/Orders[[#This Row],[Profit_Prodcut/]])*100, "")</f>
        <v>588.35341365461841</v>
      </c>
      <c r="AI82" s="9">
        <f>Orders[[#This Row],[Discount]]</f>
        <v>0.06</v>
      </c>
    </row>
    <row r="83" spans="1:35">
      <c r="A83">
        <v>25582</v>
      </c>
      <c r="B83" t="s">
        <v>109</v>
      </c>
      <c r="C83" s="9">
        <v>7.0000000000000007E-2</v>
      </c>
      <c r="D83" s="7">
        <v>-634.73</v>
      </c>
      <c r="E83">
        <v>154.13</v>
      </c>
      <c r="F83">
        <v>69</v>
      </c>
      <c r="G83">
        <v>145</v>
      </c>
      <c r="H83" t="s">
        <v>235</v>
      </c>
      <c r="I83" t="s">
        <v>30</v>
      </c>
      <c r="J83" t="s">
        <v>43</v>
      </c>
      <c r="K83" t="s">
        <v>44</v>
      </c>
      <c r="L83" t="s">
        <v>155</v>
      </c>
      <c r="M83" t="s">
        <v>239</v>
      </c>
      <c r="N83" t="s">
        <v>240</v>
      </c>
      <c r="O83">
        <v>0.68</v>
      </c>
      <c r="P83" t="s">
        <v>36</v>
      </c>
      <c r="Q83" t="s">
        <v>56</v>
      </c>
      <c r="R83" t="s">
        <v>237</v>
      </c>
      <c r="S83" t="s">
        <v>238</v>
      </c>
      <c r="T83">
        <v>15122</v>
      </c>
      <c r="U83" s="1">
        <v>42079</v>
      </c>
      <c r="V83" s="1">
        <v>42079</v>
      </c>
      <c r="W83">
        <v>3</v>
      </c>
      <c r="X83" s="6">
        <v>453.62</v>
      </c>
      <c r="Y83">
        <v>91089</v>
      </c>
      <c r="Z83">
        <v>0</v>
      </c>
      <c r="AA83" s="10">
        <v>-139.93</v>
      </c>
      <c r="AB83">
        <v>34.14</v>
      </c>
      <c r="AC83" t="s">
        <v>3062</v>
      </c>
      <c r="AD83" t="s">
        <v>3070</v>
      </c>
      <c r="AE83" t="str">
        <f>IF(Orders[[#This Row],[Discount]]&gt;0, "Discounted", "Non-Discounted")</f>
        <v>Discounted</v>
      </c>
      <c r="AF83">
        <f>IF(Orders[[#This Row],[Profit]]&lt;0,Orders[[#This Row],[Profit]], 0)</f>
        <v>-634.73</v>
      </c>
      <c r="AG83">
        <f>IF(Orders[[#This Row],[Profit]]&gt;0,Orders[[#This Row],[Profit]], 0)</f>
        <v>0</v>
      </c>
      <c r="AH83" s="7" t="str">
        <f>IFERROR((Orders[[#This Row],[Sales]]/Orders[[#This Row],[Profit_Prodcut/]])*100, "")</f>
        <v/>
      </c>
      <c r="AI83" s="9">
        <f>Orders[[#This Row],[Discount]]</f>
        <v>7.0000000000000007E-2</v>
      </c>
    </row>
    <row r="84" spans="1:35">
      <c r="A84">
        <v>23365</v>
      </c>
      <c r="B84" t="s">
        <v>40</v>
      </c>
      <c r="C84" s="9">
        <v>0.01</v>
      </c>
      <c r="D84" s="7">
        <v>133.58000000000001</v>
      </c>
      <c r="E84">
        <v>45.98</v>
      </c>
      <c r="F84">
        <v>4.8</v>
      </c>
      <c r="G84">
        <v>146</v>
      </c>
      <c r="H84" t="s">
        <v>241</v>
      </c>
      <c r="I84" t="s">
        <v>52</v>
      </c>
      <c r="J84" t="s">
        <v>61</v>
      </c>
      <c r="K84" t="s">
        <v>44</v>
      </c>
      <c r="L84" t="s">
        <v>53</v>
      </c>
      <c r="M84" t="s">
        <v>34</v>
      </c>
      <c r="N84" t="s">
        <v>242</v>
      </c>
      <c r="O84">
        <v>0.68</v>
      </c>
      <c r="P84" t="s">
        <v>36</v>
      </c>
      <c r="Q84" t="s">
        <v>64</v>
      </c>
      <c r="R84" t="s">
        <v>133</v>
      </c>
      <c r="S84" t="s">
        <v>243</v>
      </c>
      <c r="T84">
        <v>76148</v>
      </c>
      <c r="U84" s="1">
        <v>42075</v>
      </c>
      <c r="V84" s="1">
        <v>42076</v>
      </c>
      <c r="W84">
        <v>4</v>
      </c>
      <c r="X84" s="6">
        <v>193.59</v>
      </c>
      <c r="Y84">
        <v>91088</v>
      </c>
      <c r="Z84">
        <v>1</v>
      </c>
      <c r="AA84" s="10">
        <v>69</v>
      </c>
      <c r="AB84">
        <v>1.96</v>
      </c>
      <c r="AC84" t="s">
        <v>3062</v>
      </c>
      <c r="AD84" t="s">
        <v>3070</v>
      </c>
      <c r="AE84" t="str">
        <f>IF(Orders[[#This Row],[Discount]]&gt;0, "Discounted", "Non-Discounted")</f>
        <v>Discounted</v>
      </c>
      <c r="AF84">
        <f>IF(Orders[[#This Row],[Profit]]&lt;0,Orders[[#This Row],[Profit]], 0)</f>
        <v>0</v>
      </c>
      <c r="AG84">
        <f>IF(Orders[[#This Row],[Profit]]&gt;0,Orders[[#This Row],[Profit]], 0)</f>
        <v>133.58000000000001</v>
      </c>
      <c r="AH84" s="7">
        <f>IFERROR((Orders[[#This Row],[Sales]]/Orders[[#This Row],[Profit_Prodcut/]])*100, "")</f>
        <v>144.92438987872436</v>
      </c>
      <c r="AI84" s="9">
        <f>Orders[[#This Row],[Discount]]</f>
        <v>0.01</v>
      </c>
    </row>
    <row r="85" spans="1:35">
      <c r="A85">
        <v>22907</v>
      </c>
      <c r="B85" t="s">
        <v>59</v>
      </c>
      <c r="C85" s="9">
        <v>0.06</v>
      </c>
      <c r="D85" s="7">
        <v>251.41</v>
      </c>
      <c r="E85">
        <v>180.98</v>
      </c>
      <c r="F85">
        <v>26.2</v>
      </c>
      <c r="G85">
        <v>146</v>
      </c>
      <c r="H85" t="s">
        <v>241</v>
      </c>
      <c r="I85" t="s">
        <v>42</v>
      </c>
      <c r="J85" t="s">
        <v>31</v>
      </c>
      <c r="K85" t="s">
        <v>44</v>
      </c>
      <c r="L85" t="s">
        <v>45</v>
      </c>
      <c r="M85" t="s">
        <v>46</v>
      </c>
      <c r="N85" t="s">
        <v>244</v>
      </c>
      <c r="O85">
        <v>0.59</v>
      </c>
      <c r="P85" t="s">
        <v>36</v>
      </c>
      <c r="Q85" t="s">
        <v>64</v>
      </c>
      <c r="R85" t="s">
        <v>133</v>
      </c>
      <c r="S85" t="s">
        <v>243</v>
      </c>
      <c r="T85">
        <v>76148</v>
      </c>
      <c r="U85" s="1">
        <v>42117</v>
      </c>
      <c r="V85" s="1">
        <v>42118</v>
      </c>
      <c r="W85">
        <v>5</v>
      </c>
      <c r="X85" s="6">
        <v>929.57</v>
      </c>
      <c r="Y85">
        <v>91090</v>
      </c>
      <c r="Z85">
        <v>1</v>
      </c>
      <c r="AA85" s="10">
        <v>27.05</v>
      </c>
      <c r="AB85">
        <v>59.33</v>
      </c>
      <c r="AC85" t="s">
        <v>3061</v>
      </c>
      <c r="AD85" t="s">
        <v>3070</v>
      </c>
      <c r="AE85" t="str">
        <f>IF(Orders[[#This Row],[Discount]]&gt;0, "Discounted", "Non-Discounted")</f>
        <v>Discounted</v>
      </c>
      <c r="AF85">
        <f>IF(Orders[[#This Row],[Profit]]&lt;0,Orders[[#This Row],[Profit]], 0)</f>
        <v>0</v>
      </c>
      <c r="AG85">
        <f>IF(Orders[[#This Row],[Profit]]&gt;0,Orders[[#This Row],[Profit]], 0)</f>
        <v>251.41</v>
      </c>
      <c r="AH85" s="7">
        <f>IFERROR((Orders[[#This Row],[Sales]]/Orders[[#This Row],[Profit_Prodcut/]])*100, "")</f>
        <v>369.74265144584547</v>
      </c>
      <c r="AI85" s="9">
        <f>Orders[[#This Row],[Discount]]</f>
        <v>0.06</v>
      </c>
    </row>
    <row r="86" spans="1:35">
      <c r="A86">
        <v>19058</v>
      </c>
      <c r="B86" t="s">
        <v>50</v>
      </c>
      <c r="C86" s="9">
        <v>0.09</v>
      </c>
      <c r="D86" s="7">
        <v>-20.260000000000002</v>
      </c>
      <c r="E86">
        <v>32.979999999999997</v>
      </c>
      <c r="F86">
        <v>5.5</v>
      </c>
      <c r="G86">
        <v>151</v>
      </c>
      <c r="H86" t="s">
        <v>245</v>
      </c>
      <c r="I86" t="s">
        <v>52</v>
      </c>
      <c r="J86" t="s">
        <v>43</v>
      </c>
      <c r="K86" t="s">
        <v>80</v>
      </c>
      <c r="L86" t="s">
        <v>183</v>
      </c>
      <c r="M86" t="s">
        <v>62</v>
      </c>
      <c r="N86" t="s">
        <v>246</v>
      </c>
      <c r="O86">
        <v>0.75</v>
      </c>
      <c r="P86" t="s">
        <v>36</v>
      </c>
      <c r="Q86" t="s">
        <v>139</v>
      </c>
      <c r="R86" t="s">
        <v>247</v>
      </c>
      <c r="S86" t="s">
        <v>248</v>
      </c>
      <c r="T86">
        <v>37664</v>
      </c>
      <c r="U86" s="1">
        <v>42026</v>
      </c>
      <c r="V86" s="1">
        <v>42027</v>
      </c>
      <c r="W86">
        <v>2</v>
      </c>
      <c r="X86" s="6">
        <v>62.46</v>
      </c>
      <c r="Y86">
        <v>89521</v>
      </c>
      <c r="Z86">
        <v>1</v>
      </c>
      <c r="AA86" s="10">
        <v>-32.43</v>
      </c>
      <c r="AB86">
        <v>6.18</v>
      </c>
      <c r="AC86" t="s">
        <v>3057</v>
      </c>
      <c r="AD86" t="s">
        <v>3070</v>
      </c>
      <c r="AE86" t="str">
        <f>IF(Orders[[#This Row],[Discount]]&gt;0, "Discounted", "Non-Discounted")</f>
        <v>Discounted</v>
      </c>
      <c r="AF86">
        <f>IF(Orders[[#This Row],[Profit]]&lt;0,Orders[[#This Row],[Profit]], 0)</f>
        <v>-20.260000000000002</v>
      </c>
      <c r="AG86">
        <f>IF(Orders[[#This Row],[Profit]]&gt;0,Orders[[#This Row],[Profit]], 0)</f>
        <v>0</v>
      </c>
      <c r="AH86" s="7" t="str">
        <f>IFERROR((Orders[[#This Row],[Sales]]/Orders[[#This Row],[Profit_Prodcut/]])*100, "")</f>
        <v/>
      </c>
      <c r="AI86" s="9">
        <f>Orders[[#This Row],[Discount]]</f>
        <v>0.09</v>
      </c>
    </row>
    <row r="87" spans="1:35">
      <c r="A87">
        <v>20679</v>
      </c>
      <c r="B87" t="s">
        <v>28</v>
      </c>
      <c r="C87" s="9">
        <v>0.09</v>
      </c>
      <c r="D87" s="7">
        <v>13.9</v>
      </c>
      <c r="E87">
        <v>5.98</v>
      </c>
      <c r="F87">
        <v>2.5</v>
      </c>
      <c r="G87">
        <v>151</v>
      </c>
      <c r="H87" t="s">
        <v>245</v>
      </c>
      <c r="I87" t="s">
        <v>52</v>
      </c>
      <c r="J87" t="s">
        <v>43</v>
      </c>
      <c r="K87" t="s">
        <v>32</v>
      </c>
      <c r="L87" t="s">
        <v>72</v>
      </c>
      <c r="M87" t="s">
        <v>62</v>
      </c>
      <c r="N87" t="s">
        <v>249</v>
      </c>
      <c r="O87">
        <v>0.36</v>
      </c>
      <c r="P87" t="s">
        <v>36</v>
      </c>
      <c r="Q87" t="s">
        <v>139</v>
      </c>
      <c r="R87" t="s">
        <v>247</v>
      </c>
      <c r="S87" t="s">
        <v>248</v>
      </c>
      <c r="T87">
        <v>37664</v>
      </c>
      <c r="U87" s="1">
        <v>42114</v>
      </c>
      <c r="V87" s="1">
        <v>42116</v>
      </c>
      <c r="W87">
        <v>5</v>
      </c>
      <c r="X87" s="6">
        <v>28.11</v>
      </c>
      <c r="Y87">
        <v>89523</v>
      </c>
      <c r="Z87">
        <v>2</v>
      </c>
      <c r="AA87" s="10">
        <v>49.43</v>
      </c>
      <c r="AB87">
        <v>2.78</v>
      </c>
      <c r="AC87" t="s">
        <v>3061</v>
      </c>
      <c r="AD87" t="s">
        <v>3070</v>
      </c>
      <c r="AE87" t="str">
        <f>IF(Orders[[#This Row],[Discount]]&gt;0, "Discounted", "Non-Discounted")</f>
        <v>Discounted</v>
      </c>
      <c r="AF87">
        <f>IF(Orders[[#This Row],[Profit]]&lt;0,Orders[[#This Row],[Profit]], 0)</f>
        <v>0</v>
      </c>
      <c r="AG87">
        <f>IF(Orders[[#This Row],[Profit]]&gt;0,Orders[[#This Row],[Profit]], 0)</f>
        <v>13.9</v>
      </c>
      <c r="AH87" s="7">
        <f>IFERROR((Orders[[#This Row],[Sales]]/Orders[[#This Row],[Profit_Prodcut/]])*100, "")</f>
        <v>202.23021582733813</v>
      </c>
      <c r="AI87" s="9">
        <f>Orders[[#This Row],[Discount]]</f>
        <v>0.09</v>
      </c>
    </row>
    <row r="88" spans="1:35">
      <c r="A88">
        <v>21103</v>
      </c>
      <c r="B88" t="s">
        <v>50</v>
      </c>
      <c r="C88" s="9">
        <v>0.09</v>
      </c>
      <c r="D88" s="7">
        <v>-172.72</v>
      </c>
      <c r="E88">
        <v>2.88</v>
      </c>
      <c r="F88">
        <v>0.7</v>
      </c>
      <c r="G88">
        <v>152</v>
      </c>
      <c r="H88" t="s">
        <v>250</v>
      </c>
      <c r="I88" t="s">
        <v>52</v>
      </c>
      <c r="J88" t="s">
        <v>117</v>
      </c>
      <c r="K88" t="s">
        <v>32</v>
      </c>
      <c r="L88" t="s">
        <v>33</v>
      </c>
      <c r="M88" t="s">
        <v>34</v>
      </c>
      <c r="N88" t="s">
        <v>251</v>
      </c>
      <c r="O88">
        <v>0.56000000000000005</v>
      </c>
      <c r="P88" t="s">
        <v>36</v>
      </c>
      <c r="Q88" t="s">
        <v>139</v>
      </c>
      <c r="R88" t="s">
        <v>247</v>
      </c>
      <c r="S88" t="s">
        <v>252</v>
      </c>
      <c r="T88">
        <v>37918</v>
      </c>
      <c r="U88" s="1">
        <v>42019</v>
      </c>
      <c r="V88" s="1">
        <v>42020</v>
      </c>
      <c r="W88">
        <v>2</v>
      </c>
      <c r="X88" s="6">
        <v>5.5</v>
      </c>
      <c r="Y88">
        <v>89520</v>
      </c>
      <c r="Z88">
        <v>1</v>
      </c>
      <c r="AA88" s="10">
        <v>-3140.33</v>
      </c>
      <c r="AB88">
        <v>0.54</v>
      </c>
      <c r="AC88" t="s">
        <v>3057</v>
      </c>
      <c r="AD88" t="s">
        <v>3070</v>
      </c>
      <c r="AE88" t="str">
        <f>IF(Orders[[#This Row],[Discount]]&gt;0, "Discounted", "Non-Discounted")</f>
        <v>Discounted</v>
      </c>
      <c r="AF88">
        <f>IF(Orders[[#This Row],[Profit]]&lt;0,Orders[[#This Row],[Profit]], 0)</f>
        <v>-172.72</v>
      </c>
      <c r="AG88">
        <f>IF(Orders[[#This Row],[Profit]]&gt;0,Orders[[#This Row],[Profit]], 0)</f>
        <v>0</v>
      </c>
      <c r="AH88" s="7" t="str">
        <f>IFERROR((Orders[[#This Row],[Sales]]/Orders[[#This Row],[Profit_Prodcut/]])*100, "")</f>
        <v/>
      </c>
      <c r="AI88" s="9">
        <f>Orders[[#This Row],[Discount]]</f>
        <v>0.09</v>
      </c>
    </row>
    <row r="89" spans="1:35">
      <c r="A89">
        <v>22243</v>
      </c>
      <c r="B89" t="s">
        <v>109</v>
      </c>
      <c r="C89" s="9">
        <v>0.01</v>
      </c>
      <c r="D89" s="7">
        <v>-40.68</v>
      </c>
      <c r="E89">
        <v>79.52</v>
      </c>
      <c r="F89">
        <v>48.2</v>
      </c>
      <c r="G89">
        <v>152</v>
      </c>
      <c r="H89" t="s">
        <v>250</v>
      </c>
      <c r="I89" t="s">
        <v>52</v>
      </c>
      <c r="J89" t="s">
        <v>43</v>
      </c>
      <c r="K89" t="s">
        <v>44</v>
      </c>
      <c r="L89" t="s">
        <v>53</v>
      </c>
      <c r="M89" t="s">
        <v>89</v>
      </c>
      <c r="N89" t="s">
        <v>253</v>
      </c>
      <c r="O89">
        <v>0.74</v>
      </c>
      <c r="P89" t="s">
        <v>36</v>
      </c>
      <c r="Q89" t="s">
        <v>139</v>
      </c>
      <c r="R89" t="s">
        <v>247</v>
      </c>
      <c r="S89" t="s">
        <v>252</v>
      </c>
      <c r="T89">
        <v>37918</v>
      </c>
      <c r="U89" s="1">
        <v>42113</v>
      </c>
      <c r="V89" s="1">
        <v>42120</v>
      </c>
      <c r="W89">
        <v>8</v>
      </c>
      <c r="X89" s="6">
        <v>667.84</v>
      </c>
      <c r="Y89">
        <v>89522</v>
      </c>
      <c r="Z89">
        <v>7</v>
      </c>
      <c r="AA89" s="10">
        <v>-6.09</v>
      </c>
      <c r="AB89">
        <v>6.75</v>
      </c>
      <c r="AC89" t="s">
        <v>3061</v>
      </c>
      <c r="AD89" t="s">
        <v>3070</v>
      </c>
      <c r="AE89" t="str">
        <f>IF(Orders[[#This Row],[Discount]]&gt;0, "Discounted", "Non-Discounted")</f>
        <v>Discounted</v>
      </c>
      <c r="AF89">
        <f>IF(Orders[[#This Row],[Profit]]&lt;0,Orders[[#This Row],[Profit]], 0)</f>
        <v>-40.68</v>
      </c>
      <c r="AG89">
        <f>IF(Orders[[#This Row],[Profit]]&gt;0,Orders[[#This Row],[Profit]], 0)</f>
        <v>0</v>
      </c>
      <c r="AH89" s="7" t="str">
        <f>IFERROR((Orders[[#This Row],[Sales]]/Orders[[#This Row],[Profit_Prodcut/]])*100, "")</f>
        <v/>
      </c>
      <c r="AI89" s="9">
        <f>Orders[[#This Row],[Discount]]</f>
        <v>0.01</v>
      </c>
    </row>
    <row r="90" spans="1:35">
      <c r="A90">
        <v>21767</v>
      </c>
      <c r="B90" t="s">
        <v>28</v>
      </c>
      <c r="C90" s="9">
        <v>0.01</v>
      </c>
      <c r="D90" s="7">
        <v>97.86</v>
      </c>
      <c r="E90">
        <v>65.989999999999995</v>
      </c>
      <c r="F90">
        <v>8.99</v>
      </c>
      <c r="G90">
        <v>152</v>
      </c>
      <c r="H90" t="s">
        <v>250</v>
      </c>
      <c r="I90" t="s">
        <v>52</v>
      </c>
      <c r="J90" t="s">
        <v>117</v>
      </c>
      <c r="K90" t="s">
        <v>80</v>
      </c>
      <c r="L90" t="s">
        <v>81</v>
      </c>
      <c r="M90" t="s">
        <v>62</v>
      </c>
      <c r="N90" t="s">
        <v>254</v>
      </c>
      <c r="O90">
        <v>0.6</v>
      </c>
      <c r="P90" t="s">
        <v>36</v>
      </c>
      <c r="Q90" t="s">
        <v>139</v>
      </c>
      <c r="R90" t="s">
        <v>247</v>
      </c>
      <c r="S90" t="s">
        <v>252</v>
      </c>
      <c r="T90">
        <v>37918</v>
      </c>
      <c r="U90" s="1">
        <v>42092</v>
      </c>
      <c r="V90" s="1">
        <v>42095</v>
      </c>
      <c r="W90">
        <v>5</v>
      </c>
      <c r="X90" s="6">
        <v>292.23</v>
      </c>
      <c r="Y90">
        <v>89524</v>
      </c>
      <c r="Z90">
        <v>3</v>
      </c>
      <c r="AA90" s="10">
        <v>33.49</v>
      </c>
      <c r="AB90">
        <v>2.95</v>
      </c>
      <c r="AC90" t="s">
        <v>3062</v>
      </c>
      <c r="AD90" t="s">
        <v>3070</v>
      </c>
      <c r="AE90" t="str">
        <f>IF(Orders[[#This Row],[Discount]]&gt;0, "Discounted", "Non-Discounted")</f>
        <v>Discounted</v>
      </c>
      <c r="AF90">
        <f>IF(Orders[[#This Row],[Profit]]&lt;0,Orders[[#This Row],[Profit]], 0)</f>
        <v>0</v>
      </c>
      <c r="AG90">
        <f>IF(Orders[[#This Row],[Profit]]&gt;0,Orders[[#This Row],[Profit]], 0)</f>
        <v>97.86</v>
      </c>
      <c r="AH90" s="7">
        <f>IFERROR((Orders[[#This Row],[Sales]]/Orders[[#This Row],[Profit_Prodcut/]])*100, "")</f>
        <v>298.62047823421216</v>
      </c>
      <c r="AI90" s="9">
        <f>Orders[[#This Row],[Discount]]</f>
        <v>0.01</v>
      </c>
    </row>
    <row r="91" spans="1:35">
      <c r="A91">
        <v>22470</v>
      </c>
      <c r="B91" t="s">
        <v>109</v>
      </c>
      <c r="C91" s="9">
        <v>0.1</v>
      </c>
      <c r="D91" s="7">
        <v>360.24</v>
      </c>
      <c r="E91">
        <v>39.979999999999997</v>
      </c>
      <c r="F91">
        <v>4</v>
      </c>
      <c r="G91">
        <v>152</v>
      </c>
      <c r="H91" t="s">
        <v>250</v>
      </c>
      <c r="I91" t="s">
        <v>52</v>
      </c>
      <c r="J91" t="s">
        <v>61</v>
      </c>
      <c r="K91" t="s">
        <v>80</v>
      </c>
      <c r="L91" t="s">
        <v>183</v>
      </c>
      <c r="M91" t="s">
        <v>62</v>
      </c>
      <c r="N91" t="s">
        <v>255</v>
      </c>
      <c r="O91">
        <v>0.7</v>
      </c>
      <c r="P91" t="s">
        <v>36</v>
      </c>
      <c r="Q91" t="s">
        <v>139</v>
      </c>
      <c r="R91" t="s">
        <v>247</v>
      </c>
      <c r="S91" t="s">
        <v>252</v>
      </c>
      <c r="T91">
        <v>37918</v>
      </c>
      <c r="U91" s="1">
        <v>42173</v>
      </c>
      <c r="V91" s="1">
        <v>42177</v>
      </c>
      <c r="W91">
        <v>21</v>
      </c>
      <c r="X91" s="6">
        <v>772.56</v>
      </c>
      <c r="Y91">
        <v>89525</v>
      </c>
      <c r="Z91">
        <v>4</v>
      </c>
      <c r="AA91" s="10">
        <v>46.63</v>
      </c>
      <c r="AB91">
        <v>85.84</v>
      </c>
      <c r="AC91" t="s">
        <v>3058</v>
      </c>
      <c r="AD91" t="s">
        <v>3070</v>
      </c>
      <c r="AE91" t="str">
        <f>IF(Orders[[#This Row],[Discount]]&gt;0, "Discounted", "Non-Discounted")</f>
        <v>Discounted</v>
      </c>
      <c r="AF91">
        <f>IF(Orders[[#This Row],[Profit]]&lt;0,Orders[[#This Row],[Profit]], 0)</f>
        <v>0</v>
      </c>
      <c r="AG91">
        <f>IF(Orders[[#This Row],[Profit]]&gt;0,Orders[[#This Row],[Profit]], 0)</f>
        <v>360.24</v>
      </c>
      <c r="AH91" s="7">
        <f>IFERROR((Orders[[#This Row],[Sales]]/Orders[[#This Row],[Profit_Prodcut/]])*100, "")</f>
        <v>214.45702864756825</v>
      </c>
      <c r="AI91" s="9">
        <f>Orders[[#This Row],[Discount]]</f>
        <v>0.1</v>
      </c>
    </row>
    <row r="92" spans="1:35">
      <c r="A92">
        <v>22329</v>
      </c>
      <c r="B92" t="s">
        <v>50</v>
      </c>
      <c r="C92" s="9">
        <v>0.01</v>
      </c>
      <c r="D92" s="7">
        <v>713.88</v>
      </c>
      <c r="E92">
        <v>95.99</v>
      </c>
      <c r="F92">
        <v>4.9000000000000004</v>
      </c>
      <c r="G92">
        <v>156</v>
      </c>
      <c r="H92" t="s">
        <v>256</v>
      </c>
      <c r="I92" t="s">
        <v>52</v>
      </c>
      <c r="J92" t="s">
        <v>31</v>
      </c>
      <c r="K92" t="s">
        <v>80</v>
      </c>
      <c r="L92" t="s">
        <v>81</v>
      </c>
      <c r="M92" t="s">
        <v>62</v>
      </c>
      <c r="N92" t="s">
        <v>257</v>
      </c>
      <c r="O92">
        <v>0.56000000000000005</v>
      </c>
      <c r="P92" t="s">
        <v>36</v>
      </c>
      <c r="Q92" t="s">
        <v>37</v>
      </c>
      <c r="R92" t="s">
        <v>258</v>
      </c>
      <c r="S92" t="s">
        <v>259</v>
      </c>
      <c r="T92">
        <v>80525</v>
      </c>
      <c r="U92" s="1">
        <v>42138</v>
      </c>
      <c r="V92" s="1">
        <v>42139</v>
      </c>
      <c r="W92">
        <v>13</v>
      </c>
      <c r="X92" s="6">
        <v>1050.08</v>
      </c>
      <c r="Y92">
        <v>87671</v>
      </c>
      <c r="Z92">
        <v>1</v>
      </c>
      <c r="AA92" s="10">
        <v>67.98</v>
      </c>
      <c r="AB92">
        <v>10.61</v>
      </c>
      <c r="AC92" t="s">
        <v>3060</v>
      </c>
      <c r="AD92" t="s">
        <v>3070</v>
      </c>
      <c r="AE92" t="str">
        <f>IF(Orders[[#This Row],[Discount]]&gt;0, "Discounted", "Non-Discounted")</f>
        <v>Discounted</v>
      </c>
      <c r="AF92">
        <f>IF(Orders[[#This Row],[Profit]]&lt;0,Orders[[#This Row],[Profit]], 0)</f>
        <v>0</v>
      </c>
      <c r="AG92">
        <f>IF(Orders[[#This Row],[Profit]]&gt;0,Orders[[#This Row],[Profit]], 0)</f>
        <v>713.88</v>
      </c>
      <c r="AH92" s="7">
        <f>IFERROR((Orders[[#This Row],[Sales]]/Orders[[#This Row],[Profit_Prodcut/]])*100, "")</f>
        <v>147.09474981789657</v>
      </c>
      <c r="AI92" s="9">
        <f>Orders[[#This Row],[Discount]]</f>
        <v>0.01</v>
      </c>
    </row>
    <row r="93" spans="1:35">
      <c r="A93">
        <v>20324</v>
      </c>
      <c r="B93" t="s">
        <v>28</v>
      </c>
      <c r="C93" s="9">
        <v>0.03</v>
      </c>
      <c r="D93" s="7">
        <v>-18.64</v>
      </c>
      <c r="E93">
        <v>10.89</v>
      </c>
      <c r="F93">
        <v>4.5</v>
      </c>
      <c r="G93">
        <v>156</v>
      </c>
      <c r="H93" t="s">
        <v>256</v>
      </c>
      <c r="I93" t="s">
        <v>52</v>
      </c>
      <c r="J93" t="s">
        <v>31</v>
      </c>
      <c r="K93" t="s">
        <v>32</v>
      </c>
      <c r="L93" t="s">
        <v>260</v>
      </c>
      <c r="M93" t="s">
        <v>62</v>
      </c>
      <c r="N93" t="s">
        <v>261</v>
      </c>
      <c r="O93">
        <v>0.59</v>
      </c>
      <c r="P93" t="s">
        <v>36</v>
      </c>
      <c r="Q93" t="s">
        <v>37</v>
      </c>
      <c r="R93" t="s">
        <v>258</v>
      </c>
      <c r="S93" t="s">
        <v>259</v>
      </c>
      <c r="T93">
        <v>80525</v>
      </c>
      <c r="U93" s="1">
        <v>42029</v>
      </c>
      <c r="V93" s="1">
        <v>42030</v>
      </c>
      <c r="W93">
        <v>3</v>
      </c>
      <c r="X93" s="6">
        <v>33.82</v>
      </c>
      <c r="Y93">
        <v>87672</v>
      </c>
      <c r="Z93">
        <v>1</v>
      </c>
      <c r="AA93" s="10">
        <v>-55.12</v>
      </c>
      <c r="AB93">
        <v>1.05</v>
      </c>
      <c r="AC93" t="s">
        <v>3057</v>
      </c>
      <c r="AD93" t="s">
        <v>3070</v>
      </c>
      <c r="AE93" t="str">
        <f>IF(Orders[[#This Row],[Discount]]&gt;0, "Discounted", "Non-Discounted")</f>
        <v>Discounted</v>
      </c>
      <c r="AF93">
        <f>IF(Orders[[#This Row],[Profit]]&lt;0,Orders[[#This Row],[Profit]], 0)</f>
        <v>-18.64</v>
      </c>
      <c r="AG93">
        <f>IF(Orders[[#This Row],[Profit]]&gt;0,Orders[[#This Row],[Profit]], 0)</f>
        <v>0</v>
      </c>
      <c r="AH93" s="7" t="str">
        <f>IFERROR((Orders[[#This Row],[Sales]]/Orders[[#This Row],[Profit_Prodcut/]])*100, "")</f>
        <v/>
      </c>
      <c r="AI93" s="9">
        <f>Orders[[#This Row],[Discount]]</f>
        <v>0.03</v>
      </c>
    </row>
    <row r="94" spans="1:35">
      <c r="A94">
        <v>26102</v>
      </c>
      <c r="B94" t="s">
        <v>59</v>
      </c>
      <c r="C94" s="9">
        <v>0.05</v>
      </c>
      <c r="D94" s="7">
        <v>-111.4</v>
      </c>
      <c r="E94">
        <v>100.98</v>
      </c>
      <c r="F94">
        <v>35.840000000000003</v>
      </c>
      <c r="G94">
        <v>164</v>
      </c>
      <c r="H94" t="s">
        <v>262</v>
      </c>
      <c r="I94" t="s">
        <v>42</v>
      </c>
      <c r="J94" t="s">
        <v>43</v>
      </c>
      <c r="K94" t="s">
        <v>44</v>
      </c>
      <c r="L94" t="s">
        <v>194</v>
      </c>
      <c r="M94" t="s">
        <v>124</v>
      </c>
      <c r="N94" t="s">
        <v>263</v>
      </c>
      <c r="O94">
        <v>0.62</v>
      </c>
      <c r="P94" t="s">
        <v>36</v>
      </c>
      <c r="Q94" t="s">
        <v>37</v>
      </c>
      <c r="R94" t="s">
        <v>38</v>
      </c>
      <c r="S94" t="s">
        <v>264</v>
      </c>
      <c r="T94">
        <v>99352</v>
      </c>
      <c r="U94" s="1">
        <v>42006</v>
      </c>
      <c r="V94" s="1">
        <v>42008</v>
      </c>
      <c r="W94">
        <v>7</v>
      </c>
      <c r="X94" s="6">
        <v>715.55</v>
      </c>
      <c r="Y94">
        <v>89961</v>
      </c>
      <c r="Z94">
        <v>2</v>
      </c>
      <c r="AA94" s="10">
        <v>-15.57</v>
      </c>
      <c r="AB94">
        <v>37.659999999999997</v>
      </c>
      <c r="AC94" t="s">
        <v>3057</v>
      </c>
      <c r="AD94" t="s">
        <v>3070</v>
      </c>
      <c r="AE94" t="str">
        <f>IF(Orders[[#This Row],[Discount]]&gt;0, "Discounted", "Non-Discounted")</f>
        <v>Discounted</v>
      </c>
      <c r="AF94">
        <f>IF(Orders[[#This Row],[Profit]]&lt;0,Orders[[#This Row],[Profit]], 0)</f>
        <v>-111.4</v>
      </c>
      <c r="AG94">
        <f>IF(Orders[[#This Row],[Profit]]&gt;0,Orders[[#This Row],[Profit]], 0)</f>
        <v>0</v>
      </c>
      <c r="AH94" s="7" t="str">
        <f>IFERROR((Orders[[#This Row],[Sales]]/Orders[[#This Row],[Profit_Prodcut/]])*100, "")</f>
        <v/>
      </c>
      <c r="AI94" s="9">
        <f>Orders[[#This Row],[Discount]]</f>
        <v>0.05</v>
      </c>
    </row>
    <row r="95" spans="1:35">
      <c r="A95">
        <v>26103</v>
      </c>
      <c r="B95" t="s">
        <v>59</v>
      </c>
      <c r="C95" s="9">
        <v>0.02</v>
      </c>
      <c r="D95" s="7">
        <v>-77.03</v>
      </c>
      <c r="E95">
        <v>4.9800000000000004</v>
      </c>
      <c r="F95">
        <v>5.49</v>
      </c>
      <c r="G95">
        <v>164</v>
      </c>
      <c r="H95" t="s">
        <v>262</v>
      </c>
      <c r="I95" t="s">
        <v>52</v>
      </c>
      <c r="J95" t="s">
        <v>43</v>
      </c>
      <c r="K95" t="s">
        <v>32</v>
      </c>
      <c r="L95" t="s">
        <v>96</v>
      </c>
      <c r="M95" t="s">
        <v>62</v>
      </c>
      <c r="N95" t="s">
        <v>265</v>
      </c>
      <c r="O95">
        <v>0.38</v>
      </c>
      <c r="P95" t="s">
        <v>36</v>
      </c>
      <c r="Q95" t="s">
        <v>37</v>
      </c>
      <c r="R95" t="s">
        <v>38</v>
      </c>
      <c r="S95" t="s">
        <v>264</v>
      </c>
      <c r="T95">
        <v>99352</v>
      </c>
      <c r="U95" s="1">
        <v>42006</v>
      </c>
      <c r="V95" s="1">
        <v>42007</v>
      </c>
      <c r="W95">
        <v>9</v>
      </c>
      <c r="X95" s="6">
        <v>45.63</v>
      </c>
      <c r="Y95">
        <v>89961</v>
      </c>
      <c r="Z95">
        <v>1</v>
      </c>
      <c r="AA95" s="10">
        <v>-168.81</v>
      </c>
      <c r="AB95">
        <v>0.93</v>
      </c>
      <c r="AC95" t="s">
        <v>3057</v>
      </c>
      <c r="AD95" t="s">
        <v>3070</v>
      </c>
      <c r="AE95" t="str">
        <f>IF(Orders[[#This Row],[Discount]]&gt;0, "Discounted", "Non-Discounted")</f>
        <v>Discounted</v>
      </c>
      <c r="AF95">
        <f>IF(Orders[[#This Row],[Profit]]&lt;0,Orders[[#This Row],[Profit]], 0)</f>
        <v>-77.03</v>
      </c>
      <c r="AG95">
        <f>IF(Orders[[#This Row],[Profit]]&gt;0,Orders[[#This Row],[Profit]], 0)</f>
        <v>0</v>
      </c>
      <c r="AH95" s="7" t="str">
        <f>IFERROR((Orders[[#This Row],[Sales]]/Orders[[#This Row],[Profit_Prodcut/]])*100, "")</f>
        <v/>
      </c>
      <c r="AI95" s="9">
        <f>Orders[[#This Row],[Discount]]</f>
        <v>0.02</v>
      </c>
    </row>
    <row r="96" spans="1:35">
      <c r="A96">
        <v>21040</v>
      </c>
      <c r="B96" t="s">
        <v>109</v>
      </c>
      <c r="C96" s="9">
        <v>0.08</v>
      </c>
      <c r="D96" s="7">
        <v>28.51</v>
      </c>
      <c r="E96">
        <v>399.98</v>
      </c>
      <c r="F96">
        <v>12.06</v>
      </c>
      <c r="G96">
        <v>166</v>
      </c>
      <c r="H96" t="s">
        <v>266</v>
      </c>
      <c r="I96" t="s">
        <v>42</v>
      </c>
      <c r="J96" t="s">
        <v>117</v>
      </c>
      <c r="K96" t="s">
        <v>80</v>
      </c>
      <c r="L96" t="s">
        <v>88</v>
      </c>
      <c r="M96" t="s">
        <v>124</v>
      </c>
      <c r="N96" t="s">
        <v>267</v>
      </c>
      <c r="O96">
        <v>0.56000000000000005</v>
      </c>
      <c r="P96" t="s">
        <v>36</v>
      </c>
      <c r="Q96" t="s">
        <v>139</v>
      </c>
      <c r="R96" t="s">
        <v>247</v>
      </c>
      <c r="S96" t="s">
        <v>268</v>
      </c>
      <c r="T96">
        <v>37087</v>
      </c>
      <c r="U96" s="1">
        <v>42015</v>
      </c>
      <c r="V96" s="1">
        <v>42022</v>
      </c>
      <c r="W96">
        <v>5</v>
      </c>
      <c r="X96" s="6">
        <v>1839.91</v>
      </c>
      <c r="Y96">
        <v>89426</v>
      </c>
      <c r="Z96">
        <v>7</v>
      </c>
      <c r="AA96" s="10">
        <v>1.55</v>
      </c>
      <c r="AB96">
        <v>159.99</v>
      </c>
      <c r="AC96" t="s">
        <v>3057</v>
      </c>
      <c r="AD96" t="s">
        <v>3070</v>
      </c>
      <c r="AE96" t="str">
        <f>IF(Orders[[#This Row],[Discount]]&gt;0, "Discounted", "Non-Discounted")</f>
        <v>Discounted</v>
      </c>
      <c r="AF96">
        <f>IF(Orders[[#This Row],[Profit]]&lt;0,Orders[[#This Row],[Profit]], 0)</f>
        <v>0</v>
      </c>
      <c r="AG96">
        <f>IF(Orders[[#This Row],[Profit]]&gt;0,Orders[[#This Row],[Profit]], 0)</f>
        <v>28.51</v>
      </c>
      <c r="AH96" s="7">
        <f>IFERROR((Orders[[#This Row],[Sales]]/Orders[[#This Row],[Profit_Prodcut/]])*100, "")</f>
        <v>6453.5601543318135</v>
      </c>
      <c r="AI96" s="9">
        <f>Orders[[#This Row],[Discount]]</f>
        <v>0.08</v>
      </c>
    </row>
    <row r="97" spans="1:35">
      <c r="A97">
        <v>19315</v>
      </c>
      <c r="B97" t="s">
        <v>109</v>
      </c>
      <c r="C97" s="9">
        <v>0.08</v>
      </c>
      <c r="D97" s="7">
        <v>280.27</v>
      </c>
      <c r="E97">
        <v>43.22</v>
      </c>
      <c r="F97">
        <v>16.71</v>
      </c>
      <c r="G97">
        <v>169</v>
      </c>
      <c r="H97" t="s">
        <v>269</v>
      </c>
      <c r="I97" t="s">
        <v>52</v>
      </c>
      <c r="J97" t="s">
        <v>31</v>
      </c>
      <c r="K97" t="s">
        <v>80</v>
      </c>
      <c r="L97" t="s">
        <v>183</v>
      </c>
      <c r="M97" t="s">
        <v>62</v>
      </c>
      <c r="N97" t="s">
        <v>270</v>
      </c>
      <c r="O97">
        <v>0.66</v>
      </c>
      <c r="P97" t="s">
        <v>36</v>
      </c>
      <c r="Q97" t="s">
        <v>139</v>
      </c>
      <c r="R97" t="s">
        <v>174</v>
      </c>
      <c r="S97" t="s">
        <v>271</v>
      </c>
      <c r="T97">
        <v>70802</v>
      </c>
      <c r="U97" s="1">
        <v>42007</v>
      </c>
      <c r="V97" s="1">
        <v>42009</v>
      </c>
      <c r="W97">
        <v>3</v>
      </c>
      <c r="X97" s="6">
        <v>130.62</v>
      </c>
      <c r="Y97">
        <v>87463</v>
      </c>
      <c r="Z97">
        <v>2</v>
      </c>
      <c r="AA97" s="10">
        <v>214.57</v>
      </c>
      <c r="AB97">
        <v>11.36</v>
      </c>
      <c r="AC97" t="s">
        <v>3057</v>
      </c>
      <c r="AD97" t="s">
        <v>3070</v>
      </c>
      <c r="AE97" t="str">
        <f>IF(Orders[[#This Row],[Discount]]&gt;0, "Discounted", "Non-Discounted")</f>
        <v>Discounted</v>
      </c>
      <c r="AF97">
        <f>IF(Orders[[#This Row],[Profit]]&lt;0,Orders[[#This Row],[Profit]], 0)</f>
        <v>0</v>
      </c>
      <c r="AG97">
        <f>IF(Orders[[#This Row],[Profit]]&gt;0,Orders[[#This Row],[Profit]], 0)</f>
        <v>280.27</v>
      </c>
      <c r="AH97" s="7">
        <f>IFERROR((Orders[[#This Row],[Sales]]/Orders[[#This Row],[Profit_Prodcut/]])*100, "")</f>
        <v>46.605059407000397</v>
      </c>
      <c r="AI97" s="9">
        <f>Orders[[#This Row],[Discount]]</f>
        <v>0.08</v>
      </c>
    </row>
    <row r="98" spans="1:35">
      <c r="A98">
        <v>19316</v>
      </c>
      <c r="B98" t="s">
        <v>109</v>
      </c>
      <c r="C98" s="9">
        <v>0.05</v>
      </c>
      <c r="D98" s="7">
        <v>-112.43</v>
      </c>
      <c r="E98">
        <v>574.74</v>
      </c>
      <c r="F98">
        <v>24.49</v>
      </c>
      <c r="G98">
        <v>169</v>
      </c>
      <c r="H98" t="s">
        <v>269</v>
      </c>
      <c r="I98" t="s">
        <v>52</v>
      </c>
      <c r="J98" t="s">
        <v>31</v>
      </c>
      <c r="K98" t="s">
        <v>80</v>
      </c>
      <c r="L98" t="s">
        <v>88</v>
      </c>
      <c r="M98" t="s">
        <v>239</v>
      </c>
      <c r="N98" t="s">
        <v>272</v>
      </c>
      <c r="O98">
        <v>0.37</v>
      </c>
      <c r="P98" t="s">
        <v>36</v>
      </c>
      <c r="Q98" t="s">
        <v>139</v>
      </c>
      <c r="R98" t="s">
        <v>174</v>
      </c>
      <c r="S98" t="s">
        <v>271</v>
      </c>
      <c r="T98">
        <v>70802</v>
      </c>
      <c r="U98" s="1">
        <v>42007</v>
      </c>
      <c r="V98" s="1">
        <v>42014</v>
      </c>
      <c r="W98">
        <v>12</v>
      </c>
      <c r="X98" s="6">
        <v>6945.16</v>
      </c>
      <c r="Y98">
        <v>87463</v>
      </c>
      <c r="Z98">
        <v>7</v>
      </c>
      <c r="AA98" s="10">
        <v>-1.62</v>
      </c>
      <c r="AB98">
        <v>365.53</v>
      </c>
      <c r="AC98" t="s">
        <v>3057</v>
      </c>
      <c r="AD98" t="s">
        <v>3070</v>
      </c>
      <c r="AE98" t="str">
        <f>IF(Orders[[#This Row],[Discount]]&gt;0, "Discounted", "Non-Discounted")</f>
        <v>Discounted</v>
      </c>
      <c r="AF98">
        <f>IF(Orders[[#This Row],[Profit]]&lt;0,Orders[[#This Row],[Profit]], 0)</f>
        <v>-112.43</v>
      </c>
      <c r="AG98">
        <f>IF(Orders[[#This Row],[Profit]]&gt;0,Orders[[#This Row],[Profit]], 0)</f>
        <v>0</v>
      </c>
      <c r="AH98" s="7" t="str">
        <f>IFERROR((Orders[[#This Row],[Sales]]/Orders[[#This Row],[Profit_Prodcut/]])*100, "")</f>
        <v/>
      </c>
      <c r="AI98" s="9">
        <f>Orders[[#This Row],[Discount]]</f>
        <v>0.05</v>
      </c>
    </row>
    <row r="99" spans="1:35">
      <c r="A99">
        <v>19317</v>
      </c>
      <c r="B99" t="s">
        <v>109</v>
      </c>
      <c r="C99" s="9">
        <v>0.04</v>
      </c>
      <c r="D99" s="7">
        <v>24.92</v>
      </c>
      <c r="E99">
        <v>10.14</v>
      </c>
      <c r="F99">
        <v>2.27</v>
      </c>
      <c r="G99">
        <v>169</v>
      </c>
      <c r="H99" t="s">
        <v>269</v>
      </c>
      <c r="I99" t="s">
        <v>52</v>
      </c>
      <c r="J99" t="s">
        <v>31</v>
      </c>
      <c r="K99" t="s">
        <v>32</v>
      </c>
      <c r="L99" t="s">
        <v>96</v>
      </c>
      <c r="M99" t="s">
        <v>34</v>
      </c>
      <c r="N99" t="s">
        <v>273</v>
      </c>
      <c r="O99">
        <v>0.36</v>
      </c>
      <c r="P99" t="s">
        <v>36</v>
      </c>
      <c r="Q99" t="s">
        <v>139</v>
      </c>
      <c r="R99" t="s">
        <v>174</v>
      </c>
      <c r="S99" t="s">
        <v>271</v>
      </c>
      <c r="T99">
        <v>70802</v>
      </c>
      <c r="U99" s="1">
        <v>42007</v>
      </c>
      <c r="V99" s="1">
        <v>42011</v>
      </c>
      <c r="W99">
        <v>3</v>
      </c>
      <c r="X99" s="6">
        <v>30.94</v>
      </c>
      <c r="Y99">
        <v>87463</v>
      </c>
      <c r="Z99">
        <v>4</v>
      </c>
      <c r="AA99" s="10">
        <v>80.56</v>
      </c>
      <c r="AB99">
        <v>1.29</v>
      </c>
      <c r="AC99" t="s">
        <v>3057</v>
      </c>
      <c r="AD99" t="s">
        <v>3070</v>
      </c>
      <c r="AE99" t="str">
        <f>IF(Orders[[#This Row],[Discount]]&gt;0, "Discounted", "Non-Discounted")</f>
        <v>Discounted</v>
      </c>
      <c r="AF99">
        <f>IF(Orders[[#This Row],[Profit]]&lt;0,Orders[[#This Row],[Profit]], 0)</f>
        <v>0</v>
      </c>
      <c r="AG99">
        <f>IF(Orders[[#This Row],[Profit]]&gt;0,Orders[[#This Row],[Profit]], 0)</f>
        <v>24.92</v>
      </c>
      <c r="AH99" s="7">
        <f>IFERROR((Orders[[#This Row],[Sales]]/Orders[[#This Row],[Profit_Prodcut/]])*100, "")</f>
        <v>124.15730337078652</v>
      </c>
      <c r="AI99" s="9">
        <f>Orders[[#This Row],[Discount]]</f>
        <v>0.04</v>
      </c>
    </row>
    <row r="100" spans="1:35">
      <c r="A100">
        <v>19314</v>
      </c>
      <c r="B100" t="s">
        <v>50</v>
      </c>
      <c r="C100" s="9">
        <v>0.05</v>
      </c>
      <c r="D100" s="7">
        <v>-2.91</v>
      </c>
      <c r="E100">
        <v>1.88</v>
      </c>
      <c r="F100">
        <v>1.49</v>
      </c>
      <c r="G100">
        <v>171</v>
      </c>
      <c r="H100" t="s">
        <v>274</v>
      </c>
      <c r="I100" t="s">
        <v>52</v>
      </c>
      <c r="J100" t="s">
        <v>31</v>
      </c>
      <c r="K100" t="s">
        <v>32</v>
      </c>
      <c r="L100" t="s">
        <v>112</v>
      </c>
      <c r="M100" t="s">
        <v>62</v>
      </c>
      <c r="N100" t="s">
        <v>275</v>
      </c>
      <c r="O100">
        <v>0.37</v>
      </c>
      <c r="P100" t="s">
        <v>36</v>
      </c>
      <c r="Q100" t="s">
        <v>56</v>
      </c>
      <c r="R100" t="s">
        <v>57</v>
      </c>
      <c r="S100" t="s">
        <v>276</v>
      </c>
      <c r="T100">
        <v>7024</v>
      </c>
      <c r="U100" s="1">
        <v>42107</v>
      </c>
      <c r="V100" s="1">
        <v>42109</v>
      </c>
      <c r="W100">
        <v>1</v>
      </c>
      <c r="X100" s="6">
        <v>3.42</v>
      </c>
      <c r="Y100">
        <v>87464</v>
      </c>
      <c r="Z100">
        <v>2</v>
      </c>
      <c r="AA100" s="10">
        <v>-85.07</v>
      </c>
      <c r="AB100">
        <v>0.18</v>
      </c>
      <c r="AC100" t="s">
        <v>3061</v>
      </c>
      <c r="AD100" t="s">
        <v>3070</v>
      </c>
      <c r="AE100" t="str">
        <f>IF(Orders[[#This Row],[Discount]]&gt;0, "Discounted", "Non-Discounted")</f>
        <v>Discounted</v>
      </c>
      <c r="AF100">
        <f>IF(Orders[[#This Row],[Profit]]&lt;0,Orders[[#This Row],[Profit]], 0)</f>
        <v>-2.91</v>
      </c>
      <c r="AG100">
        <f>IF(Orders[[#This Row],[Profit]]&gt;0,Orders[[#This Row],[Profit]], 0)</f>
        <v>0</v>
      </c>
      <c r="AH100" s="7" t="str">
        <f>IFERROR((Orders[[#This Row],[Sales]]/Orders[[#This Row],[Profit_Prodcut/]])*100, "")</f>
        <v/>
      </c>
      <c r="AI100" s="9">
        <f>Orders[[#This Row],[Discount]]</f>
        <v>0.05</v>
      </c>
    </row>
    <row r="101" spans="1:35">
      <c r="A101">
        <v>5361</v>
      </c>
      <c r="B101" t="s">
        <v>50</v>
      </c>
      <c r="C101" s="9">
        <v>0.02</v>
      </c>
      <c r="D101" s="7">
        <v>-76.89</v>
      </c>
      <c r="E101">
        <v>49.99</v>
      </c>
      <c r="F101">
        <v>19.989999999999998</v>
      </c>
      <c r="G101">
        <v>181</v>
      </c>
      <c r="H101" t="s">
        <v>277</v>
      </c>
      <c r="I101" t="s">
        <v>52</v>
      </c>
      <c r="J101" t="s">
        <v>61</v>
      </c>
      <c r="K101" t="s">
        <v>80</v>
      </c>
      <c r="L101" t="s">
        <v>183</v>
      </c>
      <c r="M101" t="s">
        <v>62</v>
      </c>
      <c r="N101" t="s">
        <v>278</v>
      </c>
      <c r="O101">
        <v>0.41</v>
      </c>
      <c r="P101" t="s">
        <v>36</v>
      </c>
      <c r="Q101" t="s">
        <v>37</v>
      </c>
      <c r="R101" t="s">
        <v>48</v>
      </c>
      <c r="S101" t="s">
        <v>279</v>
      </c>
      <c r="T101">
        <v>94122</v>
      </c>
      <c r="U101" s="1">
        <v>42056</v>
      </c>
      <c r="V101" s="1">
        <v>42056</v>
      </c>
      <c r="W101">
        <v>18</v>
      </c>
      <c r="X101" s="6">
        <v>901.81</v>
      </c>
      <c r="Y101">
        <v>38087</v>
      </c>
      <c r="Z101">
        <v>0</v>
      </c>
      <c r="AA101" s="10">
        <v>-8.5299999999999994</v>
      </c>
      <c r="AB101">
        <v>18.399999999999999</v>
      </c>
      <c r="AC101" t="s">
        <v>3059</v>
      </c>
      <c r="AD101" t="s">
        <v>3070</v>
      </c>
      <c r="AE101" t="str">
        <f>IF(Orders[[#This Row],[Discount]]&gt;0, "Discounted", "Non-Discounted")</f>
        <v>Discounted</v>
      </c>
      <c r="AF101">
        <f>IF(Orders[[#This Row],[Profit]]&lt;0,Orders[[#This Row],[Profit]], 0)</f>
        <v>-76.89</v>
      </c>
      <c r="AG101">
        <f>IF(Orders[[#This Row],[Profit]]&gt;0,Orders[[#This Row],[Profit]], 0)</f>
        <v>0</v>
      </c>
      <c r="AH101" s="7" t="str">
        <f>IFERROR((Orders[[#This Row],[Sales]]/Orders[[#This Row],[Profit_Prodcut/]])*100, "")</f>
        <v/>
      </c>
      <c r="AI101" s="9">
        <f>Orders[[#This Row],[Discount]]</f>
        <v>0.02</v>
      </c>
    </row>
    <row r="102" spans="1:35">
      <c r="A102">
        <v>522</v>
      </c>
      <c r="B102" t="s">
        <v>28</v>
      </c>
      <c r="C102" s="9">
        <v>7.0000000000000007E-2</v>
      </c>
      <c r="D102" s="7">
        <v>-35.75</v>
      </c>
      <c r="E102">
        <v>1.68</v>
      </c>
      <c r="F102">
        <v>1.57</v>
      </c>
      <c r="G102">
        <v>181</v>
      </c>
      <c r="H102" t="s">
        <v>277</v>
      </c>
      <c r="I102" t="s">
        <v>52</v>
      </c>
      <c r="J102" t="s">
        <v>31</v>
      </c>
      <c r="K102" t="s">
        <v>32</v>
      </c>
      <c r="L102" t="s">
        <v>33</v>
      </c>
      <c r="M102" t="s">
        <v>34</v>
      </c>
      <c r="N102" t="s">
        <v>99</v>
      </c>
      <c r="O102">
        <v>0.59</v>
      </c>
      <c r="P102" t="s">
        <v>36</v>
      </c>
      <c r="Q102" t="s">
        <v>37</v>
      </c>
      <c r="R102" t="s">
        <v>48</v>
      </c>
      <c r="S102" t="s">
        <v>279</v>
      </c>
      <c r="T102">
        <v>94122</v>
      </c>
      <c r="U102" s="1">
        <v>42146</v>
      </c>
      <c r="V102" s="1">
        <v>42147</v>
      </c>
      <c r="W102">
        <v>116</v>
      </c>
      <c r="X102" s="6">
        <v>186.59</v>
      </c>
      <c r="Y102">
        <v>3585</v>
      </c>
      <c r="Z102">
        <v>1</v>
      </c>
      <c r="AA102" s="10">
        <v>-19.16</v>
      </c>
      <c r="AB102">
        <v>14.04</v>
      </c>
      <c r="AC102" t="s">
        <v>3060</v>
      </c>
      <c r="AD102" t="s">
        <v>3070</v>
      </c>
      <c r="AE102" t="str">
        <f>IF(Orders[[#This Row],[Discount]]&gt;0, "Discounted", "Non-Discounted")</f>
        <v>Discounted</v>
      </c>
      <c r="AF102">
        <f>IF(Orders[[#This Row],[Profit]]&lt;0,Orders[[#This Row],[Profit]], 0)</f>
        <v>-35.75</v>
      </c>
      <c r="AG102">
        <f>IF(Orders[[#This Row],[Profit]]&gt;0,Orders[[#This Row],[Profit]], 0)</f>
        <v>0</v>
      </c>
      <c r="AH102" s="7" t="str">
        <f>IFERROR((Orders[[#This Row],[Sales]]/Orders[[#This Row],[Profit_Prodcut/]])*100, "")</f>
        <v/>
      </c>
      <c r="AI102" s="9">
        <f>Orders[[#This Row],[Discount]]</f>
        <v>7.0000000000000007E-2</v>
      </c>
    </row>
    <row r="103" spans="1:35">
      <c r="A103">
        <v>23361</v>
      </c>
      <c r="B103" t="s">
        <v>50</v>
      </c>
      <c r="C103" s="9">
        <v>0.02</v>
      </c>
      <c r="D103" s="7">
        <v>-76.89</v>
      </c>
      <c r="E103">
        <v>49.99</v>
      </c>
      <c r="F103">
        <v>19.989999999999998</v>
      </c>
      <c r="G103">
        <v>184</v>
      </c>
      <c r="H103" t="s">
        <v>280</v>
      </c>
      <c r="I103" t="s">
        <v>52</v>
      </c>
      <c r="J103" t="s">
        <v>61</v>
      </c>
      <c r="K103" t="s">
        <v>80</v>
      </c>
      <c r="L103" t="s">
        <v>183</v>
      </c>
      <c r="M103" t="s">
        <v>62</v>
      </c>
      <c r="N103" t="s">
        <v>278</v>
      </c>
      <c r="O103">
        <v>0.41</v>
      </c>
      <c r="P103" t="s">
        <v>36</v>
      </c>
      <c r="Q103" t="s">
        <v>56</v>
      </c>
      <c r="R103" t="s">
        <v>196</v>
      </c>
      <c r="S103" t="s">
        <v>281</v>
      </c>
      <c r="T103">
        <v>2474</v>
      </c>
      <c r="U103" s="1">
        <v>42056</v>
      </c>
      <c r="V103" s="1">
        <v>42056</v>
      </c>
      <c r="W103">
        <v>5</v>
      </c>
      <c r="X103" s="6">
        <v>250.5</v>
      </c>
      <c r="Y103">
        <v>88360</v>
      </c>
      <c r="Z103">
        <v>0</v>
      </c>
      <c r="AA103" s="10">
        <v>-30.69</v>
      </c>
      <c r="AB103">
        <v>5.1100000000000003</v>
      </c>
      <c r="AC103" t="s">
        <v>3059</v>
      </c>
      <c r="AD103" t="s">
        <v>3070</v>
      </c>
      <c r="AE103" t="str">
        <f>IF(Orders[[#This Row],[Discount]]&gt;0, "Discounted", "Non-Discounted")</f>
        <v>Discounted</v>
      </c>
      <c r="AF103">
        <f>IF(Orders[[#This Row],[Profit]]&lt;0,Orders[[#This Row],[Profit]], 0)</f>
        <v>-76.89</v>
      </c>
      <c r="AG103">
        <f>IF(Orders[[#This Row],[Profit]]&gt;0,Orders[[#This Row],[Profit]], 0)</f>
        <v>0</v>
      </c>
      <c r="AH103" s="7" t="str">
        <f>IFERROR((Orders[[#This Row],[Sales]]/Orders[[#This Row],[Profit_Prodcut/]])*100, "")</f>
        <v/>
      </c>
      <c r="AI103" s="9">
        <f>Orders[[#This Row],[Discount]]</f>
        <v>0.02</v>
      </c>
    </row>
    <row r="104" spans="1:35">
      <c r="A104">
        <v>18521</v>
      </c>
      <c r="B104" t="s">
        <v>28</v>
      </c>
      <c r="C104" s="9">
        <v>7.0000000000000007E-2</v>
      </c>
      <c r="D104" s="7">
        <v>152.66</v>
      </c>
      <c r="E104">
        <v>10.06</v>
      </c>
      <c r="F104">
        <v>2.06</v>
      </c>
      <c r="G104">
        <v>188</v>
      </c>
      <c r="H104" t="s">
        <v>282</v>
      </c>
      <c r="I104" t="s">
        <v>52</v>
      </c>
      <c r="J104" t="s">
        <v>31</v>
      </c>
      <c r="K104" t="s">
        <v>32</v>
      </c>
      <c r="L104" t="s">
        <v>96</v>
      </c>
      <c r="M104" t="s">
        <v>34</v>
      </c>
      <c r="N104" t="s">
        <v>283</v>
      </c>
      <c r="O104">
        <v>0.39</v>
      </c>
      <c r="P104" t="s">
        <v>36</v>
      </c>
      <c r="Q104" t="s">
        <v>64</v>
      </c>
      <c r="R104" t="s">
        <v>133</v>
      </c>
      <c r="S104" t="s">
        <v>284</v>
      </c>
      <c r="T104">
        <v>76240</v>
      </c>
      <c r="U104" s="1">
        <v>42146</v>
      </c>
      <c r="V104" s="1">
        <v>42146</v>
      </c>
      <c r="W104">
        <v>23</v>
      </c>
      <c r="X104" s="6">
        <v>221.24</v>
      </c>
      <c r="Y104">
        <v>88361</v>
      </c>
      <c r="Z104">
        <v>0</v>
      </c>
      <c r="AA104" s="10">
        <v>69</v>
      </c>
      <c r="AB104">
        <v>16.649999999999999</v>
      </c>
      <c r="AC104" t="s">
        <v>3060</v>
      </c>
      <c r="AD104" t="s">
        <v>3070</v>
      </c>
      <c r="AE104" t="str">
        <f>IF(Orders[[#This Row],[Discount]]&gt;0, "Discounted", "Non-Discounted")</f>
        <v>Discounted</v>
      </c>
      <c r="AF104">
        <f>IF(Orders[[#This Row],[Profit]]&lt;0,Orders[[#This Row],[Profit]], 0)</f>
        <v>0</v>
      </c>
      <c r="AG104">
        <f>IF(Orders[[#This Row],[Profit]]&gt;0,Orders[[#This Row],[Profit]], 0)</f>
        <v>152.66</v>
      </c>
      <c r="AH104" s="7">
        <f>IFERROR((Orders[[#This Row],[Sales]]/Orders[[#This Row],[Profit_Prodcut/]])*100, "")</f>
        <v>144.92335909865059</v>
      </c>
      <c r="AI104" s="9">
        <f>Orders[[#This Row],[Discount]]</f>
        <v>7.0000000000000007E-2</v>
      </c>
    </row>
    <row r="105" spans="1:35">
      <c r="A105">
        <v>18522</v>
      </c>
      <c r="B105" t="s">
        <v>28</v>
      </c>
      <c r="C105" s="9">
        <v>7.0000000000000007E-2</v>
      </c>
      <c r="D105" s="7">
        <v>7.15</v>
      </c>
      <c r="E105">
        <v>1.68</v>
      </c>
      <c r="F105">
        <v>1.57</v>
      </c>
      <c r="G105">
        <v>188</v>
      </c>
      <c r="H105" t="s">
        <v>282</v>
      </c>
      <c r="I105" t="s">
        <v>52</v>
      </c>
      <c r="J105" t="s">
        <v>31</v>
      </c>
      <c r="K105" t="s">
        <v>32</v>
      </c>
      <c r="L105" t="s">
        <v>33</v>
      </c>
      <c r="M105" t="s">
        <v>34</v>
      </c>
      <c r="N105" t="s">
        <v>99</v>
      </c>
      <c r="O105">
        <v>0.59</v>
      </c>
      <c r="P105" t="s">
        <v>36</v>
      </c>
      <c r="Q105" t="s">
        <v>64</v>
      </c>
      <c r="R105" t="s">
        <v>133</v>
      </c>
      <c r="S105" t="s">
        <v>284</v>
      </c>
      <c r="T105">
        <v>76240</v>
      </c>
      <c r="U105" s="1">
        <v>42146</v>
      </c>
      <c r="V105" s="1">
        <v>42147</v>
      </c>
      <c r="W105">
        <v>29</v>
      </c>
      <c r="X105" s="6">
        <v>46.65</v>
      </c>
      <c r="Y105">
        <v>88361</v>
      </c>
      <c r="Z105">
        <v>1</v>
      </c>
      <c r="AA105" s="10">
        <v>15.33</v>
      </c>
      <c r="AB105">
        <v>3.51</v>
      </c>
      <c r="AC105" t="s">
        <v>3060</v>
      </c>
      <c r="AD105" t="s">
        <v>3070</v>
      </c>
      <c r="AE105" t="str">
        <f>IF(Orders[[#This Row],[Discount]]&gt;0, "Discounted", "Non-Discounted")</f>
        <v>Discounted</v>
      </c>
      <c r="AF105">
        <f>IF(Orders[[#This Row],[Profit]]&lt;0,Orders[[#This Row],[Profit]], 0)</f>
        <v>0</v>
      </c>
      <c r="AG105">
        <f>IF(Orders[[#This Row],[Profit]]&gt;0,Orders[[#This Row],[Profit]], 0)</f>
        <v>7.15</v>
      </c>
      <c r="AH105" s="7">
        <f>IFERROR((Orders[[#This Row],[Sales]]/Orders[[#This Row],[Profit_Prodcut/]])*100, "")</f>
        <v>652.44755244755243</v>
      </c>
      <c r="AI105" s="9">
        <f>Orders[[#This Row],[Discount]]</f>
        <v>7.0000000000000007E-2</v>
      </c>
    </row>
    <row r="106" spans="1:35">
      <c r="A106">
        <v>18817</v>
      </c>
      <c r="B106" t="s">
        <v>28</v>
      </c>
      <c r="C106" s="9">
        <v>0.1</v>
      </c>
      <c r="D106" s="7">
        <v>113.65</v>
      </c>
      <c r="E106">
        <v>58.1</v>
      </c>
      <c r="F106">
        <v>1.49</v>
      </c>
      <c r="G106">
        <v>190</v>
      </c>
      <c r="H106" t="s">
        <v>285</v>
      </c>
      <c r="I106" t="s">
        <v>52</v>
      </c>
      <c r="J106" t="s">
        <v>31</v>
      </c>
      <c r="K106" t="s">
        <v>32</v>
      </c>
      <c r="L106" t="s">
        <v>112</v>
      </c>
      <c r="M106" t="s">
        <v>62</v>
      </c>
      <c r="N106" t="s">
        <v>286</v>
      </c>
      <c r="O106">
        <v>0.38</v>
      </c>
      <c r="P106" t="s">
        <v>36</v>
      </c>
      <c r="Q106" t="s">
        <v>64</v>
      </c>
      <c r="R106" t="s">
        <v>181</v>
      </c>
      <c r="S106" t="s">
        <v>287</v>
      </c>
      <c r="T106">
        <v>60004</v>
      </c>
      <c r="U106" s="1">
        <v>42047</v>
      </c>
      <c r="V106" s="1">
        <v>42048</v>
      </c>
      <c r="W106">
        <v>3</v>
      </c>
      <c r="X106" s="6">
        <v>164.71</v>
      </c>
      <c r="Y106">
        <v>89092</v>
      </c>
      <c r="Z106">
        <v>1</v>
      </c>
      <c r="AA106" s="10">
        <v>69</v>
      </c>
      <c r="AB106">
        <v>18.3</v>
      </c>
      <c r="AC106" t="s">
        <v>3059</v>
      </c>
      <c r="AD106" t="s">
        <v>3070</v>
      </c>
      <c r="AE106" t="str">
        <f>IF(Orders[[#This Row],[Discount]]&gt;0, "Discounted", "Non-Discounted")</f>
        <v>Discounted</v>
      </c>
      <c r="AF106">
        <f>IF(Orders[[#This Row],[Profit]]&lt;0,Orders[[#This Row],[Profit]], 0)</f>
        <v>0</v>
      </c>
      <c r="AG106">
        <f>IF(Orders[[#This Row],[Profit]]&gt;0,Orders[[#This Row],[Profit]], 0)</f>
        <v>113.65</v>
      </c>
      <c r="AH106" s="7">
        <f>IFERROR((Orders[[#This Row],[Sales]]/Orders[[#This Row],[Profit_Prodcut/]])*100, "")</f>
        <v>144.92740871095469</v>
      </c>
      <c r="AI106" s="9">
        <f>Orders[[#This Row],[Discount]]</f>
        <v>0.1</v>
      </c>
    </row>
    <row r="107" spans="1:35">
      <c r="A107">
        <v>18818</v>
      </c>
      <c r="B107" t="s">
        <v>28</v>
      </c>
      <c r="C107" s="9">
        <v>0.01</v>
      </c>
      <c r="D107" s="7">
        <v>-35.47</v>
      </c>
      <c r="E107">
        <v>80.48</v>
      </c>
      <c r="F107">
        <v>4.5</v>
      </c>
      <c r="G107">
        <v>191</v>
      </c>
      <c r="H107" t="s">
        <v>288</v>
      </c>
      <c r="I107" t="s">
        <v>52</v>
      </c>
      <c r="J107" t="s">
        <v>31</v>
      </c>
      <c r="K107" t="s">
        <v>32</v>
      </c>
      <c r="L107" t="s">
        <v>260</v>
      </c>
      <c r="M107" t="s">
        <v>62</v>
      </c>
      <c r="N107" t="s">
        <v>289</v>
      </c>
      <c r="O107">
        <v>0.55000000000000004</v>
      </c>
      <c r="P107" t="s">
        <v>36</v>
      </c>
      <c r="Q107" t="s">
        <v>64</v>
      </c>
      <c r="R107" t="s">
        <v>181</v>
      </c>
      <c r="S107" t="s">
        <v>290</v>
      </c>
      <c r="T107">
        <v>60505</v>
      </c>
      <c r="U107" s="1">
        <v>42047</v>
      </c>
      <c r="V107" s="1">
        <v>42050</v>
      </c>
      <c r="W107">
        <v>1</v>
      </c>
      <c r="X107" s="6">
        <v>79.680000000000007</v>
      </c>
      <c r="Y107">
        <v>89092</v>
      </c>
      <c r="Z107">
        <v>3</v>
      </c>
      <c r="AA107" s="10">
        <v>-44.52</v>
      </c>
      <c r="AB107">
        <v>0.8</v>
      </c>
      <c r="AC107" t="s">
        <v>3059</v>
      </c>
      <c r="AD107" t="s">
        <v>3070</v>
      </c>
      <c r="AE107" t="str">
        <f>IF(Orders[[#This Row],[Discount]]&gt;0, "Discounted", "Non-Discounted")</f>
        <v>Discounted</v>
      </c>
      <c r="AF107">
        <f>IF(Orders[[#This Row],[Profit]]&lt;0,Orders[[#This Row],[Profit]], 0)</f>
        <v>-35.47</v>
      </c>
      <c r="AG107">
        <f>IF(Orders[[#This Row],[Profit]]&gt;0,Orders[[#This Row],[Profit]], 0)</f>
        <v>0</v>
      </c>
      <c r="AH107" s="7" t="str">
        <f>IFERROR((Orders[[#This Row],[Sales]]/Orders[[#This Row],[Profit_Prodcut/]])*100, "")</f>
        <v/>
      </c>
      <c r="AI107" s="9">
        <f>Orders[[#This Row],[Discount]]</f>
        <v>0.01</v>
      </c>
    </row>
    <row r="108" spans="1:35">
      <c r="A108">
        <v>20520</v>
      </c>
      <c r="B108" t="s">
        <v>40</v>
      </c>
      <c r="C108" s="9">
        <v>0.05</v>
      </c>
      <c r="D108" s="7">
        <v>14.47</v>
      </c>
      <c r="E108">
        <v>3.8</v>
      </c>
      <c r="F108">
        <v>1.49</v>
      </c>
      <c r="G108">
        <v>191</v>
      </c>
      <c r="H108" t="s">
        <v>288</v>
      </c>
      <c r="I108" t="s">
        <v>52</v>
      </c>
      <c r="J108" t="s">
        <v>31</v>
      </c>
      <c r="K108" t="s">
        <v>32</v>
      </c>
      <c r="L108" t="s">
        <v>112</v>
      </c>
      <c r="M108" t="s">
        <v>62</v>
      </c>
      <c r="N108" t="s">
        <v>128</v>
      </c>
      <c r="O108">
        <v>0.38</v>
      </c>
      <c r="P108" t="s">
        <v>36</v>
      </c>
      <c r="Q108" t="s">
        <v>64</v>
      </c>
      <c r="R108" t="s">
        <v>181</v>
      </c>
      <c r="S108" t="s">
        <v>290</v>
      </c>
      <c r="T108">
        <v>60505</v>
      </c>
      <c r="U108" s="1">
        <v>42103</v>
      </c>
      <c r="V108" s="1">
        <v>42105</v>
      </c>
      <c r="W108">
        <v>14</v>
      </c>
      <c r="X108" s="6">
        <v>53.26</v>
      </c>
      <c r="Y108">
        <v>89093</v>
      </c>
      <c r="Z108">
        <v>2</v>
      </c>
      <c r="AA108" s="10">
        <v>27.16</v>
      </c>
      <c r="AB108">
        <v>2.8</v>
      </c>
      <c r="AC108" t="s">
        <v>3061</v>
      </c>
      <c r="AD108" t="s">
        <v>3070</v>
      </c>
      <c r="AE108" t="str">
        <f>IF(Orders[[#This Row],[Discount]]&gt;0, "Discounted", "Non-Discounted")</f>
        <v>Discounted</v>
      </c>
      <c r="AF108">
        <f>IF(Orders[[#This Row],[Profit]]&lt;0,Orders[[#This Row],[Profit]], 0)</f>
        <v>0</v>
      </c>
      <c r="AG108">
        <f>IF(Orders[[#This Row],[Profit]]&gt;0,Orders[[#This Row],[Profit]], 0)</f>
        <v>14.47</v>
      </c>
      <c r="AH108" s="7">
        <f>IFERROR((Orders[[#This Row],[Sales]]/Orders[[#This Row],[Profit_Prodcut/]])*100, "")</f>
        <v>368.07187284035933</v>
      </c>
      <c r="AI108" s="9">
        <f>Orders[[#This Row],[Discount]]</f>
        <v>0.05</v>
      </c>
    </row>
    <row r="109" spans="1:35">
      <c r="A109">
        <v>20521</v>
      </c>
      <c r="B109" t="s">
        <v>40</v>
      </c>
      <c r="C109" s="9">
        <v>0.09</v>
      </c>
      <c r="D109" s="7">
        <v>-99.99</v>
      </c>
      <c r="E109">
        <v>30.73</v>
      </c>
      <c r="F109">
        <v>4</v>
      </c>
      <c r="G109">
        <v>191</v>
      </c>
      <c r="H109" t="s">
        <v>288</v>
      </c>
      <c r="I109" t="s">
        <v>52</v>
      </c>
      <c r="J109" t="s">
        <v>31</v>
      </c>
      <c r="K109" t="s">
        <v>80</v>
      </c>
      <c r="L109" t="s">
        <v>183</v>
      </c>
      <c r="M109" t="s">
        <v>62</v>
      </c>
      <c r="N109" t="s">
        <v>291</v>
      </c>
      <c r="O109">
        <v>0.75</v>
      </c>
      <c r="P109" t="s">
        <v>36</v>
      </c>
      <c r="Q109" t="s">
        <v>64</v>
      </c>
      <c r="R109" t="s">
        <v>181</v>
      </c>
      <c r="S109" t="s">
        <v>290</v>
      </c>
      <c r="T109">
        <v>60505</v>
      </c>
      <c r="U109" s="1">
        <v>42103</v>
      </c>
      <c r="V109" s="1">
        <v>42103</v>
      </c>
      <c r="W109">
        <v>7</v>
      </c>
      <c r="X109" s="6">
        <v>203.49</v>
      </c>
      <c r="Y109">
        <v>89093</v>
      </c>
      <c r="Z109">
        <v>0</v>
      </c>
      <c r="AA109" s="10">
        <v>-49.14</v>
      </c>
      <c r="AB109">
        <v>20.13</v>
      </c>
      <c r="AC109" t="s">
        <v>3061</v>
      </c>
      <c r="AD109" t="s">
        <v>3070</v>
      </c>
      <c r="AE109" t="str">
        <f>IF(Orders[[#This Row],[Discount]]&gt;0, "Discounted", "Non-Discounted")</f>
        <v>Discounted</v>
      </c>
      <c r="AF109">
        <f>IF(Orders[[#This Row],[Profit]]&lt;0,Orders[[#This Row],[Profit]], 0)</f>
        <v>-99.99</v>
      </c>
      <c r="AG109">
        <f>IF(Orders[[#This Row],[Profit]]&gt;0,Orders[[#This Row],[Profit]], 0)</f>
        <v>0</v>
      </c>
      <c r="AH109" s="7" t="str">
        <f>IFERROR((Orders[[#This Row],[Sales]]/Orders[[#This Row],[Profit_Prodcut/]])*100, "")</f>
        <v/>
      </c>
      <c r="AI109" s="9">
        <f>Orders[[#This Row],[Discount]]</f>
        <v>0.09</v>
      </c>
    </row>
    <row r="110" spans="1:35">
      <c r="A110">
        <v>20522</v>
      </c>
      <c r="B110" t="s">
        <v>40</v>
      </c>
      <c r="C110" s="9">
        <v>0</v>
      </c>
      <c r="D110" s="7">
        <v>1348.6</v>
      </c>
      <c r="E110">
        <v>125.99</v>
      </c>
      <c r="F110">
        <v>8.08</v>
      </c>
      <c r="G110">
        <v>191</v>
      </c>
      <c r="H110" t="s">
        <v>288</v>
      </c>
      <c r="I110" t="s">
        <v>52</v>
      </c>
      <c r="J110" t="s">
        <v>31</v>
      </c>
      <c r="K110" t="s">
        <v>80</v>
      </c>
      <c r="L110" t="s">
        <v>81</v>
      </c>
      <c r="M110" t="s">
        <v>62</v>
      </c>
      <c r="N110" t="s">
        <v>292</v>
      </c>
      <c r="O110">
        <v>0.56999999999999995</v>
      </c>
      <c r="P110" t="s">
        <v>36</v>
      </c>
      <c r="Q110" t="s">
        <v>64</v>
      </c>
      <c r="R110" t="s">
        <v>181</v>
      </c>
      <c r="S110" t="s">
        <v>290</v>
      </c>
      <c r="T110">
        <v>60505</v>
      </c>
      <c r="U110" s="1">
        <v>42103</v>
      </c>
      <c r="V110" s="1">
        <v>42104</v>
      </c>
      <c r="W110">
        <v>22</v>
      </c>
      <c r="X110" s="6">
        <v>2356.0100000000002</v>
      </c>
      <c r="Y110">
        <v>89093</v>
      </c>
      <c r="Z110">
        <v>1</v>
      </c>
      <c r="AA110" s="10">
        <v>57.24</v>
      </c>
      <c r="AB110">
        <v>0</v>
      </c>
      <c r="AC110" t="s">
        <v>3061</v>
      </c>
      <c r="AD110" t="s">
        <v>3071</v>
      </c>
      <c r="AE110" t="str">
        <f>IF(Orders[[#This Row],[Discount]]&gt;0, "Discounted", "Non-Discounted")</f>
        <v>Non-Discounted</v>
      </c>
      <c r="AF110">
        <f>IF(Orders[[#This Row],[Profit]]&lt;0,Orders[[#This Row],[Profit]], 0)</f>
        <v>0</v>
      </c>
      <c r="AG110">
        <f>IF(Orders[[#This Row],[Profit]]&gt;0,Orders[[#This Row],[Profit]], 0)</f>
        <v>1348.6</v>
      </c>
      <c r="AH110" s="7">
        <f>IFERROR((Orders[[#This Row],[Sales]]/Orders[[#This Row],[Profit_Prodcut/]])*100, "")</f>
        <v>174.70043007563402</v>
      </c>
      <c r="AI110" s="9">
        <f>Orders[[#This Row],[Discount]]</f>
        <v>0</v>
      </c>
    </row>
    <row r="111" spans="1:35">
      <c r="A111">
        <v>19663</v>
      </c>
      <c r="B111" t="s">
        <v>40</v>
      </c>
      <c r="C111" s="9">
        <v>0</v>
      </c>
      <c r="D111" s="7">
        <v>-560.80999999999995</v>
      </c>
      <c r="E111">
        <v>213.45</v>
      </c>
      <c r="F111">
        <v>14.7</v>
      </c>
      <c r="G111">
        <v>193</v>
      </c>
      <c r="H111" t="s">
        <v>293</v>
      </c>
      <c r="I111" t="s">
        <v>42</v>
      </c>
      <c r="J111" t="s">
        <v>31</v>
      </c>
      <c r="K111" t="s">
        <v>80</v>
      </c>
      <c r="L111" t="s">
        <v>88</v>
      </c>
      <c r="M111" t="s">
        <v>46</v>
      </c>
      <c r="N111" t="s">
        <v>294</v>
      </c>
      <c r="O111">
        <v>0.59</v>
      </c>
      <c r="P111" t="s">
        <v>36</v>
      </c>
      <c r="Q111" t="s">
        <v>37</v>
      </c>
      <c r="R111" t="s">
        <v>215</v>
      </c>
      <c r="S111" t="s">
        <v>216</v>
      </c>
      <c r="T111">
        <v>84041</v>
      </c>
      <c r="U111" s="1">
        <v>42007</v>
      </c>
      <c r="V111" s="1">
        <v>42009</v>
      </c>
      <c r="W111">
        <v>1</v>
      </c>
      <c r="X111" s="6">
        <v>224.12</v>
      </c>
      <c r="Y111">
        <v>90430</v>
      </c>
      <c r="Z111">
        <v>2</v>
      </c>
      <c r="AA111" s="10">
        <v>-250.23</v>
      </c>
      <c r="AB111">
        <v>0</v>
      </c>
      <c r="AC111" t="s">
        <v>3057</v>
      </c>
      <c r="AD111" t="s">
        <v>3071</v>
      </c>
      <c r="AE111" t="str">
        <f>IF(Orders[[#This Row],[Discount]]&gt;0, "Discounted", "Non-Discounted")</f>
        <v>Non-Discounted</v>
      </c>
      <c r="AF111">
        <f>IF(Orders[[#This Row],[Profit]]&lt;0,Orders[[#This Row],[Profit]], 0)</f>
        <v>-560.80999999999995</v>
      </c>
      <c r="AG111">
        <f>IF(Orders[[#This Row],[Profit]]&gt;0,Orders[[#This Row],[Profit]], 0)</f>
        <v>0</v>
      </c>
      <c r="AH111" s="7" t="str">
        <f>IFERROR((Orders[[#This Row],[Sales]]/Orders[[#This Row],[Profit_Prodcut/]])*100, "")</f>
        <v/>
      </c>
      <c r="AI111" s="9">
        <f>Orders[[#This Row],[Discount]]</f>
        <v>0</v>
      </c>
    </row>
    <row r="112" spans="1:35">
      <c r="A112">
        <v>20645</v>
      </c>
      <c r="B112" t="s">
        <v>59</v>
      </c>
      <c r="C112" s="9">
        <v>7.0000000000000007E-2</v>
      </c>
      <c r="D112" s="7">
        <v>-66.040000000000006</v>
      </c>
      <c r="E112">
        <v>6.54</v>
      </c>
      <c r="F112">
        <v>5.27</v>
      </c>
      <c r="G112">
        <v>193</v>
      </c>
      <c r="H112" t="s">
        <v>293</v>
      </c>
      <c r="I112" t="s">
        <v>52</v>
      </c>
      <c r="J112" t="s">
        <v>31</v>
      </c>
      <c r="K112" t="s">
        <v>32</v>
      </c>
      <c r="L112" t="s">
        <v>112</v>
      </c>
      <c r="M112" t="s">
        <v>62</v>
      </c>
      <c r="N112" t="s">
        <v>295</v>
      </c>
      <c r="O112">
        <v>0.36</v>
      </c>
      <c r="P112" t="s">
        <v>36</v>
      </c>
      <c r="Q112" t="s">
        <v>37</v>
      </c>
      <c r="R112" t="s">
        <v>215</v>
      </c>
      <c r="S112" t="s">
        <v>216</v>
      </c>
      <c r="T112">
        <v>84041</v>
      </c>
      <c r="U112" s="1">
        <v>42093</v>
      </c>
      <c r="V112" s="1">
        <v>42095</v>
      </c>
      <c r="W112">
        <v>21</v>
      </c>
      <c r="X112" s="6">
        <v>140.30000000000001</v>
      </c>
      <c r="Y112">
        <v>90432</v>
      </c>
      <c r="Z112">
        <v>2</v>
      </c>
      <c r="AA112" s="10">
        <v>-47.07</v>
      </c>
      <c r="AB112">
        <v>10.56</v>
      </c>
      <c r="AC112" t="s">
        <v>3062</v>
      </c>
      <c r="AD112" t="s">
        <v>3070</v>
      </c>
      <c r="AE112" t="str">
        <f>IF(Orders[[#This Row],[Discount]]&gt;0, "Discounted", "Non-Discounted")</f>
        <v>Discounted</v>
      </c>
      <c r="AF112">
        <f>IF(Orders[[#This Row],[Profit]]&lt;0,Orders[[#This Row],[Profit]], 0)</f>
        <v>-66.040000000000006</v>
      </c>
      <c r="AG112">
        <f>IF(Orders[[#This Row],[Profit]]&gt;0,Orders[[#This Row],[Profit]], 0)</f>
        <v>0</v>
      </c>
      <c r="AH112" s="7" t="str">
        <f>IFERROR((Orders[[#This Row],[Sales]]/Orders[[#This Row],[Profit_Prodcut/]])*100, "")</f>
        <v/>
      </c>
      <c r="AI112" s="9">
        <f>Orders[[#This Row],[Discount]]</f>
        <v>7.0000000000000007E-2</v>
      </c>
    </row>
    <row r="113" spans="1:35">
      <c r="A113">
        <v>24273</v>
      </c>
      <c r="B113" t="s">
        <v>40</v>
      </c>
      <c r="C113" s="9">
        <v>0.02</v>
      </c>
      <c r="D113" s="7">
        <v>-105.69</v>
      </c>
      <c r="E113">
        <v>6.48</v>
      </c>
      <c r="F113">
        <v>9.17</v>
      </c>
      <c r="G113">
        <v>194</v>
      </c>
      <c r="H113" t="s">
        <v>296</v>
      </c>
      <c r="I113" t="s">
        <v>52</v>
      </c>
      <c r="J113" t="s">
        <v>31</v>
      </c>
      <c r="K113" t="s">
        <v>32</v>
      </c>
      <c r="L113" t="s">
        <v>96</v>
      </c>
      <c r="M113" t="s">
        <v>62</v>
      </c>
      <c r="N113" t="s">
        <v>297</v>
      </c>
      <c r="O113">
        <v>0.37</v>
      </c>
      <c r="P113" t="s">
        <v>36</v>
      </c>
      <c r="Q113" t="s">
        <v>37</v>
      </c>
      <c r="R113" t="s">
        <v>215</v>
      </c>
      <c r="S113" t="s">
        <v>298</v>
      </c>
      <c r="T113">
        <v>84043</v>
      </c>
      <c r="U113" s="1">
        <v>42014</v>
      </c>
      <c r="V113" s="1">
        <v>42015</v>
      </c>
      <c r="W113">
        <v>4</v>
      </c>
      <c r="X113" s="6">
        <v>28.2</v>
      </c>
      <c r="Y113">
        <v>90431</v>
      </c>
      <c r="Z113">
        <v>1</v>
      </c>
      <c r="AA113" s="10">
        <v>-374.77</v>
      </c>
      <c r="AB113">
        <v>0.57999999999999996</v>
      </c>
      <c r="AC113" t="s">
        <v>3057</v>
      </c>
      <c r="AD113" t="s">
        <v>3070</v>
      </c>
      <c r="AE113" t="str">
        <f>IF(Orders[[#This Row],[Discount]]&gt;0, "Discounted", "Non-Discounted")</f>
        <v>Discounted</v>
      </c>
      <c r="AF113">
        <f>IF(Orders[[#This Row],[Profit]]&lt;0,Orders[[#This Row],[Profit]], 0)</f>
        <v>-105.69</v>
      </c>
      <c r="AG113">
        <f>IF(Orders[[#This Row],[Profit]]&gt;0,Orders[[#This Row],[Profit]], 0)</f>
        <v>0</v>
      </c>
      <c r="AH113" s="7" t="str">
        <f>IFERROR((Orders[[#This Row],[Sales]]/Orders[[#This Row],[Profit_Prodcut/]])*100, "")</f>
        <v/>
      </c>
      <c r="AI113" s="9">
        <f>Orders[[#This Row],[Discount]]</f>
        <v>0.02</v>
      </c>
    </row>
    <row r="114" spans="1:35">
      <c r="A114">
        <v>20646</v>
      </c>
      <c r="B114" t="s">
        <v>59</v>
      </c>
      <c r="C114" s="9">
        <v>0.09</v>
      </c>
      <c r="D114" s="7">
        <v>15.66</v>
      </c>
      <c r="E114">
        <v>3.29</v>
      </c>
      <c r="F114">
        <v>1.35</v>
      </c>
      <c r="G114">
        <v>194</v>
      </c>
      <c r="H114" t="s">
        <v>296</v>
      </c>
      <c r="I114" t="s">
        <v>52</v>
      </c>
      <c r="J114" t="s">
        <v>31</v>
      </c>
      <c r="K114" t="s">
        <v>32</v>
      </c>
      <c r="L114" t="s">
        <v>69</v>
      </c>
      <c r="M114" t="s">
        <v>34</v>
      </c>
      <c r="N114" t="s">
        <v>299</v>
      </c>
      <c r="O114">
        <v>0.4</v>
      </c>
      <c r="P114" t="s">
        <v>36</v>
      </c>
      <c r="Q114" t="s">
        <v>37</v>
      </c>
      <c r="R114" t="s">
        <v>215</v>
      </c>
      <c r="S114" t="s">
        <v>298</v>
      </c>
      <c r="T114">
        <v>84043</v>
      </c>
      <c r="U114" s="1">
        <v>42093</v>
      </c>
      <c r="V114" s="1">
        <v>42095</v>
      </c>
      <c r="W114">
        <v>23</v>
      </c>
      <c r="X114" s="6">
        <v>71.55</v>
      </c>
      <c r="Y114">
        <v>90432</v>
      </c>
      <c r="Z114">
        <v>2</v>
      </c>
      <c r="AA114" s="10">
        <v>21.89</v>
      </c>
      <c r="AB114">
        <v>7.08</v>
      </c>
      <c r="AC114" t="s">
        <v>3062</v>
      </c>
      <c r="AD114" t="s">
        <v>3070</v>
      </c>
      <c r="AE114" t="str">
        <f>IF(Orders[[#This Row],[Discount]]&gt;0, "Discounted", "Non-Discounted")</f>
        <v>Discounted</v>
      </c>
      <c r="AF114">
        <f>IF(Orders[[#This Row],[Profit]]&lt;0,Orders[[#This Row],[Profit]], 0)</f>
        <v>0</v>
      </c>
      <c r="AG114">
        <f>IF(Orders[[#This Row],[Profit]]&gt;0,Orders[[#This Row],[Profit]], 0)</f>
        <v>15.66</v>
      </c>
      <c r="AH114" s="7">
        <f>IFERROR((Orders[[#This Row],[Sales]]/Orders[[#This Row],[Profit_Prodcut/]])*100, "")</f>
        <v>456.89655172413791</v>
      </c>
      <c r="AI114" s="9">
        <f>Orders[[#This Row],[Discount]]</f>
        <v>0.09</v>
      </c>
    </row>
    <row r="115" spans="1:35">
      <c r="A115">
        <v>25158</v>
      </c>
      <c r="B115" t="s">
        <v>50</v>
      </c>
      <c r="C115" s="9">
        <v>0</v>
      </c>
      <c r="D115" s="7">
        <v>1167.1600000000001</v>
      </c>
      <c r="E115">
        <v>161.55000000000001</v>
      </c>
      <c r="F115">
        <v>19.989999999999998</v>
      </c>
      <c r="G115">
        <v>197</v>
      </c>
      <c r="H115" t="s">
        <v>300</v>
      </c>
      <c r="I115" t="s">
        <v>52</v>
      </c>
      <c r="J115" t="s">
        <v>61</v>
      </c>
      <c r="K115" t="s">
        <v>32</v>
      </c>
      <c r="L115" t="s">
        <v>144</v>
      </c>
      <c r="M115" t="s">
        <v>62</v>
      </c>
      <c r="N115" t="s">
        <v>164</v>
      </c>
      <c r="O115">
        <v>0.66</v>
      </c>
      <c r="P115" t="s">
        <v>36</v>
      </c>
      <c r="Q115" t="s">
        <v>64</v>
      </c>
      <c r="R115" t="s">
        <v>186</v>
      </c>
      <c r="S115" t="s">
        <v>301</v>
      </c>
      <c r="T115">
        <v>66212</v>
      </c>
      <c r="U115" s="1">
        <v>42096</v>
      </c>
      <c r="V115" s="1">
        <v>42098</v>
      </c>
      <c r="W115">
        <v>19</v>
      </c>
      <c r="X115" s="6">
        <v>3108.98</v>
      </c>
      <c r="Y115">
        <v>88921</v>
      </c>
      <c r="Z115">
        <v>2</v>
      </c>
      <c r="AA115" s="10">
        <v>37.54</v>
      </c>
      <c r="AB115">
        <v>0</v>
      </c>
      <c r="AC115" t="s">
        <v>3061</v>
      </c>
      <c r="AD115" t="s">
        <v>3071</v>
      </c>
      <c r="AE115" t="str">
        <f>IF(Orders[[#This Row],[Discount]]&gt;0, "Discounted", "Non-Discounted")</f>
        <v>Non-Discounted</v>
      </c>
      <c r="AF115">
        <f>IF(Orders[[#This Row],[Profit]]&lt;0,Orders[[#This Row],[Profit]], 0)</f>
        <v>0</v>
      </c>
      <c r="AG115">
        <f>IF(Orders[[#This Row],[Profit]]&gt;0,Orders[[#This Row],[Profit]], 0)</f>
        <v>1167.1600000000001</v>
      </c>
      <c r="AH115" s="7">
        <f>IFERROR((Orders[[#This Row],[Sales]]/Orders[[#This Row],[Profit_Prodcut/]])*100, "")</f>
        <v>266.37136296651698</v>
      </c>
      <c r="AI115" s="9">
        <f>Orders[[#This Row],[Discount]]</f>
        <v>0</v>
      </c>
    </row>
    <row r="116" spans="1:35">
      <c r="A116">
        <v>7158</v>
      </c>
      <c r="B116" t="s">
        <v>50</v>
      </c>
      <c r="C116" s="9">
        <v>0</v>
      </c>
      <c r="D116" s="7">
        <v>1014.92</v>
      </c>
      <c r="E116">
        <v>161.55000000000001</v>
      </c>
      <c r="F116">
        <v>19.989999999999998</v>
      </c>
      <c r="G116">
        <v>198</v>
      </c>
      <c r="H116" t="s">
        <v>302</v>
      </c>
      <c r="I116" t="s">
        <v>52</v>
      </c>
      <c r="J116" t="s">
        <v>61</v>
      </c>
      <c r="K116" t="s">
        <v>32</v>
      </c>
      <c r="L116" t="s">
        <v>144</v>
      </c>
      <c r="M116" t="s">
        <v>62</v>
      </c>
      <c r="N116" t="s">
        <v>164</v>
      </c>
      <c r="O116">
        <v>0.66</v>
      </c>
      <c r="P116" t="s">
        <v>36</v>
      </c>
      <c r="Q116" t="s">
        <v>64</v>
      </c>
      <c r="R116" t="s">
        <v>303</v>
      </c>
      <c r="S116" t="s">
        <v>304</v>
      </c>
      <c r="T116">
        <v>48138</v>
      </c>
      <c r="U116" s="1">
        <v>42096</v>
      </c>
      <c r="V116" s="1">
        <v>42098</v>
      </c>
      <c r="W116">
        <v>77</v>
      </c>
      <c r="X116" s="6">
        <v>12599.55</v>
      </c>
      <c r="Y116">
        <v>51072</v>
      </c>
      <c r="Z116">
        <v>2</v>
      </c>
      <c r="AA116" s="10">
        <v>8.06</v>
      </c>
      <c r="AB116">
        <v>0</v>
      </c>
      <c r="AC116" t="s">
        <v>3061</v>
      </c>
      <c r="AD116" t="s">
        <v>3071</v>
      </c>
      <c r="AE116" t="str">
        <f>IF(Orders[[#This Row],[Discount]]&gt;0, "Discounted", "Non-Discounted")</f>
        <v>Non-Discounted</v>
      </c>
      <c r="AF116">
        <f>IF(Orders[[#This Row],[Profit]]&lt;0,Orders[[#This Row],[Profit]], 0)</f>
        <v>0</v>
      </c>
      <c r="AG116">
        <f>IF(Orders[[#This Row],[Profit]]&gt;0,Orders[[#This Row],[Profit]], 0)</f>
        <v>1014.92</v>
      </c>
      <c r="AH116" s="7">
        <f>IFERROR((Orders[[#This Row],[Sales]]/Orders[[#This Row],[Profit_Prodcut/]])*100, "")</f>
        <v>1241.4328222914121</v>
      </c>
      <c r="AI116" s="9">
        <f>Orders[[#This Row],[Discount]]</f>
        <v>0</v>
      </c>
    </row>
    <row r="117" spans="1:35">
      <c r="A117">
        <v>22136</v>
      </c>
      <c r="B117" t="s">
        <v>40</v>
      </c>
      <c r="C117" s="9">
        <v>0.09</v>
      </c>
      <c r="D117" s="7">
        <v>1.73</v>
      </c>
      <c r="E117">
        <v>12.28</v>
      </c>
      <c r="F117">
        <v>4.8600000000000003</v>
      </c>
      <c r="G117">
        <v>202</v>
      </c>
      <c r="H117" t="s">
        <v>305</v>
      </c>
      <c r="I117" t="s">
        <v>52</v>
      </c>
      <c r="J117" t="s">
        <v>31</v>
      </c>
      <c r="K117" t="s">
        <v>32</v>
      </c>
      <c r="L117" t="s">
        <v>96</v>
      </c>
      <c r="M117" t="s">
        <v>62</v>
      </c>
      <c r="N117" t="s">
        <v>306</v>
      </c>
      <c r="O117">
        <v>0.38</v>
      </c>
      <c r="P117" t="s">
        <v>36</v>
      </c>
      <c r="Q117" t="s">
        <v>64</v>
      </c>
      <c r="R117" t="s">
        <v>307</v>
      </c>
      <c r="S117" t="s">
        <v>308</v>
      </c>
      <c r="T117">
        <v>74006</v>
      </c>
      <c r="U117" s="1">
        <v>42121</v>
      </c>
      <c r="V117" s="1">
        <v>42122</v>
      </c>
      <c r="W117">
        <v>3</v>
      </c>
      <c r="X117" s="6">
        <v>34.65</v>
      </c>
      <c r="Y117">
        <v>88971</v>
      </c>
      <c r="Z117">
        <v>1</v>
      </c>
      <c r="AA117" s="10">
        <v>4.99</v>
      </c>
      <c r="AB117">
        <v>3.43</v>
      </c>
      <c r="AC117" t="s">
        <v>3061</v>
      </c>
      <c r="AD117" t="s">
        <v>3070</v>
      </c>
      <c r="AE117" t="str">
        <f>IF(Orders[[#This Row],[Discount]]&gt;0, "Discounted", "Non-Discounted")</f>
        <v>Discounted</v>
      </c>
      <c r="AF117">
        <f>IF(Orders[[#This Row],[Profit]]&lt;0,Orders[[#This Row],[Profit]], 0)</f>
        <v>0</v>
      </c>
      <c r="AG117">
        <f>IF(Orders[[#This Row],[Profit]]&gt;0,Orders[[#This Row],[Profit]], 0)</f>
        <v>1.73</v>
      </c>
      <c r="AH117" s="7">
        <f>IFERROR((Orders[[#This Row],[Sales]]/Orders[[#This Row],[Profit_Prodcut/]])*100, "")</f>
        <v>2002.8901734104047</v>
      </c>
      <c r="AI117" s="9">
        <f>Orders[[#This Row],[Discount]]</f>
        <v>0.09</v>
      </c>
    </row>
    <row r="118" spans="1:35">
      <c r="A118">
        <v>18783</v>
      </c>
      <c r="B118" t="s">
        <v>28</v>
      </c>
      <c r="C118" s="9">
        <v>0.03</v>
      </c>
      <c r="D118" s="7">
        <v>-133.69999999999999</v>
      </c>
      <c r="E118">
        <v>7.37</v>
      </c>
      <c r="F118">
        <v>5.53</v>
      </c>
      <c r="G118">
        <v>202</v>
      </c>
      <c r="H118" t="s">
        <v>305</v>
      </c>
      <c r="I118" t="s">
        <v>52</v>
      </c>
      <c r="J118" t="s">
        <v>31</v>
      </c>
      <c r="K118" t="s">
        <v>80</v>
      </c>
      <c r="L118" t="s">
        <v>183</v>
      </c>
      <c r="M118" t="s">
        <v>54</v>
      </c>
      <c r="N118" t="s">
        <v>309</v>
      </c>
      <c r="O118">
        <v>0.69</v>
      </c>
      <c r="P118" t="s">
        <v>36</v>
      </c>
      <c r="Q118" t="s">
        <v>64</v>
      </c>
      <c r="R118" t="s">
        <v>307</v>
      </c>
      <c r="S118" t="s">
        <v>308</v>
      </c>
      <c r="T118">
        <v>74006</v>
      </c>
      <c r="U118" s="1">
        <v>42020</v>
      </c>
      <c r="V118" s="1">
        <v>42022</v>
      </c>
      <c r="W118">
        <v>11</v>
      </c>
      <c r="X118" s="6">
        <v>85.79</v>
      </c>
      <c r="Y118">
        <v>88972</v>
      </c>
      <c r="Z118">
        <v>2</v>
      </c>
      <c r="AA118" s="10">
        <v>-155.85</v>
      </c>
      <c r="AB118">
        <v>2.65</v>
      </c>
      <c r="AC118" t="s">
        <v>3057</v>
      </c>
      <c r="AD118" t="s">
        <v>3070</v>
      </c>
      <c r="AE118" t="str">
        <f>IF(Orders[[#This Row],[Discount]]&gt;0, "Discounted", "Non-Discounted")</f>
        <v>Discounted</v>
      </c>
      <c r="AF118">
        <f>IF(Orders[[#This Row],[Profit]]&lt;0,Orders[[#This Row],[Profit]], 0)</f>
        <v>-133.69999999999999</v>
      </c>
      <c r="AG118">
        <f>IF(Orders[[#This Row],[Profit]]&gt;0,Orders[[#This Row],[Profit]], 0)</f>
        <v>0</v>
      </c>
      <c r="AH118" s="7" t="str">
        <f>IFERROR((Orders[[#This Row],[Sales]]/Orders[[#This Row],[Profit_Prodcut/]])*100, "")</f>
        <v/>
      </c>
      <c r="AI118" s="9">
        <f>Orders[[#This Row],[Discount]]</f>
        <v>0.03</v>
      </c>
    </row>
    <row r="119" spans="1:35">
      <c r="A119">
        <v>21401</v>
      </c>
      <c r="B119" t="s">
        <v>109</v>
      </c>
      <c r="C119" s="9">
        <v>0.05</v>
      </c>
      <c r="D119" s="7">
        <v>-66.62</v>
      </c>
      <c r="E119">
        <v>1.86</v>
      </c>
      <c r="F119">
        <v>2.58</v>
      </c>
      <c r="G119">
        <v>210</v>
      </c>
      <c r="H119" t="s">
        <v>310</v>
      </c>
      <c r="I119" t="s">
        <v>52</v>
      </c>
      <c r="J119" t="s">
        <v>43</v>
      </c>
      <c r="K119" t="s">
        <v>32</v>
      </c>
      <c r="L119" t="s">
        <v>69</v>
      </c>
      <c r="M119" t="s">
        <v>34</v>
      </c>
      <c r="N119" t="s">
        <v>311</v>
      </c>
      <c r="O119">
        <v>0.82</v>
      </c>
      <c r="P119" t="s">
        <v>36</v>
      </c>
      <c r="Q119" t="s">
        <v>56</v>
      </c>
      <c r="R119" t="s">
        <v>74</v>
      </c>
      <c r="S119" t="s">
        <v>312</v>
      </c>
      <c r="T119">
        <v>12180</v>
      </c>
      <c r="U119" s="1">
        <v>42021</v>
      </c>
      <c r="V119" s="1">
        <v>42025</v>
      </c>
      <c r="W119">
        <v>9</v>
      </c>
      <c r="X119" s="6">
        <v>17.61</v>
      </c>
      <c r="Y119">
        <v>85965</v>
      </c>
      <c r="Z119">
        <v>4</v>
      </c>
      <c r="AA119" s="10">
        <v>-378.31</v>
      </c>
      <c r="AB119">
        <v>0.93</v>
      </c>
      <c r="AC119" t="s">
        <v>3057</v>
      </c>
      <c r="AD119" t="s">
        <v>3070</v>
      </c>
      <c r="AE119" t="str">
        <f>IF(Orders[[#This Row],[Discount]]&gt;0, "Discounted", "Non-Discounted")</f>
        <v>Discounted</v>
      </c>
      <c r="AF119">
        <f>IF(Orders[[#This Row],[Profit]]&lt;0,Orders[[#This Row],[Profit]], 0)</f>
        <v>-66.62</v>
      </c>
      <c r="AG119">
        <f>IF(Orders[[#This Row],[Profit]]&gt;0,Orders[[#This Row],[Profit]], 0)</f>
        <v>0</v>
      </c>
      <c r="AH119" s="7" t="str">
        <f>IFERROR((Orders[[#This Row],[Sales]]/Orders[[#This Row],[Profit_Prodcut/]])*100, "")</f>
        <v/>
      </c>
      <c r="AI119" s="9">
        <f>Orders[[#This Row],[Discount]]</f>
        <v>0.05</v>
      </c>
    </row>
    <row r="120" spans="1:35">
      <c r="A120">
        <v>23097</v>
      </c>
      <c r="B120" t="s">
        <v>59</v>
      </c>
      <c r="C120" s="9">
        <v>0.09</v>
      </c>
      <c r="D120" s="7">
        <v>-21.49</v>
      </c>
      <c r="E120">
        <v>5.4</v>
      </c>
      <c r="F120">
        <v>7.78</v>
      </c>
      <c r="G120">
        <v>210</v>
      </c>
      <c r="H120" t="s">
        <v>310</v>
      </c>
      <c r="I120" t="s">
        <v>30</v>
      </c>
      <c r="J120" t="s">
        <v>43</v>
      </c>
      <c r="K120" t="s">
        <v>32</v>
      </c>
      <c r="L120" t="s">
        <v>112</v>
      </c>
      <c r="M120" t="s">
        <v>62</v>
      </c>
      <c r="N120" t="s">
        <v>313</v>
      </c>
      <c r="O120">
        <v>0.37</v>
      </c>
      <c r="P120" t="s">
        <v>36</v>
      </c>
      <c r="Q120" t="s">
        <v>56</v>
      </c>
      <c r="R120" t="s">
        <v>74</v>
      </c>
      <c r="S120" t="s">
        <v>312</v>
      </c>
      <c r="T120">
        <v>12180</v>
      </c>
      <c r="U120" s="1">
        <v>42157</v>
      </c>
      <c r="V120" s="1">
        <v>42157</v>
      </c>
      <c r="W120">
        <v>4</v>
      </c>
      <c r="X120" s="6">
        <v>27.3</v>
      </c>
      <c r="Y120">
        <v>85966</v>
      </c>
      <c r="Z120">
        <v>0</v>
      </c>
      <c r="AA120" s="10">
        <v>-78.709999999999994</v>
      </c>
      <c r="AB120">
        <v>2.7</v>
      </c>
      <c r="AC120" t="s">
        <v>3058</v>
      </c>
      <c r="AD120" t="s">
        <v>3070</v>
      </c>
      <c r="AE120" t="str">
        <f>IF(Orders[[#This Row],[Discount]]&gt;0, "Discounted", "Non-Discounted")</f>
        <v>Discounted</v>
      </c>
      <c r="AF120">
        <f>IF(Orders[[#This Row],[Profit]]&lt;0,Orders[[#This Row],[Profit]], 0)</f>
        <v>-21.49</v>
      </c>
      <c r="AG120">
        <f>IF(Orders[[#This Row],[Profit]]&gt;0,Orders[[#This Row],[Profit]], 0)</f>
        <v>0</v>
      </c>
      <c r="AH120" s="7" t="str">
        <f>IFERROR((Orders[[#This Row],[Sales]]/Orders[[#This Row],[Profit_Prodcut/]])*100, "")</f>
        <v/>
      </c>
      <c r="AI120" s="9">
        <f>Orders[[#This Row],[Discount]]</f>
        <v>0.09</v>
      </c>
    </row>
    <row r="121" spans="1:35">
      <c r="A121">
        <v>23098</v>
      </c>
      <c r="B121" t="s">
        <v>59</v>
      </c>
      <c r="C121" s="9">
        <v>0.02</v>
      </c>
      <c r="D121" s="7">
        <v>44.68</v>
      </c>
      <c r="E121">
        <v>20.28</v>
      </c>
      <c r="F121">
        <v>6.68</v>
      </c>
      <c r="G121">
        <v>210</v>
      </c>
      <c r="H121" t="s">
        <v>310</v>
      </c>
      <c r="I121" t="s">
        <v>52</v>
      </c>
      <c r="J121" t="s">
        <v>43</v>
      </c>
      <c r="K121" t="s">
        <v>44</v>
      </c>
      <c r="L121" t="s">
        <v>53</v>
      </c>
      <c r="M121" t="s">
        <v>62</v>
      </c>
      <c r="N121" t="s">
        <v>314</v>
      </c>
      <c r="O121">
        <v>0.53</v>
      </c>
      <c r="P121" t="s">
        <v>36</v>
      </c>
      <c r="Q121" t="s">
        <v>56</v>
      </c>
      <c r="R121" t="s">
        <v>74</v>
      </c>
      <c r="S121" t="s">
        <v>312</v>
      </c>
      <c r="T121">
        <v>12180</v>
      </c>
      <c r="U121" s="1">
        <v>42157</v>
      </c>
      <c r="V121" s="1">
        <v>42157</v>
      </c>
      <c r="W121">
        <v>3</v>
      </c>
      <c r="X121" s="6">
        <v>64.75</v>
      </c>
      <c r="Y121">
        <v>85966</v>
      </c>
      <c r="Z121">
        <v>0</v>
      </c>
      <c r="AA121" s="10">
        <v>69</v>
      </c>
      <c r="AB121">
        <v>1.32</v>
      </c>
      <c r="AC121" t="s">
        <v>3058</v>
      </c>
      <c r="AD121" t="s">
        <v>3070</v>
      </c>
      <c r="AE121" t="str">
        <f>IF(Orders[[#This Row],[Discount]]&gt;0, "Discounted", "Non-Discounted")</f>
        <v>Discounted</v>
      </c>
      <c r="AF121">
        <f>IF(Orders[[#This Row],[Profit]]&lt;0,Orders[[#This Row],[Profit]], 0)</f>
        <v>0</v>
      </c>
      <c r="AG121">
        <f>IF(Orders[[#This Row],[Profit]]&gt;0,Orders[[#This Row],[Profit]], 0)</f>
        <v>44.68</v>
      </c>
      <c r="AH121" s="7">
        <f>IFERROR((Orders[[#This Row],[Sales]]/Orders[[#This Row],[Profit_Prodcut/]])*100, "")</f>
        <v>144.91942703670546</v>
      </c>
      <c r="AI121" s="9">
        <f>Orders[[#This Row],[Discount]]</f>
        <v>0.02</v>
      </c>
    </row>
    <row r="122" spans="1:35">
      <c r="A122">
        <v>23099</v>
      </c>
      <c r="B122" t="s">
        <v>59</v>
      </c>
      <c r="C122" s="9">
        <v>0</v>
      </c>
      <c r="D122" s="7">
        <v>23.59</v>
      </c>
      <c r="E122">
        <v>11.55</v>
      </c>
      <c r="F122">
        <v>2.36</v>
      </c>
      <c r="G122">
        <v>210</v>
      </c>
      <c r="H122" t="s">
        <v>310</v>
      </c>
      <c r="I122" t="s">
        <v>52</v>
      </c>
      <c r="J122" t="s">
        <v>43</v>
      </c>
      <c r="K122" t="s">
        <v>32</v>
      </c>
      <c r="L122" t="s">
        <v>33</v>
      </c>
      <c r="M122" t="s">
        <v>34</v>
      </c>
      <c r="N122" t="s">
        <v>315</v>
      </c>
      <c r="O122">
        <v>0.55000000000000004</v>
      </c>
      <c r="P122" t="s">
        <v>36</v>
      </c>
      <c r="Q122" t="s">
        <v>56</v>
      </c>
      <c r="R122" t="s">
        <v>74</v>
      </c>
      <c r="S122" t="s">
        <v>312</v>
      </c>
      <c r="T122">
        <v>12180</v>
      </c>
      <c r="U122" s="1">
        <v>42157</v>
      </c>
      <c r="V122" s="1">
        <v>42158</v>
      </c>
      <c r="W122">
        <v>5</v>
      </c>
      <c r="X122" s="6">
        <v>62.98</v>
      </c>
      <c r="Y122">
        <v>85966</v>
      </c>
      <c r="Z122">
        <v>1</v>
      </c>
      <c r="AA122" s="10">
        <v>37.46</v>
      </c>
      <c r="AB122">
        <v>0</v>
      </c>
      <c r="AC122" t="s">
        <v>3058</v>
      </c>
      <c r="AD122" t="s">
        <v>3071</v>
      </c>
      <c r="AE122" t="str">
        <f>IF(Orders[[#This Row],[Discount]]&gt;0, "Discounted", "Non-Discounted")</f>
        <v>Non-Discounted</v>
      </c>
      <c r="AF122">
        <f>IF(Orders[[#This Row],[Profit]]&lt;0,Orders[[#This Row],[Profit]], 0)</f>
        <v>0</v>
      </c>
      <c r="AG122">
        <f>IF(Orders[[#This Row],[Profit]]&gt;0,Orders[[#This Row],[Profit]], 0)</f>
        <v>23.59</v>
      </c>
      <c r="AH122" s="7">
        <f>IFERROR((Orders[[#This Row],[Sales]]/Orders[[#This Row],[Profit_Prodcut/]])*100, "")</f>
        <v>266.97753285290378</v>
      </c>
      <c r="AI122" s="9">
        <f>Orders[[#This Row],[Discount]]</f>
        <v>0</v>
      </c>
    </row>
    <row r="123" spans="1:35">
      <c r="A123">
        <v>23605</v>
      </c>
      <c r="B123" t="s">
        <v>59</v>
      </c>
      <c r="C123" s="9">
        <v>0.01</v>
      </c>
      <c r="D123" s="7">
        <v>7.59</v>
      </c>
      <c r="E123">
        <v>10.06</v>
      </c>
      <c r="F123">
        <v>2.06</v>
      </c>
      <c r="G123">
        <v>211</v>
      </c>
      <c r="H123" t="s">
        <v>316</v>
      </c>
      <c r="I123" t="s">
        <v>52</v>
      </c>
      <c r="J123" t="s">
        <v>117</v>
      </c>
      <c r="K123" t="s">
        <v>32</v>
      </c>
      <c r="L123" t="s">
        <v>96</v>
      </c>
      <c r="M123" t="s">
        <v>34</v>
      </c>
      <c r="N123" t="s">
        <v>283</v>
      </c>
      <c r="O123">
        <v>0.39</v>
      </c>
      <c r="P123" t="s">
        <v>36</v>
      </c>
      <c r="Q123" t="s">
        <v>56</v>
      </c>
      <c r="R123" t="s">
        <v>74</v>
      </c>
      <c r="S123" t="s">
        <v>317</v>
      </c>
      <c r="T123">
        <v>13501</v>
      </c>
      <c r="U123" s="1">
        <v>42010</v>
      </c>
      <c r="V123" s="1">
        <v>42012</v>
      </c>
      <c r="W123">
        <v>2</v>
      </c>
      <c r="X123" s="6">
        <v>21.2</v>
      </c>
      <c r="Y123">
        <v>85964</v>
      </c>
      <c r="Z123">
        <v>2</v>
      </c>
      <c r="AA123" s="10">
        <v>35.799999999999997</v>
      </c>
      <c r="AB123">
        <v>0.21</v>
      </c>
      <c r="AC123" t="s">
        <v>3057</v>
      </c>
      <c r="AD123" t="s">
        <v>3070</v>
      </c>
      <c r="AE123" t="str">
        <f>IF(Orders[[#This Row],[Discount]]&gt;0, "Discounted", "Non-Discounted")</f>
        <v>Discounted</v>
      </c>
      <c r="AF123">
        <f>IF(Orders[[#This Row],[Profit]]&lt;0,Orders[[#This Row],[Profit]], 0)</f>
        <v>0</v>
      </c>
      <c r="AG123">
        <f>IF(Orders[[#This Row],[Profit]]&gt;0,Orders[[#This Row],[Profit]], 0)</f>
        <v>7.59</v>
      </c>
      <c r="AH123" s="7">
        <f>IFERROR((Orders[[#This Row],[Sales]]/Orders[[#This Row],[Profit_Prodcut/]])*100, "")</f>
        <v>279.31488801054019</v>
      </c>
      <c r="AI123" s="9">
        <f>Orders[[#This Row],[Discount]]</f>
        <v>0.01</v>
      </c>
    </row>
    <row r="124" spans="1:35">
      <c r="A124">
        <v>23606</v>
      </c>
      <c r="B124" t="s">
        <v>59</v>
      </c>
      <c r="C124" s="9">
        <v>0</v>
      </c>
      <c r="D124" s="7">
        <v>-107.99</v>
      </c>
      <c r="E124">
        <v>65.989999999999995</v>
      </c>
      <c r="F124">
        <v>5.92</v>
      </c>
      <c r="G124">
        <v>211</v>
      </c>
      <c r="H124" t="s">
        <v>316</v>
      </c>
      <c r="I124" t="s">
        <v>52</v>
      </c>
      <c r="J124" t="s">
        <v>117</v>
      </c>
      <c r="K124" t="s">
        <v>80</v>
      </c>
      <c r="L124" t="s">
        <v>81</v>
      </c>
      <c r="M124" t="s">
        <v>62</v>
      </c>
      <c r="N124" t="s">
        <v>318</v>
      </c>
      <c r="O124">
        <v>0.55000000000000004</v>
      </c>
      <c r="P124" t="s">
        <v>36</v>
      </c>
      <c r="Q124" t="s">
        <v>56</v>
      </c>
      <c r="R124" t="s">
        <v>74</v>
      </c>
      <c r="S124" t="s">
        <v>317</v>
      </c>
      <c r="T124">
        <v>13501</v>
      </c>
      <c r="U124" s="1">
        <v>42010</v>
      </c>
      <c r="V124" s="1">
        <v>42012</v>
      </c>
      <c r="W124">
        <v>3</v>
      </c>
      <c r="X124" s="6">
        <v>173.32</v>
      </c>
      <c r="Y124">
        <v>85964</v>
      </c>
      <c r="Z124">
        <v>2</v>
      </c>
      <c r="AA124" s="10">
        <v>-62.3</v>
      </c>
      <c r="AB124">
        <v>0</v>
      </c>
      <c r="AC124" t="s">
        <v>3057</v>
      </c>
      <c r="AD124" t="s">
        <v>3071</v>
      </c>
      <c r="AE124" t="str">
        <f>IF(Orders[[#This Row],[Discount]]&gt;0, "Discounted", "Non-Discounted")</f>
        <v>Non-Discounted</v>
      </c>
      <c r="AF124">
        <f>IF(Orders[[#This Row],[Profit]]&lt;0,Orders[[#This Row],[Profit]], 0)</f>
        <v>-107.99</v>
      </c>
      <c r="AG124">
        <f>IF(Orders[[#This Row],[Profit]]&gt;0,Orders[[#This Row],[Profit]], 0)</f>
        <v>0</v>
      </c>
      <c r="AH124" s="7" t="str">
        <f>IFERROR((Orders[[#This Row],[Sales]]/Orders[[#This Row],[Profit_Prodcut/]])*100, "")</f>
        <v/>
      </c>
      <c r="AI124" s="9">
        <f>Orders[[#This Row],[Discount]]</f>
        <v>0</v>
      </c>
    </row>
    <row r="125" spans="1:35">
      <c r="A125">
        <v>23100</v>
      </c>
      <c r="B125" t="s">
        <v>59</v>
      </c>
      <c r="C125" s="9">
        <v>0.05</v>
      </c>
      <c r="D125" s="7">
        <v>-36.25</v>
      </c>
      <c r="E125">
        <v>2.08</v>
      </c>
      <c r="F125">
        <v>2.56</v>
      </c>
      <c r="G125">
        <v>211</v>
      </c>
      <c r="H125" t="s">
        <v>316</v>
      </c>
      <c r="I125" t="s">
        <v>52</v>
      </c>
      <c r="J125" t="s">
        <v>43</v>
      </c>
      <c r="K125" t="s">
        <v>32</v>
      </c>
      <c r="L125" t="s">
        <v>177</v>
      </c>
      <c r="M125" t="s">
        <v>54</v>
      </c>
      <c r="N125" t="s">
        <v>319</v>
      </c>
      <c r="O125">
        <v>0.55000000000000004</v>
      </c>
      <c r="P125" t="s">
        <v>36</v>
      </c>
      <c r="Q125" t="s">
        <v>56</v>
      </c>
      <c r="R125" t="s">
        <v>74</v>
      </c>
      <c r="S125" t="s">
        <v>317</v>
      </c>
      <c r="T125">
        <v>13501</v>
      </c>
      <c r="U125" s="1">
        <v>42157</v>
      </c>
      <c r="V125" s="1">
        <v>42158</v>
      </c>
      <c r="W125">
        <v>20</v>
      </c>
      <c r="X125" s="6">
        <v>42.29</v>
      </c>
      <c r="Y125">
        <v>85966</v>
      </c>
      <c r="Z125">
        <v>1</v>
      </c>
      <c r="AA125" s="10">
        <v>-85.72</v>
      </c>
      <c r="AB125">
        <v>2.23</v>
      </c>
      <c r="AC125" t="s">
        <v>3058</v>
      </c>
      <c r="AD125" t="s">
        <v>3070</v>
      </c>
      <c r="AE125" t="str">
        <f>IF(Orders[[#This Row],[Discount]]&gt;0, "Discounted", "Non-Discounted")</f>
        <v>Discounted</v>
      </c>
      <c r="AF125">
        <f>IF(Orders[[#This Row],[Profit]]&lt;0,Orders[[#This Row],[Profit]], 0)</f>
        <v>-36.25</v>
      </c>
      <c r="AG125">
        <f>IF(Orders[[#This Row],[Profit]]&gt;0,Orders[[#This Row],[Profit]], 0)</f>
        <v>0</v>
      </c>
      <c r="AH125" s="7" t="str">
        <f>IFERROR((Orders[[#This Row],[Sales]]/Orders[[#This Row],[Profit_Prodcut/]])*100, "")</f>
        <v/>
      </c>
      <c r="AI125" s="9">
        <f>Orders[[#This Row],[Discount]]</f>
        <v>0.05</v>
      </c>
    </row>
    <row r="126" spans="1:35">
      <c r="A126">
        <v>26303</v>
      </c>
      <c r="B126" t="s">
        <v>59</v>
      </c>
      <c r="C126" s="9">
        <v>0.05</v>
      </c>
      <c r="D126" s="7">
        <v>-102.51</v>
      </c>
      <c r="E126">
        <v>119.99</v>
      </c>
      <c r="F126">
        <v>56.14</v>
      </c>
      <c r="G126">
        <v>218</v>
      </c>
      <c r="H126" t="s">
        <v>320</v>
      </c>
      <c r="I126" t="s">
        <v>42</v>
      </c>
      <c r="J126" t="s">
        <v>117</v>
      </c>
      <c r="K126" t="s">
        <v>80</v>
      </c>
      <c r="L126" t="s">
        <v>88</v>
      </c>
      <c r="M126" t="s">
        <v>124</v>
      </c>
      <c r="N126" t="s">
        <v>321</v>
      </c>
      <c r="O126">
        <v>0.39</v>
      </c>
      <c r="P126" t="s">
        <v>36</v>
      </c>
      <c r="Q126" t="s">
        <v>37</v>
      </c>
      <c r="R126" t="s">
        <v>215</v>
      </c>
      <c r="S126" t="s">
        <v>322</v>
      </c>
      <c r="T126">
        <v>84107</v>
      </c>
      <c r="U126" s="1">
        <v>42164</v>
      </c>
      <c r="V126" s="1">
        <v>42166</v>
      </c>
      <c r="W126">
        <v>6</v>
      </c>
      <c r="X126" s="6">
        <v>730.37</v>
      </c>
      <c r="Y126">
        <v>88048</v>
      </c>
      <c r="Z126">
        <v>2</v>
      </c>
      <c r="AA126" s="10">
        <v>-14.04</v>
      </c>
      <c r="AB126">
        <v>38.44</v>
      </c>
      <c r="AC126" t="s">
        <v>3058</v>
      </c>
      <c r="AD126" t="s">
        <v>3070</v>
      </c>
      <c r="AE126" t="str">
        <f>IF(Orders[[#This Row],[Discount]]&gt;0, "Discounted", "Non-Discounted")</f>
        <v>Discounted</v>
      </c>
      <c r="AF126">
        <f>IF(Orders[[#This Row],[Profit]]&lt;0,Orders[[#This Row],[Profit]], 0)</f>
        <v>-102.51</v>
      </c>
      <c r="AG126">
        <f>IF(Orders[[#This Row],[Profit]]&gt;0,Orders[[#This Row],[Profit]], 0)</f>
        <v>0</v>
      </c>
      <c r="AH126" s="7" t="str">
        <f>IFERROR((Orders[[#This Row],[Sales]]/Orders[[#This Row],[Profit_Prodcut/]])*100, "")</f>
        <v/>
      </c>
      <c r="AI126" s="9">
        <f>Orders[[#This Row],[Discount]]</f>
        <v>0.05</v>
      </c>
    </row>
    <row r="127" spans="1:35">
      <c r="A127">
        <v>21203</v>
      </c>
      <c r="B127" t="s">
        <v>59</v>
      </c>
      <c r="C127" s="9">
        <v>0.03</v>
      </c>
      <c r="D127" s="7">
        <v>36.35</v>
      </c>
      <c r="E127">
        <v>60.89</v>
      </c>
      <c r="F127">
        <v>32.409999999999997</v>
      </c>
      <c r="G127">
        <v>228</v>
      </c>
      <c r="H127" t="s">
        <v>323</v>
      </c>
      <c r="I127" t="s">
        <v>42</v>
      </c>
      <c r="J127" t="s">
        <v>61</v>
      </c>
      <c r="K127" t="s">
        <v>44</v>
      </c>
      <c r="L127" t="s">
        <v>45</v>
      </c>
      <c r="M127" t="s">
        <v>46</v>
      </c>
      <c r="N127" t="s">
        <v>324</v>
      </c>
      <c r="O127">
        <v>0.56000000000000005</v>
      </c>
      <c r="P127" t="s">
        <v>36</v>
      </c>
      <c r="Q127" t="s">
        <v>139</v>
      </c>
      <c r="R127" t="s">
        <v>325</v>
      </c>
      <c r="S127" t="s">
        <v>326</v>
      </c>
      <c r="T127">
        <v>28227</v>
      </c>
      <c r="U127" s="1">
        <v>42096</v>
      </c>
      <c r="V127" s="1">
        <v>42097</v>
      </c>
      <c r="W127">
        <v>7</v>
      </c>
      <c r="X127" s="6">
        <v>450.49</v>
      </c>
      <c r="Y127">
        <v>88527</v>
      </c>
      <c r="Z127">
        <v>1</v>
      </c>
      <c r="AA127" s="10">
        <v>8.07</v>
      </c>
      <c r="AB127">
        <v>13.93</v>
      </c>
      <c r="AC127" t="s">
        <v>3061</v>
      </c>
      <c r="AD127" t="s">
        <v>3070</v>
      </c>
      <c r="AE127" t="str">
        <f>IF(Orders[[#This Row],[Discount]]&gt;0, "Discounted", "Non-Discounted")</f>
        <v>Discounted</v>
      </c>
      <c r="AF127">
        <f>IF(Orders[[#This Row],[Profit]]&lt;0,Orders[[#This Row],[Profit]], 0)</f>
        <v>0</v>
      </c>
      <c r="AG127">
        <f>IF(Orders[[#This Row],[Profit]]&gt;0,Orders[[#This Row],[Profit]], 0)</f>
        <v>36.35</v>
      </c>
      <c r="AH127" s="7">
        <f>IFERROR((Orders[[#This Row],[Sales]]/Orders[[#This Row],[Profit_Prodcut/]])*100, "")</f>
        <v>1239.3122420907839</v>
      </c>
      <c r="AI127" s="9">
        <f>Orders[[#This Row],[Discount]]</f>
        <v>0.03</v>
      </c>
    </row>
    <row r="128" spans="1:35">
      <c r="A128">
        <v>25500</v>
      </c>
      <c r="B128" t="s">
        <v>59</v>
      </c>
      <c r="C128" s="9">
        <v>7.0000000000000007E-2</v>
      </c>
      <c r="D128" s="7">
        <v>-243.24</v>
      </c>
      <c r="E128">
        <v>5.81</v>
      </c>
      <c r="F128">
        <v>8.49</v>
      </c>
      <c r="G128">
        <v>233</v>
      </c>
      <c r="H128" t="s">
        <v>327</v>
      </c>
      <c r="I128" t="s">
        <v>52</v>
      </c>
      <c r="J128" t="s">
        <v>61</v>
      </c>
      <c r="K128" t="s">
        <v>32</v>
      </c>
      <c r="L128" t="s">
        <v>112</v>
      </c>
      <c r="M128" t="s">
        <v>62</v>
      </c>
      <c r="N128" t="s">
        <v>328</v>
      </c>
      <c r="O128">
        <v>0.39</v>
      </c>
      <c r="P128" t="s">
        <v>36</v>
      </c>
      <c r="Q128" t="s">
        <v>64</v>
      </c>
      <c r="R128" t="s">
        <v>181</v>
      </c>
      <c r="S128" t="s">
        <v>329</v>
      </c>
      <c r="T128">
        <v>60462</v>
      </c>
      <c r="U128" s="1">
        <v>42055</v>
      </c>
      <c r="V128" s="1">
        <v>42057</v>
      </c>
      <c r="W128">
        <v>10</v>
      </c>
      <c r="X128" s="6">
        <v>58.8</v>
      </c>
      <c r="Y128">
        <v>90237</v>
      </c>
      <c r="Z128">
        <v>2</v>
      </c>
      <c r="AA128" s="10">
        <v>-413.67</v>
      </c>
      <c r="AB128">
        <v>4.43</v>
      </c>
      <c r="AC128" t="s">
        <v>3059</v>
      </c>
      <c r="AD128" t="s">
        <v>3070</v>
      </c>
      <c r="AE128" t="str">
        <f>IF(Orders[[#This Row],[Discount]]&gt;0, "Discounted", "Non-Discounted")</f>
        <v>Discounted</v>
      </c>
      <c r="AF128">
        <f>IF(Orders[[#This Row],[Profit]]&lt;0,Orders[[#This Row],[Profit]], 0)</f>
        <v>-243.24</v>
      </c>
      <c r="AG128">
        <f>IF(Orders[[#This Row],[Profit]]&gt;0,Orders[[#This Row],[Profit]], 0)</f>
        <v>0</v>
      </c>
      <c r="AH128" s="7" t="str">
        <f>IFERROR((Orders[[#This Row],[Sales]]/Orders[[#This Row],[Profit_Prodcut/]])*100, "")</f>
        <v/>
      </c>
      <c r="AI128" s="9">
        <f>Orders[[#This Row],[Discount]]</f>
        <v>7.0000000000000007E-2</v>
      </c>
    </row>
    <row r="129" spans="1:35">
      <c r="A129">
        <v>25501</v>
      </c>
      <c r="B129" t="s">
        <v>59</v>
      </c>
      <c r="C129" s="9">
        <v>0.04</v>
      </c>
      <c r="D129" s="7">
        <v>-53.62</v>
      </c>
      <c r="E129">
        <v>9.65</v>
      </c>
      <c r="F129">
        <v>6.22</v>
      </c>
      <c r="G129">
        <v>233</v>
      </c>
      <c r="H129" t="s">
        <v>327</v>
      </c>
      <c r="I129" t="s">
        <v>52</v>
      </c>
      <c r="J129" t="s">
        <v>61</v>
      </c>
      <c r="K129" t="s">
        <v>44</v>
      </c>
      <c r="L129" t="s">
        <v>53</v>
      </c>
      <c r="M129" t="s">
        <v>62</v>
      </c>
      <c r="N129" t="s">
        <v>330</v>
      </c>
      <c r="O129">
        <v>0.55000000000000004</v>
      </c>
      <c r="P129" t="s">
        <v>36</v>
      </c>
      <c r="Q129" t="s">
        <v>64</v>
      </c>
      <c r="R129" t="s">
        <v>181</v>
      </c>
      <c r="S129" t="s">
        <v>329</v>
      </c>
      <c r="T129">
        <v>60462</v>
      </c>
      <c r="U129" s="1">
        <v>42055</v>
      </c>
      <c r="V129" s="1">
        <v>42056</v>
      </c>
      <c r="W129">
        <v>12</v>
      </c>
      <c r="X129" s="6">
        <v>120.47</v>
      </c>
      <c r="Y129">
        <v>90237</v>
      </c>
      <c r="Z129">
        <v>1</v>
      </c>
      <c r="AA129" s="10">
        <v>-44.51</v>
      </c>
      <c r="AB129">
        <v>5.0199999999999996</v>
      </c>
      <c r="AC129" t="s">
        <v>3059</v>
      </c>
      <c r="AD129" t="s">
        <v>3070</v>
      </c>
      <c r="AE129" t="str">
        <f>IF(Orders[[#This Row],[Discount]]&gt;0, "Discounted", "Non-Discounted")</f>
        <v>Discounted</v>
      </c>
      <c r="AF129">
        <f>IF(Orders[[#This Row],[Profit]]&lt;0,Orders[[#This Row],[Profit]], 0)</f>
        <v>-53.62</v>
      </c>
      <c r="AG129">
        <f>IF(Orders[[#This Row],[Profit]]&gt;0,Orders[[#This Row],[Profit]], 0)</f>
        <v>0</v>
      </c>
      <c r="AH129" s="7" t="str">
        <f>IFERROR((Orders[[#This Row],[Sales]]/Orders[[#This Row],[Profit_Prodcut/]])*100, "")</f>
        <v/>
      </c>
      <c r="AI129" s="9">
        <f>Orders[[#This Row],[Discount]]</f>
        <v>0.04</v>
      </c>
    </row>
    <row r="130" spans="1:35">
      <c r="A130">
        <v>23058</v>
      </c>
      <c r="B130" t="s">
        <v>50</v>
      </c>
      <c r="C130" s="9">
        <v>0.06</v>
      </c>
      <c r="D130" s="7">
        <v>1103.97</v>
      </c>
      <c r="E130">
        <v>279.81</v>
      </c>
      <c r="F130">
        <v>23.19</v>
      </c>
      <c r="G130">
        <v>234</v>
      </c>
      <c r="H130" t="s">
        <v>331</v>
      </c>
      <c r="I130" t="s">
        <v>42</v>
      </c>
      <c r="J130" t="s">
        <v>61</v>
      </c>
      <c r="K130" t="s">
        <v>32</v>
      </c>
      <c r="L130" t="s">
        <v>260</v>
      </c>
      <c r="M130" t="s">
        <v>46</v>
      </c>
      <c r="N130" t="s">
        <v>332</v>
      </c>
      <c r="O130">
        <v>0.59</v>
      </c>
      <c r="P130" t="s">
        <v>36</v>
      </c>
      <c r="Q130" t="s">
        <v>64</v>
      </c>
      <c r="R130" t="s">
        <v>333</v>
      </c>
      <c r="S130" t="s">
        <v>334</v>
      </c>
      <c r="T130">
        <v>50208</v>
      </c>
      <c r="U130" s="1">
        <v>42040</v>
      </c>
      <c r="V130" s="1">
        <v>42041</v>
      </c>
      <c r="W130">
        <v>6</v>
      </c>
      <c r="X130" s="6">
        <v>1599.96</v>
      </c>
      <c r="Y130">
        <v>90236</v>
      </c>
      <c r="Z130">
        <v>1</v>
      </c>
      <c r="AA130" s="10">
        <v>69</v>
      </c>
      <c r="AB130">
        <v>102.13</v>
      </c>
      <c r="AC130" t="s">
        <v>3059</v>
      </c>
      <c r="AD130" t="s">
        <v>3070</v>
      </c>
      <c r="AE130" t="str">
        <f>IF(Orders[[#This Row],[Discount]]&gt;0, "Discounted", "Non-Discounted")</f>
        <v>Discounted</v>
      </c>
      <c r="AF130">
        <f>IF(Orders[[#This Row],[Profit]]&lt;0,Orders[[#This Row],[Profit]], 0)</f>
        <v>0</v>
      </c>
      <c r="AG130">
        <f>IF(Orders[[#This Row],[Profit]]&gt;0,Orders[[#This Row],[Profit]], 0)</f>
        <v>1103.97</v>
      </c>
      <c r="AH130" s="7">
        <f>IFERROR((Orders[[#This Row],[Sales]]/Orders[[#This Row],[Profit_Prodcut/]])*100, "")</f>
        <v>144.92785130030708</v>
      </c>
      <c r="AI130" s="9">
        <f>Orders[[#This Row],[Discount]]</f>
        <v>0.06</v>
      </c>
    </row>
    <row r="131" spans="1:35">
      <c r="A131">
        <v>25121</v>
      </c>
      <c r="B131" t="s">
        <v>28</v>
      </c>
      <c r="C131" s="9">
        <v>0.03</v>
      </c>
      <c r="D131" s="7">
        <v>136.34</v>
      </c>
      <c r="E131">
        <v>28.53</v>
      </c>
      <c r="F131">
        <v>1.49</v>
      </c>
      <c r="G131">
        <v>234</v>
      </c>
      <c r="H131" t="s">
        <v>331</v>
      </c>
      <c r="I131" t="s">
        <v>52</v>
      </c>
      <c r="J131" t="s">
        <v>61</v>
      </c>
      <c r="K131" t="s">
        <v>32</v>
      </c>
      <c r="L131" t="s">
        <v>112</v>
      </c>
      <c r="M131" t="s">
        <v>62</v>
      </c>
      <c r="N131" t="s">
        <v>335</v>
      </c>
      <c r="O131">
        <v>0.38</v>
      </c>
      <c r="P131" t="s">
        <v>36</v>
      </c>
      <c r="Q131" t="s">
        <v>64</v>
      </c>
      <c r="R131" t="s">
        <v>333</v>
      </c>
      <c r="S131" t="s">
        <v>334</v>
      </c>
      <c r="T131">
        <v>50208</v>
      </c>
      <c r="U131" s="1">
        <v>42090</v>
      </c>
      <c r="V131" s="1">
        <v>42092</v>
      </c>
      <c r="W131">
        <v>7</v>
      </c>
      <c r="X131" s="6">
        <v>197.59</v>
      </c>
      <c r="Y131">
        <v>90238</v>
      </c>
      <c r="Z131">
        <v>2</v>
      </c>
      <c r="AA131" s="10">
        <v>69</v>
      </c>
      <c r="AB131">
        <v>6.11</v>
      </c>
      <c r="AC131" t="s">
        <v>3062</v>
      </c>
      <c r="AD131" t="s">
        <v>3070</v>
      </c>
      <c r="AE131" t="str">
        <f>IF(Orders[[#This Row],[Discount]]&gt;0, "Discounted", "Non-Discounted")</f>
        <v>Discounted</v>
      </c>
      <c r="AF131">
        <f>IF(Orders[[#This Row],[Profit]]&lt;0,Orders[[#This Row],[Profit]], 0)</f>
        <v>0</v>
      </c>
      <c r="AG131">
        <f>IF(Orders[[#This Row],[Profit]]&gt;0,Orders[[#This Row],[Profit]], 0)</f>
        <v>136.34</v>
      </c>
      <c r="AH131" s="7">
        <f>IFERROR((Orders[[#This Row],[Sales]]/Orders[[#This Row],[Profit_Prodcut/]])*100, "")</f>
        <v>144.92445357195248</v>
      </c>
      <c r="AI131" s="9">
        <f>Orders[[#This Row],[Discount]]</f>
        <v>0.03</v>
      </c>
    </row>
    <row r="132" spans="1:35">
      <c r="A132">
        <v>25122</v>
      </c>
      <c r="B132" t="s">
        <v>28</v>
      </c>
      <c r="C132" s="9">
        <v>0.01</v>
      </c>
      <c r="D132" s="7">
        <v>-12.46</v>
      </c>
      <c r="E132">
        <v>15.28</v>
      </c>
      <c r="F132">
        <v>1.99</v>
      </c>
      <c r="G132">
        <v>234</v>
      </c>
      <c r="H132" t="s">
        <v>331</v>
      </c>
      <c r="I132" t="s">
        <v>52</v>
      </c>
      <c r="J132" t="s">
        <v>61</v>
      </c>
      <c r="K132" t="s">
        <v>80</v>
      </c>
      <c r="L132" t="s">
        <v>183</v>
      </c>
      <c r="M132" t="s">
        <v>54</v>
      </c>
      <c r="N132" t="s">
        <v>336</v>
      </c>
      <c r="O132">
        <v>0.42</v>
      </c>
      <c r="P132" t="s">
        <v>36</v>
      </c>
      <c r="Q132" t="s">
        <v>64</v>
      </c>
      <c r="R132" t="s">
        <v>333</v>
      </c>
      <c r="S132" t="s">
        <v>334</v>
      </c>
      <c r="T132">
        <v>50208</v>
      </c>
      <c r="U132" s="1">
        <v>42090</v>
      </c>
      <c r="V132" s="1">
        <v>42092</v>
      </c>
      <c r="W132">
        <v>2</v>
      </c>
      <c r="X132" s="6">
        <v>33.04</v>
      </c>
      <c r="Y132">
        <v>90238</v>
      </c>
      <c r="Z132">
        <v>2</v>
      </c>
      <c r="AA132" s="10">
        <v>-37.71</v>
      </c>
      <c r="AB132">
        <v>0.33</v>
      </c>
      <c r="AC132" t="s">
        <v>3062</v>
      </c>
      <c r="AD132" t="s">
        <v>3070</v>
      </c>
      <c r="AE132" t="str">
        <f>IF(Orders[[#This Row],[Discount]]&gt;0, "Discounted", "Non-Discounted")</f>
        <v>Discounted</v>
      </c>
      <c r="AF132">
        <f>IF(Orders[[#This Row],[Profit]]&lt;0,Orders[[#This Row],[Profit]], 0)</f>
        <v>-12.46</v>
      </c>
      <c r="AG132">
        <f>IF(Orders[[#This Row],[Profit]]&gt;0,Orders[[#This Row],[Profit]], 0)</f>
        <v>0</v>
      </c>
      <c r="AH132" s="7" t="str">
        <f>IFERROR((Orders[[#This Row],[Sales]]/Orders[[#This Row],[Profit_Prodcut/]])*100, "")</f>
        <v/>
      </c>
      <c r="AI132" s="9">
        <f>Orders[[#This Row],[Discount]]</f>
        <v>0.01</v>
      </c>
    </row>
    <row r="133" spans="1:35">
      <c r="A133">
        <v>22044</v>
      </c>
      <c r="B133" t="s">
        <v>109</v>
      </c>
      <c r="C133" s="9">
        <v>0.06</v>
      </c>
      <c r="D133" s="7">
        <v>-175.86</v>
      </c>
      <c r="E133">
        <v>3.34</v>
      </c>
      <c r="F133">
        <v>7.49</v>
      </c>
      <c r="G133">
        <v>234</v>
      </c>
      <c r="H133" t="s">
        <v>331</v>
      </c>
      <c r="I133" t="s">
        <v>30</v>
      </c>
      <c r="J133" t="s">
        <v>61</v>
      </c>
      <c r="K133" t="s">
        <v>32</v>
      </c>
      <c r="L133" t="s">
        <v>33</v>
      </c>
      <c r="M133" t="s">
        <v>34</v>
      </c>
      <c r="N133" t="s">
        <v>337</v>
      </c>
      <c r="O133">
        <v>0.54</v>
      </c>
      <c r="P133" t="s">
        <v>36</v>
      </c>
      <c r="Q133" t="s">
        <v>64</v>
      </c>
      <c r="R133" t="s">
        <v>333</v>
      </c>
      <c r="S133" t="s">
        <v>334</v>
      </c>
      <c r="T133">
        <v>50208</v>
      </c>
      <c r="U133" s="1">
        <v>42122</v>
      </c>
      <c r="V133" s="1">
        <v>42124</v>
      </c>
      <c r="W133">
        <v>8</v>
      </c>
      <c r="X133" s="6">
        <v>27.45</v>
      </c>
      <c r="Y133">
        <v>90239</v>
      </c>
      <c r="Z133">
        <v>2</v>
      </c>
      <c r="AA133" s="10">
        <v>-640.66</v>
      </c>
      <c r="AB133">
        <v>1.75</v>
      </c>
      <c r="AC133" t="s">
        <v>3061</v>
      </c>
      <c r="AD133" t="s">
        <v>3070</v>
      </c>
      <c r="AE133" t="str">
        <f>IF(Orders[[#This Row],[Discount]]&gt;0, "Discounted", "Non-Discounted")</f>
        <v>Discounted</v>
      </c>
      <c r="AF133">
        <f>IF(Orders[[#This Row],[Profit]]&lt;0,Orders[[#This Row],[Profit]], 0)</f>
        <v>-175.86</v>
      </c>
      <c r="AG133">
        <f>IF(Orders[[#This Row],[Profit]]&gt;0,Orders[[#This Row],[Profit]], 0)</f>
        <v>0</v>
      </c>
      <c r="AH133" s="7" t="str">
        <f>IFERROR((Orders[[#This Row],[Sales]]/Orders[[#This Row],[Profit_Prodcut/]])*100, "")</f>
        <v/>
      </c>
      <c r="AI133" s="9">
        <f>Orders[[#This Row],[Discount]]</f>
        <v>0.06</v>
      </c>
    </row>
    <row r="134" spans="1:35">
      <c r="A134">
        <v>18885</v>
      </c>
      <c r="B134" t="s">
        <v>40</v>
      </c>
      <c r="C134" s="9">
        <v>0</v>
      </c>
      <c r="D134" s="7">
        <v>3294.83</v>
      </c>
      <c r="E134">
        <v>442.14</v>
      </c>
      <c r="F134">
        <v>14.7</v>
      </c>
      <c r="G134">
        <v>236</v>
      </c>
      <c r="H134" t="s">
        <v>338</v>
      </c>
      <c r="I134" t="s">
        <v>42</v>
      </c>
      <c r="J134" t="s">
        <v>31</v>
      </c>
      <c r="K134" t="s">
        <v>80</v>
      </c>
      <c r="L134" t="s">
        <v>88</v>
      </c>
      <c r="M134" t="s">
        <v>46</v>
      </c>
      <c r="N134" t="s">
        <v>339</v>
      </c>
      <c r="O134">
        <v>0.56000000000000005</v>
      </c>
      <c r="P134" t="s">
        <v>36</v>
      </c>
      <c r="Q134" t="s">
        <v>37</v>
      </c>
      <c r="R134" t="s">
        <v>258</v>
      </c>
      <c r="S134" t="s">
        <v>340</v>
      </c>
      <c r="T134">
        <v>80027</v>
      </c>
      <c r="U134" s="1">
        <v>42057</v>
      </c>
      <c r="V134" s="1">
        <v>42057</v>
      </c>
      <c r="W134">
        <v>10</v>
      </c>
      <c r="X134" s="6">
        <v>4775.1099999999997</v>
      </c>
      <c r="Y134">
        <v>86621</v>
      </c>
      <c r="Z134">
        <v>0</v>
      </c>
      <c r="AA134" s="10">
        <v>69</v>
      </c>
      <c r="AB134">
        <v>0</v>
      </c>
      <c r="AC134" t="s">
        <v>3059</v>
      </c>
      <c r="AD134" t="s">
        <v>3071</v>
      </c>
      <c r="AE134" t="str">
        <f>IF(Orders[[#This Row],[Discount]]&gt;0, "Discounted", "Non-Discounted")</f>
        <v>Non-Discounted</v>
      </c>
      <c r="AF134">
        <f>IF(Orders[[#This Row],[Profit]]&lt;0,Orders[[#This Row],[Profit]], 0)</f>
        <v>0</v>
      </c>
      <c r="AG134">
        <f>IF(Orders[[#This Row],[Profit]]&gt;0,Orders[[#This Row],[Profit]], 0)</f>
        <v>3294.83</v>
      </c>
      <c r="AH134" s="7">
        <f>IFERROR((Orders[[#This Row],[Sales]]/Orders[[#This Row],[Profit_Prodcut/]])*100, "")</f>
        <v>144.92735588786067</v>
      </c>
      <c r="AI134" s="9">
        <f>Orders[[#This Row],[Discount]]</f>
        <v>0</v>
      </c>
    </row>
    <row r="135" spans="1:35">
      <c r="A135">
        <v>24327</v>
      </c>
      <c r="B135" t="s">
        <v>59</v>
      </c>
      <c r="C135" s="9">
        <v>0.1</v>
      </c>
      <c r="D135" s="7">
        <v>35.090000000000003</v>
      </c>
      <c r="E135">
        <v>19.98</v>
      </c>
      <c r="F135">
        <v>5.77</v>
      </c>
      <c r="G135">
        <v>240</v>
      </c>
      <c r="H135" t="s">
        <v>341</v>
      </c>
      <c r="I135" t="s">
        <v>30</v>
      </c>
      <c r="J135" t="s">
        <v>61</v>
      </c>
      <c r="K135" t="s">
        <v>32</v>
      </c>
      <c r="L135" t="s">
        <v>96</v>
      </c>
      <c r="M135" t="s">
        <v>62</v>
      </c>
      <c r="N135" t="s">
        <v>342</v>
      </c>
      <c r="O135">
        <v>0.38</v>
      </c>
      <c r="P135" t="s">
        <v>36</v>
      </c>
      <c r="Q135" t="s">
        <v>37</v>
      </c>
      <c r="R135" t="s">
        <v>258</v>
      </c>
      <c r="S135" t="s">
        <v>343</v>
      </c>
      <c r="T135">
        <v>80817</v>
      </c>
      <c r="U135" s="1">
        <v>42114</v>
      </c>
      <c r="V135" s="1">
        <v>42114</v>
      </c>
      <c r="W135">
        <v>3</v>
      </c>
      <c r="X135" s="6">
        <v>57.41</v>
      </c>
      <c r="Y135">
        <v>90479</v>
      </c>
      <c r="Z135">
        <v>0</v>
      </c>
      <c r="AA135" s="10">
        <v>61.12</v>
      </c>
      <c r="AB135">
        <v>6.38</v>
      </c>
      <c r="AC135" t="s">
        <v>3061</v>
      </c>
      <c r="AD135" t="s">
        <v>3070</v>
      </c>
      <c r="AE135" t="str">
        <f>IF(Orders[[#This Row],[Discount]]&gt;0, "Discounted", "Non-Discounted")</f>
        <v>Discounted</v>
      </c>
      <c r="AF135">
        <f>IF(Orders[[#This Row],[Profit]]&lt;0,Orders[[#This Row],[Profit]], 0)</f>
        <v>0</v>
      </c>
      <c r="AG135">
        <f>IF(Orders[[#This Row],[Profit]]&gt;0,Orders[[#This Row],[Profit]], 0)</f>
        <v>35.090000000000003</v>
      </c>
      <c r="AH135" s="7">
        <f>IFERROR((Orders[[#This Row],[Sales]]/Orders[[#This Row],[Profit_Prodcut/]])*100, "")</f>
        <v>163.60786548874319</v>
      </c>
      <c r="AI135" s="9">
        <f>Orders[[#This Row],[Discount]]</f>
        <v>0.1</v>
      </c>
    </row>
    <row r="136" spans="1:35">
      <c r="A136">
        <v>24328</v>
      </c>
      <c r="B136" t="s">
        <v>59</v>
      </c>
      <c r="C136" s="9">
        <v>0.06</v>
      </c>
      <c r="D136" s="7">
        <v>785.63</v>
      </c>
      <c r="E136">
        <v>259.70999999999998</v>
      </c>
      <c r="F136">
        <v>66.67</v>
      </c>
      <c r="G136">
        <v>241</v>
      </c>
      <c r="H136" t="s">
        <v>344</v>
      </c>
      <c r="I136" t="s">
        <v>42</v>
      </c>
      <c r="J136" t="s">
        <v>61</v>
      </c>
      <c r="K136" t="s">
        <v>44</v>
      </c>
      <c r="L136" t="s">
        <v>155</v>
      </c>
      <c r="M136" t="s">
        <v>124</v>
      </c>
      <c r="N136" t="s">
        <v>345</v>
      </c>
      <c r="O136">
        <v>0.61</v>
      </c>
      <c r="P136" t="s">
        <v>36</v>
      </c>
      <c r="Q136" t="s">
        <v>37</v>
      </c>
      <c r="R136" t="s">
        <v>258</v>
      </c>
      <c r="S136" t="s">
        <v>346</v>
      </c>
      <c r="T136">
        <v>81503</v>
      </c>
      <c r="U136" s="1">
        <v>42114</v>
      </c>
      <c r="V136" s="1">
        <v>42115</v>
      </c>
      <c r="W136">
        <v>11</v>
      </c>
      <c r="X136" s="6">
        <v>2809.87</v>
      </c>
      <c r="Y136">
        <v>90479</v>
      </c>
      <c r="Z136">
        <v>1</v>
      </c>
      <c r="AA136" s="10">
        <v>27.96</v>
      </c>
      <c r="AB136">
        <v>179.35</v>
      </c>
      <c r="AC136" t="s">
        <v>3061</v>
      </c>
      <c r="AD136" t="s">
        <v>3070</v>
      </c>
      <c r="AE136" t="str">
        <f>IF(Orders[[#This Row],[Discount]]&gt;0, "Discounted", "Non-Discounted")</f>
        <v>Discounted</v>
      </c>
      <c r="AF136">
        <f>IF(Orders[[#This Row],[Profit]]&lt;0,Orders[[#This Row],[Profit]], 0)</f>
        <v>0</v>
      </c>
      <c r="AG136">
        <f>IF(Orders[[#This Row],[Profit]]&gt;0,Orders[[#This Row],[Profit]], 0)</f>
        <v>785.63</v>
      </c>
      <c r="AH136" s="7">
        <f>IFERROR((Orders[[#This Row],[Sales]]/Orders[[#This Row],[Profit_Prodcut/]])*100, "")</f>
        <v>357.65818515077069</v>
      </c>
      <c r="AI136" s="9">
        <f>Orders[[#This Row],[Discount]]</f>
        <v>0.06</v>
      </c>
    </row>
    <row r="137" spans="1:35">
      <c r="A137">
        <v>25264</v>
      </c>
      <c r="B137" t="s">
        <v>109</v>
      </c>
      <c r="C137" s="9">
        <v>0.01</v>
      </c>
      <c r="D137" s="7">
        <v>-256.52</v>
      </c>
      <c r="E137">
        <v>5.94</v>
      </c>
      <c r="F137">
        <v>9.92</v>
      </c>
      <c r="G137">
        <v>241</v>
      </c>
      <c r="H137" t="s">
        <v>344</v>
      </c>
      <c r="I137" t="s">
        <v>52</v>
      </c>
      <c r="J137" t="s">
        <v>61</v>
      </c>
      <c r="K137" t="s">
        <v>32</v>
      </c>
      <c r="L137" t="s">
        <v>112</v>
      </c>
      <c r="M137" t="s">
        <v>62</v>
      </c>
      <c r="N137" t="s">
        <v>347</v>
      </c>
      <c r="O137">
        <v>0.38</v>
      </c>
      <c r="P137" t="s">
        <v>36</v>
      </c>
      <c r="Q137" t="s">
        <v>37</v>
      </c>
      <c r="R137" t="s">
        <v>258</v>
      </c>
      <c r="S137" t="s">
        <v>346</v>
      </c>
      <c r="T137">
        <v>81503</v>
      </c>
      <c r="U137" s="1">
        <v>42150</v>
      </c>
      <c r="V137" s="1">
        <v>42157</v>
      </c>
      <c r="W137">
        <v>13</v>
      </c>
      <c r="X137" s="6">
        <v>79.930000000000007</v>
      </c>
      <c r="Y137">
        <v>90480</v>
      </c>
      <c r="Z137">
        <v>7</v>
      </c>
      <c r="AA137" s="10">
        <v>-320.93</v>
      </c>
      <c r="AB137">
        <v>0.81</v>
      </c>
      <c r="AC137" t="s">
        <v>3060</v>
      </c>
      <c r="AD137" t="s">
        <v>3070</v>
      </c>
      <c r="AE137" t="str">
        <f>IF(Orders[[#This Row],[Discount]]&gt;0, "Discounted", "Non-Discounted")</f>
        <v>Discounted</v>
      </c>
      <c r="AF137">
        <f>IF(Orders[[#This Row],[Profit]]&lt;0,Orders[[#This Row],[Profit]], 0)</f>
        <v>-256.52</v>
      </c>
      <c r="AG137">
        <f>IF(Orders[[#This Row],[Profit]]&gt;0,Orders[[#This Row],[Profit]], 0)</f>
        <v>0</v>
      </c>
      <c r="AH137" s="7" t="str">
        <f>IFERROR((Orders[[#This Row],[Sales]]/Orders[[#This Row],[Profit_Prodcut/]])*100, "")</f>
        <v/>
      </c>
      <c r="AI137" s="9">
        <f>Orders[[#This Row],[Discount]]</f>
        <v>0.01</v>
      </c>
    </row>
    <row r="138" spans="1:35">
      <c r="A138">
        <v>25265</v>
      </c>
      <c r="B138" t="s">
        <v>109</v>
      </c>
      <c r="C138" s="9">
        <v>0.02</v>
      </c>
      <c r="D138" s="7">
        <v>398.36</v>
      </c>
      <c r="E138">
        <v>125.99</v>
      </c>
      <c r="F138">
        <v>3</v>
      </c>
      <c r="G138">
        <v>241</v>
      </c>
      <c r="H138" t="s">
        <v>344</v>
      </c>
      <c r="I138" t="s">
        <v>52</v>
      </c>
      <c r="J138" t="s">
        <v>61</v>
      </c>
      <c r="K138" t="s">
        <v>80</v>
      </c>
      <c r="L138" t="s">
        <v>81</v>
      </c>
      <c r="M138" t="s">
        <v>62</v>
      </c>
      <c r="N138" t="s">
        <v>348</v>
      </c>
      <c r="O138">
        <v>0.59</v>
      </c>
      <c r="P138" t="s">
        <v>36</v>
      </c>
      <c r="Q138" t="s">
        <v>37</v>
      </c>
      <c r="R138" t="s">
        <v>258</v>
      </c>
      <c r="S138" t="s">
        <v>346</v>
      </c>
      <c r="T138">
        <v>81503</v>
      </c>
      <c r="U138" s="1">
        <v>42150</v>
      </c>
      <c r="V138" s="1">
        <v>42150</v>
      </c>
      <c r="W138">
        <v>8</v>
      </c>
      <c r="X138" s="6">
        <v>873.18</v>
      </c>
      <c r="Y138">
        <v>90480</v>
      </c>
      <c r="Z138">
        <v>0</v>
      </c>
      <c r="AA138" s="10">
        <v>45.62</v>
      </c>
      <c r="AB138">
        <v>17.82</v>
      </c>
      <c r="AC138" t="s">
        <v>3060</v>
      </c>
      <c r="AD138" t="s">
        <v>3070</v>
      </c>
      <c r="AE138" t="str">
        <f>IF(Orders[[#This Row],[Discount]]&gt;0, "Discounted", "Non-Discounted")</f>
        <v>Discounted</v>
      </c>
      <c r="AF138">
        <f>IF(Orders[[#This Row],[Profit]]&lt;0,Orders[[#This Row],[Profit]], 0)</f>
        <v>0</v>
      </c>
      <c r="AG138">
        <f>IF(Orders[[#This Row],[Profit]]&gt;0,Orders[[#This Row],[Profit]], 0)</f>
        <v>398.36</v>
      </c>
      <c r="AH138" s="7">
        <f>IFERROR((Orders[[#This Row],[Sales]]/Orders[[#This Row],[Profit_Prodcut/]])*100, "")</f>
        <v>219.19369414599856</v>
      </c>
      <c r="AI138" s="9">
        <f>Orders[[#This Row],[Discount]]</f>
        <v>0.02</v>
      </c>
    </row>
    <row r="139" spans="1:35">
      <c r="A139">
        <v>18849</v>
      </c>
      <c r="B139" t="s">
        <v>59</v>
      </c>
      <c r="C139" s="9">
        <v>0.02</v>
      </c>
      <c r="D139" s="7">
        <v>-101.19</v>
      </c>
      <c r="E139">
        <v>146.05000000000001</v>
      </c>
      <c r="F139">
        <v>80.2</v>
      </c>
      <c r="G139">
        <v>247</v>
      </c>
      <c r="H139" t="s">
        <v>349</v>
      </c>
      <c r="I139" t="s">
        <v>42</v>
      </c>
      <c r="J139" t="s">
        <v>31</v>
      </c>
      <c r="K139" t="s">
        <v>44</v>
      </c>
      <c r="L139" t="s">
        <v>155</v>
      </c>
      <c r="M139" t="s">
        <v>124</v>
      </c>
      <c r="N139" t="s">
        <v>350</v>
      </c>
      <c r="O139">
        <v>0.71</v>
      </c>
      <c r="P139" t="s">
        <v>36</v>
      </c>
      <c r="Q139" t="s">
        <v>139</v>
      </c>
      <c r="R139" t="s">
        <v>247</v>
      </c>
      <c r="S139" t="s">
        <v>351</v>
      </c>
      <c r="T139">
        <v>37804</v>
      </c>
      <c r="U139" s="1">
        <v>42058</v>
      </c>
      <c r="V139" s="1">
        <v>42058</v>
      </c>
      <c r="W139">
        <v>5</v>
      </c>
      <c r="X139" s="6">
        <v>798.69</v>
      </c>
      <c r="Y139">
        <v>89139</v>
      </c>
      <c r="Z139">
        <v>0</v>
      </c>
      <c r="AA139" s="10">
        <v>-12.67</v>
      </c>
      <c r="AB139">
        <v>16.3</v>
      </c>
      <c r="AC139" t="s">
        <v>3059</v>
      </c>
      <c r="AD139" t="s">
        <v>3070</v>
      </c>
      <c r="AE139" t="str">
        <f>IF(Orders[[#This Row],[Discount]]&gt;0, "Discounted", "Non-Discounted")</f>
        <v>Discounted</v>
      </c>
      <c r="AF139">
        <f>IF(Orders[[#This Row],[Profit]]&lt;0,Orders[[#This Row],[Profit]], 0)</f>
        <v>-101.19</v>
      </c>
      <c r="AG139">
        <f>IF(Orders[[#This Row],[Profit]]&gt;0,Orders[[#This Row],[Profit]], 0)</f>
        <v>0</v>
      </c>
      <c r="AH139" s="7" t="str">
        <f>IFERROR((Orders[[#This Row],[Sales]]/Orders[[#This Row],[Profit_Prodcut/]])*100, "")</f>
        <v/>
      </c>
      <c r="AI139" s="9">
        <f>Orders[[#This Row],[Discount]]</f>
        <v>0.02</v>
      </c>
    </row>
    <row r="140" spans="1:35">
      <c r="A140">
        <v>18850</v>
      </c>
      <c r="B140" t="s">
        <v>59</v>
      </c>
      <c r="C140" s="9">
        <v>0.06</v>
      </c>
      <c r="D140" s="7">
        <v>-3.33</v>
      </c>
      <c r="E140">
        <v>65.989999999999995</v>
      </c>
      <c r="F140">
        <v>5.92</v>
      </c>
      <c r="G140">
        <v>247</v>
      </c>
      <c r="H140" t="s">
        <v>349</v>
      </c>
      <c r="I140" t="s">
        <v>52</v>
      </c>
      <c r="J140" t="s">
        <v>31</v>
      </c>
      <c r="K140" t="s">
        <v>80</v>
      </c>
      <c r="L140" t="s">
        <v>81</v>
      </c>
      <c r="M140" t="s">
        <v>62</v>
      </c>
      <c r="N140" t="s">
        <v>318</v>
      </c>
      <c r="O140">
        <v>0.55000000000000004</v>
      </c>
      <c r="P140" t="s">
        <v>36</v>
      </c>
      <c r="Q140" t="s">
        <v>139</v>
      </c>
      <c r="R140" t="s">
        <v>247</v>
      </c>
      <c r="S140" t="s">
        <v>351</v>
      </c>
      <c r="T140">
        <v>37804</v>
      </c>
      <c r="U140" s="1">
        <v>42058</v>
      </c>
      <c r="V140" s="1">
        <v>42059</v>
      </c>
      <c r="W140">
        <v>14</v>
      </c>
      <c r="X140" s="6">
        <v>792.11</v>
      </c>
      <c r="Y140">
        <v>89139</v>
      </c>
      <c r="Z140">
        <v>1</v>
      </c>
      <c r="AA140" s="10">
        <v>-0.42</v>
      </c>
      <c r="AB140">
        <v>50.56</v>
      </c>
      <c r="AC140" t="s">
        <v>3059</v>
      </c>
      <c r="AD140" t="s">
        <v>3070</v>
      </c>
      <c r="AE140" t="str">
        <f>IF(Orders[[#This Row],[Discount]]&gt;0, "Discounted", "Non-Discounted")</f>
        <v>Discounted</v>
      </c>
      <c r="AF140">
        <f>IF(Orders[[#This Row],[Profit]]&lt;0,Orders[[#This Row],[Profit]], 0)</f>
        <v>-3.33</v>
      </c>
      <c r="AG140">
        <f>IF(Orders[[#This Row],[Profit]]&gt;0,Orders[[#This Row],[Profit]], 0)</f>
        <v>0</v>
      </c>
      <c r="AH140" s="7" t="str">
        <f>IFERROR((Orders[[#This Row],[Sales]]/Orders[[#This Row],[Profit_Prodcut/]])*100, "")</f>
        <v/>
      </c>
      <c r="AI140" s="9">
        <f>Orders[[#This Row],[Discount]]</f>
        <v>0.06</v>
      </c>
    </row>
    <row r="141" spans="1:35">
      <c r="A141">
        <v>18842</v>
      </c>
      <c r="B141" t="s">
        <v>59</v>
      </c>
      <c r="C141" s="9">
        <v>0.09</v>
      </c>
      <c r="D141" s="7">
        <v>-145.08000000000001</v>
      </c>
      <c r="E141">
        <v>2.88</v>
      </c>
      <c r="F141">
        <v>0.99</v>
      </c>
      <c r="G141">
        <v>247</v>
      </c>
      <c r="H141" t="s">
        <v>349</v>
      </c>
      <c r="I141" t="s">
        <v>52</v>
      </c>
      <c r="J141" t="s">
        <v>31</v>
      </c>
      <c r="K141" t="s">
        <v>32</v>
      </c>
      <c r="L141" t="s">
        <v>137</v>
      </c>
      <c r="M141" t="s">
        <v>62</v>
      </c>
      <c r="N141" t="s">
        <v>352</v>
      </c>
      <c r="O141">
        <v>0.36</v>
      </c>
      <c r="P141" t="s">
        <v>36</v>
      </c>
      <c r="Q141" t="s">
        <v>139</v>
      </c>
      <c r="R141" t="s">
        <v>247</v>
      </c>
      <c r="S141" t="s">
        <v>351</v>
      </c>
      <c r="T141">
        <v>37804</v>
      </c>
      <c r="U141" s="1">
        <v>42084</v>
      </c>
      <c r="V141" s="1">
        <v>42086</v>
      </c>
      <c r="W141">
        <v>10</v>
      </c>
      <c r="X141" s="6">
        <v>28.73</v>
      </c>
      <c r="Y141">
        <v>89140</v>
      </c>
      <c r="Z141">
        <v>2</v>
      </c>
      <c r="AA141" s="10">
        <v>-504.98</v>
      </c>
      <c r="AB141">
        <v>2.84</v>
      </c>
      <c r="AC141" t="s">
        <v>3062</v>
      </c>
      <c r="AD141" t="s">
        <v>3070</v>
      </c>
      <c r="AE141" t="str">
        <f>IF(Orders[[#This Row],[Discount]]&gt;0, "Discounted", "Non-Discounted")</f>
        <v>Discounted</v>
      </c>
      <c r="AF141">
        <f>IF(Orders[[#This Row],[Profit]]&lt;0,Orders[[#This Row],[Profit]], 0)</f>
        <v>-145.08000000000001</v>
      </c>
      <c r="AG141">
        <f>IF(Orders[[#This Row],[Profit]]&gt;0,Orders[[#This Row],[Profit]], 0)</f>
        <v>0</v>
      </c>
      <c r="AH141" s="7" t="str">
        <f>IFERROR((Orders[[#This Row],[Sales]]/Orders[[#This Row],[Profit_Prodcut/]])*100, "")</f>
        <v/>
      </c>
      <c r="AI141" s="9">
        <f>Orders[[#This Row],[Discount]]</f>
        <v>0.09</v>
      </c>
    </row>
    <row r="142" spans="1:35">
      <c r="A142">
        <v>18773</v>
      </c>
      <c r="B142" t="s">
        <v>50</v>
      </c>
      <c r="C142" s="9">
        <v>0.02</v>
      </c>
      <c r="D142" s="7">
        <v>1.1100000000000001</v>
      </c>
      <c r="E142">
        <v>2.58</v>
      </c>
      <c r="F142">
        <v>1.3</v>
      </c>
      <c r="G142">
        <v>250</v>
      </c>
      <c r="H142" t="s">
        <v>353</v>
      </c>
      <c r="I142" t="s">
        <v>30</v>
      </c>
      <c r="J142" t="s">
        <v>31</v>
      </c>
      <c r="K142" t="s">
        <v>32</v>
      </c>
      <c r="L142" t="s">
        <v>33</v>
      </c>
      <c r="M142" t="s">
        <v>34</v>
      </c>
      <c r="N142" t="s">
        <v>354</v>
      </c>
      <c r="O142">
        <v>0.59</v>
      </c>
      <c r="P142" t="s">
        <v>36</v>
      </c>
      <c r="Q142" t="s">
        <v>64</v>
      </c>
      <c r="R142" t="s">
        <v>65</v>
      </c>
      <c r="S142" t="s">
        <v>355</v>
      </c>
      <c r="T142">
        <v>55423</v>
      </c>
      <c r="U142" s="1">
        <v>42152</v>
      </c>
      <c r="V142" s="1">
        <v>42153</v>
      </c>
      <c r="W142">
        <v>39</v>
      </c>
      <c r="X142" s="6">
        <v>109.74</v>
      </c>
      <c r="Y142">
        <v>87214</v>
      </c>
      <c r="Z142">
        <v>1</v>
      </c>
      <c r="AA142" s="10">
        <v>1.01</v>
      </c>
      <c r="AB142">
        <v>2.2400000000000002</v>
      </c>
      <c r="AC142" t="s">
        <v>3060</v>
      </c>
      <c r="AD142" t="s">
        <v>3070</v>
      </c>
      <c r="AE142" t="str">
        <f>IF(Orders[[#This Row],[Discount]]&gt;0, "Discounted", "Non-Discounted")</f>
        <v>Discounted</v>
      </c>
      <c r="AF142">
        <f>IF(Orders[[#This Row],[Profit]]&lt;0,Orders[[#This Row],[Profit]], 0)</f>
        <v>0</v>
      </c>
      <c r="AG142">
        <f>IF(Orders[[#This Row],[Profit]]&gt;0,Orders[[#This Row],[Profit]], 0)</f>
        <v>1.1100000000000001</v>
      </c>
      <c r="AH142" s="7">
        <f>IFERROR((Orders[[#This Row],[Sales]]/Orders[[#This Row],[Profit_Prodcut/]])*100, "")</f>
        <v>9886.4864864864849</v>
      </c>
      <c r="AI142" s="9">
        <f>Orders[[#This Row],[Discount]]</f>
        <v>0.02</v>
      </c>
    </row>
    <row r="143" spans="1:35">
      <c r="A143">
        <v>18774</v>
      </c>
      <c r="B143" t="s">
        <v>50</v>
      </c>
      <c r="C143" s="9">
        <v>0.02</v>
      </c>
      <c r="D143" s="7">
        <v>1061.3800000000001</v>
      </c>
      <c r="E143">
        <v>65.989999999999995</v>
      </c>
      <c r="F143">
        <v>3.9</v>
      </c>
      <c r="G143">
        <v>250</v>
      </c>
      <c r="H143" t="s">
        <v>353</v>
      </c>
      <c r="I143" t="s">
        <v>52</v>
      </c>
      <c r="J143" t="s">
        <v>31</v>
      </c>
      <c r="K143" t="s">
        <v>80</v>
      </c>
      <c r="L143" t="s">
        <v>81</v>
      </c>
      <c r="M143" t="s">
        <v>62</v>
      </c>
      <c r="N143" t="s">
        <v>356</v>
      </c>
      <c r="O143">
        <v>0.55000000000000004</v>
      </c>
      <c r="P143" t="s">
        <v>36</v>
      </c>
      <c r="Q143" t="s">
        <v>64</v>
      </c>
      <c r="R143" t="s">
        <v>65</v>
      </c>
      <c r="S143" t="s">
        <v>355</v>
      </c>
      <c r="T143">
        <v>55423</v>
      </c>
      <c r="U143" s="1">
        <v>42152</v>
      </c>
      <c r="V143" s="1">
        <v>42153</v>
      </c>
      <c r="W143">
        <v>27</v>
      </c>
      <c r="X143" s="6">
        <v>1543.55</v>
      </c>
      <c r="Y143">
        <v>87214</v>
      </c>
      <c r="Z143">
        <v>1</v>
      </c>
      <c r="AA143" s="10">
        <v>68.760000000000005</v>
      </c>
      <c r="AB143">
        <v>31.5</v>
      </c>
      <c r="AC143" t="s">
        <v>3060</v>
      </c>
      <c r="AD143" t="s">
        <v>3070</v>
      </c>
      <c r="AE143" t="str">
        <f>IF(Orders[[#This Row],[Discount]]&gt;0, "Discounted", "Non-Discounted")</f>
        <v>Discounted</v>
      </c>
      <c r="AF143">
        <f>IF(Orders[[#This Row],[Profit]]&lt;0,Orders[[#This Row],[Profit]], 0)</f>
        <v>0</v>
      </c>
      <c r="AG143">
        <f>IF(Orders[[#This Row],[Profit]]&gt;0,Orders[[#This Row],[Profit]], 0)</f>
        <v>1061.3800000000001</v>
      </c>
      <c r="AH143" s="7">
        <f>IFERROR((Orders[[#This Row],[Sales]]/Orders[[#This Row],[Profit_Prodcut/]])*100, "")</f>
        <v>145.42859296387721</v>
      </c>
      <c r="AI143" s="9">
        <f>Orders[[#This Row],[Discount]]</f>
        <v>0.02</v>
      </c>
    </row>
    <row r="144" spans="1:35">
      <c r="A144">
        <v>18801</v>
      </c>
      <c r="B144" t="s">
        <v>59</v>
      </c>
      <c r="C144" s="9">
        <v>0.1</v>
      </c>
      <c r="D144" s="7">
        <v>-53.74</v>
      </c>
      <c r="E144">
        <v>280.98</v>
      </c>
      <c r="F144">
        <v>35.67</v>
      </c>
      <c r="G144">
        <v>254</v>
      </c>
      <c r="H144" t="s">
        <v>357</v>
      </c>
      <c r="I144" t="s">
        <v>42</v>
      </c>
      <c r="J144" t="s">
        <v>43</v>
      </c>
      <c r="K144" t="s">
        <v>44</v>
      </c>
      <c r="L144" t="s">
        <v>155</v>
      </c>
      <c r="M144" t="s">
        <v>124</v>
      </c>
      <c r="N144" t="s">
        <v>358</v>
      </c>
      <c r="O144">
        <v>0.66</v>
      </c>
      <c r="P144" t="s">
        <v>36</v>
      </c>
      <c r="Q144" t="s">
        <v>37</v>
      </c>
      <c r="R144" t="s">
        <v>258</v>
      </c>
      <c r="S144" t="s">
        <v>359</v>
      </c>
      <c r="T144">
        <v>80126</v>
      </c>
      <c r="U144" s="1">
        <v>42165</v>
      </c>
      <c r="V144" s="1">
        <v>42166</v>
      </c>
      <c r="W144">
        <v>5</v>
      </c>
      <c r="X144" s="6">
        <v>1332.82</v>
      </c>
      <c r="Y144">
        <v>86268</v>
      </c>
      <c r="Z144">
        <v>1</v>
      </c>
      <c r="AA144" s="10">
        <v>-4.03</v>
      </c>
      <c r="AB144">
        <v>148.09</v>
      </c>
      <c r="AC144" t="s">
        <v>3058</v>
      </c>
      <c r="AD144" t="s">
        <v>3070</v>
      </c>
      <c r="AE144" t="str">
        <f>IF(Orders[[#This Row],[Discount]]&gt;0, "Discounted", "Non-Discounted")</f>
        <v>Discounted</v>
      </c>
      <c r="AF144">
        <f>IF(Orders[[#This Row],[Profit]]&lt;0,Orders[[#This Row],[Profit]], 0)</f>
        <v>-53.74</v>
      </c>
      <c r="AG144">
        <f>IF(Orders[[#This Row],[Profit]]&gt;0,Orders[[#This Row],[Profit]], 0)</f>
        <v>0</v>
      </c>
      <c r="AH144" s="7" t="str">
        <f>IFERROR((Orders[[#This Row],[Sales]]/Orders[[#This Row],[Profit_Prodcut/]])*100, "")</f>
        <v/>
      </c>
      <c r="AI144" s="9">
        <f>Orders[[#This Row],[Discount]]</f>
        <v>0.1</v>
      </c>
    </row>
    <row r="145" spans="1:35">
      <c r="A145">
        <v>20577</v>
      </c>
      <c r="B145" t="s">
        <v>50</v>
      </c>
      <c r="C145" s="9">
        <v>0.03</v>
      </c>
      <c r="D145" s="7">
        <v>0.68</v>
      </c>
      <c r="E145">
        <v>8.34</v>
      </c>
      <c r="F145">
        <v>2.64</v>
      </c>
      <c r="G145">
        <v>256</v>
      </c>
      <c r="H145" t="s">
        <v>360</v>
      </c>
      <c r="I145" t="s">
        <v>52</v>
      </c>
      <c r="J145" t="s">
        <v>43</v>
      </c>
      <c r="K145" t="s">
        <v>32</v>
      </c>
      <c r="L145" t="s">
        <v>177</v>
      </c>
      <c r="M145" t="s">
        <v>54</v>
      </c>
      <c r="N145" t="s">
        <v>361</v>
      </c>
      <c r="O145">
        <v>0.59</v>
      </c>
      <c r="P145" t="s">
        <v>36</v>
      </c>
      <c r="Q145" t="s">
        <v>56</v>
      </c>
      <c r="R145" t="s">
        <v>237</v>
      </c>
      <c r="S145" t="s">
        <v>362</v>
      </c>
      <c r="T145">
        <v>17331</v>
      </c>
      <c r="U145" s="1">
        <v>42035</v>
      </c>
      <c r="V145" s="1">
        <v>42037</v>
      </c>
      <c r="W145">
        <v>4</v>
      </c>
      <c r="X145" s="6">
        <v>34.64</v>
      </c>
      <c r="Y145">
        <v>86267</v>
      </c>
      <c r="Z145">
        <v>2</v>
      </c>
      <c r="AA145" s="10">
        <v>1.97</v>
      </c>
      <c r="AB145">
        <v>1.07</v>
      </c>
      <c r="AC145" t="s">
        <v>3057</v>
      </c>
      <c r="AD145" t="s">
        <v>3070</v>
      </c>
      <c r="AE145" t="str">
        <f>IF(Orders[[#This Row],[Discount]]&gt;0, "Discounted", "Non-Discounted")</f>
        <v>Discounted</v>
      </c>
      <c r="AF145">
        <f>IF(Orders[[#This Row],[Profit]]&lt;0,Orders[[#This Row],[Profit]], 0)</f>
        <v>0</v>
      </c>
      <c r="AG145">
        <f>IF(Orders[[#This Row],[Profit]]&gt;0,Orders[[#This Row],[Profit]], 0)</f>
        <v>0.68</v>
      </c>
      <c r="AH145" s="7">
        <f>IFERROR((Orders[[#This Row],[Sales]]/Orders[[#This Row],[Profit_Prodcut/]])*100, "")</f>
        <v>5094.1176470588234</v>
      </c>
      <c r="AI145" s="9">
        <f>Orders[[#This Row],[Discount]]</f>
        <v>0.03</v>
      </c>
    </row>
    <row r="146" spans="1:35">
      <c r="A146">
        <v>24498</v>
      </c>
      <c r="B146" t="s">
        <v>59</v>
      </c>
      <c r="C146" s="9">
        <v>0.05</v>
      </c>
      <c r="D146" s="7">
        <v>-127.01</v>
      </c>
      <c r="E146">
        <v>17.48</v>
      </c>
      <c r="F146">
        <v>1.99</v>
      </c>
      <c r="G146">
        <v>258</v>
      </c>
      <c r="H146" t="s">
        <v>363</v>
      </c>
      <c r="I146" t="s">
        <v>52</v>
      </c>
      <c r="J146" t="s">
        <v>117</v>
      </c>
      <c r="K146" t="s">
        <v>80</v>
      </c>
      <c r="L146" t="s">
        <v>183</v>
      </c>
      <c r="M146" t="s">
        <v>54</v>
      </c>
      <c r="N146" t="s">
        <v>364</v>
      </c>
      <c r="O146">
        <v>0.45</v>
      </c>
      <c r="P146" t="s">
        <v>36</v>
      </c>
      <c r="Q146" t="s">
        <v>139</v>
      </c>
      <c r="R146" t="s">
        <v>365</v>
      </c>
      <c r="S146" t="s">
        <v>366</v>
      </c>
      <c r="T146">
        <v>33772</v>
      </c>
      <c r="U146" s="1">
        <v>42006</v>
      </c>
      <c r="V146" s="1">
        <v>42008</v>
      </c>
      <c r="W146">
        <v>3</v>
      </c>
      <c r="X146" s="6">
        <v>52.47</v>
      </c>
      <c r="Y146">
        <v>85858</v>
      </c>
      <c r="Z146">
        <v>2</v>
      </c>
      <c r="AA146" s="10">
        <v>-242.06</v>
      </c>
      <c r="AB146">
        <v>2.76</v>
      </c>
      <c r="AC146" t="s">
        <v>3057</v>
      </c>
      <c r="AD146" t="s">
        <v>3070</v>
      </c>
      <c r="AE146" t="str">
        <f>IF(Orders[[#This Row],[Discount]]&gt;0, "Discounted", "Non-Discounted")</f>
        <v>Discounted</v>
      </c>
      <c r="AF146">
        <f>IF(Orders[[#This Row],[Profit]]&lt;0,Orders[[#This Row],[Profit]], 0)</f>
        <v>-127.01</v>
      </c>
      <c r="AG146">
        <f>IF(Orders[[#This Row],[Profit]]&gt;0,Orders[[#This Row],[Profit]], 0)</f>
        <v>0</v>
      </c>
      <c r="AH146" s="7" t="str">
        <f>IFERROR((Orders[[#This Row],[Sales]]/Orders[[#This Row],[Profit_Prodcut/]])*100, "")</f>
        <v/>
      </c>
      <c r="AI146" s="9">
        <f>Orders[[#This Row],[Discount]]</f>
        <v>0.05</v>
      </c>
    </row>
    <row r="147" spans="1:35">
      <c r="A147">
        <v>18011</v>
      </c>
      <c r="B147" t="s">
        <v>109</v>
      </c>
      <c r="C147" s="9">
        <v>0.09</v>
      </c>
      <c r="D147" s="7">
        <v>5.75</v>
      </c>
      <c r="E147">
        <v>2.88</v>
      </c>
      <c r="F147">
        <v>0.7</v>
      </c>
      <c r="G147">
        <v>259</v>
      </c>
      <c r="H147" t="s">
        <v>367</v>
      </c>
      <c r="I147" t="s">
        <v>52</v>
      </c>
      <c r="J147" t="s">
        <v>117</v>
      </c>
      <c r="K147" t="s">
        <v>32</v>
      </c>
      <c r="L147" t="s">
        <v>33</v>
      </c>
      <c r="M147" t="s">
        <v>34</v>
      </c>
      <c r="N147" t="s">
        <v>368</v>
      </c>
      <c r="O147">
        <v>0.56000000000000005</v>
      </c>
      <c r="P147" t="s">
        <v>36</v>
      </c>
      <c r="Q147" t="s">
        <v>37</v>
      </c>
      <c r="R147" t="s">
        <v>369</v>
      </c>
      <c r="S147" t="s">
        <v>370</v>
      </c>
      <c r="T147">
        <v>87505</v>
      </c>
      <c r="U147" s="1">
        <v>42023</v>
      </c>
      <c r="V147" s="1">
        <v>42023</v>
      </c>
      <c r="W147">
        <v>10</v>
      </c>
      <c r="X147" s="6">
        <v>26.38</v>
      </c>
      <c r="Y147">
        <v>85857</v>
      </c>
      <c r="Z147">
        <v>0</v>
      </c>
      <c r="AA147" s="10">
        <v>21.81</v>
      </c>
      <c r="AB147">
        <v>2.61</v>
      </c>
      <c r="AC147" t="s">
        <v>3057</v>
      </c>
      <c r="AD147" t="s">
        <v>3070</v>
      </c>
      <c r="AE147" t="str">
        <f>IF(Orders[[#This Row],[Discount]]&gt;0, "Discounted", "Non-Discounted")</f>
        <v>Discounted</v>
      </c>
      <c r="AF147">
        <f>IF(Orders[[#This Row],[Profit]]&lt;0,Orders[[#This Row],[Profit]], 0)</f>
        <v>0</v>
      </c>
      <c r="AG147">
        <f>IF(Orders[[#This Row],[Profit]]&gt;0,Orders[[#This Row],[Profit]], 0)</f>
        <v>5.75</v>
      </c>
      <c r="AH147" s="7">
        <f>IFERROR((Orders[[#This Row],[Sales]]/Orders[[#This Row],[Profit_Prodcut/]])*100, "")</f>
        <v>458.78260869565219</v>
      </c>
      <c r="AI147" s="9">
        <f>Orders[[#This Row],[Discount]]</f>
        <v>0.09</v>
      </c>
    </row>
    <row r="148" spans="1:35">
      <c r="A148">
        <v>22370</v>
      </c>
      <c r="B148" t="s">
        <v>28</v>
      </c>
      <c r="C148" s="9">
        <v>0.05</v>
      </c>
      <c r="D148" s="7">
        <v>-2177.9899999999998</v>
      </c>
      <c r="E148">
        <v>31.76</v>
      </c>
      <c r="F148">
        <v>45.51</v>
      </c>
      <c r="G148">
        <v>263</v>
      </c>
      <c r="H148" t="s">
        <v>371</v>
      </c>
      <c r="I148" t="s">
        <v>42</v>
      </c>
      <c r="J148" t="s">
        <v>61</v>
      </c>
      <c r="K148" t="s">
        <v>44</v>
      </c>
      <c r="L148" t="s">
        <v>155</v>
      </c>
      <c r="M148" t="s">
        <v>124</v>
      </c>
      <c r="N148" t="s">
        <v>372</v>
      </c>
      <c r="O148">
        <v>0.65</v>
      </c>
      <c r="P148" t="s">
        <v>36</v>
      </c>
      <c r="Q148" t="s">
        <v>56</v>
      </c>
      <c r="R148" t="s">
        <v>157</v>
      </c>
      <c r="S148" t="s">
        <v>373</v>
      </c>
      <c r="T148">
        <v>44106</v>
      </c>
      <c r="U148" s="1">
        <v>42025</v>
      </c>
      <c r="V148" s="1">
        <v>42027</v>
      </c>
      <c r="W148">
        <v>9</v>
      </c>
      <c r="X148" s="6">
        <v>304.33999999999997</v>
      </c>
      <c r="Y148">
        <v>86297</v>
      </c>
      <c r="Z148">
        <v>2</v>
      </c>
      <c r="AA148" s="10">
        <v>-715.64</v>
      </c>
      <c r="AB148">
        <v>16.02</v>
      </c>
      <c r="AC148" t="s">
        <v>3057</v>
      </c>
      <c r="AD148" t="s">
        <v>3070</v>
      </c>
      <c r="AE148" t="str">
        <f>IF(Orders[[#This Row],[Discount]]&gt;0, "Discounted", "Non-Discounted")</f>
        <v>Discounted</v>
      </c>
      <c r="AF148">
        <f>IF(Orders[[#This Row],[Profit]]&lt;0,Orders[[#This Row],[Profit]], 0)</f>
        <v>-2177.9899999999998</v>
      </c>
      <c r="AG148">
        <f>IF(Orders[[#This Row],[Profit]]&gt;0,Orders[[#This Row],[Profit]], 0)</f>
        <v>0</v>
      </c>
      <c r="AH148" s="7" t="str">
        <f>IFERROR((Orders[[#This Row],[Sales]]/Orders[[#This Row],[Profit_Prodcut/]])*100, "")</f>
        <v/>
      </c>
      <c r="AI148" s="9">
        <f>Orders[[#This Row],[Discount]]</f>
        <v>0.05</v>
      </c>
    </row>
    <row r="149" spans="1:35">
      <c r="A149">
        <v>20858</v>
      </c>
      <c r="B149" t="s">
        <v>40</v>
      </c>
      <c r="C149" s="9">
        <v>0</v>
      </c>
      <c r="D149" s="7">
        <v>326.25</v>
      </c>
      <c r="E149">
        <v>73.98</v>
      </c>
      <c r="F149">
        <v>12.14</v>
      </c>
      <c r="G149">
        <v>266</v>
      </c>
      <c r="H149" t="s">
        <v>374</v>
      </c>
      <c r="I149" t="s">
        <v>30</v>
      </c>
      <c r="J149" t="s">
        <v>31</v>
      </c>
      <c r="K149" t="s">
        <v>80</v>
      </c>
      <c r="L149" t="s">
        <v>183</v>
      </c>
      <c r="M149" t="s">
        <v>62</v>
      </c>
      <c r="N149" t="s">
        <v>375</v>
      </c>
      <c r="O149">
        <v>0.67</v>
      </c>
      <c r="P149" t="s">
        <v>36</v>
      </c>
      <c r="Q149" t="s">
        <v>64</v>
      </c>
      <c r="R149" t="s">
        <v>133</v>
      </c>
      <c r="S149" t="s">
        <v>376</v>
      </c>
      <c r="T149">
        <v>78207</v>
      </c>
      <c r="U149" s="1">
        <v>42142</v>
      </c>
      <c r="V149" s="1">
        <v>42144</v>
      </c>
      <c r="W149">
        <v>17</v>
      </c>
      <c r="X149" s="6">
        <v>1300.81</v>
      </c>
      <c r="Y149">
        <v>90593</v>
      </c>
      <c r="Z149">
        <v>2</v>
      </c>
      <c r="AA149" s="10">
        <v>25.08</v>
      </c>
      <c r="AB149">
        <v>0</v>
      </c>
      <c r="AC149" t="s">
        <v>3060</v>
      </c>
      <c r="AD149" t="s">
        <v>3071</v>
      </c>
      <c r="AE149" t="str">
        <f>IF(Orders[[#This Row],[Discount]]&gt;0, "Discounted", "Non-Discounted")</f>
        <v>Non-Discounted</v>
      </c>
      <c r="AF149">
        <f>IF(Orders[[#This Row],[Profit]]&lt;0,Orders[[#This Row],[Profit]], 0)</f>
        <v>0</v>
      </c>
      <c r="AG149">
        <f>IF(Orders[[#This Row],[Profit]]&gt;0,Orders[[#This Row],[Profit]], 0)</f>
        <v>326.25</v>
      </c>
      <c r="AH149" s="7">
        <f>IFERROR((Orders[[#This Row],[Sales]]/Orders[[#This Row],[Profit_Prodcut/]])*100, "")</f>
        <v>398.71570881226052</v>
      </c>
      <c r="AI149" s="9">
        <f>Orders[[#This Row],[Discount]]</f>
        <v>0</v>
      </c>
    </row>
    <row r="150" spans="1:35">
      <c r="A150">
        <v>19823</v>
      </c>
      <c r="B150" t="s">
        <v>59</v>
      </c>
      <c r="C150" s="9">
        <v>0.08</v>
      </c>
      <c r="D150" s="7">
        <v>8.93</v>
      </c>
      <c r="E150">
        <v>6.48</v>
      </c>
      <c r="F150">
        <v>7.03</v>
      </c>
      <c r="G150">
        <v>266</v>
      </c>
      <c r="H150" t="s">
        <v>374</v>
      </c>
      <c r="I150" t="s">
        <v>52</v>
      </c>
      <c r="J150" t="s">
        <v>31</v>
      </c>
      <c r="K150" t="s">
        <v>32</v>
      </c>
      <c r="L150" t="s">
        <v>96</v>
      </c>
      <c r="M150" t="s">
        <v>62</v>
      </c>
      <c r="N150" t="s">
        <v>377</v>
      </c>
      <c r="O150">
        <v>0.37</v>
      </c>
      <c r="P150" t="s">
        <v>36</v>
      </c>
      <c r="Q150" t="s">
        <v>64</v>
      </c>
      <c r="R150" t="s">
        <v>133</v>
      </c>
      <c r="S150" t="s">
        <v>376</v>
      </c>
      <c r="T150">
        <v>78207</v>
      </c>
      <c r="U150" s="1">
        <v>42139</v>
      </c>
      <c r="V150" s="1">
        <v>42140</v>
      </c>
      <c r="W150">
        <v>10</v>
      </c>
      <c r="X150" s="6">
        <v>67.86</v>
      </c>
      <c r="Y150">
        <v>90594</v>
      </c>
      <c r="Z150">
        <v>1</v>
      </c>
      <c r="AA150" s="10">
        <v>13.16</v>
      </c>
      <c r="AB150">
        <v>5.9</v>
      </c>
      <c r="AC150" t="s">
        <v>3060</v>
      </c>
      <c r="AD150" t="s">
        <v>3070</v>
      </c>
      <c r="AE150" t="str">
        <f>IF(Orders[[#This Row],[Discount]]&gt;0, "Discounted", "Non-Discounted")</f>
        <v>Discounted</v>
      </c>
      <c r="AF150">
        <f>IF(Orders[[#This Row],[Profit]]&lt;0,Orders[[#This Row],[Profit]], 0)</f>
        <v>0</v>
      </c>
      <c r="AG150">
        <f>IF(Orders[[#This Row],[Profit]]&gt;0,Orders[[#This Row],[Profit]], 0)</f>
        <v>8.93</v>
      </c>
      <c r="AH150" s="7">
        <f>IFERROR((Orders[[#This Row],[Sales]]/Orders[[#This Row],[Profit_Prodcut/]])*100, "")</f>
        <v>759.91041433370663</v>
      </c>
      <c r="AI150" s="9">
        <f>Orders[[#This Row],[Discount]]</f>
        <v>0.08</v>
      </c>
    </row>
    <row r="151" spans="1:35">
      <c r="A151">
        <v>19824</v>
      </c>
      <c r="B151" t="s">
        <v>59</v>
      </c>
      <c r="C151" s="9">
        <v>0.01</v>
      </c>
      <c r="D151" s="7">
        <v>229.64</v>
      </c>
      <c r="E151">
        <v>20.34</v>
      </c>
      <c r="F151">
        <v>35</v>
      </c>
      <c r="G151">
        <v>266</v>
      </c>
      <c r="H151" t="s">
        <v>374</v>
      </c>
      <c r="I151" t="s">
        <v>52</v>
      </c>
      <c r="J151" t="s">
        <v>31</v>
      </c>
      <c r="K151" t="s">
        <v>32</v>
      </c>
      <c r="L151" t="s">
        <v>144</v>
      </c>
      <c r="M151" t="s">
        <v>239</v>
      </c>
      <c r="N151" t="s">
        <v>378</v>
      </c>
      <c r="O151">
        <v>0.84</v>
      </c>
      <c r="P151" t="s">
        <v>36</v>
      </c>
      <c r="Q151" t="s">
        <v>64</v>
      </c>
      <c r="R151" t="s">
        <v>133</v>
      </c>
      <c r="S151" t="s">
        <v>376</v>
      </c>
      <c r="T151">
        <v>78207</v>
      </c>
      <c r="U151" s="1">
        <v>42139</v>
      </c>
      <c r="V151" s="1">
        <v>42140</v>
      </c>
      <c r="W151">
        <v>33</v>
      </c>
      <c r="X151" s="6">
        <v>747.28</v>
      </c>
      <c r="Y151">
        <v>90594</v>
      </c>
      <c r="Z151">
        <v>1</v>
      </c>
      <c r="AA151" s="10">
        <v>30.73</v>
      </c>
      <c r="AB151">
        <v>7.55</v>
      </c>
      <c r="AC151" t="s">
        <v>3060</v>
      </c>
      <c r="AD151" t="s">
        <v>3070</v>
      </c>
      <c r="AE151" t="str">
        <f>IF(Orders[[#This Row],[Discount]]&gt;0, "Discounted", "Non-Discounted")</f>
        <v>Discounted</v>
      </c>
      <c r="AF151">
        <f>IF(Orders[[#This Row],[Profit]]&lt;0,Orders[[#This Row],[Profit]], 0)</f>
        <v>0</v>
      </c>
      <c r="AG151">
        <f>IF(Orders[[#This Row],[Profit]]&gt;0,Orders[[#This Row],[Profit]], 0)</f>
        <v>229.64</v>
      </c>
      <c r="AH151" s="7">
        <f>IFERROR((Orders[[#This Row],[Sales]]/Orders[[#This Row],[Profit_Prodcut/]])*100, "")</f>
        <v>325.41369099460024</v>
      </c>
      <c r="AI151" s="9">
        <f>Orders[[#This Row],[Discount]]</f>
        <v>0.01</v>
      </c>
    </row>
    <row r="152" spans="1:35">
      <c r="A152">
        <v>18770</v>
      </c>
      <c r="B152" t="s">
        <v>109</v>
      </c>
      <c r="C152" s="9">
        <v>0.02</v>
      </c>
      <c r="D152" s="7">
        <v>-22.48</v>
      </c>
      <c r="E152">
        <v>5.58</v>
      </c>
      <c r="F152">
        <v>5.3</v>
      </c>
      <c r="G152">
        <v>268</v>
      </c>
      <c r="H152" t="s">
        <v>379</v>
      </c>
      <c r="I152" t="s">
        <v>52</v>
      </c>
      <c r="J152" t="s">
        <v>43</v>
      </c>
      <c r="K152" t="s">
        <v>32</v>
      </c>
      <c r="L152" t="s">
        <v>72</v>
      </c>
      <c r="M152" t="s">
        <v>62</v>
      </c>
      <c r="N152" t="s">
        <v>380</v>
      </c>
      <c r="O152">
        <v>0.35</v>
      </c>
      <c r="P152" t="s">
        <v>36</v>
      </c>
      <c r="Q152" t="s">
        <v>37</v>
      </c>
      <c r="R152" t="s">
        <v>381</v>
      </c>
      <c r="S152" t="s">
        <v>382</v>
      </c>
      <c r="T152">
        <v>86001</v>
      </c>
      <c r="U152" s="1">
        <v>42101</v>
      </c>
      <c r="V152" s="1">
        <v>42106</v>
      </c>
      <c r="W152">
        <v>3</v>
      </c>
      <c r="X152" s="6">
        <v>18.670000000000002</v>
      </c>
      <c r="Y152">
        <v>88941</v>
      </c>
      <c r="Z152">
        <v>5</v>
      </c>
      <c r="AA152" s="10">
        <v>-120.41</v>
      </c>
      <c r="AB152">
        <v>0.38</v>
      </c>
      <c r="AC152" t="s">
        <v>3061</v>
      </c>
      <c r="AD152" t="s">
        <v>3070</v>
      </c>
      <c r="AE152" t="str">
        <f>IF(Orders[[#This Row],[Discount]]&gt;0, "Discounted", "Non-Discounted")</f>
        <v>Discounted</v>
      </c>
      <c r="AF152">
        <f>IF(Orders[[#This Row],[Profit]]&lt;0,Orders[[#This Row],[Profit]], 0)</f>
        <v>-22.48</v>
      </c>
      <c r="AG152">
        <f>IF(Orders[[#This Row],[Profit]]&gt;0,Orders[[#This Row],[Profit]], 0)</f>
        <v>0</v>
      </c>
      <c r="AH152" s="7" t="str">
        <f>IFERROR((Orders[[#This Row],[Sales]]/Orders[[#This Row],[Profit_Prodcut/]])*100, "")</f>
        <v/>
      </c>
      <c r="AI152" s="9">
        <f>Orders[[#This Row],[Discount]]</f>
        <v>0.02</v>
      </c>
    </row>
    <row r="153" spans="1:35">
      <c r="A153">
        <v>18771</v>
      </c>
      <c r="B153" t="s">
        <v>109</v>
      </c>
      <c r="C153" s="9">
        <v>0.03</v>
      </c>
      <c r="D153" s="7">
        <v>78.98</v>
      </c>
      <c r="E153">
        <v>40.89</v>
      </c>
      <c r="F153">
        <v>18.98</v>
      </c>
      <c r="G153">
        <v>268</v>
      </c>
      <c r="H153" t="s">
        <v>379</v>
      </c>
      <c r="I153" t="s">
        <v>52</v>
      </c>
      <c r="J153" t="s">
        <v>43</v>
      </c>
      <c r="K153" t="s">
        <v>44</v>
      </c>
      <c r="L153" t="s">
        <v>53</v>
      </c>
      <c r="M153" t="s">
        <v>62</v>
      </c>
      <c r="N153" t="s">
        <v>383</v>
      </c>
      <c r="O153">
        <v>0.56999999999999995</v>
      </c>
      <c r="P153" t="s">
        <v>36</v>
      </c>
      <c r="Q153" t="s">
        <v>37</v>
      </c>
      <c r="R153" t="s">
        <v>381</v>
      </c>
      <c r="S153" t="s">
        <v>382</v>
      </c>
      <c r="T153">
        <v>86001</v>
      </c>
      <c r="U153" s="1">
        <v>42101</v>
      </c>
      <c r="V153" s="1">
        <v>42108</v>
      </c>
      <c r="W153">
        <v>5</v>
      </c>
      <c r="X153" s="6">
        <v>210.77</v>
      </c>
      <c r="Y153">
        <v>88941</v>
      </c>
      <c r="Z153">
        <v>7</v>
      </c>
      <c r="AA153" s="10">
        <v>37.47</v>
      </c>
      <c r="AB153">
        <v>6.52</v>
      </c>
      <c r="AC153" t="s">
        <v>3061</v>
      </c>
      <c r="AD153" t="s">
        <v>3070</v>
      </c>
      <c r="AE153" t="str">
        <f>IF(Orders[[#This Row],[Discount]]&gt;0, "Discounted", "Non-Discounted")</f>
        <v>Discounted</v>
      </c>
      <c r="AF153">
        <f>IF(Orders[[#This Row],[Profit]]&lt;0,Orders[[#This Row],[Profit]], 0)</f>
        <v>0</v>
      </c>
      <c r="AG153">
        <f>IF(Orders[[#This Row],[Profit]]&gt;0,Orders[[#This Row],[Profit]], 0)</f>
        <v>78.98</v>
      </c>
      <c r="AH153" s="7">
        <f>IFERROR((Orders[[#This Row],[Sales]]/Orders[[#This Row],[Profit_Prodcut/]])*100, "")</f>
        <v>266.86502912129652</v>
      </c>
      <c r="AI153" s="9">
        <f>Orders[[#This Row],[Discount]]</f>
        <v>0.03</v>
      </c>
    </row>
    <row r="154" spans="1:35">
      <c r="A154">
        <v>23059</v>
      </c>
      <c r="B154" t="s">
        <v>109</v>
      </c>
      <c r="C154" s="9">
        <v>0.09</v>
      </c>
      <c r="D154" s="7">
        <v>144.29</v>
      </c>
      <c r="E154">
        <v>35.94</v>
      </c>
      <c r="F154">
        <v>6.66</v>
      </c>
      <c r="G154">
        <v>269</v>
      </c>
      <c r="H154" t="s">
        <v>384</v>
      </c>
      <c r="I154" t="s">
        <v>52</v>
      </c>
      <c r="J154" t="s">
        <v>43</v>
      </c>
      <c r="K154" t="s">
        <v>32</v>
      </c>
      <c r="L154" t="s">
        <v>72</v>
      </c>
      <c r="M154" t="s">
        <v>62</v>
      </c>
      <c r="N154" t="s">
        <v>76</v>
      </c>
      <c r="O154">
        <v>0.4</v>
      </c>
      <c r="P154" t="s">
        <v>36</v>
      </c>
      <c r="Q154" t="s">
        <v>37</v>
      </c>
      <c r="R154" t="s">
        <v>381</v>
      </c>
      <c r="S154" t="s">
        <v>385</v>
      </c>
      <c r="T154">
        <v>85234</v>
      </c>
      <c r="U154" s="1">
        <v>42160</v>
      </c>
      <c r="V154" s="1">
        <v>42165</v>
      </c>
      <c r="W154">
        <v>6</v>
      </c>
      <c r="X154" s="6">
        <v>209.12</v>
      </c>
      <c r="Y154">
        <v>88942</v>
      </c>
      <c r="Z154">
        <v>5</v>
      </c>
      <c r="AA154" s="10">
        <v>69</v>
      </c>
      <c r="AB154">
        <v>20.68</v>
      </c>
      <c r="AC154" t="s">
        <v>3058</v>
      </c>
      <c r="AD154" t="s">
        <v>3070</v>
      </c>
      <c r="AE154" t="str">
        <f>IF(Orders[[#This Row],[Discount]]&gt;0, "Discounted", "Non-Discounted")</f>
        <v>Discounted</v>
      </c>
      <c r="AF154">
        <f>IF(Orders[[#This Row],[Profit]]&lt;0,Orders[[#This Row],[Profit]], 0)</f>
        <v>0</v>
      </c>
      <c r="AG154">
        <f>IF(Orders[[#This Row],[Profit]]&gt;0,Orders[[#This Row],[Profit]], 0)</f>
        <v>144.29</v>
      </c>
      <c r="AH154" s="7">
        <f>IFERROR((Orders[[#This Row],[Sales]]/Orders[[#This Row],[Profit_Prodcut/]])*100, "")</f>
        <v>144.93034860350684</v>
      </c>
      <c r="AI154" s="9">
        <f>Orders[[#This Row],[Discount]]</f>
        <v>0.09</v>
      </c>
    </row>
    <row r="155" spans="1:35">
      <c r="A155">
        <v>23060</v>
      </c>
      <c r="B155" t="s">
        <v>109</v>
      </c>
      <c r="C155" s="9">
        <v>0</v>
      </c>
      <c r="D155" s="7">
        <v>888.15</v>
      </c>
      <c r="E155">
        <v>170.98</v>
      </c>
      <c r="F155">
        <v>13.99</v>
      </c>
      <c r="G155">
        <v>269</v>
      </c>
      <c r="H155" t="s">
        <v>384</v>
      </c>
      <c r="I155" t="s">
        <v>52</v>
      </c>
      <c r="J155" t="s">
        <v>43</v>
      </c>
      <c r="K155" t="s">
        <v>44</v>
      </c>
      <c r="L155" t="s">
        <v>53</v>
      </c>
      <c r="M155" t="s">
        <v>89</v>
      </c>
      <c r="N155" t="s">
        <v>386</v>
      </c>
      <c r="O155">
        <v>0.75</v>
      </c>
      <c r="P155" t="s">
        <v>36</v>
      </c>
      <c r="Q155" t="s">
        <v>37</v>
      </c>
      <c r="R155" t="s">
        <v>381</v>
      </c>
      <c r="S155" t="s">
        <v>385</v>
      </c>
      <c r="T155">
        <v>85234</v>
      </c>
      <c r="U155" s="1">
        <v>42160</v>
      </c>
      <c r="V155" s="1">
        <v>42167</v>
      </c>
      <c r="W155">
        <v>7</v>
      </c>
      <c r="X155" s="6">
        <v>1287.17</v>
      </c>
      <c r="Y155">
        <v>88942</v>
      </c>
      <c r="Z155">
        <v>7</v>
      </c>
      <c r="AA155" s="10">
        <v>69</v>
      </c>
      <c r="AB155">
        <v>0</v>
      </c>
      <c r="AC155" t="s">
        <v>3058</v>
      </c>
      <c r="AD155" t="s">
        <v>3071</v>
      </c>
      <c r="AE155" t="str">
        <f>IF(Orders[[#This Row],[Discount]]&gt;0, "Discounted", "Non-Discounted")</f>
        <v>Non-Discounted</v>
      </c>
      <c r="AF155">
        <f>IF(Orders[[#This Row],[Profit]]&lt;0,Orders[[#This Row],[Profit]], 0)</f>
        <v>0</v>
      </c>
      <c r="AG155">
        <f>IF(Orders[[#This Row],[Profit]]&gt;0,Orders[[#This Row],[Profit]], 0)</f>
        <v>888.15</v>
      </c>
      <c r="AH155" s="7">
        <f>IFERROR((Orders[[#This Row],[Sales]]/Orders[[#This Row],[Profit_Prodcut/]])*100, "")</f>
        <v>144.92709564825762</v>
      </c>
      <c r="AI155" s="9">
        <f>Orders[[#This Row],[Discount]]</f>
        <v>0</v>
      </c>
    </row>
    <row r="156" spans="1:35">
      <c r="A156">
        <v>23061</v>
      </c>
      <c r="B156" t="s">
        <v>109</v>
      </c>
      <c r="C156" s="9">
        <v>0.09</v>
      </c>
      <c r="D156" s="7">
        <v>-46.01</v>
      </c>
      <c r="E156">
        <v>4.9800000000000004</v>
      </c>
      <c r="F156">
        <v>7.44</v>
      </c>
      <c r="G156">
        <v>269</v>
      </c>
      <c r="H156" t="s">
        <v>384</v>
      </c>
      <c r="I156" t="s">
        <v>52</v>
      </c>
      <c r="J156" t="s">
        <v>43</v>
      </c>
      <c r="K156" t="s">
        <v>32</v>
      </c>
      <c r="L156" t="s">
        <v>96</v>
      </c>
      <c r="M156" t="s">
        <v>62</v>
      </c>
      <c r="N156" t="s">
        <v>387</v>
      </c>
      <c r="O156">
        <v>0.36</v>
      </c>
      <c r="P156" t="s">
        <v>36</v>
      </c>
      <c r="Q156" t="s">
        <v>37</v>
      </c>
      <c r="R156" t="s">
        <v>381</v>
      </c>
      <c r="S156" t="s">
        <v>385</v>
      </c>
      <c r="T156">
        <v>85234</v>
      </c>
      <c r="U156" s="1">
        <v>42160</v>
      </c>
      <c r="V156" s="1">
        <v>42162</v>
      </c>
      <c r="W156">
        <v>9</v>
      </c>
      <c r="X156" s="6">
        <v>46.17</v>
      </c>
      <c r="Y156">
        <v>88942</v>
      </c>
      <c r="Z156">
        <v>2</v>
      </c>
      <c r="AA156" s="10">
        <v>-99.64</v>
      </c>
      <c r="AB156">
        <v>4.57</v>
      </c>
      <c r="AC156" t="s">
        <v>3058</v>
      </c>
      <c r="AD156" t="s">
        <v>3070</v>
      </c>
      <c r="AE156" t="str">
        <f>IF(Orders[[#This Row],[Discount]]&gt;0, "Discounted", "Non-Discounted")</f>
        <v>Discounted</v>
      </c>
      <c r="AF156">
        <f>IF(Orders[[#This Row],[Profit]]&lt;0,Orders[[#This Row],[Profit]], 0)</f>
        <v>-46.01</v>
      </c>
      <c r="AG156">
        <f>IF(Orders[[#This Row],[Profit]]&gt;0,Orders[[#This Row],[Profit]], 0)</f>
        <v>0</v>
      </c>
      <c r="AH156" s="7" t="str">
        <f>IFERROR((Orders[[#This Row],[Sales]]/Orders[[#This Row],[Profit_Prodcut/]])*100, "")</f>
        <v/>
      </c>
      <c r="AI156" s="9">
        <f>Orders[[#This Row],[Discount]]</f>
        <v>0.09</v>
      </c>
    </row>
    <row r="157" spans="1:35">
      <c r="A157">
        <v>19515</v>
      </c>
      <c r="B157" t="s">
        <v>59</v>
      </c>
      <c r="C157" s="9">
        <v>0.1</v>
      </c>
      <c r="D157" s="7">
        <v>128.03</v>
      </c>
      <c r="E157">
        <v>80.97</v>
      </c>
      <c r="F157">
        <v>30.06</v>
      </c>
      <c r="G157">
        <v>271</v>
      </c>
      <c r="H157" t="s">
        <v>388</v>
      </c>
      <c r="I157" t="s">
        <v>42</v>
      </c>
      <c r="J157" t="s">
        <v>61</v>
      </c>
      <c r="K157" t="s">
        <v>80</v>
      </c>
      <c r="L157" t="s">
        <v>88</v>
      </c>
      <c r="M157" t="s">
        <v>124</v>
      </c>
      <c r="N157" t="s">
        <v>389</v>
      </c>
      <c r="O157">
        <v>0.4</v>
      </c>
      <c r="P157" t="s">
        <v>36</v>
      </c>
      <c r="Q157" t="s">
        <v>139</v>
      </c>
      <c r="R157" t="s">
        <v>390</v>
      </c>
      <c r="S157" t="s">
        <v>391</v>
      </c>
      <c r="T157">
        <v>30297</v>
      </c>
      <c r="U157" s="1">
        <v>42093</v>
      </c>
      <c r="V157" s="1">
        <v>42094</v>
      </c>
      <c r="W157">
        <v>12</v>
      </c>
      <c r="X157" s="6">
        <v>899.81</v>
      </c>
      <c r="Y157">
        <v>88940</v>
      </c>
      <c r="Z157">
        <v>1</v>
      </c>
      <c r="AA157" s="10">
        <v>14.23</v>
      </c>
      <c r="AB157">
        <v>99.98</v>
      </c>
      <c r="AC157" t="s">
        <v>3062</v>
      </c>
      <c r="AD157" t="s">
        <v>3070</v>
      </c>
      <c r="AE157" t="str">
        <f>IF(Orders[[#This Row],[Discount]]&gt;0, "Discounted", "Non-Discounted")</f>
        <v>Discounted</v>
      </c>
      <c r="AF157">
        <f>IF(Orders[[#This Row],[Profit]]&lt;0,Orders[[#This Row],[Profit]], 0)</f>
        <v>0</v>
      </c>
      <c r="AG157">
        <f>IF(Orders[[#This Row],[Profit]]&gt;0,Orders[[#This Row],[Profit]], 0)</f>
        <v>128.03</v>
      </c>
      <c r="AH157" s="7">
        <f>IFERROR((Orders[[#This Row],[Sales]]/Orders[[#This Row],[Profit_Prodcut/]])*100, "")</f>
        <v>702.81184097477148</v>
      </c>
      <c r="AI157" s="9">
        <f>Orders[[#This Row],[Discount]]</f>
        <v>0.1</v>
      </c>
    </row>
    <row r="158" spans="1:35">
      <c r="A158">
        <v>770</v>
      </c>
      <c r="B158" t="s">
        <v>109</v>
      </c>
      <c r="C158" s="9">
        <v>0.02</v>
      </c>
      <c r="D158" s="7">
        <v>-29.9</v>
      </c>
      <c r="E158">
        <v>5.58</v>
      </c>
      <c r="F158">
        <v>5.3</v>
      </c>
      <c r="G158">
        <v>272</v>
      </c>
      <c r="H158" t="s">
        <v>392</v>
      </c>
      <c r="I158" t="s">
        <v>52</v>
      </c>
      <c r="J158" t="s">
        <v>43</v>
      </c>
      <c r="K158" t="s">
        <v>32</v>
      </c>
      <c r="L158" t="s">
        <v>72</v>
      </c>
      <c r="M158" t="s">
        <v>62</v>
      </c>
      <c r="N158" t="s">
        <v>380</v>
      </c>
      <c r="O158">
        <v>0.35</v>
      </c>
      <c r="P158" t="s">
        <v>36</v>
      </c>
      <c r="Q158" t="s">
        <v>139</v>
      </c>
      <c r="R158" t="s">
        <v>325</v>
      </c>
      <c r="S158" t="s">
        <v>393</v>
      </c>
      <c r="T158">
        <v>28204</v>
      </c>
      <c r="U158" s="1">
        <v>42101</v>
      </c>
      <c r="V158" s="1">
        <v>42106</v>
      </c>
      <c r="W158">
        <v>11</v>
      </c>
      <c r="X158" s="6">
        <v>68.459999999999994</v>
      </c>
      <c r="Y158">
        <v>5509</v>
      </c>
      <c r="Z158">
        <v>5</v>
      </c>
      <c r="AA158" s="10">
        <v>-43.67</v>
      </c>
      <c r="AB158">
        <v>1.4</v>
      </c>
      <c r="AC158" t="s">
        <v>3061</v>
      </c>
      <c r="AD158" t="s">
        <v>3070</v>
      </c>
      <c r="AE158" t="str">
        <f>IF(Orders[[#This Row],[Discount]]&gt;0, "Discounted", "Non-Discounted")</f>
        <v>Discounted</v>
      </c>
      <c r="AF158">
        <f>IF(Orders[[#This Row],[Profit]]&lt;0,Orders[[#This Row],[Profit]], 0)</f>
        <v>-29.9</v>
      </c>
      <c r="AG158">
        <f>IF(Orders[[#This Row],[Profit]]&gt;0,Orders[[#This Row],[Profit]], 0)</f>
        <v>0</v>
      </c>
      <c r="AH158" s="7" t="str">
        <f>IFERROR((Orders[[#This Row],[Sales]]/Orders[[#This Row],[Profit_Prodcut/]])*100, "")</f>
        <v/>
      </c>
      <c r="AI158" s="9">
        <f>Orders[[#This Row],[Discount]]</f>
        <v>0.02</v>
      </c>
    </row>
    <row r="159" spans="1:35">
      <c r="A159">
        <v>771</v>
      </c>
      <c r="B159" t="s">
        <v>109</v>
      </c>
      <c r="C159" s="9">
        <v>0.03</v>
      </c>
      <c r="D159" s="7">
        <v>52.92</v>
      </c>
      <c r="E159">
        <v>40.89</v>
      </c>
      <c r="F159">
        <v>18.98</v>
      </c>
      <c r="G159">
        <v>272</v>
      </c>
      <c r="H159" t="s">
        <v>392</v>
      </c>
      <c r="I159" t="s">
        <v>52</v>
      </c>
      <c r="J159" t="s">
        <v>43</v>
      </c>
      <c r="K159" t="s">
        <v>44</v>
      </c>
      <c r="L159" t="s">
        <v>53</v>
      </c>
      <c r="M159" t="s">
        <v>62</v>
      </c>
      <c r="N159" t="s">
        <v>383</v>
      </c>
      <c r="O159">
        <v>0.56999999999999995</v>
      </c>
      <c r="P159" t="s">
        <v>36</v>
      </c>
      <c r="Q159" t="s">
        <v>139</v>
      </c>
      <c r="R159" t="s">
        <v>325</v>
      </c>
      <c r="S159" t="s">
        <v>393</v>
      </c>
      <c r="T159">
        <v>28204</v>
      </c>
      <c r="U159" s="1">
        <v>42101</v>
      </c>
      <c r="V159" s="1">
        <v>42108</v>
      </c>
      <c r="W159">
        <v>21</v>
      </c>
      <c r="X159" s="6">
        <v>885.23</v>
      </c>
      <c r="Y159">
        <v>5509</v>
      </c>
      <c r="Z159">
        <v>7</v>
      </c>
      <c r="AA159" s="10">
        <v>5.98</v>
      </c>
      <c r="AB159">
        <v>27.38</v>
      </c>
      <c r="AC159" t="s">
        <v>3061</v>
      </c>
      <c r="AD159" t="s">
        <v>3070</v>
      </c>
      <c r="AE159" t="str">
        <f>IF(Orders[[#This Row],[Discount]]&gt;0, "Discounted", "Non-Discounted")</f>
        <v>Discounted</v>
      </c>
      <c r="AF159">
        <f>IF(Orders[[#This Row],[Profit]]&lt;0,Orders[[#This Row],[Profit]], 0)</f>
        <v>0</v>
      </c>
      <c r="AG159">
        <f>IF(Orders[[#This Row],[Profit]]&gt;0,Orders[[#This Row],[Profit]], 0)</f>
        <v>52.92</v>
      </c>
      <c r="AH159" s="7">
        <f>IFERROR((Orders[[#This Row],[Sales]]/Orders[[#This Row],[Profit_Prodcut/]])*100, "")</f>
        <v>1672.7702191987905</v>
      </c>
      <c r="AI159" s="9">
        <f>Orders[[#This Row],[Discount]]</f>
        <v>0.03</v>
      </c>
    </row>
    <row r="160" spans="1:35">
      <c r="A160">
        <v>5059</v>
      </c>
      <c r="B160" t="s">
        <v>109</v>
      </c>
      <c r="C160" s="9">
        <v>0.09</v>
      </c>
      <c r="D160" s="7">
        <v>72.19</v>
      </c>
      <c r="E160">
        <v>35.94</v>
      </c>
      <c r="F160">
        <v>6.66</v>
      </c>
      <c r="G160">
        <v>272</v>
      </c>
      <c r="H160" t="s">
        <v>392</v>
      </c>
      <c r="I160" t="s">
        <v>52</v>
      </c>
      <c r="J160" t="s">
        <v>43</v>
      </c>
      <c r="K160" t="s">
        <v>32</v>
      </c>
      <c r="L160" t="s">
        <v>72</v>
      </c>
      <c r="M160" t="s">
        <v>62</v>
      </c>
      <c r="N160" t="s">
        <v>76</v>
      </c>
      <c r="O160">
        <v>0.4</v>
      </c>
      <c r="P160" t="s">
        <v>36</v>
      </c>
      <c r="Q160" t="s">
        <v>139</v>
      </c>
      <c r="R160" t="s">
        <v>325</v>
      </c>
      <c r="S160" t="s">
        <v>393</v>
      </c>
      <c r="T160">
        <v>28204</v>
      </c>
      <c r="U160" s="1">
        <v>42160</v>
      </c>
      <c r="V160" s="1">
        <v>42165</v>
      </c>
      <c r="W160">
        <v>24</v>
      </c>
      <c r="X160" s="6">
        <v>836.47</v>
      </c>
      <c r="Y160">
        <v>36069</v>
      </c>
      <c r="Z160">
        <v>5</v>
      </c>
      <c r="AA160" s="10">
        <v>8.6300000000000008</v>
      </c>
      <c r="AB160">
        <v>82.73</v>
      </c>
      <c r="AC160" t="s">
        <v>3058</v>
      </c>
      <c r="AD160" t="s">
        <v>3070</v>
      </c>
      <c r="AE160" t="str">
        <f>IF(Orders[[#This Row],[Discount]]&gt;0, "Discounted", "Non-Discounted")</f>
        <v>Discounted</v>
      </c>
      <c r="AF160">
        <f>IF(Orders[[#This Row],[Profit]]&lt;0,Orders[[#This Row],[Profit]], 0)</f>
        <v>0</v>
      </c>
      <c r="AG160">
        <f>IF(Orders[[#This Row],[Profit]]&gt;0,Orders[[#This Row],[Profit]], 0)</f>
        <v>72.19</v>
      </c>
      <c r="AH160" s="7">
        <f>IFERROR((Orders[[#This Row],[Sales]]/Orders[[#This Row],[Profit_Prodcut/]])*100, "")</f>
        <v>1158.706191993351</v>
      </c>
      <c r="AI160" s="9">
        <f>Orders[[#This Row],[Discount]]</f>
        <v>0.09</v>
      </c>
    </row>
    <row r="161" spans="1:35">
      <c r="A161">
        <v>5061</v>
      </c>
      <c r="B161" t="s">
        <v>109</v>
      </c>
      <c r="C161" s="9">
        <v>0.09</v>
      </c>
      <c r="D161" s="7">
        <v>-122.37</v>
      </c>
      <c r="E161">
        <v>4.9800000000000004</v>
      </c>
      <c r="F161">
        <v>7.44</v>
      </c>
      <c r="G161">
        <v>272</v>
      </c>
      <c r="H161" t="s">
        <v>392</v>
      </c>
      <c r="I161" t="s">
        <v>52</v>
      </c>
      <c r="J161" t="s">
        <v>43</v>
      </c>
      <c r="K161" t="s">
        <v>32</v>
      </c>
      <c r="L161" t="s">
        <v>96</v>
      </c>
      <c r="M161" t="s">
        <v>62</v>
      </c>
      <c r="N161" t="s">
        <v>387</v>
      </c>
      <c r="O161">
        <v>0.36</v>
      </c>
      <c r="P161" t="s">
        <v>36</v>
      </c>
      <c r="Q161" t="s">
        <v>139</v>
      </c>
      <c r="R161" t="s">
        <v>325</v>
      </c>
      <c r="S161" t="s">
        <v>393</v>
      </c>
      <c r="T161">
        <v>28204</v>
      </c>
      <c r="U161" s="1">
        <v>42160</v>
      </c>
      <c r="V161" s="1">
        <v>42162</v>
      </c>
      <c r="W161">
        <v>37</v>
      </c>
      <c r="X161" s="6">
        <v>189.83</v>
      </c>
      <c r="Y161">
        <v>36069</v>
      </c>
      <c r="Z161">
        <v>2</v>
      </c>
      <c r="AA161" s="10">
        <v>-64.459999999999994</v>
      </c>
      <c r="AB161">
        <v>18.77</v>
      </c>
      <c r="AC161" t="s">
        <v>3058</v>
      </c>
      <c r="AD161" t="s">
        <v>3070</v>
      </c>
      <c r="AE161" t="str">
        <f>IF(Orders[[#This Row],[Discount]]&gt;0, "Discounted", "Non-Discounted")</f>
        <v>Discounted</v>
      </c>
      <c r="AF161">
        <f>IF(Orders[[#This Row],[Profit]]&lt;0,Orders[[#This Row],[Profit]], 0)</f>
        <v>-122.37</v>
      </c>
      <c r="AG161">
        <f>IF(Orders[[#This Row],[Profit]]&gt;0,Orders[[#This Row],[Profit]], 0)</f>
        <v>0</v>
      </c>
      <c r="AH161" s="7" t="str">
        <f>IFERROR((Orders[[#This Row],[Sales]]/Orders[[#This Row],[Profit_Prodcut/]])*100, "")</f>
        <v/>
      </c>
      <c r="AI161" s="9">
        <f>Orders[[#This Row],[Discount]]</f>
        <v>0.09</v>
      </c>
    </row>
    <row r="162" spans="1:35">
      <c r="A162">
        <v>22180</v>
      </c>
      <c r="B162" t="s">
        <v>40</v>
      </c>
      <c r="C162" s="9">
        <v>0.09</v>
      </c>
      <c r="D162" s="7">
        <v>-51.75</v>
      </c>
      <c r="E162">
        <v>15.28</v>
      </c>
      <c r="F162">
        <v>10.91</v>
      </c>
      <c r="G162">
        <v>275</v>
      </c>
      <c r="H162" t="s">
        <v>394</v>
      </c>
      <c r="I162" t="s">
        <v>52</v>
      </c>
      <c r="J162" t="s">
        <v>31</v>
      </c>
      <c r="K162" t="s">
        <v>32</v>
      </c>
      <c r="L162" t="s">
        <v>112</v>
      </c>
      <c r="M162" t="s">
        <v>62</v>
      </c>
      <c r="N162" t="s">
        <v>395</v>
      </c>
      <c r="O162">
        <v>0.36</v>
      </c>
      <c r="P162" t="s">
        <v>36</v>
      </c>
      <c r="Q162" t="s">
        <v>56</v>
      </c>
      <c r="R162" t="s">
        <v>231</v>
      </c>
      <c r="S162" t="s">
        <v>396</v>
      </c>
      <c r="T162">
        <v>6824</v>
      </c>
      <c r="U162" s="1">
        <v>42028</v>
      </c>
      <c r="V162" s="1">
        <v>42029</v>
      </c>
      <c r="W162">
        <v>4</v>
      </c>
      <c r="X162" s="6">
        <v>61.52</v>
      </c>
      <c r="Y162">
        <v>89292</v>
      </c>
      <c r="Z162">
        <v>1</v>
      </c>
      <c r="AA162" s="10">
        <v>-84.12</v>
      </c>
      <c r="AB162">
        <v>6.08</v>
      </c>
      <c r="AC162" t="s">
        <v>3057</v>
      </c>
      <c r="AD162" t="s">
        <v>3070</v>
      </c>
      <c r="AE162" t="str">
        <f>IF(Orders[[#This Row],[Discount]]&gt;0, "Discounted", "Non-Discounted")</f>
        <v>Discounted</v>
      </c>
      <c r="AF162">
        <f>IF(Orders[[#This Row],[Profit]]&lt;0,Orders[[#This Row],[Profit]], 0)</f>
        <v>-51.75</v>
      </c>
      <c r="AG162">
        <f>IF(Orders[[#This Row],[Profit]]&gt;0,Orders[[#This Row],[Profit]], 0)</f>
        <v>0</v>
      </c>
      <c r="AH162" s="7" t="str">
        <f>IFERROR((Orders[[#This Row],[Sales]]/Orders[[#This Row],[Profit_Prodcut/]])*100, "")</f>
        <v/>
      </c>
      <c r="AI162" s="9">
        <f>Orders[[#This Row],[Discount]]</f>
        <v>0.09</v>
      </c>
    </row>
    <row r="163" spans="1:35">
      <c r="A163">
        <v>23504</v>
      </c>
      <c r="B163" t="s">
        <v>50</v>
      </c>
      <c r="C163" s="9">
        <v>0.04</v>
      </c>
      <c r="D163" s="7">
        <v>-1</v>
      </c>
      <c r="E163">
        <v>1.98</v>
      </c>
      <c r="F163">
        <v>0.7</v>
      </c>
      <c r="G163">
        <v>276</v>
      </c>
      <c r="H163" t="s">
        <v>397</v>
      </c>
      <c r="I163" t="s">
        <v>30</v>
      </c>
      <c r="J163" t="s">
        <v>31</v>
      </c>
      <c r="K163" t="s">
        <v>32</v>
      </c>
      <c r="L163" t="s">
        <v>69</v>
      </c>
      <c r="M163" t="s">
        <v>34</v>
      </c>
      <c r="N163" t="s">
        <v>398</v>
      </c>
      <c r="O163">
        <v>0.83</v>
      </c>
      <c r="P163" t="s">
        <v>36</v>
      </c>
      <c r="Q163" t="s">
        <v>56</v>
      </c>
      <c r="R163" t="s">
        <v>231</v>
      </c>
      <c r="S163" t="s">
        <v>399</v>
      </c>
      <c r="T163">
        <v>6111</v>
      </c>
      <c r="U163" s="1">
        <v>42145</v>
      </c>
      <c r="V163" s="1">
        <v>42146</v>
      </c>
      <c r="W163">
        <v>3</v>
      </c>
      <c r="X163" s="6">
        <v>8.3000000000000007</v>
      </c>
      <c r="Y163">
        <v>89291</v>
      </c>
      <c r="Z163">
        <v>1</v>
      </c>
      <c r="AA163" s="10">
        <v>-12.05</v>
      </c>
      <c r="AB163">
        <v>0.35</v>
      </c>
      <c r="AC163" t="s">
        <v>3060</v>
      </c>
      <c r="AD163" t="s">
        <v>3070</v>
      </c>
      <c r="AE163" t="str">
        <f>IF(Orders[[#This Row],[Discount]]&gt;0, "Discounted", "Non-Discounted")</f>
        <v>Discounted</v>
      </c>
      <c r="AF163">
        <f>IF(Orders[[#This Row],[Profit]]&lt;0,Orders[[#This Row],[Profit]], 0)</f>
        <v>-1</v>
      </c>
      <c r="AG163">
        <f>IF(Orders[[#This Row],[Profit]]&gt;0,Orders[[#This Row],[Profit]], 0)</f>
        <v>0</v>
      </c>
      <c r="AH163" s="7" t="str">
        <f>IFERROR((Orders[[#This Row],[Sales]]/Orders[[#This Row],[Profit_Prodcut/]])*100, "")</f>
        <v/>
      </c>
      <c r="AI163" s="9">
        <f>Orders[[#This Row],[Discount]]</f>
        <v>0.04</v>
      </c>
    </row>
    <row r="164" spans="1:35">
      <c r="A164">
        <v>23503</v>
      </c>
      <c r="B164" t="s">
        <v>50</v>
      </c>
      <c r="C164" s="9">
        <v>0.03</v>
      </c>
      <c r="D164" s="7">
        <v>-221.25</v>
      </c>
      <c r="E164">
        <v>55.99</v>
      </c>
      <c r="F164">
        <v>5</v>
      </c>
      <c r="G164">
        <v>282</v>
      </c>
      <c r="H164" t="s">
        <v>400</v>
      </c>
      <c r="I164" t="s">
        <v>52</v>
      </c>
      <c r="J164" t="s">
        <v>31</v>
      </c>
      <c r="K164" t="s">
        <v>80</v>
      </c>
      <c r="L164" t="s">
        <v>81</v>
      </c>
      <c r="M164" t="s">
        <v>54</v>
      </c>
      <c r="N164" t="s">
        <v>401</v>
      </c>
      <c r="O164">
        <v>0.83</v>
      </c>
      <c r="P164" t="s">
        <v>36</v>
      </c>
      <c r="Q164" t="s">
        <v>56</v>
      </c>
      <c r="R164" t="s">
        <v>57</v>
      </c>
      <c r="S164" t="s">
        <v>402</v>
      </c>
      <c r="T164">
        <v>7109</v>
      </c>
      <c r="U164" s="1">
        <v>42145</v>
      </c>
      <c r="V164" s="1">
        <v>42146</v>
      </c>
      <c r="W164">
        <v>9</v>
      </c>
      <c r="X164" s="6">
        <v>416.95</v>
      </c>
      <c r="Y164">
        <v>89291</v>
      </c>
      <c r="Z164">
        <v>1</v>
      </c>
      <c r="AA164" s="10">
        <v>-53.06</v>
      </c>
      <c r="AB164">
        <v>12.9</v>
      </c>
      <c r="AC164" t="s">
        <v>3060</v>
      </c>
      <c r="AD164" t="s">
        <v>3070</v>
      </c>
      <c r="AE164" t="str">
        <f>IF(Orders[[#This Row],[Discount]]&gt;0, "Discounted", "Non-Discounted")</f>
        <v>Discounted</v>
      </c>
      <c r="AF164">
        <f>IF(Orders[[#This Row],[Profit]]&lt;0,Orders[[#This Row],[Profit]], 0)</f>
        <v>-221.25</v>
      </c>
      <c r="AG164">
        <f>IF(Orders[[#This Row],[Profit]]&gt;0,Orders[[#This Row],[Profit]], 0)</f>
        <v>0</v>
      </c>
      <c r="AH164" s="7" t="str">
        <f>IFERROR((Orders[[#This Row],[Sales]]/Orders[[#This Row],[Profit_Prodcut/]])*100, "")</f>
        <v/>
      </c>
      <c r="AI164" s="9">
        <f>Orders[[#This Row],[Discount]]</f>
        <v>0.03</v>
      </c>
    </row>
    <row r="165" spans="1:35">
      <c r="A165">
        <v>24512</v>
      </c>
      <c r="B165" t="s">
        <v>28</v>
      </c>
      <c r="C165" s="9">
        <v>0.1</v>
      </c>
      <c r="D165" s="7">
        <v>-11.57</v>
      </c>
      <c r="E165">
        <v>1.68</v>
      </c>
      <c r="F165">
        <v>1.57</v>
      </c>
      <c r="G165">
        <v>283</v>
      </c>
      <c r="H165" t="s">
        <v>403</v>
      </c>
      <c r="I165" t="s">
        <v>52</v>
      </c>
      <c r="J165" t="s">
        <v>31</v>
      </c>
      <c r="K165" t="s">
        <v>32</v>
      </c>
      <c r="L165" t="s">
        <v>33</v>
      </c>
      <c r="M165" t="s">
        <v>34</v>
      </c>
      <c r="N165" t="s">
        <v>99</v>
      </c>
      <c r="O165">
        <v>0.59</v>
      </c>
      <c r="P165" t="s">
        <v>36</v>
      </c>
      <c r="Q165" t="s">
        <v>56</v>
      </c>
      <c r="R165" t="s">
        <v>57</v>
      </c>
      <c r="S165" t="s">
        <v>404</v>
      </c>
      <c r="T165">
        <v>7101</v>
      </c>
      <c r="U165" s="1">
        <v>42172</v>
      </c>
      <c r="V165" s="1">
        <v>42173</v>
      </c>
      <c r="W165">
        <v>11</v>
      </c>
      <c r="X165" s="6">
        <v>18.71</v>
      </c>
      <c r="Y165">
        <v>89293</v>
      </c>
      <c r="Z165">
        <v>1</v>
      </c>
      <c r="AA165" s="10">
        <v>-61.84</v>
      </c>
      <c r="AB165">
        <v>2.08</v>
      </c>
      <c r="AC165" t="s">
        <v>3058</v>
      </c>
      <c r="AD165" t="s">
        <v>3070</v>
      </c>
      <c r="AE165" t="str">
        <f>IF(Orders[[#This Row],[Discount]]&gt;0, "Discounted", "Non-Discounted")</f>
        <v>Discounted</v>
      </c>
      <c r="AF165">
        <f>IF(Orders[[#This Row],[Profit]]&lt;0,Orders[[#This Row],[Profit]], 0)</f>
        <v>-11.57</v>
      </c>
      <c r="AG165">
        <f>IF(Orders[[#This Row],[Profit]]&gt;0,Orders[[#This Row],[Profit]], 0)</f>
        <v>0</v>
      </c>
      <c r="AH165" s="7" t="str">
        <f>IFERROR((Orders[[#This Row],[Sales]]/Orders[[#This Row],[Profit_Prodcut/]])*100, "")</f>
        <v/>
      </c>
      <c r="AI165" s="9">
        <f>Orders[[#This Row],[Discount]]</f>
        <v>0.1</v>
      </c>
    </row>
    <row r="166" spans="1:35">
      <c r="A166">
        <v>19168</v>
      </c>
      <c r="B166" t="s">
        <v>109</v>
      </c>
      <c r="C166" s="9">
        <v>0</v>
      </c>
      <c r="D166" s="7">
        <v>-61.87</v>
      </c>
      <c r="E166">
        <v>4.13</v>
      </c>
      <c r="F166">
        <v>5.34</v>
      </c>
      <c r="G166">
        <v>286</v>
      </c>
      <c r="H166" t="s">
        <v>405</v>
      </c>
      <c r="I166" t="s">
        <v>52</v>
      </c>
      <c r="J166" t="s">
        <v>61</v>
      </c>
      <c r="K166" t="s">
        <v>32</v>
      </c>
      <c r="L166" t="s">
        <v>112</v>
      </c>
      <c r="M166" t="s">
        <v>62</v>
      </c>
      <c r="N166" t="s">
        <v>406</v>
      </c>
      <c r="O166">
        <v>0.38</v>
      </c>
      <c r="P166" t="s">
        <v>36</v>
      </c>
      <c r="Q166" t="s">
        <v>64</v>
      </c>
      <c r="R166" t="s">
        <v>186</v>
      </c>
      <c r="S166" t="s">
        <v>407</v>
      </c>
      <c r="T166">
        <v>66203</v>
      </c>
      <c r="U166" s="1">
        <v>42172</v>
      </c>
      <c r="V166" s="1">
        <v>42176</v>
      </c>
      <c r="W166">
        <v>9</v>
      </c>
      <c r="X166" s="6">
        <v>40.950000000000003</v>
      </c>
      <c r="Y166">
        <v>89761</v>
      </c>
      <c r="Z166">
        <v>4</v>
      </c>
      <c r="AA166" s="10">
        <v>-151.09</v>
      </c>
      <c r="AB166">
        <v>0</v>
      </c>
      <c r="AC166" t="s">
        <v>3058</v>
      </c>
      <c r="AD166" t="s">
        <v>3071</v>
      </c>
      <c r="AE166" t="str">
        <f>IF(Orders[[#This Row],[Discount]]&gt;0, "Discounted", "Non-Discounted")</f>
        <v>Non-Discounted</v>
      </c>
      <c r="AF166">
        <f>IF(Orders[[#This Row],[Profit]]&lt;0,Orders[[#This Row],[Profit]], 0)</f>
        <v>-61.87</v>
      </c>
      <c r="AG166">
        <f>IF(Orders[[#This Row],[Profit]]&gt;0,Orders[[#This Row],[Profit]], 0)</f>
        <v>0</v>
      </c>
      <c r="AH166" s="7" t="str">
        <f>IFERROR((Orders[[#This Row],[Sales]]/Orders[[#This Row],[Profit_Prodcut/]])*100, "")</f>
        <v/>
      </c>
      <c r="AI166" s="9">
        <f>Orders[[#This Row],[Discount]]</f>
        <v>0</v>
      </c>
    </row>
    <row r="167" spans="1:35">
      <c r="A167">
        <v>19169</v>
      </c>
      <c r="B167" t="s">
        <v>109</v>
      </c>
      <c r="C167" s="9">
        <v>0.1</v>
      </c>
      <c r="D167" s="7">
        <v>-530.24</v>
      </c>
      <c r="E167">
        <v>130.97999999999999</v>
      </c>
      <c r="F167">
        <v>54.74</v>
      </c>
      <c r="G167">
        <v>286</v>
      </c>
      <c r="H167" t="s">
        <v>405</v>
      </c>
      <c r="I167" t="s">
        <v>42</v>
      </c>
      <c r="J167" t="s">
        <v>61</v>
      </c>
      <c r="K167" t="s">
        <v>44</v>
      </c>
      <c r="L167" t="s">
        <v>194</v>
      </c>
      <c r="M167" t="s">
        <v>124</v>
      </c>
      <c r="N167" t="s">
        <v>408</v>
      </c>
      <c r="O167">
        <v>0.69</v>
      </c>
      <c r="P167" t="s">
        <v>36</v>
      </c>
      <c r="Q167" t="s">
        <v>64</v>
      </c>
      <c r="R167" t="s">
        <v>186</v>
      </c>
      <c r="S167" t="s">
        <v>407</v>
      </c>
      <c r="T167">
        <v>66203</v>
      </c>
      <c r="U167" s="1">
        <v>42172</v>
      </c>
      <c r="V167" s="1">
        <v>42176</v>
      </c>
      <c r="W167">
        <v>9</v>
      </c>
      <c r="X167" s="6">
        <v>1155.73</v>
      </c>
      <c r="Y167">
        <v>89761</v>
      </c>
      <c r="Z167">
        <v>4</v>
      </c>
      <c r="AA167" s="10">
        <v>-45.88</v>
      </c>
      <c r="AB167">
        <v>128.41</v>
      </c>
      <c r="AC167" t="s">
        <v>3058</v>
      </c>
      <c r="AD167" t="s">
        <v>3070</v>
      </c>
      <c r="AE167" t="str">
        <f>IF(Orders[[#This Row],[Discount]]&gt;0, "Discounted", "Non-Discounted")</f>
        <v>Discounted</v>
      </c>
      <c r="AF167">
        <f>IF(Orders[[#This Row],[Profit]]&lt;0,Orders[[#This Row],[Profit]], 0)</f>
        <v>-530.24</v>
      </c>
      <c r="AG167">
        <f>IF(Orders[[#This Row],[Profit]]&gt;0,Orders[[#This Row],[Profit]], 0)</f>
        <v>0</v>
      </c>
      <c r="AH167" s="7" t="str">
        <f>IFERROR((Orders[[#This Row],[Sales]]/Orders[[#This Row],[Profit_Prodcut/]])*100, "")</f>
        <v/>
      </c>
      <c r="AI167" s="9">
        <f>Orders[[#This Row],[Discount]]</f>
        <v>0.1</v>
      </c>
    </row>
    <row r="168" spans="1:35">
      <c r="A168">
        <v>25624</v>
      </c>
      <c r="B168" t="s">
        <v>50</v>
      </c>
      <c r="C168" s="9">
        <v>0.09</v>
      </c>
      <c r="D168" s="7">
        <v>132.69</v>
      </c>
      <c r="E168">
        <v>28.48</v>
      </c>
      <c r="F168">
        <v>1.99</v>
      </c>
      <c r="G168">
        <v>288</v>
      </c>
      <c r="H168" t="s">
        <v>409</v>
      </c>
      <c r="I168" t="s">
        <v>52</v>
      </c>
      <c r="J168" t="s">
        <v>61</v>
      </c>
      <c r="K168" t="s">
        <v>80</v>
      </c>
      <c r="L168" t="s">
        <v>183</v>
      </c>
      <c r="M168" t="s">
        <v>54</v>
      </c>
      <c r="N168" t="s">
        <v>410</v>
      </c>
      <c r="O168">
        <v>0.4</v>
      </c>
      <c r="P168" t="s">
        <v>36</v>
      </c>
      <c r="Q168" t="s">
        <v>64</v>
      </c>
      <c r="R168" t="s">
        <v>186</v>
      </c>
      <c r="S168" t="s">
        <v>411</v>
      </c>
      <c r="T168">
        <v>67212</v>
      </c>
      <c r="U168" s="1">
        <v>42020</v>
      </c>
      <c r="V168" s="1">
        <v>42023</v>
      </c>
      <c r="W168">
        <v>7</v>
      </c>
      <c r="X168" s="6">
        <v>192.3</v>
      </c>
      <c r="Y168">
        <v>89762</v>
      </c>
      <c r="Z168">
        <v>3</v>
      </c>
      <c r="AA168" s="10">
        <v>69</v>
      </c>
      <c r="AB168">
        <v>19.02</v>
      </c>
      <c r="AC168" t="s">
        <v>3057</v>
      </c>
      <c r="AD168" t="s">
        <v>3070</v>
      </c>
      <c r="AE168" t="str">
        <f>IF(Orders[[#This Row],[Discount]]&gt;0, "Discounted", "Non-Discounted")</f>
        <v>Discounted</v>
      </c>
      <c r="AF168">
        <f>IF(Orders[[#This Row],[Profit]]&lt;0,Orders[[#This Row],[Profit]], 0)</f>
        <v>0</v>
      </c>
      <c r="AG168">
        <f>IF(Orders[[#This Row],[Profit]]&gt;0,Orders[[#This Row],[Profit]], 0)</f>
        <v>132.69</v>
      </c>
      <c r="AH168" s="7">
        <f>IFERROR((Orders[[#This Row],[Sales]]/Orders[[#This Row],[Profit_Prodcut/]])*100, "")</f>
        <v>144.92425955234006</v>
      </c>
      <c r="AI168" s="9">
        <f>Orders[[#This Row],[Discount]]</f>
        <v>0.09</v>
      </c>
    </row>
    <row r="169" spans="1:35">
      <c r="A169">
        <v>25625</v>
      </c>
      <c r="B169" t="s">
        <v>50</v>
      </c>
      <c r="C169" s="9">
        <v>0.08</v>
      </c>
      <c r="D169" s="7">
        <v>496.89</v>
      </c>
      <c r="E169">
        <v>65.989999999999995</v>
      </c>
      <c r="F169">
        <v>4.99</v>
      </c>
      <c r="G169">
        <v>288</v>
      </c>
      <c r="H169" t="s">
        <v>409</v>
      </c>
      <c r="I169" t="s">
        <v>30</v>
      </c>
      <c r="J169" t="s">
        <v>61</v>
      </c>
      <c r="K169" t="s">
        <v>80</v>
      </c>
      <c r="L169" t="s">
        <v>81</v>
      </c>
      <c r="M169" t="s">
        <v>62</v>
      </c>
      <c r="N169" t="s">
        <v>412</v>
      </c>
      <c r="O169">
        <v>0.57999999999999996</v>
      </c>
      <c r="P169" t="s">
        <v>36</v>
      </c>
      <c r="Q169" t="s">
        <v>64</v>
      </c>
      <c r="R169" t="s">
        <v>186</v>
      </c>
      <c r="S169" t="s">
        <v>411</v>
      </c>
      <c r="T169">
        <v>67212</v>
      </c>
      <c r="U169" s="1">
        <v>42020</v>
      </c>
      <c r="V169" s="1">
        <v>42022</v>
      </c>
      <c r="W169">
        <v>14</v>
      </c>
      <c r="X169" s="6">
        <v>748.1</v>
      </c>
      <c r="Y169">
        <v>89762</v>
      </c>
      <c r="Z169">
        <v>2</v>
      </c>
      <c r="AA169" s="10">
        <v>66.42</v>
      </c>
      <c r="AB169">
        <v>65.05</v>
      </c>
      <c r="AC169" t="s">
        <v>3057</v>
      </c>
      <c r="AD169" t="s">
        <v>3070</v>
      </c>
      <c r="AE169" t="str">
        <f>IF(Orders[[#This Row],[Discount]]&gt;0, "Discounted", "Non-Discounted")</f>
        <v>Discounted</v>
      </c>
      <c r="AF169">
        <f>IF(Orders[[#This Row],[Profit]]&lt;0,Orders[[#This Row],[Profit]], 0)</f>
        <v>0</v>
      </c>
      <c r="AG169">
        <f>IF(Orders[[#This Row],[Profit]]&gt;0,Orders[[#This Row],[Profit]], 0)</f>
        <v>496.89</v>
      </c>
      <c r="AH169" s="7">
        <f>IFERROR((Orders[[#This Row],[Sales]]/Orders[[#This Row],[Profit_Prodcut/]])*100, "")</f>
        <v>150.55646118859306</v>
      </c>
      <c r="AI169" s="9">
        <f>Orders[[#This Row],[Discount]]</f>
        <v>0.08</v>
      </c>
    </row>
    <row r="170" spans="1:35">
      <c r="A170">
        <v>21223</v>
      </c>
      <c r="B170" t="s">
        <v>40</v>
      </c>
      <c r="C170" s="9">
        <v>0.04</v>
      </c>
      <c r="D170" s="7">
        <v>-135.16</v>
      </c>
      <c r="E170">
        <v>4.9800000000000004</v>
      </c>
      <c r="F170">
        <v>4.62</v>
      </c>
      <c r="G170">
        <v>290</v>
      </c>
      <c r="H170" t="s">
        <v>413</v>
      </c>
      <c r="I170" t="s">
        <v>52</v>
      </c>
      <c r="J170" t="s">
        <v>61</v>
      </c>
      <c r="K170" t="s">
        <v>80</v>
      </c>
      <c r="L170" t="s">
        <v>183</v>
      </c>
      <c r="M170" t="s">
        <v>54</v>
      </c>
      <c r="N170" t="s">
        <v>414</v>
      </c>
      <c r="O170">
        <v>0.64</v>
      </c>
      <c r="P170" t="s">
        <v>36</v>
      </c>
      <c r="Q170" t="s">
        <v>37</v>
      </c>
      <c r="R170" t="s">
        <v>258</v>
      </c>
      <c r="S170" t="s">
        <v>415</v>
      </c>
      <c r="T170">
        <v>80538</v>
      </c>
      <c r="U170" s="1">
        <v>42088</v>
      </c>
      <c r="V170" s="1">
        <v>42089</v>
      </c>
      <c r="W170">
        <v>20</v>
      </c>
      <c r="X170" s="6">
        <v>102.54</v>
      </c>
      <c r="Y170">
        <v>90837</v>
      </c>
      <c r="Z170">
        <v>1</v>
      </c>
      <c r="AA170" s="10">
        <v>-131.81</v>
      </c>
      <c r="AB170">
        <v>4.2699999999999996</v>
      </c>
      <c r="AC170" t="s">
        <v>3062</v>
      </c>
      <c r="AD170" t="s">
        <v>3070</v>
      </c>
      <c r="AE170" t="str">
        <f>IF(Orders[[#This Row],[Discount]]&gt;0, "Discounted", "Non-Discounted")</f>
        <v>Discounted</v>
      </c>
      <c r="AF170">
        <f>IF(Orders[[#This Row],[Profit]]&lt;0,Orders[[#This Row],[Profit]], 0)</f>
        <v>-135.16</v>
      </c>
      <c r="AG170">
        <f>IF(Orders[[#This Row],[Profit]]&gt;0,Orders[[#This Row],[Profit]], 0)</f>
        <v>0</v>
      </c>
      <c r="AH170" s="7" t="str">
        <f>IFERROR((Orders[[#This Row],[Sales]]/Orders[[#This Row],[Profit_Prodcut/]])*100, "")</f>
        <v/>
      </c>
      <c r="AI170" s="9">
        <f>Orders[[#This Row],[Discount]]</f>
        <v>0.04</v>
      </c>
    </row>
    <row r="171" spans="1:35">
      <c r="A171">
        <v>23302</v>
      </c>
      <c r="B171" t="s">
        <v>28</v>
      </c>
      <c r="C171" s="9">
        <v>0.01</v>
      </c>
      <c r="D171" s="7">
        <v>15.9</v>
      </c>
      <c r="E171">
        <v>8.33</v>
      </c>
      <c r="F171">
        <v>1.99</v>
      </c>
      <c r="G171">
        <v>306</v>
      </c>
      <c r="H171" t="s">
        <v>416</v>
      </c>
      <c r="I171" t="s">
        <v>52</v>
      </c>
      <c r="J171" t="s">
        <v>61</v>
      </c>
      <c r="K171" t="s">
        <v>80</v>
      </c>
      <c r="L171" t="s">
        <v>183</v>
      </c>
      <c r="M171" t="s">
        <v>54</v>
      </c>
      <c r="N171" t="s">
        <v>417</v>
      </c>
      <c r="O171">
        <v>0.52</v>
      </c>
      <c r="P171" t="s">
        <v>36</v>
      </c>
      <c r="Q171" t="s">
        <v>56</v>
      </c>
      <c r="R171" t="s">
        <v>418</v>
      </c>
      <c r="S171" t="s">
        <v>419</v>
      </c>
      <c r="T171">
        <v>21208</v>
      </c>
      <c r="U171" s="1">
        <v>42049</v>
      </c>
      <c r="V171" s="1">
        <v>42050</v>
      </c>
      <c r="W171">
        <v>8</v>
      </c>
      <c r="X171" s="6">
        <v>70.16</v>
      </c>
      <c r="Y171">
        <v>87057</v>
      </c>
      <c r="Z171">
        <v>1</v>
      </c>
      <c r="AA171" s="10">
        <v>22.66</v>
      </c>
      <c r="AB171">
        <v>0.71</v>
      </c>
      <c r="AC171" t="s">
        <v>3059</v>
      </c>
      <c r="AD171" t="s">
        <v>3070</v>
      </c>
      <c r="AE171" t="str">
        <f>IF(Orders[[#This Row],[Discount]]&gt;0, "Discounted", "Non-Discounted")</f>
        <v>Discounted</v>
      </c>
      <c r="AF171">
        <f>IF(Orders[[#This Row],[Profit]]&lt;0,Orders[[#This Row],[Profit]], 0)</f>
        <v>0</v>
      </c>
      <c r="AG171">
        <f>IF(Orders[[#This Row],[Profit]]&gt;0,Orders[[#This Row],[Profit]], 0)</f>
        <v>15.9</v>
      </c>
      <c r="AH171" s="7">
        <f>IFERROR((Orders[[#This Row],[Sales]]/Orders[[#This Row],[Profit_Prodcut/]])*100, "")</f>
        <v>441.25786163522014</v>
      </c>
      <c r="AI171" s="9">
        <f>Orders[[#This Row],[Discount]]</f>
        <v>0.01</v>
      </c>
    </row>
    <row r="172" spans="1:35">
      <c r="A172">
        <v>23303</v>
      </c>
      <c r="B172" t="s">
        <v>28</v>
      </c>
      <c r="C172" s="9">
        <v>0.04</v>
      </c>
      <c r="D172" s="7">
        <v>855.99</v>
      </c>
      <c r="E172">
        <v>85.99</v>
      </c>
      <c r="F172">
        <v>0.99</v>
      </c>
      <c r="G172">
        <v>306</v>
      </c>
      <c r="H172" t="s">
        <v>416</v>
      </c>
      <c r="I172" t="s">
        <v>52</v>
      </c>
      <c r="J172" t="s">
        <v>61</v>
      </c>
      <c r="K172" t="s">
        <v>80</v>
      </c>
      <c r="L172" t="s">
        <v>81</v>
      </c>
      <c r="M172" t="s">
        <v>34</v>
      </c>
      <c r="N172" t="s">
        <v>420</v>
      </c>
      <c r="O172">
        <v>0.55000000000000004</v>
      </c>
      <c r="P172" t="s">
        <v>36</v>
      </c>
      <c r="Q172" t="s">
        <v>56</v>
      </c>
      <c r="R172" t="s">
        <v>418</v>
      </c>
      <c r="S172" t="s">
        <v>419</v>
      </c>
      <c r="T172">
        <v>21208</v>
      </c>
      <c r="U172" s="1">
        <v>42049</v>
      </c>
      <c r="V172" s="1">
        <v>42051</v>
      </c>
      <c r="W172">
        <v>17</v>
      </c>
      <c r="X172" s="6">
        <v>1240.57</v>
      </c>
      <c r="Y172">
        <v>87057</v>
      </c>
      <c r="Z172">
        <v>2</v>
      </c>
      <c r="AA172" s="10">
        <v>69</v>
      </c>
      <c r="AB172">
        <v>51.69</v>
      </c>
      <c r="AC172" t="s">
        <v>3059</v>
      </c>
      <c r="AD172" t="s">
        <v>3070</v>
      </c>
      <c r="AE172" t="str">
        <f>IF(Orders[[#This Row],[Discount]]&gt;0, "Discounted", "Non-Discounted")</f>
        <v>Discounted</v>
      </c>
      <c r="AF172">
        <f>IF(Orders[[#This Row],[Profit]]&lt;0,Orders[[#This Row],[Profit]], 0)</f>
        <v>0</v>
      </c>
      <c r="AG172">
        <f>IF(Orders[[#This Row],[Profit]]&gt;0,Orders[[#This Row],[Profit]], 0)</f>
        <v>855.99</v>
      </c>
      <c r="AH172" s="7">
        <f>IFERROR((Orders[[#This Row],[Sales]]/Orders[[#This Row],[Profit_Prodcut/]])*100, "")</f>
        <v>144.9280949543803</v>
      </c>
      <c r="AI172" s="9">
        <f>Orders[[#This Row],[Discount]]</f>
        <v>0.04</v>
      </c>
    </row>
    <row r="173" spans="1:35">
      <c r="A173">
        <v>5302</v>
      </c>
      <c r="B173" t="s">
        <v>28</v>
      </c>
      <c r="C173" s="9">
        <v>0.01</v>
      </c>
      <c r="D173" s="7">
        <v>10.74</v>
      </c>
      <c r="E173">
        <v>8.33</v>
      </c>
      <c r="F173">
        <v>1.99</v>
      </c>
      <c r="G173">
        <v>308</v>
      </c>
      <c r="H173" t="s">
        <v>421</v>
      </c>
      <c r="I173" t="s">
        <v>52</v>
      </c>
      <c r="J173" t="s">
        <v>61</v>
      </c>
      <c r="K173" t="s">
        <v>80</v>
      </c>
      <c r="L173" t="s">
        <v>183</v>
      </c>
      <c r="M173" t="s">
        <v>54</v>
      </c>
      <c r="N173" t="s">
        <v>417</v>
      </c>
      <c r="O173">
        <v>0.52</v>
      </c>
      <c r="P173" t="s">
        <v>36</v>
      </c>
      <c r="Q173" t="s">
        <v>37</v>
      </c>
      <c r="R173" t="s">
        <v>38</v>
      </c>
      <c r="S173" t="s">
        <v>212</v>
      </c>
      <c r="T173">
        <v>98115</v>
      </c>
      <c r="U173" s="1">
        <v>42049</v>
      </c>
      <c r="V173" s="1">
        <v>42050</v>
      </c>
      <c r="W173">
        <v>32</v>
      </c>
      <c r="X173" s="6">
        <v>280.62</v>
      </c>
      <c r="Y173">
        <v>37760</v>
      </c>
      <c r="Z173">
        <v>1</v>
      </c>
      <c r="AA173" s="10">
        <v>3.83</v>
      </c>
      <c r="AB173">
        <v>2.83</v>
      </c>
      <c r="AC173" t="s">
        <v>3059</v>
      </c>
      <c r="AD173" t="s">
        <v>3070</v>
      </c>
      <c r="AE173" t="str">
        <f>IF(Orders[[#This Row],[Discount]]&gt;0, "Discounted", "Non-Discounted")</f>
        <v>Discounted</v>
      </c>
      <c r="AF173">
        <f>IF(Orders[[#This Row],[Profit]]&lt;0,Orders[[#This Row],[Profit]], 0)</f>
        <v>0</v>
      </c>
      <c r="AG173">
        <f>IF(Orders[[#This Row],[Profit]]&gt;0,Orders[[#This Row],[Profit]], 0)</f>
        <v>10.74</v>
      </c>
      <c r="AH173" s="7">
        <f>IFERROR((Orders[[#This Row],[Sales]]/Orders[[#This Row],[Profit_Prodcut/]])*100, "")</f>
        <v>2612.8491620111731</v>
      </c>
      <c r="AI173" s="9">
        <f>Orders[[#This Row],[Discount]]</f>
        <v>0.01</v>
      </c>
    </row>
    <row r="174" spans="1:35">
      <c r="A174">
        <v>18853</v>
      </c>
      <c r="B174" t="s">
        <v>59</v>
      </c>
      <c r="C174" s="9">
        <v>0.04</v>
      </c>
      <c r="D174" s="7">
        <v>-1759.58</v>
      </c>
      <c r="E174">
        <v>1637.53</v>
      </c>
      <c r="F174">
        <v>24.49</v>
      </c>
      <c r="G174">
        <v>314</v>
      </c>
      <c r="H174" t="s">
        <v>422</v>
      </c>
      <c r="I174" t="s">
        <v>52</v>
      </c>
      <c r="J174" t="s">
        <v>31</v>
      </c>
      <c r="K174" t="s">
        <v>32</v>
      </c>
      <c r="L174" t="s">
        <v>177</v>
      </c>
      <c r="M174" t="s">
        <v>89</v>
      </c>
      <c r="N174" t="s">
        <v>423</v>
      </c>
      <c r="O174">
        <v>0.81</v>
      </c>
      <c r="P174" t="s">
        <v>36</v>
      </c>
      <c r="Q174" t="s">
        <v>64</v>
      </c>
      <c r="R174" t="s">
        <v>181</v>
      </c>
      <c r="S174" t="s">
        <v>391</v>
      </c>
      <c r="T174">
        <v>60130</v>
      </c>
      <c r="U174" s="1">
        <v>42083</v>
      </c>
      <c r="V174" s="1">
        <v>42085</v>
      </c>
      <c r="W174">
        <v>2</v>
      </c>
      <c r="X174" s="6">
        <v>3206.94</v>
      </c>
      <c r="Y174">
        <v>89166</v>
      </c>
      <c r="Z174">
        <v>2</v>
      </c>
      <c r="AA174" s="10">
        <v>-54.87</v>
      </c>
      <c r="AB174">
        <v>133.62</v>
      </c>
      <c r="AC174" t="s">
        <v>3062</v>
      </c>
      <c r="AD174" t="s">
        <v>3070</v>
      </c>
      <c r="AE174" t="str">
        <f>IF(Orders[[#This Row],[Discount]]&gt;0, "Discounted", "Non-Discounted")</f>
        <v>Discounted</v>
      </c>
      <c r="AF174">
        <f>IF(Orders[[#This Row],[Profit]]&lt;0,Orders[[#This Row],[Profit]], 0)</f>
        <v>-1759.58</v>
      </c>
      <c r="AG174">
        <f>IF(Orders[[#This Row],[Profit]]&gt;0,Orders[[#This Row],[Profit]], 0)</f>
        <v>0</v>
      </c>
      <c r="AH174" s="7" t="str">
        <f>IFERROR((Orders[[#This Row],[Sales]]/Orders[[#This Row],[Profit_Prodcut/]])*100, "")</f>
        <v/>
      </c>
      <c r="AI174" s="9">
        <f>Orders[[#This Row],[Discount]]</f>
        <v>0.04</v>
      </c>
    </row>
    <row r="175" spans="1:35">
      <c r="A175">
        <v>18852</v>
      </c>
      <c r="B175" t="s">
        <v>59</v>
      </c>
      <c r="C175" s="9">
        <v>0.01</v>
      </c>
      <c r="D175" s="7">
        <v>-72.23</v>
      </c>
      <c r="E175">
        <v>19.98</v>
      </c>
      <c r="F175">
        <v>4</v>
      </c>
      <c r="G175">
        <v>315</v>
      </c>
      <c r="H175" t="s">
        <v>424</v>
      </c>
      <c r="I175" t="s">
        <v>52</v>
      </c>
      <c r="J175" t="s">
        <v>31</v>
      </c>
      <c r="K175" t="s">
        <v>80</v>
      </c>
      <c r="L175" t="s">
        <v>183</v>
      </c>
      <c r="M175" t="s">
        <v>62</v>
      </c>
      <c r="N175" t="s">
        <v>190</v>
      </c>
      <c r="O175">
        <v>0.68</v>
      </c>
      <c r="P175" t="s">
        <v>36</v>
      </c>
      <c r="Q175" t="s">
        <v>56</v>
      </c>
      <c r="R175" t="s">
        <v>196</v>
      </c>
      <c r="S175" t="s">
        <v>425</v>
      </c>
      <c r="T175">
        <v>1007</v>
      </c>
      <c r="U175" s="1">
        <v>42083</v>
      </c>
      <c r="V175" s="1">
        <v>42083</v>
      </c>
      <c r="W175">
        <v>2</v>
      </c>
      <c r="X175" s="6">
        <v>43.08</v>
      </c>
      <c r="Y175">
        <v>89166</v>
      </c>
      <c r="Z175">
        <v>0</v>
      </c>
      <c r="AA175" s="10">
        <v>-167.66</v>
      </c>
      <c r="AB175">
        <v>0.44</v>
      </c>
      <c r="AC175" t="s">
        <v>3062</v>
      </c>
      <c r="AD175" t="s">
        <v>3070</v>
      </c>
      <c r="AE175" t="str">
        <f>IF(Orders[[#This Row],[Discount]]&gt;0, "Discounted", "Non-Discounted")</f>
        <v>Discounted</v>
      </c>
      <c r="AF175">
        <f>IF(Orders[[#This Row],[Profit]]&lt;0,Orders[[#This Row],[Profit]], 0)</f>
        <v>-72.23</v>
      </c>
      <c r="AG175">
        <f>IF(Orders[[#This Row],[Profit]]&gt;0,Orders[[#This Row],[Profit]], 0)</f>
        <v>0</v>
      </c>
      <c r="AH175" s="7" t="str">
        <f>IFERROR((Orders[[#This Row],[Sales]]/Orders[[#This Row],[Profit_Prodcut/]])*100, "")</f>
        <v/>
      </c>
      <c r="AI175" s="9">
        <f>Orders[[#This Row],[Discount]]</f>
        <v>0.01</v>
      </c>
    </row>
    <row r="176" spans="1:35">
      <c r="A176">
        <v>18032</v>
      </c>
      <c r="B176" t="s">
        <v>40</v>
      </c>
      <c r="C176" s="9">
        <v>0.09</v>
      </c>
      <c r="D176" s="7">
        <v>-27.16</v>
      </c>
      <c r="E176">
        <v>7.38</v>
      </c>
      <c r="F176">
        <v>5.21</v>
      </c>
      <c r="G176">
        <v>317</v>
      </c>
      <c r="H176" t="s">
        <v>426</v>
      </c>
      <c r="I176" t="s">
        <v>52</v>
      </c>
      <c r="J176" t="s">
        <v>31</v>
      </c>
      <c r="K176" t="s">
        <v>44</v>
      </c>
      <c r="L176" t="s">
        <v>53</v>
      </c>
      <c r="M176" t="s">
        <v>62</v>
      </c>
      <c r="N176" t="s">
        <v>427</v>
      </c>
      <c r="O176">
        <v>0.56000000000000005</v>
      </c>
      <c r="P176" t="s">
        <v>36</v>
      </c>
      <c r="Q176" t="s">
        <v>37</v>
      </c>
      <c r="R176" t="s">
        <v>48</v>
      </c>
      <c r="S176" t="s">
        <v>428</v>
      </c>
      <c r="T176">
        <v>91945</v>
      </c>
      <c r="U176" s="1">
        <v>42172</v>
      </c>
      <c r="V176" s="1">
        <v>42173</v>
      </c>
      <c r="W176">
        <v>9</v>
      </c>
      <c r="X176" s="6">
        <v>66.55</v>
      </c>
      <c r="Y176">
        <v>86041</v>
      </c>
      <c r="Z176">
        <v>1</v>
      </c>
      <c r="AA176" s="10">
        <v>-40.81</v>
      </c>
      <c r="AB176">
        <v>6.58</v>
      </c>
      <c r="AC176" t="s">
        <v>3058</v>
      </c>
      <c r="AD176" t="s">
        <v>3070</v>
      </c>
      <c r="AE176" t="str">
        <f>IF(Orders[[#This Row],[Discount]]&gt;0, "Discounted", "Non-Discounted")</f>
        <v>Discounted</v>
      </c>
      <c r="AF176">
        <f>IF(Orders[[#This Row],[Profit]]&lt;0,Orders[[#This Row],[Profit]], 0)</f>
        <v>-27.16</v>
      </c>
      <c r="AG176">
        <f>IF(Orders[[#This Row],[Profit]]&gt;0,Orders[[#This Row],[Profit]], 0)</f>
        <v>0</v>
      </c>
      <c r="AH176" s="7" t="str">
        <f>IFERROR((Orders[[#This Row],[Sales]]/Orders[[#This Row],[Profit_Prodcut/]])*100, "")</f>
        <v/>
      </c>
      <c r="AI176" s="9">
        <f>Orders[[#This Row],[Discount]]</f>
        <v>0.09</v>
      </c>
    </row>
    <row r="177" spans="1:35">
      <c r="A177">
        <v>18033</v>
      </c>
      <c r="B177" t="s">
        <v>40</v>
      </c>
      <c r="C177" s="9">
        <v>0.04</v>
      </c>
      <c r="D177" s="7">
        <v>-52.34</v>
      </c>
      <c r="E177">
        <v>5.98</v>
      </c>
      <c r="F177">
        <v>5.15</v>
      </c>
      <c r="G177">
        <v>317</v>
      </c>
      <c r="H177" t="s">
        <v>426</v>
      </c>
      <c r="I177" t="s">
        <v>52</v>
      </c>
      <c r="J177" t="s">
        <v>31</v>
      </c>
      <c r="K177" t="s">
        <v>32</v>
      </c>
      <c r="L177" t="s">
        <v>96</v>
      </c>
      <c r="M177" t="s">
        <v>62</v>
      </c>
      <c r="N177" t="s">
        <v>132</v>
      </c>
      <c r="O177">
        <v>0.36</v>
      </c>
      <c r="P177" t="s">
        <v>36</v>
      </c>
      <c r="Q177" t="s">
        <v>37</v>
      </c>
      <c r="R177" t="s">
        <v>48</v>
      </c>
      <c r="S177" t="s">
        <v>428</v>
      </c>
      <c r="T177">
        <v>91945</v>
      </c>
      <c r="U177" s="1">
        <v>42172</v>
      </c>
      <c r="V177" s="1">
        <v>42173</v>
      </c>
      <c r="W177">
        <v>17</v>
      </c>
      <c r="X177" s="6">
        <v>103.49</v>
      </c>
      <c r="Y177">
        <v>86041</v>
      </c>
      <c r="Z177">
        <v>1</v>
      </c>
      <c r="AA177" s="10">
        <v>-50.58</v>
      </c>
      <c r="AB177">
        <v>4.3099999999999996</v>
      </c>
      <c r="AC177" t="s">
        <v>3058</v>
      </c>
      <c r="AD177" t="s">
        <v>3070</v>
      </c>
      <c r="AE177" t="str">
        <f>IF(Orders[[#This Row],[Discount]]&gt;0, "Discounted", "Non-Discounted")</f>
        <v>Discounted</v>
      </c>
      <c r="AF177">
        <f>IF(Orders[[#This Row],[Profit]]&lt;0,Orders[[#This Row],[Profit]], 0)</f>
        <v>-52.34</v>
      </c>
      <c r="AG177">
        <f>IF(Orders[[#This Row],[Profit]]&gt;0,Orders[[#This Row],[Profit]], 0)</f>
        <v>0</v>
      </c>
      <c r="AH177" s="7" t="str">
        <f>IFERROR((Orders[[#This Row],[Sales]]/Orders[[#This Row],[Profit_Prodcut/]])*100, "")</f>
        <v/>
      </c>
      <c r="AI177" s="9">
        <f>Orders[[#This Row],[Discount]]</f>
        <v>0.04</v>
      </c>
    </row>
    <row r="178" spans="1:35">
      <c r="A178">
        <v>18034</v>
      </c>
      <c r="B178" t="s">
        <v>40</v>
      </c>
      <c r="C178" s="9">
        <v>0.04</v>
      </c>
      <c r="D178" s="7">
        <v>-119.94</v>
      </c>
      <c r="E178">
        <v>15.42</v>
      </c>
      <c r="F178">
        <v>10.68</v>
      </c>
      <c r="G178">
        <v>317</v>
      </c>
      <c r="H178" t="s">
        <v>426</v>
      </c>
      <c r="I178" t="s">
        <v>52</v>
      </c>
      <c r="J178" t="s">
        <v>31</v>
      </c>
      <c r="K178" t="s">
        <v>32</v>
      </c>
      <c r="L178" t="s">
        <v>144</v>
      </c>
      <c r="M178" t="s">
        <v>62</v>
      </c>
      <c r="N178" t="s">
        <v>429</v>
      </c>
      <c r="O178">
        <v>0.57999999999999996</v>
      </c>
      <c r="P178" t="s">
        <v>36</v>
      </c>
      <c r="Q178" t="s">
        <v>37</v>
      </c>
      <c r="R178" t="s">
        <v>48</v>
      </c>
      <c r="S178" t="s">
        <v>428</v>
      </c>
      <c r="T178">
        <v>91945</v>
      </c>
      <c r="U178" s="1">
        <v>42172</v>
      </c>
      <c r="V178" s="1">
        <v>42173</v>
      </c>
      <c r="W178">
        <v>12</v>
      </c>
      <c r="X178" s="6">
        <v>192.18</v>
      </c>
      <c r="Y178">
        <v>86041</v>
      </c>
      <c r="Z178">
        <v>1</v>
      </c>
      <c r="AA178" s="10">
        <v>-62.41</v>
      </c>
      <c r="AB178">
        <v>8.01</v>
      </c>
      <c r="AC178" t="s">
        <v>3058</v>
      </c>
      <c r="AD178" t="s">
        <v>3070</v>
      </c>
      <c r="AE178" t="str">
        <f>IF(Orders[[#This Row],[Discount]]&gt;0, "Discounted", "Non-Discounted")</f>
        <v>Discounted</v>
      </c>
      <c r="AF178">
        <f>IF(Orders[[#This Row],[Profit]]&lt;0,Orders[[#This Row],[Profit]], 0)</f>
        <v>-119.94</v>
      </c>
      <c r="AG178">
        <f>IF(Orders[[#This Row],[Profit]]&gt;0,Orders[[#This Row],[Profit]], 0)</f>
        <v>0</v>
      </c>
      <c r="AH178" s="7" t="str">
        <f>IFERROR((Orders[[#This Row],[Sales]]/Orders[[#This Row],[Profit_Prodcut/]])*100, "")</f>
        <v/>
      </c>
      <c r="AI178" s="9">
        <f>Orders[[#This Row],[Discount]]</f>
        <v>0.04</v>
      </c>
    </row>
    <row r="179" spans="1:35">
      <c r="A179">
        <v>20641</v>
      </c>
      <c r="B179" t="s">
        <v>109</v>
      </c>
      <c r="C179" s="9">
        <v>0.04</v>
      </c>
      <c r="D179" s="7">
        <v>9.93</v>
      </c>
      <c r="E179">
        <v>8.33</v>
      </c>
      <c r="F179">
        <v>1.99</v>
      </c>
      <c r="G179">
        <v>321</v>
      </c>
      <c r="H179" t="s">
        <v>430</v>
      </c>
      <c r="I179" t="s">
        <v>52</v>
      </c>
      <c r="J179" t="s">
        <v>117</v>
      </c>
      <c r="K179" t="s">
        <v>80</v>
      </c>
      <c r="L179" t="s">
        <v>183</v>
      </c>
      <c r="M179" t="s">
        <v>54</v>
      </c>
      <c r="N179" t="s">
        <v>417</v>
      </c>
      <c r="O179">
        <v>0.52</v>
      </c>
      <c r="P179" t="s">
        <v>36</v>
      </c>
      <c r="Q179" t="s">
        <v>56</v>
      </c>
      <c r="R179" t="s">
        <v>418</v>
      </c>
      <c r="S179" t="s">
        <v>431</v>
      </c>
      <c r="T179">
        <v>20854</v>
      </c>
      <c r="U179" s="1">
        <v>42098</v>
      </c>
      <c r="V179" s="1">
        <v>42103</v>
      </c>
      <c r="W179">
        <v>11</v>
      </c>
      <c r="X179" s="6">
        <v>89.76</v>
      </c>
      <c r="Y179">
        <v>91057</v>
      </c>
      <c r="Z179">
        <v>5</v>
      </c>
      <c r="AA179" s="10">
        <v>11.06</v>
      </c>
      <c r="AB179">
        <v>3.74</v>
      </c>
      <c r="AC179" t="s">
        <v>3061</v>
      </c>
      <c r="AD179" t="s">
        <v>3070</v>
      </c>
      <c r="AE179" t="str">
        <f>IF(Orders[[#This Row],[Discount]]&gt;0, "Discounted", "Non-Discounted")</f>
        <v>Discounted</v>
      </c>
      <c r="AF179">
        <f>IF(Orders[[#This Row],[Profit]]&lt;0,Orders[[#This Row],[Profit]], 0)</f>
        <v>0</v>
      </c>
      <c r="AG179">
        <f>IF(Orders[[#This Row],[Profit]]&gt;0,Orders[[#This Row],[Profit]], 0)</f>
        <v>9.93</v>
      </c>
      <c r="AH179" s="7">
        <f>IFERROR((Orders[[#This Row],[Sales]]/Orders[[#This Row],[Profit_Prodcut/]])*100, "")</f>
        <v>903.92749244713002</v>
      </c>
      <c r="AI179" s="9">
        <f>Orders[[#This Row],[Discount]]</f>
        <v>0.04</v>
      </c>
    </row>
    <row r="180" spans="1:35">
      <c r="A180">
        <v>25111</v>
      </c>
      <c r="B180" t="s">
        <v>40</v>
      </c>
      <c r="C180" s="9">
        <v>0.06</v>
      </c>
      <c r="D180" s="7">
        <v>-29.17</v>
      </c>
      <c r="E180">
        <v>7.99</v>
      </c>
      <c r="F180">
        <v>5.03</v>
      </c>
      <c r="G180">
        <v>326</v>
      </c>
      <c r="H180" t="s">
        <v>432</v>
      </c>
      <c r="I180" t="s">
        <v>52</v>
      </c>
      <c r="J180" t="s">
        <v>117</v>
      </c>
      <c r="K180" t="s">
        <v>80</v>
      </c>
      <c r="L180" t="s">
        <v>81</v>
      </c>
      <c r="M180" t="s">
        <v>89</v>
      </c>
      <c r="N180" t="s">
        <v>433</v>
      </c>
      <c r="O180">
        <v>0.6</v>
      </c>
      <c r="P180" t="s">
        <v>36</v>
      </c>
      <c r="Q180" t="s">
        <v>64</v>
      </c>
      <c r="R180" t="s">
        <v>181</v>
      </c>
      <c r="S180" t="s">
        <v>434</v>
      </c>
      <c r="T180">
        <v>60510</v>
      </c>
      <c r="U180" s="1">
        <v>42164</v>
      </c>
      <c r="V180" s="1">
        <v>42165</v>
      </c>
      <c r="W180">
        <v>4</v>
      </c>
      <c r="X180" s="6">
        <v>28.46</v>
      </c>
      <c r="Y180">
        <v>90973</v>
      </c>
      <c r="Z180">
        <v>1</v>
      </c>
      <c r="AA180" s="10">
        <v>-102.5</v>
      </c>
      <c r="AB180">
        <v>1.82</v>
      </c>
      <c r="AC180" t="s">
        <v>3058</v>
      </c>
      <c r="AD180" t="s">
        <v>3070</v>
      </c>
      <c r="AE180" t="str">
        <f>IF(Orders[[#This Row],[Discount]]&gt;0, "Discounted", "Non-Discounted")</f>
        <v>Discounted</v>
      </c>
      <c r="AF180">
        <f>IF(Orders[[#This Row],[Profit]]&lt;0,Orders[[#This Row],[Profit]], 0)</f>
        <v>-29.17</v>
      </c>
      <c r="AG180">
        <f>IF(Orders[[#This Row],[Profit]]&gt;0,Orders[[#This Row],[Profit]], 0)</f>
        <v>0</v>
      </c>
      <c r="AH180" s="7" t="str">
        <f>IFERROR((Orders[[#This Row],[Sales]]/Orders[[#This Row],[Profit_Prodcut/]])*100, "")</f>
        <v/>
      </c>
      <c r="AI180" s="9">
        <f>Orders[[#This Row],[Discount]]</f>
        <v>0.06</v>
      </c>
    </row>
    <row r="181" spans="1:35">
      <c r="A181">
        <v>19159</v>
      </c>
      <c r="B181" t="s">
        <v>59</v>
      </c>
      <c r="C181" s="9">
        <v>0.06</v>
      </c>
      <c r="D181" s="7">
        <v>-715.78</v>
      </c>
      <c r="E181">
        <v>296.18</v>
      </c>
      <c r="F181">
        <v>54.12</v>
      </c>
      <c r="G181">
        <v>329</v>
      </c>
      <c r="H181" t="s">
        <v>435</v>
      </c>
      <c r="I181" t="s">
        <v>42</v>
      </c>
      <c r="J181" t="s">
        <v>43</v>
      </c>
      <c r="K181" t="s">
        <v>44</v>
      </c>
      <c r="L181" t="s">
        <v>155</v>
      </c>
      <c r="M181" t="s">
        <v>124</v>
      </c>
      <c r="N181" t="s">
        <v>156</v>
      </c>
      <c r="O181">
        <v>0.76</v>
      </c>
      <c r="P181" t="s">
        <v>36</v>
      </c>
      <c r="Q181" t="s">
        <v>56</v>
      </c>
      <c r="R181" t="s">
        <v>191</v>
      </c>
      <c r="S181" t="s">
        <v>436</v>
      </c>
      <c r="T181">
        <v>4073</v>
      </c>
      <c r="U181" s="1">
        <v>42108</v>
      </c>
      <c r="V181" s="1">
        <v>42109</v>
      </c>
      <c r="W181">
        <v>5</v>
      </c>
      <c r="X181" s="6">
        <v>1170.21</v>
      </c>
      <c r="Y181">
        <v>89726</v>
      </c>
      <c r="Z181">
        <v>1</v>
      </c>
      <c r="AA181" s="10">
        <v>-61.17</v>
      </c>
      <c r="AB181">
        <v>74.69</v>
      </c>
      <c r="AC181" t="s">
        <v>3061</v>
      </c>
      <c r="AD181" t="s">
        <v>3070</v>
      </c>
      <c r="AE181" t="str">
        <f>IF(Orders[[#This Row],[Discount]]&gt;0, "Discounted", "Non-Discounted")</f>
        <v>Discounted</v>
      </c>
      <c r="AF181">
        <f>IF(Orders[[#This Row],[Profit]]&lt;0,Orders[[#This Row],[Profit]], 0)</f>
        <v>-715.78</v>
      </c>
      <c r="AG181">
        <f>IF(Orders[[#This Row],[Profit]]&gt;0,Orders[[#This Row],[Profit]], 0)</f>
        <v>0</v>
      </c>
      <c r="AH181" s="7" t="str">
        <f>IFERROR((Orders[[#This Row],[Sales]]/Orders[[#This Row],[Profit_Prodcut/]])*100, "")</f>
        <v/>
      </c>
      <c r="AI181" s="9">
        <f>Orders[[#This Row],[Discount]]</f>
        <v>0.06</v>
      </c>
    </row>
    <row r="182" spans="1:35">
      <c r="A182">
        <v>19158</v>
      </c>
      <c r="B182" t="s">
        <v>59</v>
      </c>
      <c r="C182" s="9">
        <v>0.01</v>
      </c>
      <c r="D182" s="7">
        <v>-22.82</v>
      </c>
      <c r="E182">
        <v>29.1</v>
      </c>
      <c r="F182">
        <v>4</v>
      </c>
      <c r="G182">
        <v>331</v>
      </c>
      <c r="H182" t="s">
        <v>437</v>
      </c>
      <c r="I182" t="s">
        <v>30</v>
      </c>
      <c r="J182" t="s">
        <v>43</v>
      </c>
      <c r="K182" t="s">
        <v>80</v>
      </c>
      <c r="L182" t="s">
        <v>183</v>
      </c>
      <c r="M182" t="s">
        <v>62</v>
      </c>
      <c r="N182" t="s">
        <v>438</v>
      </c>
      <c r="O182">
        <v>0.78</v>
      </c>
      <c r="P182" t="s">
        <v>36</v>
      </c>
      <c r="Q182" t="s">
        <v>56</v>
      </c>
      <c r="R182" t="s">
        <v>200</v>
      </c>
      <c r="S182" t="s">
        <v>439</v>
      </c>
      <c r="T182">
        <v>3045</v>
      </c>
      <c r="U182" s="1">
        <v>42108</v>
      </c>
      <c r="V182" s="1">
        <v>42110</v>
      </c>
      <c r="W182">
        <v>8</v>
      </c>
      <c r="X182" s="6">
        <v>243.32</v>
      </c>
      <c r="Y182">
        <v>89726</v>
      </c>
      <c r="Z182">
        <v>2</v>
      </c>
      <c r="AA182" s="10">
        <v>-9.3800000000000008</v>
      </c>
      <c r="AB182">
        <v>2.46</v>
      </c>
      <c r="AC182" t="s">
        <v>3061</v>
      </c>
      <c r="AD182" t="s">
        <v>3070</v>
      </c>
      <c r="AE182" t="str">
        <f>IF(Orders[[#This Row],[Discount]]&gt;0, "Discounted", "Non-Discounted")</f>
        <v>Discounted</v>
      </c>
      <c r="AF182">
        <f>IF(Orders[[#This Row],[Profit]]&lt;0,Orders[[#This Row],[Profit]], 0)</f>
        <v>-22.82</v>
      </c>
      <c r="AG182">
        <f>IF(Orders[[#This Row],[Profit]]&gt;0,Orders[[#This Row],[Profit]], 0)</f>
        <v>0</v>
      </c>
      <c r="AH182" s="7" t="str">
        <f>IFERROR((Orders[[#This Row],[Sales]]/Orders[[#This Row],[Profit_Prodcut/]])*100, "")</f>
        <v/>
      </c>
      <c r="AI182" s="9">
        <f>Orders[[#This Row],[Discount]]</f>
        <v>0.01</v>
      </c>
    </row>
    <row r="183" spans="1:35">
      <c r="A183">
        <v>18261</v>
      </c>
      <c r="B183" t="s">
        <v>50</v>
      </c>
      <c r="C183" s="9">
        <v>0.06</v>
      </c>
      <c r="D183" s="7">
        <v>2639.47</v>
      </c>
      <c r="E183">
        <v>276.2</v>
      </c>
      <c r="F183">
        <v>24.49</v>
      </c>
      <c r="G183">
        <v>335</v>
      </c>
      <c r="H183" t="s">
        <v>440</v>
      </c>
      <c r="I183" t="s">
        <v>52</v>
      </c>
      <c r="J183" t="s">
        <v>31</v>
      </c>
      <c r="K183" t="s">
        <v>44</v>
      </c>
      <c r="L183" t="s">
        <v>45</v>
      </c>
      <c r="M183" t="s">
        <v>239</v>
      </c>
      <c r="N183" t="s">
        <v>441</v>
      </c>
      <c r="O183">
        <v>0.51883000000000001</v>
      </c>
      <c r="P183" t="s">
        <v>36</v>
      </c>
      <c r="Q183" t="s">
        <v>37</v>
      </c>
      <c r="R183" t="s">
        <v>105</v>
      </c>
      <c r="S183" t="s">
        <v>442</v>
      </c>
      <c r="T183">
        <v>97504</v>
      </c>
      <c r="U183" s="1">
        <v>42128</v>
      </c>
      <c r="V183" s="1">
        <v>42129</v>
      </c>
      <c r="W183">
        <v>14</v>
      </c>
      <c r="X183" s="6">
        <v>3825.32</v>
      </c>
      <c r="Y183">
        <v>87277</v>
      </c>
      <c r="Z183">
        <v>1</v>
      </c>
      <c r="AA183" s="10">
        <v>69</v>
      </c>
      <c r="AB183">
        <v>244.17</v>
      </c>
      <c r="AC183" t="s">
        <v>3060</v>
      </c>
      <c r="AD183" t="s">
        <v>3070</v>
      </c>
      <c r="AE183" t="str">
        <f>IF(Orders[[#This Row],[Discount]]&gt;0, "Discounted", "Non-Discounted")</f>
        <v>Discounted</v>
      </c>
      <c r="AF183">
        <f>IF(Orders[[#This Row],[Profit]]&lt;0,Orders[[#This Row],[Profit]], 0)</f>
        <v>0</v>
      </c>
      <c r="AG183">
        <f>IF(Orders[[#This Row],[Profit]]&gt;0,Orders[[#This Row],[Profit]], 0)</f>
        <v>2639.47</v>
      </c>
      <c r="AH183" s="7">
        <f>IFERROR((Orders[[#This Row],[Sales]]/Orders[[#This Row],[Profit_Prodcut/]])*100, "")</f>
        <v>144.92758015813783</v>
      </c>
      <c r="AI183" s="9">
        <f>Orders[[#This Row],[Discount]]</f>
        <v>0.06</v>
      </c>
    </row>
    <row r="184" spans="1:35">
      <c r="A184">
        <v>18262</v>
      </c>
      <c r="B184" t="s">
        <v>50</v>
      </c>
      <c r="C184" s="9">
        <v>0.09</v>
      </c>
      <c r="D184" s="7">
        <v>-5.2</v>
      </c>
      <c r="E184">
        <v>6.28</v>
      </c>
      <c r="F184">
        <v>5.29</v>
      </c>
      <c r="G184">
        <v>335</v>
      </c>
      <c r="H184" t="s">
        <v>440</v>
      </c>
      <c r="I184" t="s">
        <v>52</v>
      </c>
      <c r="J184" t="s">
        <v>31</v>
      </c>
      <c r="K184" t="s">
        <v>44</v>
      </c>
      <c r="L184" t="s">
        <v>53</v>
      </c>
      <c r="M184" t="s">
        <v>62</v>
      </c>
      <c r="N184" t="s">
        <v>443</v>
      </c>
      <c r="O184">
        <v>0.43</v>
      </c>
      <c r="P184" t="s">
        <v>36</v>
      </c>
      <c r="Q184" t="s">
        <v>37</v>
      </c>
      <c r="R184" t="s">
        <v>105</v>
      </c>
      <c r="S184" t="s">
        <v>442</v>
      </c>
      <c r="T184">
        <v>97504</v>
      </c>
      <c r="U184" s="1">
        <v>42128</v>
      </c>
      <c r="V184" s="1">
        <v>42128</v>
      </c>
      <c r="W184">
        <v>1</v>
      </c>
      <c r="X184" s="6">
        <v>8.5299999999999994</v>
      </c>
      <c r="Y184">
        <v>87277</v>
      </c>
      <c r="Z184">
        <v>0</v>
      </c>
      <c r="AA184" s="10">
        <v>-60.96</v>
      </c>
      <c r="AB184">
        <v>0.84</v>
      </c>
      <c r="AC184" t="s">
        <v>3060</v>
      </c>
      <c r="AD184" t="s">
        <v>3070</v>
      </c>
      <c r="AE184" t="str">
        <f>IF(Orders[[#This Row],[Discount]]&gt;0, "Discounted", "Non-Discounted")</f>
        <v>Discounted</v>
      </c>
      <c r="AF184">
        <f>IF(Orders[[#This Row],[Profit]]&lt;0,Orders[[#This Row],[Profit]], 0)</f>
        <v>-5.2</v>
      </c>
      <c r="AG184">
        <f>IF(Orders[[#This Row],[Profit]]&gt;0,Orders[[#This Row],[Profit]], 0)</f>
        <v>0</v>
      </c>
      <c r="AH184" s="7" t="str">
        <f>IFERROR((Orders[[#This Row],[Sales]]/Orders[[#This Row],[Profit_Prodcut/]])*100, "")</f>
        <v/>
      </c>
      <c r="AI184" s="9">
        <f>Orders[[#This Row],[Discount]]</f>
        <v>0.09</v>
      </c>
    </row>
    <row r="185" spans="1:35">
      <c r="A185">
        <v>23481</v>
      </c>
      <c r="B185" t="s">
        <v>59</v>
      </c>
      <c r="C185" s="9">
        <v>0.08</v>
      </c>
      <c r="D185" s="7">
        <v>-83.65</v>
      </c>
      <c r="E185">
        <v>7.77</v>
      </c>
      <c r="F185">
        <v>9.23</v>
      </c>
      <c r="G185">
        <v>339</v>
      </c>
      <c r="H185" t="s">
        <v>444</v>
      </c>
      <c r="I185" t="s">
        <v>52</v>
      </c>
      <c r="J185" t="s">
        <v>31</v>
      </c>
      <c r="K185" t="s">
        <v>32</v>
      </c>
      <c r="L185" t="s">
        <v>260</v>
      </c>
      <c r="M185" t="s">
        <v>62</v>
      </c>
      <c r="N185" t="s">
        <v>445</v>
      </c>
      <c r="O185">
        <v>0.57999999999999996</v>
      </c>
      <c r="P185" t="s">
        <v>36</v>
      </c>
      <c r="Q185" t="s">
        <v>56</v>
      </c>
      <c r="R185" t="s">
        <v>157</v>
      </c>
      <c r="S185" t="s">
        <v>446</v>
      </c>
      <c r="T185">
        <v>43229</v>
      </c>
      <c r="U185" s="1">
        <v>42080</v>
      </c>
      <c r="V185" s="1">
        <v>42081</v>
      </c>
      <c r="W185">
        <v>5</v>
      </c>
      <c r="X185" s="6">
        <v>40.299999999999997</v>
      </c>
      <c r="Y185">
        <v>90583</v>
      </c>
      <c r="Z185">
        <v>1</v>
      </c>
      <c r="AA185" s="10">
        <v>-207.57</v>
      </c>
      <c r="AB185">
        <v>3.5</v>
      </c>
      <c r="AC185" t="s">
        <v>3062</v>
      </c>
      <c r="AD185" t="s">
        <v>3070</v>
      </c>
      <c r="AE185" t="str">
        <f>IF(Orders[[#This Row],[Discount]]&gt;0, "Discounted", "Non-Discounted")</f>
        <v>Discounted</v>
      </c>
      <c r="AF185">
        <f>IF(Orders[[#This Row],[Profit]]&lt;0,Orders[[#This Row],[Profit]], 0)</f>
        <v>-83.65</v>
      </c>
      <c r="AG185">
        <f>IF(Orders[[#This Row],[Profit]]&gt;0,Orders[[#This Row],[Profit]], 0)</f>
        <v>0</v>
      </c>
      <c r="AH185" s="7" t="str">
        <f>IFERROR((Orders[[#This Row],[Sales]]/Orders[[#This Row],[Profit_Prodcut/]])*100, "")</f>
        <v/>
      </c>
      <c r="AI185" s="9">
        <f>Orders[[#This Row],[Discount]]</f>
        <v>0.08</v>
      </c>
    </row>
    <row r="186" spans="1:35">
      <c r="A186">
        <v>23482</v>
      </c>
      <c r="B186" t="s">
        <v>59</v>
      </c>
      <c r="C186" s="9">
        <v>7.0000000000000007E-2</v>
      </c>
      <c r="D186" s="7">
        <v>24.39</v>
      </c>
      <c r="E186">
        <v>7.59</v>
      </c>
      <c r="F186">
        <v>4</v>
      </c>
      <c r="G186">
        <v>339</v>
      </c>
      <c r="H186" t="s">
        <v>444</v>
      </c>
      <c r="I186" t="s">
        <v>52</v>
      </c>
      <c r="J186" t="s">
        <v>31</v>
      </c>
      <c r="K186" t="s">
        <v>44</v>
      </c>
      <c r="L186" t="s">
        <v>53</v>
      </c>
      <c r="M186" t="s">
        <v>34</v>
      </c>
      <c r="N186" t="s">
        <v>447</v>
      </c>
      <c r="O186">
        <v>0.42</v>
      </c>
      <c r="P186" t="s">
        <v>36</v>
      </c>
      <c r="Q186" t="s">
        <v>56</v>
      </c>
      <c r="R186" t="s">
        <v>157</v>
      </c>
      <c r="S186" t="s">
        <v>446</v>
      </c>
      <c r="T186">
        <v>43229</v>
      </c>
      <c r="U186" s="1">
        <v>42080</v>
      </c>
      <c r="V186" s="1">
        <v>42082</v>
      </c>
      <c r="W186">
        <v>15</v>
      </c>
      <c r="X186" s="6">
        <v>111.88</v>
      </c>
      <c r="Y186">
        <v>90583</v>
      </c>
      <c r="Z186">
        <v>2</v>
      </c>
      <c r="AA186" s="10">
        <v>21.8</v>
      </c>
      <c r="AB186">
        <v>8.42</v>
      </c>
      <c r="AC186" t="s">
        <v>3062</v>
      </c>
      <c r="AD186" t="s">
        <v>3070</v>
      </c>
      <c r="AE186" t="str">
        <f>IF(Orders[[#This Row],[Discount]]&gt;0, "Discounted", "Non-Discounted")</f>
        <v>Discounted</v>
      </c>
      <c r="AF186">
        <f>IF(Orders[[#This Row],[Profit]]&lt;0,Orders[[#This Row],[Profit]], 0)</f>
        <v>0</v>
      </c>
      <c r="AG186">
        <f>IF(Orders[[#This Row],[Profit]]&gt;0,Orders[[#This Row],[Profit]], 0)</f>
        <v>24.39</v>
      </c>
      <c r="AH186" s="7">
        <f>IFERROR((Orders[[#This Row],[Sales]]/Orders[[#This Row],[Profit_Prodcut/]])*100, "")</f>
        <v>458.71258712587127</v>
      </c>
      <c r="AI186" s="9">
        <f>Orders[[#This Row],[Discount]]</f>
        <v>7.0000000000000007E-2</v>
      </c>
    </row>
    <row r="187" spans="1:35">
      <c r="A187">
        <v>480</v>
      </c>
      <c r="B187" t="s">
        <v>50</v>
      </c>
      <c r="C187" s="9">
        <v>0.01</v>
      </c>
      <c r="D187" s="7">
        <v>-4.67</v>
      </c>
      <c r="E187">
        <v>3.26</v>
      </c>
      <c r="F187">
        <v>1.86</v>
      </c>
      <c r="G187">
        <v>342</v>
      </c>
      <c r="H187" t="s">
        <v>448</v>
      </c>
      <c r="I187" t="s">
        <v>52</v>
      </c>
      <c r="J187" t="s">
        <v>31</v>
      </c>
      <c r="K187" t="s">
        <v>32</v>
      </c>
      <c r="L187" t="s">
        <v>33</v>
      </c>
      <c r="M187" t="s">
        <v>34</v>
      </c>
      <c r="N187" t="s">
        <v>449</v>
      </c>
      <c r="O187">
        <v>0.41</v>
      </c>
      <c r="P187" t="s">
        <v>36</v>
      </c>
      <c r="Q187" t="s">
        <v>139</v>
      </c>
      <c r="R187" t="s">
        <v>365</v>
      </c>
      <c r="S187" t="s">
        <v>450</v>
      </c>
      <c r="T187">
        <v>33181</v>
      </c>
      <c r="U187" s="1">
        <v>42128</v>
      </c>
      <c r="V187" s="1">
        <v>42130</v>
      </c>
      <c r="W187">
        <v>20</v>
      </c>
      <c r="X187" s="6">
        <v>73.97</v>
      </c>
      <c r="Y187">
        <v>3332</v>
      </c>
      <c r="Z187">
        <v>2</v>
      </c>
      <c r="AA187" s="10">
        <v>-6.31</v>
      </c>
      <c r="AB187">
        <v>0.75</v>
      </c>
      <c r="AC187" t="s">
        <v>3060</v>
      </c>
      <c r="AD187" t="s">
        <v>3070</v>
      </c>
      <c r="AE187" t="str">
        <f>IF(Orders[[#This Row],[Discount]]&gt;0, "Discounted", "Non-Discounted")</f>
        <v>Discounted</v>
      </c>
      <c r="AF187">
        <f>IF(Orders[[#This Row],[Profit]]&lt;0,Orders[[#This Row],[Profit]], 0)</f>
        <v>-4.67</v>
      </c>
      <c r="AG187">
        <f>IF(Orders[[#This Row],[Profit]]&gt;0,Orders[[#This Row],[Profit]], 0)</f>
        <v>0</v>
      </c>
      <c r="AH187" s="7" t="str">
        <f>IFERROR((Orders[[#This Row],[Sales]]/Orders[[#This Row],[Profit_Prodcut/]])*100, "")</f>
        <v/>
      </c>
      <c r="AI187" s="9">
        <f>Orders[[#This Row],[Discount]]</f>
        <v>0.01</v>
      </c>
    </row>
    <row r="188" spans="1:35">
      <c r="A188">
        <v>22784</v>
      </c>
      <c r="B188" t="s">
        <v>50</v>
      </c>
      <c r="C188" s="9">
        <v>0.03</v>
      </c>
      <c r="D188" s="7">
        <v>11.65</v>
      </c>
      <c r="E188">
        <v>15.23</v>
      </c>
      <c r="F188">
        <v>27.75</v>
      </c>
      <c r="G188">
        <v>343</v>
      </c>
      <c r="H188" t="s">
        <v>451</v>
      </c>
      <c r="I188" t="s">
        <v>42</v>
      </c>
      <c r="J188" t="s">
        <v>31</v>
      </c>
      <c r="K188" t="s">
        <v>44</v>
      </c>
      <c r="L188" t="s">
        <v>155</v>
      </c>
      <c r="M188" t="s">
        <v>124</v>
      </c>
      <c r="N188" t="s">
        <v>452</v>
      </c>
      <c r="O188">
        <v>0.76</v>
      </c>
      <c r="P188" t="s">
        <v>36</v>
      </c>
      <c r="Q188" t="s">
        <v>56</v>
      </c>
      <c r="R188" t="s">
        <v>191</v>
      </c>
      <c r="S188" t="s">
        <v>453</v>
      </c>
      <c r="T188">
        <v>4401</v>
      </c>
      <c r="U188" s="1">
        <v>42035</v>
      </c>
      <c r="V188" s="1">
        <v>42036</v>
      </c>
      <c r="W188">
        <v>7</v>
      </c>
      <c r="X188" s="6">
        <v>111.86</v>
      </c>
      <c r="Y188">
        <v>88151</v>
      </c>
      <c r="Z188">
        <v>1</v>
      </c>
      <c r="AA188" s="10">
        <v>10.42</v>
      </c>
      <c r="AB188">
        <v>3.46</v>
      </c>
      <c r="AC188" t="s">
        <v>3057</v>
      </c>
      <c r="AD188" t="s">
        <v>3070</v>
      </c>
      <c r="AE188" t="str">
        <f>IF(Orders[[#This Row],[Discount]]&gt;0, "Discounted", "Non-Discounted")</f>
        <v>Discounted</v>
      </c>
      <c r="AF188">
        <f>IF(Orders[[#This Row],[Profit]]&lt;0,Orders[[#This Row],[Profit]], 0)</f>
        <v>0</v>
      </c>
      <c r="AG188">
        <f>IF(Orders[[#This Row],[Profit]]&gt;0,Orders[[#This Row],[Profit]], 0)</f>
        <v>11.65</v>
      </c>
      <c r="AH188" s="7">
        <f>IFERROR((Orders[[#This Row],[Sales]]/Orders[[#This Row],[Profit_Prodcut/]])*100, "")</f>
        <v>960.17167381974241</v>
      </c>
      <c r="AI188" s="9">
        <f>Orders[[#This Row],[Discount]]</f>
        <v>0.03</v>
      </c>
    </row>
    <row r="189" spans="1:35">
      <c r="A189">
        <v>18480</v>
      </c>
      <c r="B189" t="s">
        <v>50</v>
      </c>
      <c r="C189" s="9">
        <v>0.01</v>
      </c>
      <c r="D189" s="7">
        <v>0.7</v>
      </c>
      <c r="E189">
        <v>3.26</v>
      </c>
      <c r="F189">
        <v>1.86</v>
      </c>
      <c r="G189">
        <v>344</v>
      </c>
      <c r="H189" t="s">
        <v>454</v>
      </c>
      <c r="I189" t="s">
        <v>52</v>
      </c>
      <c r="J189" t="s">
        <v>31</v>
      </c>
      <c r="K189" t="s">
        <v>32</v>
      </c>
      <c r="L189" t="s">
        <v>33</v>
      </c>
      <c r="M189" t="s">
        <v>34</v>
      </c>
      <c r="N189" t="s">
        <v>449</v>
      </c>
      <c r="O189">
        <v>0.41</v>
      </c>
      <c r="P189" t="s">
        <v>36</v>
      </c>
      <c r="Q189" t="s">
        <v>56</v>
      </c>
      <c r="R189" t="s">
        <v>191</v>
      </c>
      <c r="S189" t="s">
        <v>455</v>
      </c>
      <c r="T189">
        <v>4101</v>
      </c>
      <c r="U189" s="1">
        <v>42128</v>
      </c>
      <c r="V189" s="1">
        <v>42130</v>
      </c>
      <c r="W189">
        <v>5</v>
      </c>
      <c r="X189" s="6">
        <v>18.489999999999998</v>
      </c>
      <c r="Y189">
        <v>88152</v>
      </c>
      <c r="Z189">
        <v>2</v>
      </c>
      <c r="AA189" s="10">
        <v>3.8</v>
      </c>
      <c r="AB189">
        <v>0.19</v>
      </c>
      <c r="AC189" t="s">
        <v>3060</v>
      </c>
      <c r="AD189" t="s">
        <v>3070</v>
      </c>
      <c r="AE189" t="str">
        <f>IF(Orders[[#This Row],[Discount]]&gt;0, "Discounted", "Non-Discounted")</f>
        <v>Discounted</v>
      </c>
      <c r="AF189">
        <f>IF(Orders[[#This Row],[Profit]]&lt;0,Orders[[#This Row],[Profit]], 0)</f>
        <v>0</v>
      </c>
      <c r="AG189">
        <f>IF(Orders[[#This Row],[Profit]]&gt;0,Orders[[#This Row],[Profit]], 0)</f>
        <v>0.7</v>
      </c>
      <c r="AH189" s="7">
        <f>IFERROR((Orders[[#This Row],[Sales]]/Orders[[#This Row],[Profit_Prodcut/]])*100, "")</f>
        <v>2641.4285714285716</v>
      </c>
      <c r="AI189" s="9">
        <f>Orders[[#This Row],[Discount]]</f>
        <v>0.01</v>
      </c>
    </row>
    <row r="190" spans="1:35">
      <c r="A190">
        <v>2408</v>
      </c>
      <c r="B190" t="s">
        <v>50</v>
      </c>
      <c r="C190" s="9">
        <v>0</v>
      </c>
      <c r="D190" s="7">
        <v>5.86</v>
      </c>
      <c r="E190">
        <v>8.34</v>
      </c>
      <c r="F190">
        <v>2.64</v>
      </c>
      <c r="G190">
        <v>349</v>
      </c>
      <c r="H190" t="s">
        <v>456</v>
      </c>
      <c r="I190" t="s">
        <v>30</v>
      </c>
      <c r="J190" t="s">
        <v>43</v>
      </c>
      <c r="K190" t="s">
        <v>32</v>
      </c>
      <c r="L190" t="s">
        <v>177</v>
      </c>
      <c r="M190" t="s">
        <v>54</v>
      </c>
      <c r="N190" t="s">
        <v>361</v>
      </c>
      <c r="O190">
        <v>0.59</v>
      </c>
      <c r="P190" t="s">
        <v>36</v>
      </c>
      <c r="Q190" t="s">
        <v>139</v>
      </c>
      <c r="R190" t="s">
        <v>365</v>
      </c>
      <c r="S190" t="s">
        <v>450</v>
      </c>
      <c r="T190">
        <v>33132</v>
      </c>
      <c r="U190" s="1">
        <v>42164</v>
      </c>
      <c r="V190" s="1">
        <v>42166</v>
      </c>
      <c r="W190">
        <v>23</v>
      </c>
      <c r="X190" s="6">
        <v>212.89</v>
      </c>
      <c r="Y190">
        <v>17446</v>
      </c>
      <c r="Z190">
        <v>2</v>
      </c>
      <c r="AA190" s="10">
        <v>2.75</v>
      </c>
      <c r="AB190">
        <v>0</v>
      </c>
      <c r="AC190" t="s">
        <v>3058</v>
      </c>
      <c r="AD190" t="s">
        <v>3071</v>
      </c>
      <c r="AE190" t="str">
        <f>IF(Orders[[#This Row],[Discount]]&gt;0, "Discounted", "Non-Discounted")</f>
        <v>Non-Discounted</v>
      </c>
      <c r="AF190">
        <f>IF(Orders[[#This Row],[Profit]]&lt;0,Orders[[#This Row],[Profit]], 0)</f>
        <v>0</v>
      </c>
      <c r="AG190">
        <f>IF(Orders[[#This Row],[Profit]]&gt;0,Orders[[#This Row],[Profit]], 0)</f>
        <v>5.86</v>
      </c>
      <c r="AH190" s="7">
        <f>IFERROR((Orders[[#This Row],[Sales]]/Orders[[#This Row],[Profit_Prodcut/]])*100, "")</f>
        <v>3632.9351535836176</v>
      </c>
      <c r="AI190" s="9">
        <f>Orders[[#This Row],[Discount]]</f>
        <v>0</v>
      </c>
    </row>
    <row r="191" spans="1:35">
      <c r="A191">
        <v>1595</v>
      </c>
      <c r="B191" t="s">
        <v>59</v>
      </c>
      <c r="C191" s="9">
        <v>0.04</v>
      </c>
      <c r="D191" s="7">
        <v>1916.68</v>
      </c>
      <c r="E191">
        <v>99.23</v>
      </c>
      <c r="F191">
        <v>8.99</v>
      </c>
      <c r="G191">
        <v>349</v>
      </c>
      <c r="H191" t="s">
        <v>456</v>
      </c>
      <c r="I191" t="s">
        <v>52</v>
      </c>
      <c r="J191" t="s">
        <v>43</v>
      </c>
      <c r="K191" t="s">
        <v>44</v>
      </c>
      <c r="L191" t="s">
        <v>53</v>
      </c>
      <c r="M191" t="s">
        <v>54</v>
      </c>
      <c r="N191" t="s">
        <v>457</v>
      </c>
      <c r="O191">
        <v>0.35</v>
      </c>
      <c r="P191" t="s">
        <v>36</v>
      </c>
      <c r="Q191" t="s">
        <v>139</v>
      </c>
      <c r="R191" t="s">
        <v>365</v>
      </c>
      <c r="S191" t="s">
        <v>450</v>
      </c>
      <c r="T191">
        <v>33132</v>
      </c>
      <c r="U191" s="1">
        <v>42006</v>
      </c>
      <c r="V191" s="1">
        <v>42008</v>
      </c>
      <c r="W191">
        <v>54</v>
      </c>
      <c r="X191" s="6">
        <v>5555.6</v>
      </c>
      <c r="Y191">
        <v>11527</v>
      </c>
      <c r="Z191">
        <v>2</v>
      </c>
      <c r="AA191" s="10">
        <v>34.5</v>
      </c>
      <c r="AB191">
        <v>231.48</v>
      </c>
      <c r="AC191" t="s">
        <v>3057</v>
      </c>
      <c r="AD191" t="s">
        <v>3070</v>
      </c>
      <c r="AE191" t="str">
        <f>IF(Orders[[#This Row],[Discount]]&gt;0, "Discounted", "Non-Discounted")</f>
        <v>Discounted</v>
      </c>
      <c r="AF191">
        <f>IF(Orders[[#This Row],[Profit]]&lt;0,Orders[[#This Row],[Profit]], 0)</f>
        <v>0</v>
      </c>
      <c r="AG191">
        <f>IF(Orders[[#This Row],[Profit]]&gt;0,Orders[[#This Row],[Profit]], 0)</f>
        <v>1916.68</v>
      </c>
      <c r="AH191" s="7">
        <f>IFERROR((Orders[[#This Row],[Sales]]/Orders[[#This Row],[Profit_Prodcut/]])*100, "")</f>
        <v>289.85537491913101</v>
      </c>
      <c r="AI191" s="9">
        <f>Orders[[#This Row],[Discount]]</f>
        <v>0.04</v>
      </c>
    </row>
    <row r="192" spans="1:35">
      <c r="A192">
        <v>20408</v>
      </c>
      <c r="B192" t="s">
        <v>50</v>
      </c>
      <c r="C192" s="9">
        <v>0</v>
      </c>
      <c r="D192" s="7">
        <v>10.5</v>
      </c>
      <c r="E192">
        <v>8.34</v>
      </c>
      <c r="F192">
        <v>2.64</v>
      </c>
      <c r="G192">
        <v>351</v>
      </c>
      <c r="H192" t="s">
        <v>458</v>
      </c>
      <c r="I192" t="s">
        <v>30</v>
      </c>
      <c r="J192" t="s">
        <v>43</v>
      </c>
      <c r="K192" t="s">
        <v>32</v>
      </c>
      <c r="L192" t="s">
        <v>177</v>
      </c>
      <c r="M192" t="s">
        <v>54</v>
      </c>
      <c r="N192" t="s">
        <v>361</v>
      </c>
      <c r="O192">
        <v>0.59</v>
      </c>
      <c r="P192" t="s">
        <v>36</v>
      </c>
      <c r="Q192" t="s">
        <v>56</v>
      </c>
      <c r="R192" t="s">
        <v>74</v>
      </c>
      <c r="S192" t="s">
        <v>459</v>
      </c>
      <c r="T192">
        <v>13601</v>
      </c>
      <c r="U192" s="1">
        <v>42164</v>
      </c>
      <c r="V192" s="1">
        <v>42166</v>
      </c>
      <c r="W192">
        <v>6</v>
      </c>
      <c r="X192" s="6">
        <v>55.54</v>
      </c>
      <c r="Y192">
        <v>88685</v>
      </c>
      <c r="Z192">
        <v>2</v>
      </c>
      <c r="AA192" s="10">
        <v>18.91</v>
      </c>
      <c r="AB192">
        <v>0</v>
      </c>
      <c r="AC192" t="s">
        <v>3058</v>
      </c>
      <c r="AD192" t="s">
        <v>3071</v>
      </c>
      <c r="AE192" t="str">
        <f>IF(Orders[[#This Row],[Discount]]&gt;0, "Discounted", "Non-Discounted")</f>
        <v>Non-Discounted</v>
      </c>
      <c r="AF192">
        <f>IF(Orders[[#This Row],[Profit]]&lt;0,Orders[[#This Row],[Profit]], 0)</f>
        <v>0</v>
      </c>
      <c r="AG192">
        <f>IF(Orders[[#This Row],[Profit]]&gt;0,Orders[[#This Row],[Profit]], 0)</f>
        <v>10.5</v>
      </c>
      <c r="AH192" s="7">
        <f>IFERROR((Orders[[#This Row],[Sales]]/Orders[[#This Row],[Profit_Prodcut/]])*100, "")</f>
        <v>528.95238095238096</v>
      </c>
      <c r="AI192" s="9">
        <f>Orders[[#This Row],[Discount]]</f>
        <v>0</v>
      </c>
    </row>
    <row r="193" spans="1:35">
      <c r="A193">
        <v>19595</v>
      </c>
      <c r="B193" t="s">
        <v>59</v>
      </c>
      <c r="C193" s="9">
        <v>0.04</v>
      </c>
      <c r="D193" s="7">
        <v>993.83</v>
      </c>
      <c r="E193">
        <v>99.23</v>
      </c>
      <c r="F193">
        <v>8.99</v>
      </c>
      <c r="G193">
        <v>351</v>
      </c>
      <c r="H193" t="s">
        <v>458</v>
      </c>
      <c r="I193" t="s">
        <v>52</v>
      </c>
      <c r="J193" t="s">
        <v>43</v>
      </c>
      <c r="K193" t="s">
        <v>44</v>
      </c>
      <c r="L193" t="s">
        <v>53</v>
      </c>
      <c r="M193" t="s">
        <v>54</v>
      </c>
      <c r="N193" t="s">
        <v>457</v>
      </c>
      <c r="O193">
        <v>0.35</v>
      </c>
      <c r="P193" t="s">
        <v>36</v>
      </c>
      <c r="Q193" t="s">
        <v>56</v>
      </c>
      <c r="R193" t="s">
        <v>74</v>
      </c>
      <c r="S193" t="s">
        <v>459</v>
      </c>
      <c r="T193">
        <v>13601</v>
      </c>
      <c r="U193" s="1">
        <v>42006</v>
      </c>
      <c r="V193" s="1">
        <v>42008</v>
      </c>
      <c r="W193">
        <v>14</v>
      </c>
      <c r="X193" s="6">
        <v>1440.34</v>
      </c>
      <c r="Y193">
        <v>88686</v>
      </c>
      <c r="Z193">
        <v>2</v>
      </c>
      <c r="AA193" s="10">
        <v>69</v>
      </c>
      <c r="AB193">
        <v>60.01</v>
      </c>
      <c r="AC193" t="s">
        <v>3057</v>
      </c>
      <c r="AD193" t="s">
        <v>3070</v>
      </c>
      <c r="AE193" t="str">
        <f>IF(Orders[[#This Row],[Discount]]&gt;0, "Discounted", "Non-Discounted")</f>
        <v>Discounted</v>
      </c>
      <c r="AF193">
        <f>IF(Orders[[#This Row],[Profit]]&lt;0,Orders[[#This Row],[Profit]], 0)</f>
        <v>0</v>
      </c>
      <c r="AG193">
        <f>IF(Orders[[#This Row],[Profit]]&gt;0,Orders[[#This Row],[Profit]], 0)</f>
        <v>993.83</v>
      </c>
      <c r="AH193" s="7">
        <f>IFERROR((Orders[[#This Row],[Sales]]/Orders[[#This Row],[Profit_Prodcut/]])*100, "")</f>
        <v>144.92820703742086</v>
      </c>
      <c r="AI193" s="9">
        <f>Orders[[#This Row],[Discount]]</f>
        <v>0.04</v>
      </c>
    </row>
    <row r="194" spans="1:35">
      <c r="A194">
        <v>19107</v>
      </c>
      <c r="B194" t="s">
        <v>109</v>
      </c>
      <c r="C194" s="9">
        <v>0.08</v>
      </c>
      <c r="D194" s="7">
        <v>-165.45</v>
      </c>
      <c r="E194">
        <v>4.8899999999999997</v>
      </c>
      <c r="F194">
        <v>4.93</v>
      </c>
      <c r="G194">
        <v>353</v>
      </c>
      <c r="H194" t="s">
        <v>460</v>
      </c>
      <c r="I194" t="s">
        <v>30</v>
      </c>
      <c r="J194" t="s">
        <v>43</v>
      </c>
      <c r="K194" t="s">
        <v>80</v>
      </c>
      <c r="L194" t="s">
        <v>183</v>
      </c>
      <c r="M194" t="s">
        <v>54</v>
      </c>
      <c r="N194" t="s">
        <v>461</v>
      </c>
      <c r="O194">
        <v>0.66</v>
      </c>
      <c r="P194" t="s">
        <v>36</v>
      </c>
      <c r="Q194" t="s">
        <v>37</v>
      </c>
      <c r="R194" t="s">
        <v>381</v>
      </c>
      <c r="S194" t="s">
        <v>462</v>
      </c>
      <c r="T194">
        <v>85301</v>
      </c>
      <c r="U194" s="1">
        <v>42138</v>
      </c>
      <c r="V194" s="1">
        <v>42138</v>
      </c>
      <c r="W194">
        <v>17</v>
      </c>
      <c r="X194" s="6">
        <v>84.76</v>
      </c>
      <c r="Y194">
        <v>89647</v>
      </c>
      <c r="Z194">
        <v>0</v>
      </c>
      <c r="AA194" s="10">
        <v>-195.2</v>
      </c>
      <c r="AB194">
        <v>7.37</v>
      </c>
      <c r="AC194" t="s">
        <v>3060</v>
      </c>
      <c r="AD194" t="s">
        <v>3070</v>
      </c>
      <c r="AE194" t="str">
        <f>IF(Orders[[#This Row],[Discount]]&gt;0, "Discounted", "Non-Discounted")</f>
        <v>Discounted</v>
      </c>
      <c r="AF194">
        <f>IF(Orders[[#This Row],[Profit]]&lt;0,Orders[[#This Row],[Profit]], 0)</f>
        <v>-165.45</v>
      </c>
      <c r="AG194">
        <f>IF(Orders[[#This Row],[Profit]]&gt;0,Orders[[#This Row],[Profit]], 0)</f>
        <v>0</v>
      </c>
      <c r="AH194" s="7" t="str">
        <f>IFERROR((Orders[[#This Row],[Sales]]/Orders[[#This Row],[Profit_Prodcut/]])*100, "")</f>
        <v/>
      </c>
      <c r="AI194" s="9">
        <f>Orders[[#This Row],[Discount]]</f>
        <v>0.08</v>
      </c>
    </row>
    <row r="195" spans="1:35">
      <c r="A195">
        <v>19108</v>
      </c>
      <c r="B195" t="s">
        <v>109</v>
      </c>
      <c r="C195" s="9">
        <v>7.0000000000000007E-2</v>
      </c>
      <c r="D195" s="7">
        <v>-141.12</v>
      </c>
      <c r="E195">
        <v>6.68</v>
      </c>
      <c r="F195">
        <v>6.92</v>
      </c>
      <c r="G195">
        <v>353</v>
      </c>
      <c r="H195" t="s">
        <v>460</v>
      </c>
      <c r="I195" t="s">
        <v>52</v>
      </c>
      <c r="J195" t="s">
        <v>43</v>
      </c>
      <c r="K195" t="s">
        <v>32</v>
      </c>
      <c r="L195" t="s">
        <v>96</v>
      </c>
      <c r="M195" t="s">
        <v>62</v>
      </c>
      <c r="N195" t="s">
        <v>463</v>
      </c>
      <c r="O195">
        <v>0.37</v>
      </c>
      <c r="P195" t="s">
        <v>36</v>
      </c>
      <c r="Q195" t="s">
        <v>37</v>
      </c>
      <c r="R195" t="s">
        <v>381</v>
      </c>
      <c r="S195" t="s">
        <v>462</v>
      </c>
      <c r="T195">
        <v>85301</v>
      </c>
      <c r="U195" s="1">
        <v>42138</v>
      </c>
      <c r="V195" s="1">
        <v>42145</v>
      </c>
      <c r="W195">
        <v>16</v>
      </c>
      <c r="X195" s="6">
        <v>104.84</v>
      </c>
      <c r="Y195">
        <v>89647</v>
      </c>
      <c r="Z195">
        <v>7</v>
      </c>
      <c r="AA195" s="10">
        <v>-134.61000000000001</v>
      </c>
      <c r="AB195">
        <v>7.89</v>
      </c>
      <c r="AC195" t="s">
        <v>3060</v>
      </c>
      <c r="AD195" t="s">
        <v>3070</v>
      </c>
      <c r="AE195" t="str">
        <f>IF(Orders[[#This Row],[Discount]]&gt;0, "Discounted", "Non-Discounted")</f>
        <v>Discounted</v>
      </c>
      <c r="AF195">
        <f>IF(Orders[[#This Row],[Profit]]&lt;0,Orders[[#This Row],[Profit]], 0)</f>
        <v>-141.12</v>
      </c>
      <c r="AG195">
        <f>IF(Orders[[#This Row],[Profit]]&gt;0,Orders[[#This Row],[Profit]], 0)</f>
        <v>0</v>
      </c>
      <c r="AH195" s="7" t="str">
        <f>IFERROR((Orders[[#This Row],[Sales]]/Orders[[#This Row],[Profit_Prodcut/]])*100, "")</f>
        <v/>
      </c>
      <c r="AI195" s="9">
        <f>Orders[[#This Row],[Discount]]</f>
        <v>7.0000000000000007E-2</v>
      </c>
    </row>
    <row r="196" spans="1:35">
      <c r="A196">
        <v>20760</v>
      </c>
      <c r="B196" t="s">
        <v>50</v>
      </c>
      <c r="C196" s="9">
        <v>7.0000000000000007E-2</v>
      </c>
      <c r="D196" s="7">
        <v>1074.44</v>
      </c>
      <c r="E196">
        <v>124.49</v>
      </c>
      <c r="F196">
        <v>51.94</v>
      </c>
      <c r="G196">
        <v>357</v>
      </c>
      <c r="H196" t="s">
        <v>464</v>
      </c>
      <c r="I196" t="s">
        <v>42</v>
      </c>
      <c r="J196" t="s">
        <v>31</v>
      </c>
      <c r="K196" t="s">
        <v>44</v>
      </c>
      <c r="L196" t="s">
        <v>155</v>
      </c>
      <c r="M196" t="s">
        <v>124</v>
      </c>
      <c r="N196" t="s">
        <v>465</v>
      </c>
      <c r="O196">
        <v>0.63</v>
      </c>
      <c r="P196" t="s">
        <v>36</v>
      </c>
      <c r="Q196" t="s">
        <v>37</v>
      </c>
      <c r="R196" t="s">
        <v>381</v>
      </c>
      <c r="S196" t="s">
        <v>466</v>
      </c>
      <c r="T196">
        <v>86401</v>
      </c>
      <c r="U196" s="1">
        <v>42148</v>
      </c>
      <c r="V196" s="1">
        <v>42149</v>
      </c>
      <c r="W196">
        <v>14</v>
      </c>
      <c r="X196" s="6">
        <v>1714.93</v>
      </c>
      <c r="Y196">
        <v>91131</v>
      </c>
      <c r="Z196">
        <v>1</v>
      </c>
      <c r="AA196" s="10">
        <v>62.65</v>
      </c>
      <c r="AB196">
        <v>129.08000000000001</v>
      </c>
      <c r="AC196" t="s">
        <v>3060</v>
      </c>
      <c r="AD196" t="s">
        <v>3070</v>
      </c>
      <c r="AE196" t="str">
        <f>IF(Orders[[#This Row],[Discount]]&gt;0, "Discounted", "Non-Discounted")</f>
        <v>Discounted</v>
      </c>
      <c r="AF196">
        <f>IF(Orders[[#This Row],[Profit]]&lt;0,Orders[[#This Row],[Profit]], 0)</f>
        <v>0</v>
      </c>
      <c r="AG196">
        <f>IF(Orders[[#This Row],[Profit]]&gt;0,Orders[[#This Row],[Profit]], 0)</f>
        <v>1074.44</v>
      </c>
      <c r="AH196" s="7">
        <f>IFERROR((Orders[[#This Row],[Sales]]/Orders[[#This Row],[Profit_Prodcut/]])*100, "")</f>
        <v>159.61151855850488</v>
      </c>
      <c r="AI196" s="9">
        <f>Orders[[#This Row],[Discount]]</f>
        <v>7.0000000000000007E-2</v>
      </c>
    </row>
    <row r="197" spans="1:35">
      <c r="A197">
        <v>24627</v>
      </c>
      <c r="B197" t="s">
        <v>109</v>
      </c>
      <c r="C197" s="9">
        <v>0.04</v>
      </c>
      <c r="D197" s="7">
        <v>-627.82000000000005</v>
      </c>
      <c r="E197">
        <v>125.99</v>
      </c>
      <c r="F197">
        <v>8.99</v>
      </c>
      <c r="G197">
        <v>358</v>
      </c>
      <c r="H197" t="s">
        <v>467</v>
      </c>
      <c r="I197" t="s">
        <v>52</v>
      </c>
      <c r="J197" t="s">
        <v>31</v>
      </c>
      <c r="K197" t="s">
        <v>80</v>
      </c>
      <c r="L197" t="s">
        <v>81</v>
      </c>
      <c r="M197" t="s">
        <v>62</v>
      </c>
      <c r="N197" t="s">
        <v>468</v>
      </c>
      <c r="O197">
        <v>0.59</v>
      </c>
      <c r="P197" t="s">
        <v>36</v>
      </c>
      <c r="Q197" t="s">
        <v>56</v>
      </c>
      <c r="R197" t="s">
        <v>237</v>
      </c>
      <c r="S197" t="s">
        <v>469</v>
      </c>
      <c r="T197">
        <v>19406</v>
      </c>
      <c r="U197" s="1">
        <v>42013</v>
      </c>
      <c r="V197" s="1">
        <v>42020</v>
      </c>
      <c r="W197">
        <v>1</v>
      </c>
      <c r="X197" s="6">
        <v>107.95</v>
      </c>
      <c r="Y197">
        <v>91130</v>
      </c>
      <c r="Z197">
        <v>7</v>
      </c>
      <c r="AA197" s="10">
        <v>-581.59</v>
      </c>
      <c r="AB197">
        <v>4.5</v>
      </c>
      <c r="AC197" t="s">
        <v>3057</v>
      </c>
      <c r="AD197" t="s">
        <v>3070</v>
      </c>
      <c r="AE197" t="str">
        <f>IF(Orders[[#This Row],[Discount]]&gt;0, "Discounted", "Non-Discounted")</f>
        <v>Discounted</v>
      </c>
      <c r="AF197">
        <f>IF(Orders[[#This Row],[Profit]]&lt;0,Orders[[#This Row],[Profit]], 0)</f>
        <v>-627.82000000000005</v>
      </c>
      <c r="AG197">
        <f>IF(Orders[[#This Row],[Profit]]&gt;0,Orders[[#This Row],[Profit]], 0)</f>
        <v>0</v>
      </c>
      <c r="AH197" s="7" t="str">
        <f>IFERROR((Orders[[#This Row],[Sales]]/Orders[[#This Row],[Profit_Prodcut/]])*100, "")</f>
        <v/>
      </c>
      <c r="AI197" s="9">
        <f>Orders[[#This Row],[Discount]]</f>
        <v>0.04</v>
      </c>
    </row>
    <row r="198" spans="1:35">
      <c r="A198">
        <v>18278</v>
      </c>
      <c r="B198" t="s">
        <v>59</v>
      </c>
      <c r="C198" s="9">
        <v>0.05</v>
      </c>
      <c r="D198" s="7">
        <v>411.52</v>
      </c>
      <c r="E198">
        <v>328.14</v>
      </c>
      <c r="F198">
        <v>91.05</v>
      </c>
      <c r="G198">
        <v>366</v>
      </c>
      <c r="H198" t="s">
        <v>470</v>
      </c>
      <c r="I198" t="s">
        <v>42</v>
      </c>
      <c r="J198" t="s">
        <v>61</v>
      </c>
      <c r="K198" t="s">
        <v>32</v>
      </c>
      <c r="L198" t="s">
        <v>260</v>
      </c>
      <c r="M198" t="s">
        <v>46</v>
      </c>
      <c r="N198" t="s">
        <v>471</v>
      </c>
      <c r="O198">
        <v>0.56999999999999995</v>
      </c>
      <c r="P198" t="s">
        <v>36</v>
      </c>
      <c r="Q198" t="s">
        <v>56</v>
      </c>
      <c r="R198" t="s">
        <v>472</v>
      </c>
      <c r="S198" t="s">
        <v>473</v>
      </c>
      <c r="T198">
        <v>2910</v>
      </c>
      <c r="U198" s="1">
        <v>42021</v>
      </c>
      <c r="V198" s="1">
        <v>42023</v>
      </c>
      <c r="W198">
        <v>6</v>
      </c>
      <c r="X198" s="6">
        <v>1967.98</v>
      </c>
      <c r="Y198">
        <v>87347</v>
      </c>
      <c r="Z198">
        <v>2</v>
      </c>
      <c r="AA198" s="10">
        <v>20.91</v>
      </c>
      <c r="AB198">
        <v>103.58</v>
      </c>
      <c r="AC198" t="s">
        <v>3057</v>
      </c>
      <c r="AD198" t="s">
        <v>3070</v>
      </c>
      <c r="AE198" t="str">
        <f>IF(Orders[[#This Row],[Discount]]&gt;0, "Discounted", "Non-Discounted")</f>
        <v>Discounted</v>
      </c>
      <c r="AF198">
        <f>IF(Orders[[#This Row],[Profit]]&lt;0,Orders[[#This Row],[Profit]], 0)</f>
        <v>0</v>
      </c>
      <c r="AG198">
        <f>IF(Orders[[#This Row],[Profit]]&gt;0,Orders[[#This Row],[Profit]], 0)</f>
        <v>411.52</v>
      </c>
      <c r="AH198" s="7">
        <f>IFERROR((Orders[[#This Row],[Sales]]/Orders[[#This Row],[Profit_Prodcut/]])*100, "")</f>
        <v>478.22220062208396</v>
      </c>
      <c r="AI198" s="9">
        <f>Orders[[#This Row],[Discount]]</f>
        <v>0.05</v>
      </c>
    </row>
    <row r="199" spans="1:35">
      <c r="A199">
        <v>24794</v>
      </c>
      <c r="B199" t="s">
        <v>109</v>
      </c>
      <c r="C199" s="9">
        <v>0.09</v>
      </c>
      <c r="D199" s="7">
        <v>211.23</v>
      </c>
      <c r="E199">
        <v>19.23</v>
      </c>
      <c r="F199">
        <v>6.15</v>
      </c>
      <c r="G199">
        <v>369</v>
      </c>
      <c r="H199" t="s">
        <v>474</v>
      </c>
      <c r="I199" t="s">
        <v>30</v>
      </c>
      <c r="J199" t="s">
        <v>31</v>
      </c>
      <c r="K199" t="s">
        <v>44</v>
      </c>
      <c r="L199" t="s">
        <v>53</v>
      </c>
      <c r="M199" t="s">
        <v>54</v>
      </c>
      <c r="N199" t="s">
        <v>475</v>
      </c>
      <c r="O199">
        <v>0.44</v>
      </c>
      <c r="P199" t="s">
        <v>36</v>
      </c>
      <c r="Q199" t="s">
        <v>37</v>
      </c>
      <c r="R199" t="s">
        <v>48</v>
      </c>
      <c r="S199" t="s">
        <v>476</v>
      </c>
      <c r="T199">
        <v>94601</v>
      </c>
      <c r="U199" s="1">
        <v>42105</v>
      </c>
      <c r="V199" s="1">
        <v>42107</v>
      </c>
      <c r="W199">
        <v>21</v>
      </c>
      <c r="X199" s="6">
        <v>394.1</v>
      </c>
      <c r="Y199">
        <v>90292</v>
      </c>
      <c r="Z199">
        <v>2</v>
      </c>
      <c r="AA199" s="10">
        <v>53.6</v>
      </c>
      <c r="AB199">
        <v>38.979999999999997</v>
      </c>
      <c r="AC199" t="s">
        <v>3061</v>
      </c>
      <c r="AD199" t="s">
        <v>3070</v>
      </c>
      <c r="AE199" t="str">
        <f>IF(Orders[[#This Row],[Discount]]&gt;0, "Discounted", "Non-Discounted")</f>
        <v>Discounted</v>
      </c>
      <c r="AF199">
        <f>IF(Orders[[#This Row],[Profit]]&lt;0,Orders[[#This Row],[Profit]], 0)</f>
        <v>0</v>
      </c>
      <c r="AG199">
        <f>IF(Orders[[#This Row],[Profit]]&gt;0,Orders[[#This Row],[Profit]], 0)</f>
        <v>211.23</v>
      </c>
      <c r="AH199" s="7">
        <f>IFERROR((Orders[[#This Row],[Sales]]/Orders[[#This Row],[Profit_Prodcut/]])*100, "")</f>
        <v>186.57387681674007</v>
      </c>
      <c r="AI199" s="9">
        <f>Orders[[#This Row],[Discount]]</f>
        <v>0.09</v>
      </c>
    </row>
    <row r="200" spans="1:35">
      <c r="A200">
        <v>20401</v>
      </c>
      <c r="B200" t="s">
        <v>40</v>
      </c>
      <c r="C200" s="9">
        <v>0.02</v>
      </c>
      <c r="D200" s="7">
        <v>49.79</v>
      </c>
      <c r="E200">
        <v>20.99</v>
      </c>
      <c r="F200">
        <v>4.8099999999999996</v>
      </c>
      <c r="G200">
        <v>370</v>
      </c>
      <c r="H200" t="s">
        <v>477</v>
      </c>
      <c r="I200" t="s">
        <v>52</v>
      </c>
      <c r="J200" t="s">
        <v>31</v>
      </c>
      <c r="K200" t="s">
        <v>80</v>
      </c>
      <c r="L200" t="s">
        <v>81</v>
      </c>
      <c r="M200" t="s">
        <v>89</v>
      </c>
      <c r="N200" t="s">
        <v>478</v>
      </c>
      <c r="O200">
        <v>0.57999999999999996</v>
      </c>
      <c r="P200" t="s">
        <v>36</v>
      </c>
      <c r="Q200" t="s">
        <v>56</v>
      </c>
      <c r="R200" t="s">
        <v>191</v>
      </c>
      <c r="S200" t="s">
        <v>479</v>
      </c>
      <c r="T200">
        <v>4240</v>
      </c>
      <c r="U200" s="1">
        <v>42151</v>
      </c>
      <c r="V200" s="1">
        <v>42153</v>
      </c>
      <c r="W200">
        <v>15</v>
      </c>
      <c r="X200" s="6">
        <v>266.39</v>
      </c>
      <c r="Y200">
        <v>90291</v>
      </c>
      <c r="Z200">
        <v>2</v>
      </c>
      <c r="AA200" s="10">
        <v>18.690000000000001</v>
      </c>
      <c r="AB200">
        <v>5.44</v>
      </c>
      <c r="AC200" t="s">
        <v>3060</v>
      </c>
      <c r="AD200" t="s">
        <v>3070</v>
      </c>
      <c r="AE200" t="str">
        <f>IF(Orders[[#This Row],[Discount]]&gt;0, "Discounted", "Non-Discounted")</f>
        <v>Discounted</v>
      </c>
      <c r="AF200">
        <f>IF(Orders[[#This Row],[Profit]]&lt;0,Orders[[#This Row],[Profit]], 0)</f>
        <v>0</v>
      </c>
      <c r="AG200">
        <f>IF(Orders[[#This Row],[Profit]]&gt;0,Orders[[#This Row],[Profit]], 0)</f>
        <v>49.79</v>
      </c>
      <c r="AH200" s="7">
        <f>IFERROR((Orders[[#This Row],[Sales]]/Orders[[#This Row],[Profit_Prodcut/]])*100, "")</f>
        <v>535.02711387828879</v>
      </c>
      <c r="AI200" s="9">
        <f>Orders[[#This Row],[Discount]]</f>
        <v>0.02</v>
      </c>
    </row>
    <row r="201" spans="1:35">
      <c r="A201">
        <v>20400</v>
      </c>
      <c r="B201" t="s">
        <v>40</v>
      </c>
      <c r="C201" s="9">
        <v>0.05</v>
      </c>
      <c r="D201" s="7">
        <v>-132.63</v>
      </c>
      <c r="E201">
        <v>5.4</v>
      </c>
      <c r="F201">
        <v>7.78</v>
      </c>
      <c r="G201">
        <v>371</v>
      </c>
      <c r="H201" t="s">
        <v>480</v>
      </c>
      <c r="I201" t="s">
        <v>30</v>
      </c>
      <c r="J201" t="s">
        <v>31</v>
      </c>
      <c r="K201" t="s">
        <v>32</v>
      </c>
      <c r="L201" t="s">
        <v>112</v>
      </c>
      <c r="M201" t="s">
        <v>62</v>
      </c>
      <c r="N201" t="s">
        <v>313</v>
      </c>
      <c r="O201">
        <v>0.37</v>
      </c>
      <c r="P201" t="s">
        <v>36</v>
      </c>
      <c r="Q201" t="s">
        <v>56</v>
      </c>
      <c r="R201" t="s">
        <v>196</v>
      </c>
      <c r="S201" t="s">
        <v>481</v>
      </c>
      <c r="T201">
        <v>2149</v>
      </c>
      <c r="U201" s="1">
        <v>42151</v>
      </c>
      <c r="V201" s="1">
        <v>42153</v>
      </c>
      <c r="W201">
        <v>9</v>
      </c>
      <c r="X201" s="6">
        <v>51.82</v>
      </c>
      <c r="Y201">
        <v>90291</v>
      </c>
      <c r="Z201">
        <v>2</v>
      </c>
      <c r="AA201" s="10">
        <v>-255.94</v>
      </c>
      <c r="AB201">
        <v>2.73</v>
      </c>
      <c r="AC201" t="s">
        <v>3060</v>
      </c>
      <c r="AD201" t="s">
        <v>3070</v>
      </c>
      <c r="AE201" t="str">
        <f>IF(Orders[[#This Row],[Discount]]&gt;0, "Discounted", "Non-Discounted")</f>
        <v>Discounted</v>
      </c>
      <c r="AF201">
        <f>IF(Orders[[#This Row],[Profit]]&lt;0,Orders[[#This Row],[Profit]], 0)</f>
        <v>-132.63</v>
      </c>
      <c r="AG201">
        <f>IF(Orders[[#This Row],[Profit]]&gt;0,Orders[[#This Row],[Profit]], 0)</f>
        <v>0</v>
      </c>
      <c r="AH201" s="7" t="str">
        <f>IFERROR((Orders[[#This Row],[Sales]]/Orders[[#This Row],[Profit_Prodcut/]])*100, "")</f>
        <v/>
      </c>
      <c r="AI201" s="9">
        <f>Orders[[#This Row],[Discount]]</f>
        <v>0.05</v>
      </c>
    </row>
    <row r="202" spans="1:35">
      <c r="A202">
        <v>3392</v>
      </c>
      <c r="B202" t="s">
        <v>40</v>
      </c>
      <c r="C202" s="9">
        <v>0.02</v>
      </c>
      <c r="D202" s="7">
        <v>-163.63</v>
      </c>
      <c r="E202">
        <v>200.98</v>
      </c>
      <c r="F202">
        <v>55.96</v>
      </c>
      <c r="G202">
        <v>373</v>
      </c>
      <c r="H202" t="s">
        <v>482</v>
      </c>
      <c r="I202" t="s">
        <v>42</v>
      </c>
      <c r="J202" t="s">
        <v>61</v>
      </c>
      <c r="K202" t="s">
        <v>44</v>
      </c>
      <c r="L202" t="s">
        <v>194</v>
      </c>
      <c r="M202" t="s">
        <v>124</v>
      </c>
      <c r="N202" t="s">
        <v>483</v>
      </c>
      <c r="O202">
        <v>0.75</v>
      </c>
      <c r="P202" t="s">
        <v>36</v>
      </c>
      <c r="Q202" t="s">
        <v>64</v>
      </c>
      <c r="R202" t="s">
        <v>303</v>
      </c>
      <c r="S202" t="s">
        <v>304</v>
      </c>
      <c r="T202">
        <v>48234</v>
      </c>
      <c r="U202" s="1">
        <v>42077</v>
      </c>
      <c r="V202" s="1">
        <v>42079</v>
      </c>
      <c r="W202">
        <v>45</v>
      </c>
      <c r="X202" s="6">
        <v>9539.6</v>
      </c>
      <c r="Y202">
        <v>24193</v>
      </c>
      <c r="Z202">
        <v>2</v>
      </c>
      <c r="AA202" s="10">
        <v>-1.72</v>
      </c>
      <c r="AB202">
        <v>194.69</v>
      </c>
      <c r="AC202" t="s">
        <v>3062</v>
      </c>
      <c r="AD202" t="s">
        <v>3070</v>
      </c>
      <c r="AE202" t="str">
        <f>IF(Orders[[#This Row],[Discount]]&gt;0, "Discounted", "Non-Discounted")</f>
        <v>Discounted</v>
      </c>
      <c r="AF202">
        <f>IF(Orders[[#This Row],[Profit]]&lt;0,Orders[[#This Row],[Profit]], 0)</f>
        <v>-163.63</v>
      </c>
      <c r="AG202">
        <f>IF(Orders[[#This Row],[Profit]]&gt;0,Orders[[#This Row],[Profit]], 0)</f>
        <v>0</v>
      </c>
      <c r="AH202" s="7" t="str">
        <f>IFERROR((Orders[[#This Row],[Sales]]/Orders[[#This Row],[Profit_Prodcut/]])*100, "")</f>
        <v/>
      </c>
      <c r="AI202" s="9">
        <f>Orders[[#This Row],[Discount]]</f>
        <v>0.02</v>
      </c>
    </row>
    <row r="203" spans="1:35">
      <c r="A203">
        <v>3393</v>
      </c>
      <c r="B203" t="s">
        <v>40</v>
      </c>
      <c r="C203" s="9">
        <v>0.02</v>
      </c>
      <c r="D203" s="7">
        <v>-63.87</v>
      </c>
      <c r="E203">
        <v>4.28</v>
      </c>
      <c r="F203">
        <v>5.17</v>
      </c>
      <c r="G203">
        <v>373</v>
      </c>
      <c r="H203" t="s">
        <v>482</v>
      </c>
      <c r="I203" t="s">
        <v>52</v>
      </c>
      <c r="J203" t="s">
        <v>61</v>
      </c>
      <c r="K203" t="s">
        <v>32</v>
      </c>
      <c r="L203" t="s">
        <v>96</v>
      </c>
      <c r="M203" t="s">
        <v>62</v>
      </c>
      <c r="N203" t="s">
        <v>484</v>
      </c>
      <c r="O203">
        <v>0.4</v>
      </c>
      <c r="P203" t="s">
        <v>36</v>
      </c>
      <c r="Q203" t="s">
        <v>64</v>
      </c>
      <c r="R203" t="s">
        <v>303</v>
      </c>
      <c r="S203" t="s">
        <v>304</v>
      </c>
      <c r="T203">
        <v>48234</v>
      </c>
      <c r="U203" s="1">
        <v>42077</v>
      </c>
      <c r="V203" s="1">
        <v>42078</v>
      </c>
      <c r="W203">
        <v>24</v>
      </c>
      <c r="X203" s="6">
        <v>109.86</v>
      </c>
      <c r="Y203">
        <v>24193</v>
      </c>
      <c r="Z203">
        <v>1</v>
      </c>
      <c r="AA203" s="10">
        <v>-58.14</v>
      </c>
      <c r="AB203">
        <v>2.2400000000000002</v>
      </c>
      <c r="AC203" t="s">
        <v>3062</v>
      </c>
      <c r="AD203" t="s">
        <v>3070</v>
      </c>
      <c r="AE203" t="str">
        <f>IF(Orders[[#This Row],[Discount]]&gt;0, "Discounted", "Non-Discounted")</f>
        <v>Discounted</v>
      </c>
      <c r="AF203">
        <f>IF(Orders[[#This Row],[Profit]]&lt;0,Orders[[#This Row],[Profit]], 0)</f>
        <v>-63.87</v>
      </c>
      <c r="AG203">
        <f>IF(Orders[[#This Row],[Profit]]&gt;0,Orders[[#This Row],[Profit]], 0)</f>
        <v>0</v>
      </c>
      <c r="AH203" s="7" t="str">
        <f>IFERROR((Orders[[#This Row],[Sales]]/Orders[[#This Row],[Profit_Prodcut/]])*100, "")</f>
        <v/>
      </c>
      <c r="AI203" s="9">
        <f>Orders[[#This Row],[Discount]]</f>
        <v>0.02</v>
      </c>
    </row>
    <row r="204" spans="1:35">
      <c r="A204">
        <v>3394</v>
      </c>
      <c r="B204" t="s">
        <v>40</v>
      </c>
      <c r="C204" s="9">
        <v>0.04</v>
      </c>
      <c r="D204" s="7">
        <v>-175.18</v>
      </c>
      <c r="E204">
        <v>85.99</v>
      </c>
      <c r="F204">
        <v>0.99</v>
      </c>
      <c r="G204">
        <v>373</v>
      </c>
      <c r="H204" t="s">
        <v>482</v>
      </c>
      <c r="I204" t="s">
        <v>52</v>
      </c>
      <c r="J204" t="s">
        <v>61</v>
      </c>
      <c r="K204" t="s">
        <v>80</v>
      </c>
      <c r="L204" t="s">
        <v>81</v>
      </c>
      <c r="M204" t="s">
        <v>34</v>
      </c>
      <c r="N204" t="s">
        <v>485</v>
      </c>
      <c r="O204">
        <v>0.85</v>
      </c>
      <c r="P204" t="s">
        <v>36</v>
      </c>
      <c r="Q204" t="s">
        <v>64</v>
      </c>
      <c r="R204" t="s">
        <v>303</v>
      </c>
      <c r="S204" t="s">
        <v>304</v>
      </c>
      <c r="T204">
        <v>48234</v>
      </c>
      <c r="U204" s="1">
        <v>42077</v>
      </c>
      <c r="V204" s="1">
        <v>42079</v>
      </c>
      <c r="W204">
        <v>19</v>
      </c>
      <c r="X204" s="6">
        <v>1426.51</v>
      </c>
      <c r="Y204">
        <v>24193</v>
      </c>
      <c r="Z204">
        <v>2</v>
      </c>
      <c r="AA204" s="10">
        <v>-12.28</v>
      </c>
      <c r="AB204">
        <v>59.44</v>
      </c>
      <c r="AC204" t="s">
        <v>3062</v>
      </c>
      <c r="AD204" t="s">
        <v>3070</v>
      </c>
      <c r="AE204" t="str">
        <f>IF(Orders[[#This Row],[Discount]]&gt;0, "Discounted", "Non-Discounted")</f>
        <v>Discounted</v>
      </c>
      <c r="AF204">
        <f>IF(Orders[[#This Row],[Profit]]&lt;0,Orders[[#This Row],[Profit]], 0)</f>
        <v>-175.18</v>
      </c>
      <c r="AG204">
        <f>IF(Orders[[#This Row],[Profit]]&gt;0,Orders[[#This Row],[Profit]], 0)</f>
        <v>0</v>
      </c>
      <c r="AH204" s="7" t="str">
        <f>IFERROR((Orders[[#This Row],[Sales]]/Orders[[#This Row],[Profit_Prodcut/]])*100, "")</f>
        <v/>
      </c>
      <c r="AI204" s="9">
        <f>Orders[[#This Row],[Discount]]</f>
        <v>0.04</v>
      </c>
    </row>
    <row r="205" spans="1:35">
      <c r="A205">
        <v>21392</v>
      </c>
      <c r="B205" t="s">
        <v>40</v>
      </c>
      <c r="C205" s="9">
        <v>0.02</v>
      </c>
      <c r="D205" s="7">
        <v>-224.95</v>
      </c>
      <c r="E205">
        <v>200.98</v>
      </c>
      <c r="F205">
        <v>55.96</v>
      </c>
      <c r="G205">
        <v>375</v>
      </c>
      <c r="H205" t="s">
        <v>486</v>
      </c>
      <c r="I205" t="s">
        <v>42</v>
      </c>
      <c r="J205" t="s">
        <v>61</v>
      </c>
      <c r="K205" t="s">
        <v>44</v>
      </c>
      <c r="L205" t="s">
        <v>194</v>
      </c>
      <c r="M205" t="s">
        <v>124</v>
      </c>
      <c r="N205" t="s">
        <v>483</v>
      </c>
      <c r="O205">
        <v>0.75</v>
      </c>
      <c r="P205" t="s">
        <v>36</v>
      </c>
      <c r="Q205" t="s">
        <v>139</v>
      </c>
      <c r="R205" t="s">
        <v>247</v>
      </c>
      <c r="S205" t="s">
        <v>487</v>
      </c>
      <c r="T205">
        <v>37814</v>
      </c>
      <c r="U205" s="1">
        <v>42077</v>
      </c>
      <c r="V205" s="1">
        <v>42079</v>
      </c>
      <c r="W205">
        <v>11</v>
      </c>
      <c r="X205" s="6">
        <v>2331.9</v>
      </c>
      <c r="Y205">
        <v>90917</v>
      </c>
      <c r="Z205">
        <v>2</v>
      </c>
      <c r="AA205" s="10">
        <v>-9.65</v>
      </c>
      <c r="AB205">
        <v>47.59</v>
      </c>
      <c r="AC205" t="s">
        <v>3062</v>
      </c>
      <c r="AD205" t="s">
        <v>3070</v>
      </c>
      <c r="AE205" t="str">
        <f>IF(Orders[[#This Row],[Discount]]&gt;0, "Discounted", "Non-Discounted")</f>
        <v>Discounted</v>
      </c>
      <c r="AF205">
        <f>IF(Orders[[#This Row],[Profit]]&lt;0,Orders[[#This Row],[Profit]], 0)</f>
        <v>-224.95</v>
      </c>
      <c r="AG205">
        <f>IF(Orders[[#This Row],[Profit]]&gt;0,Orders[[#This Row],[Profit]], 0)</f>
        <v>0</v>
      </c>
      <c r="AH205" s="7" t="str">
        <f>IFERROR((Orders[[#This Row],[Sales]]/Orders[[#This Row],[Profit_Prodcut/]])*100, "")</f>
        <v/>
      </c>
      <c r="AI205" s="9">
        <f>Orders[[#This Row],[Discount]]</f>
        <v>0.02</v>
      </c>
    </row>
    <row r="206" spans="1:35">
      <c r="A206">
        <v>21393</v>
      </c>
      <c r="B206" t="s">
        <v>40</v>
      </c>
      <c r="C206" s="9">
        <v>0.02</v>
      </c>
      <c r="D206" s="7">
        <v>196.8</v>
      </c>
      <c r="E206">
        <v>4.28</v>
      </c>
      <c r="F206">
        <v>5.17</v>
      </c>
      <c r="G206">
        <v>375</v>
      </c>
      <c r="H206" t="s">
        <v>486</v>
      </c>
      <c r="I206" t="s">
        <v>52</v>
      </c>
      <c r="J206" t="s">
        <v>61</v>
      </c>
      <c r="K206" t="s">
        <v>32</v>
      </c>
      <c r="L206" t="s">
        <v>96</v>
      </c>
      <c r="M206" t="s">
        <v>62</v>
      </c>
      <c r="N206" t="s">
        <v>484</v>
      </c>
      <c r="O206">
        <v>0.4</v>
      </c>
      <c r="P206" t="s">
        <v>36</v>
      </c>
      <c r="Q206" t="s">
        <v>139</v>
      </c>
      <c r="R206" t="s">
        <v>247</v>
      </c>
      <c r="S206" t="s">
        <v>487</v>
      </c>
      <c r="T206">
        <v>37814</v>
      </c>
      <c r="U206" s="1">
        <v>42077</v>
      </c>
      <c r="V206" s="1">
        <v>42078</v>
      </c>
      <c r="W206">
        <v>6</v>
      </c>
      <c r="X206" s="6">
        <v>27.47</v>
      </c>
      <c r="Y206">
        <v>90917</v>
      </c>
      <c r="Z206">
        <v>1</v>
      </c>
      <c r="AA206" s="10">
        <v>716.42</v>
      </c>
      <c r="AB206">
        <v>0.56000000000000005</v>
      </c>
      <c r="AC206" t="s">
        <v>3062</v>
      </c>
      <c r="AD206" t="s">
        <v>3070</v>
      </c>
      <c r="AE206" t="str">
        <f>IF(Orders[[#This Row],[Discount]]&gt;0, "Discounted", "Non-Discounted")</f>
        <v>Discounted</v>
      </c>
      <c r="AF206">
        <f>IF(Orders[[#This Row],[Profit]]&lt;0,Orders[[#This Row],[Profit]], 0)</f>
        <v>0</v>
      </c>
      <c r="AG206">
        <f>IF(Orders[[#This Row],[Profit]]&gt;0,Orders[[#This Row],[Profit]], 0)</f>
        <v>196.8</v>
      </c>
      <c r="AH206" s="7">
        <f>IFERROR((Orders[[#This Row],[Sales]]/Orders[[#This Row],[Profit_Prodcut/]])*100, "")</f>
        <v>13.95833333333333</v>
      </c>
      <c r="AI206" s="9">
        <f>Orders[[#This Row],[Discount]]</f>
        <v>0.02</v>
      </c>
    </row>
    <row r="207" spans="1:35">
      <c r="A207">
        <v>19073</v>
      </c>
      <c r="B207" t="s">
        <v>59</v>
      </c>
      <c r="C207" s="9">
        <v>0.03</v>
      </c>
      <c r="D207" s="7">
        <v>250.04</v>
      </c>
      <c r="E207">
        <v>25.98</v>
      </c>
      <c r="F207">
        <v>5.37</v>
      </c>
      <c r="G207">
        <v>377</v>
      </c>
      <c r="H207" t="s">
        <v>488</v>
      </c>
      <c r="I207" t="s">
        <v>52</v>
      </c>
      <c r="J207" t="s">
        <v>117</v>
      </c>
      <c r="K207" t="s">
        <v>32</v>
      </c>
      <c r="L207" t="s">
        <v>260</v>
      </c>
      <c r="M207" t="s">
        <v>89</v>
      </c>
      <c r="N207" t="s">
        <v>489</v>
      </c>
      <c r="O207">
        <v>0.5</v>
      </c>
      <c r="P207" t="s">
        <v>36</v>
      </c>
      <c r="Q207" t="s">
        <v>64</v>
      </c>
      <c r="R207" t="s">
        <v>181</v>
      </c>
      <c r="S207" t="s">
        <v>434</v>
      </c>
      <c r="T207">
        <v>60510</v>
      </c>
      <c r="U207" s="1">
        <v>42111</v>
      </c>
      <c r="V207" s="1">
        <v>42111</v>
      </c>
      <c r="W207">
        <v>17</v>
      </c>
      <c r="X207" s="6">
        <v>460.87</v>
      </c>
      <c r="Y207">
        <v>89579</v>
      </c>
      <c r="Z207">
        <v>0</v>
      </c>
      <c r="AA207" s="10">
        <v>54.25</v>
      </c>
      <c r="AB207">
        <v>14.25</v>
      </c>
      <c r="AC207" t="s">
        <v>3061</v>
      </c>
      <c r="AD207" t="s">
        <v>3070</v>
      </c>
      <c r="AE207" t="str">
        <f>IF(Orders[[#This Row],[Discount]]&gt;0, "Discounted", "Non-Discounted")</f>
        <v>Discounted</v>
      </c>
      <c r="AF207">
        <f>IF(Orders[[#This Row],[Profit]]&lt;0,Orders[[#This Row],[Profit]], 0)</f>
        <v>0</v>
      </c>
      <c r="AG207">
        <f>IF(Orders[[#This Row],[Profit]]&gt;0,Orders[[#This Row],[Profit]], 0)</f>
        <v>250.04</v>
      </c>
      <c r="AH207" s="7">
        <f>IFERROR((Orders[[#This Row],[Sales]]/Orders[[#This Row],[Profit_Prodcut/]])*100, "")</f>
        <v>184.31850903855386</v>
      </c>
      <c r="AI207" s="9">
        <f>Orders[[#This Row],[Discount]]</f>
        <v>0.03</v>
      </c>
    </row>
    <row r="208" spans="1:35">
      <c r="A208">
        <v>22401</v>
      </c>
      <c r="B208" t="s">
        <v>40</v>
      </c>
      <c r="C208" s="9">
        <v>7.0000000000000007E-2</v>
      </c>
      <c r="D208" s="7">
        <v>-539.59</v>
      </c>
      <c r="E208">
        <v>415.88</v>
      </c>
      <c r="F208">
        <v>11.37</v>
      </c>
      <c r="G208">
        <v>381</v>
      </c>
      <c r="H208" t="s">
        <v>490</v>
      </c>
      <c r="I208" t="s">
        <v>52</v>
      </c>
      <c r="J208" t="s">
        <v>31</v>
      </c>
      <c r="K208" t="s">
        <v>32</v>
      </c>
      <c r="L208" t="s">
        <v>144</v>
      </c>
      <c r="M208" t="s">
        <v>62</v>
      </c>
      <c r="N208" t="s">
        <v>491</v>
      </c>
      <c r="O208">
        <v>0.56999999999999995</v>
      </c>
      <c r="P208" t="s">
        <v>36</v>
      </c>
      <c r="Q208" t="s">
        <v>64</v>
      </c>
      <c r="R208" t="s">
        <v>181</v>
      </c>
      <c r="S208" t="s">
        <v>492</v>
      </c>
      <c r="T208">
        <v>61701</v>
      </c>
      <c r="U208" s="1">
        <v>42125</v>
      </c>
      <c r="V208" s="1">
        <v>42125</v>
      </c>
      <c r="W208">
        <v>1</v>
      </c>
      <c r="X208" s="6">
        <v>394.51</v>
      </c>
      <c r="Y208">
        <v>88929</v>
      </c>
      <c r="Z208">
        <v>0</v>
      </c>
      <c r="AA208" s="10">
        <v>-136.77000000000001</v>
      </c>
      <c r="AB208">
        <v>29.69</v>
      </c>
      <c r="AC208" t="s">
        <v>3060</v>
      </c>
      <c r="AD208" t="s">
        <v>3070</v>
      </c>
      <c r="AE208" t="str">
        <f>IF(Orders[[#This Row],[Discount]]&gt;0, "Discounted", "Non-Discounted")</f>
        <v>Discounted</v>
      </c>
      <c r="AF208">
        <f>IF(Orders[[#This Row],[Profit]]&lt;0,Orders[[#This Row],[Profit]], 0)</f>
        <v>-539.59</v>
      </c>
      <c r="AG208">
        <f>IF(Orders[[#This Row],[Profit]]&gt;0,Orders[[#This Row],[Profit]], 0)</f>
        <v>0</v>
      </c>
      <c r="AH208" s="7" t="str">
        <f>IFERROR((Orders[[#This Row],[Sales]]/Orders[[#This Row],[Profit_Prodcut/]])*100, "")</f>
        <v/>
      </c>
      <c r="AI208" s="9">
        <f>Orders[[#This Row],[Discount]]</f>
        <v>7.0000000000000007E-2</v>
      </c>
    </row>
    <row r="209" spans="1:35">
      <c r="A209">
        <v>21281</v>
      </c>
      <c r="B209" t="s">
        <v>50</v>
      </c>
      <c r="C209" s="9">
        <v>0.06</v>
      </c>
      <c r="D209" s="7">
        <v>-82.82</v>
      </c>
      <c r="E209">
        <v>5.34</v>
      </c>
      <c r="F209">
        <v>5.63</v>
      </c>
      <c r="G209">
        <v>383</v>
      </c>
      <c r="H209" t="s">
        <v>493</v>
      </c>
      <c r="I209" t="s">
        <v>52</v>
      </c>
      <c r="J209" t="s">
        <v>31</v>
      </c>
      <c r="K209" t="s">
        <v>32</v>
      </c>
      <c r="L209" t="s">
        <v>112</v>
      </c>
      <c r="M209" t="s">
        <v>62</v>
      </c>
      <c r="N209" t="s">
        <v>494</v>
      </c>
      <c r="O209">
        <v>0.39</v>
      </c>
      <c r="P209" t="s">
        <v>36</v>
      </c>
      <c r="Q209" t="s">
        <v>56</v>
      </c>
      <c r="R209" t="s">
        <v>237</v>
      </c>
      <c r="S209" t="s">
        <v>495</v>
      </c>
      <c r="T209">
        <v>19026</v>
      </c>
      <c r="U209" s="1">
        <v>42082</v>
      </c>
      <c r="V209" s="1">
        <v>42082</v>
      </c>
      <c r="W209">
        <v>7</v>
      </c>
      <c r="X209" s="6">
        <v>38.65</v>
      </c>
      <c r="Y209">
        <v>88928</v>
      </c>
      <c r="Z209">
        <v>0</v>
      </c>
      <c r="AA209" s="10">
        <v>-214.29</v>
      </c>
      <c r="AB209">
        <v>2.4700000000000002</v>
      </c>
      <c r="AC209" t="s">
        <v>3062</v>
      </c>
      <c r="AD209" t="s">
        <v>3070</v>
      </c>
      <c r="AE209" t="str">
        <f>IF(Orders[[#This Row],[Discount]]&gt;0, "Discounted", "Non-Discounted")</f>
        <v>Discounted</v>
      </c>
      <c r="AF209">
        <f>IF(Orders[[#This Row],[Profit]]&lt;0,Orders[[#This Row],[Profit]], 0)</f>
        <v>-82.82</v>
      </c>
      <c r="AG209">
        <f>IF(Orders[[#This Row],[Profit]]&gt;0,Orders[[#This Row],[Profit]], 0)</f>
        <v>0</v>
      </c>
      <c r="AH209" s="7" t="str">
        <f>IFERROR((Orders[[#This Row],[Sales]]/Orders[[#This Row],[Profit_Prodcut/]])*100, "")</f>
        <v/>
      </c>
      <c r="AI209" s="9">
        <f>Orders[[#This Row],[Discount]]</f>
        <v>0.06</v>
      </c>
    </row>
    <row r="210" spans="1:35">
      <c r="A210">
        <v>21282</v>
      </c>
      <c r="B210" t="s">
        <v>50</v>
      </c>
      <c r="C210" s="9">
        <v>7.0000000000000007E-2</v>
      </c>
      <c r="D210" s="7">
        <v>107.08</v>
      </c>
      <c r="E210">
        <v>65.989999999999995</v>
      </c>
      <c r="F210">
        <v>5.26</v>
      </c>
      <c r="G210">
        <v>383</v>
      </c>
      <c r="H210" t="s">
        <v>493</v>
      </c>
      <c r="I210" t="s">
        <v>30</v>
      </c>
      <c r="J210" t="s">
        <v>31</v>
      </c>
      <c r="K210" t="s">
        <v>80</v>
      </c>
      <c r="L210" t="s">
        <v>81</v>
      </c>
      <c r="M210" t="s">
        <v>62</v>
      </c>
      <c r="N210" t="s">
        <v>496</v>
      </c>
      <c r="O210">
        <v>0.56000000000000005</v>
      </c>
      <c r="P210" t="s">
        <v>36</v>
      </c>
      <c r="Q210" t="s">
        <v>56</v>
      </c>
      <c r="R210" t="s">
        <v>237</v>
      </c>
      <c r="S210" t="s">
        <v>495</v>
      </c>
      <c r="T210">
        <v>19026</v>
      </c>
      <c r="U210" s="1">
        <v>42082</v>
      </c>
      <c r="V210" s="1">
        <v>42084</v>
      </c>
      <c r="W210">
        <v>5</v>
      </c>
      <c r="X210" s="6">
        <v>279.83</v>
      </c>
      <c r="Y210">
        <v>88928</v>
      </c>
      <c r="Z210">
        <v>2</v>
      </c>
      <c r="AA210" s="10">
        <v>38.270000000000003</v>
      </c>
      <c r="AB210">
        <v>21.06</v>
      </c>
      <c r="AC210" t="s">
        <v>3062</v>
      </c>
      <c r="AD210" t="s">
        <v>3070</v>
      </c>
      <c r="AE210" t="str">
        <f>IF(Orders[[#This Row],[Discount]]&gt;0, "Discounted", "Non-Discounted")</f>
        <v>Discounted</v>
      </c>
      <c r="AF210">
        <f>IF(Orders[[#This Row],[Profit]]&lt;0,Orders[[#This Row],[Profit]], 0)</f>
        <v>0</v>
      </c>
      <c r="AG210">
        <f>IF(Orders[[#This Row],[Profit]]&gt;0,Orders[[#This Row],[Profit]], 0)</f>
        <v>107.08</v>
      </c>
      <c r="AH210" s="7">
        <f>IFERROR((Orders[[#This Row],[Sales]]/Orders[[#This Row],[Profit_Prodcut/]])*100, "")</f>
        <v>261.3279790810609</v>
      </c>
      <c r="AI210" s="9">
        <f>Orders[[#This Row],[Discount]]</f>
        <v>7.0000000000000007E-2</v>
      </c>
    </row>
    <row r="211" spans="1:35">
      <c r="A211">
        <v>20919</v>
      </c>
      <c r="B211" t="s">
        <v>28</v>
      </c>
      <c r="C211" s="9">
        <v>0.1</v>
      </c>
      <c r="D211" s="7">
        <v>-27.28</v>
      </c>
      <c r="E211">
        <v>8.8800000000000008</v>
      </c>
      <c r="F211">
        <v>6.28</v>
      </c>
      <c r="G211">
        <v>387</v>
      </c>
      <c r="H211" t="s">
        <v>497</v>
      </c>
      <c r="I211" t="s">
        <v>30</v>
      </c>
      <c r="J211" t="s">
        <v>31</v>
      </c>
      <c r="K211" t="s">
        <v>32</v>
      </c>
      <c r="L211" t="s">
        <v>112</v>
      </c>
      <c r="M211" t="s">
        <v>62</v>
      </c>
      <c r="N211" t="s">
        <v>498</v>
      </c>
      <c r="O211">
        <v>0.35</v>
      </c>
      <c r="P211" t="s">
        <v>36</v>
      </c>
      <c r="Q211" t="s">
        <v>64</v>
      </c>
      <c r="R211" t="s">
        <v>499</v>
      </c>
      <c r="S211" t="s">
        <v>500</v>
      </c>
      <c r="T211">
        <v>68801</v>
      </c>
      <c r="U211" s="1">
        <v>42167</v>
      </c>
      <c r="V211" s="1">
        <v>42169</v>
      </c>
      <c r="W211">
        <v>15</v>
      </c>
      <c r="X211" s="6">
        <v>126.9</v>
      </c>
      <c r="Y211">
        <v>90339</v>
      </c>
      <c r="Z211">
        <v>2</v>
      </c>
      <c r="AA211" s="10">
        <v>-21.5</v>
      </c>
      <c r="AB211">
        <v>14.1</v>
      </c>
      <c r="AC211" t="s">
        <v>3058</v>
      </c>
      <c r="AD211" t="s">
        <v>3070</v>
      </c>
      <c r="AE211" t="str">
        <f>IF(Orders[[#This Row],[Discount]]&gt;0, "Discounted", "Non-Discounted")</f>
        <v>Discounted</v>
      </c>
      <c r="AF211">
        <f>IF(Orders[[#This Row],[Profit]]&lt;0,Orders[[#This Row],[Profit]], 0)</f>
        <v>-27.28</v>
      </c>
      <c r="AG211">
        <f>IF(Orders[[#This Row],[Profit]]&gt;0,Orders[[#This Row],[Profit]], 0)</f>
        <v>0</v>
      </c>
      <c r="AH211" s="7" t="str">
        <f>IFERROR((Orders[[#This Row],[Sales]]/Orders[[#This Row],[Profit_Prodcut/]])*100, "")</f>
        <v/>
      </c>
      <c r="AI211" s="9">
        <f>Orders[[#This Row],[Discount]]</f>
        <v>0.1</v>
      </c>
    </row>
    <row r="212" spans="1:35">
      <c r="A212">
        <v>22223</v>
      </c>
      <c r="B212" t="s">
        <v>50</v>
      </c>
      <c r="C212" s="9">
        <v>0.03</v>
      </c>
      <c r="D212" s="7">
        <v>-51.56</v>
      </c>
      <c r="E212">
        <v>5.28</v>
      </c>
      <c r="F212">
        <v>5.66</v>
      </c>
      <c r="G212">
        <v>388</v>
      </c>
      <c r="H212" t="s">
        <v>501</v>
      </c>
      <c r="I212" t="s">
        <v>52</v>
      </c>
      <c r="J212" t="s">
        <v>31</v>
      </c>
      <c r="K212" t="s">
        <v>32</v>
      </c>
      <c r="L212" t="s">
        <v>96</v>
      </c>
      <c r="M212" t="s">
        <v>62</v>
      </c>
      <c r="N212" t="s">
        <v>502</v>
      </c>
      <c r="O212">
        <v>0.4</v>
      </c>
      <c r="P212" t="s">
        <v>36</v>
      </c>
      <c r="Q212" t="s">
        <v>64</v>
      </c>
      <c r="R212" t="s">
        <v>499</v>
      </c>
      <c r="S212" t="s">
        <v>503</v>
      </c>
      <c r="T212">
        <v>68847</v>
      </c>
      <c r="U212" s="1">
        <v>42007</v>
      </c>
      <c r="V212" s="1">
        <v>42009</v>
      </c>
      <c r="W212">
        <v>4</v>
      </c>
      <c r="X212" s="6">
        <v>22.82</v>
      </c>
      <c r="Y212">
        <v>90337</v>
      </c>
      <c r="Z212">
        <v>2</v>
      </c>
      <c r="AA212" s="10">
        <v>-225.94</v>
      </c>
      <c r="AB212">
        <v>0.71</v>
      </c>
      <c r="AC212" t="s">
        <v>3057</v>
      </c>
      <c r="AD212" t="s">
        <v>3070</v>
      </c>
      <c r="AE212" t="str">
        <f>IF(Orders[[#This Row],[Discount]]&gt;0, "Discounted", "Non-Discounted")</f>
        <v>Discounted</v>
      </c>
      <c r="AF212">
        <f>IF(Orders[[#This Row],[Profit]]&lt;0,Orders[[#This Row],[Profit]], 0)</f>
        <v>-51.56</v>
      </c>
      <c r="AG212">
        <f>IF(Orders[[#This Row],[Profit]]&gt;0,Orders[[#This Row],[Profit]], 0)</f>
        <v>0</v>
      </c>
      <c r="AH212" s="7" t="str">
        <f>IFERROR((Orders[[#This Row],[Sales]]/Orders[[#This Row],[Profit_Prodcut/]])*100, "")</f>
        <v/>
      </c>
      <c r="AI212" s="9">
        <f>Orders[[#This Row],[Discount]]</f>
        <v>0.03</v>
      </c>
    </row>
    <row r="213" spans="1:35">
      <c r="A213">
        <v>22224</v>
      </c>
      <c r="B213" t="s">
        <v>50</v>
      </c>
      <c r="C213" s="9">
        <v>0.01</v>
      </c>
      <c r="D213" s="7">
        <v>-263.57</v>
      </c>
      <c r="E213">
        <v>110.99</v>
      </c>
      <c r="F213">
        <v>2.5</v>
      </c>
      <c r="G213">
        <v>388</v>
      </c>
      <c r="H213" t="s">
        <v>501</v>
      </c>
      <c r="I213" t="s">
        <v>52</v>
      </c>
      <c r="J213" t="s">
        <v>31</v>
      </c>
      <c r="K213" t="s">
        <v>80</v>
      </c>
      <c r="L213" t="s">
        <v>81</v>
      </c>
      <c r="M213" t="s">
        <v>62</v>
      </c>
      <c r="N213" t="s">
        <v>504</v>
      </c>
      <c r="O213">
        <v>0.56999999999999995</v>
      </c>
      <c r="P213" t="s">
        <v>36</v>
      </c>
      <c r="Q213" t="s">
        <v>64</v>
      </c>
      <c r="R213" t="s">
        <v>499</v>
      </c>
      <c r="S213" t="s">
        <v>503</v>
      </c>
      <c r="T213">
        <v>68847</v>
      </c>
      <c r="U213" s="1">
        <v>42007</v>
      </c>
      <c r="V213" s="1">
        <v>42010</v>
      </c>
      <c r="W213">
        <v>2</v>
      </c>
      <c r="X213" s="6">
        <v>188.66</v>
      </c>
      <c r="Y213">
        <v>90337</v>
      </c>
      <c r="Z213">
        <v>3</v>
      </c>
      <c r="AA213" s="10">
        <v>-139.69999999999999</v>
      </c>
      <c r="AB213">
        <v>1.91</v>
      </c>
      <c r="AC213" t="s">
        <v>3057</v>
      </c>
      <c r="AD213" t="s">
        <v>3070</v>
      </c>
      <c r="AE213" t="str">
        <f>IF(Orders[[#This Row],[Discount]]&gt;0, "Discounted", "Non-Discounted")</f>
        <v>Discounted</v>
      </c>
      <c r="AF213">
        <f>IF(Orders[[#This Row],[Profit]]&lt;0,Orders[[#This Row],[Profit]], 0)</f>
        <v>-263.57</v>
      </c>
      <c r="AG213">
        <f>IF(Orders[[#This Row],[Profit]]&gt;0,Orders[[#This Row],[Profit]], 0)</f>
        <v>0</v>
      </c>
      <c r="AH213" s="7" t="str">
        <f>IFERROR((Orders[[#This Row],[Sales]]/Orders[[#This Row],[Profit_Prodcut/]])*100, "")</f>
        <v/>
      </c>
      <c r="AI213" s="9">
        <f>Orders[[#This Row],[Discount]]</f>
        <v>0.01</v>
      </c>
    </row>
    <row r="214" spans="1:35">
      <c r="A214">
        <v>23853</v>
      </c>
      <c r="B214" t="s">
        <v>109</v>
      </c>
      <c r="C214" s="9">
        <v>0.03</v>
      </c>
      <c r="D214" s="7">
        <v>1273.21</v>
      </c>
      <c r="E214">
        <v>160.97999999999999</v>
      </c>
      <c r="F214">
        <v>30</v>
      </c>
      <c r="G214">
        <v>389</v>
      </c>
      <c r="H214" t="s">
        <v>505</v>
      </c>
      <c r="I214" t="s">
        <v>42</v>
      </c>
      <c r="J214" t="s">
        <v>31</v>
      </c>
      <c r="K214" t="s">
        <v>44</v>
      </c>
      <c r="L214" t="s">
        <v>45</v>
      </c>
      <c r="M214" t="s">
        <v>46</v>
      </c>
      <c r="N214" t="s">
        <v>180</v>
      </c>
      <c r="O214">
        <v>0.62</v>
      </c>
      <c r="P214" t="s">
        <v>36</v>
      </c>
      <c r="Q214" t="s">
        <v>64</v>
      </c>
      <c r="R214" t="s">
        <v>499</v>
      </c>
      <c r="S214" t="s">
        <v>506</v>
      </c>
      <c r="T214">
        <v>68502</v>
      </c>
      <c r="U214" s="1">
        <v>42041</v>
      </c>
      <c r="V214" s="1">
        <v>42045</v>
      </c>
      <c r="W214">
        <v>11</v>
      </c>
      <c r="X214" s="6">
        <v>1845.23</v>
      </c>
      <c r="Y214">
        <v>90338</v>
      </c>
      <c r="Z214">
        <v>4</v>
      </c>
      <c r="AA214" s="10">
        <v>69</v>
      </c>
      <c r="AB214">
        <v>57.07</v>
      </c>
      <c r="AC214" t="s">
        <v>3059</v>
      </c>
      <c r="AD214" t="s">
        <v>3070</v>
      </c>
      <c r="AE214" t="str">
        <f>IF(Orders[[#This Row],[Discount]]&gt;0, "Discounted", "Non-Discounted")</f>
        <v>Discounted</v>
      </c>
      <c r="AF214">
        <f>IF(Orders[[#This Row],[Profit]]&lt;0,Orders[[#This Row],[Profit]], 0)</f>
        <v>0</v>
      </c>
      <c r="AG214">
        <f>IF(Orders[[#This Row],[Profit]]&gt;0,Orders[[#This Row],[Profit]], 0)</f>
        <v>1273.21</v>
      </c>
      <c r="AH214" s="7">
        <f>IFERROR((Orders[[#This Row],[Sales]]/Orders[[#This Row],[Profit_Prodcut/]])*100, "")</f>
        <v>144.92738825488331</v>
      </c>
      <c r="AI214" s="9">
        <f>Orders[[#This Row],[Discount]]</f>
        <v>0.03</v>
      </c>
    </row>
    <row r="215" spans="1:35">
      <c r="A215">
        <v>25449</v>
      </c>
      <c r="B215" t="s">
        <v>59</v>
      </c>
      <c r="C215" s="9">
        <v>0.02</v>
      </c>
      <c r="D215" s="7">
        <v>-159.68</v>
      </c>
      <c r="E215">
        <v>34.979999999999997</v>
      </c>
      <c r="F215">
        <v>7.53</v>
      </c>
      <c r="G215">
        <v>392</v>
      </c>
      <c r="H215" t="s">
        <v>507</v>
      </c>
      <c r="I215" t="s">
        <v>52</v>
      </c>
      <c r="J215" t="s">
        <v>31</v>
      </c>
      <c r="K215" t="s">
        <v>80</v>
      </c>
      <c r="L215" t="s">
        <v>183</v>
      </c>
      <c r="M215" t="s">
        <v>62</v>
      </c>
      <c r="N215" t="s">
        <v>508</v>
      </c>
      <c r="O215">
        <v>0.76</v>
      </c>
      <c r="P215" t="s">
        <v>36</v>
      </c>
      <c r="Q215" t="s">
        <v>64</v>
      </c>
      <c r="R215" t="s">
        <v>509</v>
      </c>
      <c r="S215" t="s">
        <v>510</v>
      </c>
      <c r="T215">
        <v>63105</v>
      </c>
      <c r="U215" s="1">
        <v>42068</v>
      </c>
      <c r="V215" s="1">
        <v>42070</v>
      </c>
      <c r="W215">
        <v>1</v>
      </c>
      <c r="X215" s="6">
        <v>37.159999999999997</v>
      </c>
      <c r="Y215">
        <v>86383</v>
      </c>
      <c r="Z215">
        <v>2</v>
      </c>
      <c r="AA215" s="10">
        <v>-429.71</v>
      </c>
      <c r="AB215">
        <v>0.76</v>
      </c>
      <c r="AC215" t="s">
        <v>3062</v>
      </c>
      <c r="AD215" t="s">
        <v>3070</v>
      </c>
      <c r="AE215" t="str">
        <f>IF(Orders[[#This Row],[Discount]]&gt;0, "Discounted", "Non-Discounted")</f>
        <v>Discounted</v>
      </c>
      <c r="AF215">
        <f>IF(Orders[[#This Row],[Profit]]&lt;0,Orders[[#This Row],[Profit]], 0)</f>
        <v>-159.68</v>
      </c>
      <c r="AG215">
        <f>IF(Orders[[#This Row],[Profit]]&gt;0,Orders[[#This Row],[Profit]], 0)</f>
        <v>0</v>
      </c>
      <c r="AH215" s="7" t="str">
        <f>IFERROR((Orders[[#This Row],[Sales]]/Orders[[#This Row],[Profit_Prodcut/]])*100, "")</f>
        <v/>
      </c>
      <c r="AI215" s="9">
        <f>Orders[[#This Row],[Discount]]</f>
        <v>0.02</v>
      </c>
    </row>
    <row r="216" spans="1:35">
      <c r="A216">
        <v>25450</v>
      </c>
      <c r="B216" t="s">
        <v>59</v>
      </c>
      <c r="C216" s="9">
        <v>0.01</v>
      </c>
      <c r="D216" s="7">
        <v>27.91</v>
      </c>
      <c r="E216">
        <v>19.989999999999998</v>
      </c>
      <c r="F216">
        <v>11.17</v>
      </c>
      <c r="G216">
        <v>392</v>
      </c>
      <c r="H216" t="s">
        <v>507</v>
      </c>
      <c r="I216" t="s">
        <v>52</v>
      </c>
      <c r="J216" t="s">
        <v>31</v>
      </c>
      <c r="K216" t="s">
        <v>44</v>
      </c>
      <c r="L216" t="s">
        <v>53</v>
      </c>
      <c r="M216" t="s">
        <v>239</v>
      </c>
      <c r="N216" t="s">
        <v>511</v>
      </c>
      <c r="O216">
        <v>0.6</v>
      </c>
      <c r="P216" t="s">
        <v>36</v>
      </c>
      <c r="Q216" t="s">
        <v>64</v>
      </c>
      <c r="R216" t="s">
        <v>509</v>
      </c>
      <c r="S216" t="s">
        <v>510</v>
      </c>
      <c r="T216">
        <v>63105</v>
      </c>
      <c r="U216" s="1">
        <v>42068</v>
      </c>
      <c r="V216" s="1">
        <v>42071</v>
      </c>
      <c r="W216">
        <v>2</v>
      </c>
      <c r="X216" s="6">
        <v>43.65</v>
      </c>
      <c r="Y216">
        <v>86383</v>
      </c>
      <c r="Z216">
        <v>3</v>
      </c>
      <c r="AA216" s="10">
        <v>63.94</v>
      </c>
      <c r="AB216">
        <v>0.44</v>
      </c>
      <c r="AC216" t="s">
        <v>3062</v>
      </c>
      <c r="AD216" t="s">
        <v>3070</v>
      </c>
      <c r="AE216" t="str">
        <f>IF(Orders[[#This Row],[Discount]]&gt;0, "Discounted", "Non-Discounted")</f>
        <v>Discounted</v>
      </c>
      <c r="AF216">
        <f>IF(Orders[[#This Row],[Profit]]&lt;0,Orders[[#This Row],[Profit]], 0)</f>
        <v>0</v>
      </c>
      <c r="AG216">
        <f>IF(Orders[[#This Row],[Profit]]&gt;0,Orders[[#This Row],[Profit]], 0)</f>
        <v>27.91</v>
      </c>
      <c r="AH216" s="7">
        <f>IFERROR((Orders[[#This Row],[Sales]]/Orders[[#This Row],[Profit_Prodcut/]])*100, "")</f>
        <v>156.39555714797564</v>
      </c>
      <c r="AI216" s="9">
        <f>Orders[[#This Row],[Discount]]</f>
        <v>0.01</v>
      </c>
    </row>
    <row r="217" spans="1:35">
      <c r="A217">
        <v>22598</v>
      </c>
      <c r="B217" t="s">
        <v>109</v>
      </c>
      <c r="C217" s="9">
        <v>7.0000000000000007E-2</v>
      </c>
      <c r="D217" s="7">
        <v>-81.77</v>
      </c>
      <c r="E217">
        <v>9.7100000000000009</v>
      </c>
      <c r="F217">
        <v>9.4499999999999993</v>
      </c>
      <c r="G217">
        <v>393</v>
      </c>
      <c r="H217" t="s">
        <v>512</v>
      </c>
      <c r="I217" t="s">
        <v>52</v>
      </c>
      <c r="J217" t="s">
        <v>31</v>
      </c>
      <c r="K217" t="s">
        <v>32</v>
      </c>
      <c r="L217" t="s">
        <v>144</v>
      </c>
      <c r="M217" t="s">
        <v>62</v>
      </c>
      <c r="N217" t="s">
        <v>513</v>
      </c>
      <c r="O217">
        <v>0.6</v>
      </c>
      <c r="P217" t="s">
        <v>36</v>
      </c>
      <c r="Q217" t="s">
        <v>56</v>
      </c>
      <c r="R217" t="s">
        <v>74</v>
      </c>
      <c r="S217" t="s">
        <v>514</v>
      </c>
      <c r="T217">
        <v>13021</v>
      </c>
      <c r="U217" s="1">
        <v>42050</v>
      </c>
      <c r="V217" s="1">
        <v>42057</v>
      </c>
      <c r="W217">
        <v>3</v>
      </c>
      <c r="X217" s="6">
        <v>31.44</v>
      </c>
      <c r="Y217">
        <v>86382</v>
      </c>
      <c r="Z217">
        <v>7</v>
      </c>
      <c r="AA217" s="10">
        <v>-260.08</v>
      </c>
      <c r="AB217">
        <v>2.37</v>
      </c>
      <c r="AC217" t="s">
        <v>3059</v>
      </c>
      <c r="AD217" t="s">
        <v>3070</v>
      </c>
      <c r="AE217" t="str">
        <f>IF(Orders[[#This Row],[Discount]]&gt;0, "Discounted", "Non-Discounted")</f>
        <v>Discounted</v>
      </c>
      <c r="AF217">
        <f>IF(Orders[[#This Row],[Profit]]&lt;0,Orders[[#This Row],[Profit]], 0)</f>
        <v>-81.77</v>
      </c>
      <c r="AG217">
        <f>IF(Orders[[#This Row],[Profit]]&gt;0,Orders[[#This Row],[Profit]], 0)</f>
        <v>0</v>
      </c>
      <c r="AH217" s="7" t="str">
        <f>IFERROR((Orders[[#This Row],[Sales]]/Orders[[#This Row],[Profit_Prodcut/]])*100, "")</f>
        <v/>
      </c>
      <c r="AI217" s="9">
        <f>Orders[[#This Row],[Discount]]</f>
        <v>7.0000000000000007E-2</v>
      </c>
    </row>
    <row r="218" spans="1:35">
      <c r="A218">
        <v>24638</v>
      </c>
      <c r="B218" t="s">
        <v>50</v>
      </c>
      <c r="C218" s="9">
        <v>0.04</v>
      </c>
      <c r="D218" s="7">
        <v>-19.21</v>
      </c>
      <c r="E218">
        <v>15.98</v>
      </c>
      <c r="F218">
        <v>4</v>
      </c>
      <c r="G218">
        <v>395</v>
      </c>
      <c r="H218" t="s">
        <v>515</v>
      </c>
      <c r="I218" t="s">
        <v>52</v>
      </c>
      <c r="J218" t="s">
        <v>31</v>
      </c>
      <c r="K218" t="s">
        <v>80</v>
      </c>
      <c r="L218" t="s">
        <v>183</v>
      </c>
      <c r="M218" t="s">
        <v>62</v>
      </c>
      <c r="N218" t="s">
        <v>516</v>
      </c>
      <c r="O218">
        <v>0.37</v>
      </c>
      <c r="P218" t="s">
        <v>36</v>
      </c>
      <c r="Q218" t="s">
        <v>139</v>
      </c>
      <c r="R218" t="s">
        <v>325</v>
      </c>
      <c r="S218" t="s">
        <v>517</v>
      </c>
      <c r="T218">
        <v>28001</v>
      </c>
      <c r="U218" s="1">
        <v>42173</v>
      </c>
      <c r="V218" s="1">
        <v>42174</v>
      </c>
      <c r="W218">
        <v>4</v>
      </c>
      <c r="X218" s="6">
        <v>64.59</v>
      </c>
      <c r="Y218">
        <v>86384</v>
      </c>
      <c r="Z218">
        <v>1</v>
      </c>
      <c r="AA218" s="10">
        <v>-29.74</v>
      </c>
      <c r="AB218">
        <v>2.69</v>
      </c>
      <c r="AC218" t="s">
        <v>3058</v>
      </c>
      <c r="AD218" t="s">
        <v>3070</v>
      </c>
      <c r="AE218" t="str">
        <f>IF(Orders[[#This Row],[Discount]]&gt;0, "Discounted", "Non-Discounted")</f>
        <v>Discounted</v>
      </c>
      <c r="AF218">
        <f>IF(Orders[[#This Row],[Profit]]&lt;0,Orders[[#This Row],[Profit]], 0)</f>
        <v>-19.21</v>
      </c>
      <c r="AG218">
        <f>IF(Orders[[#This Row],[Profit]]&gt;0,Orders[[#This Row],[Profit]], 0)</f>
        <v>0</v>
      </c>
      <c r="AH218" s="7" t="str">
        <f>IFERROR((Orders[[#This Row],[Sales]]/Orders[[#This Row],[Profit_Prodcut/]])*100, "")</f>
        <v/>
      </c>
      <c r="AI218" s="9">
        <f>Orders[[#This Row],[Discount]]</f>
        <v>0.04</v>
      </c>
    </row>
    <row r="219" spans="1:35">
      <c r="A219">
        <v>24639</v>
      </c>
      <c r="B219" t="s">
        <v>50</v>
      </c>
      <c r="C219" s="9">
        <v>0.06</v>
      </c>
      <c r="D219" s="7">
        <v>7.44</v>
      </c>
      <c r="E219">
        <v>22.84</v>
      </c>
      <c r="F219">
        <v>5.47</v>
      </c>
      <c r="G219">
        <v>395</v>
      </c>
      <c r="H219" t="s">
        <v>515</v>
      </c>
      <c r="I219" t="s">
        <v>52</v>
      </c>
      <c r="J219" t="s">
        <v>31</v>
      </c>
      <c r="K219" t="s">
        <v>32</v>
      </c>
      <c r="L219" t="s">
        <v>96</v>
      </c>
      <c r="M219" t="s">
        <v>62</v>
      </c>
      <c r="N219" t="s">
        <v>518</v>
      </c>
      <c r="O219">
        <v>0.39</v>
      </c>
      <c r="P219" t="s">
        <v>36</v>
      </c>
      <c r="Q219" t="s">
        <v>139</v>
      </c>
      <c r="R219" t="s">
        <v>325</v>
      </c>
      <c r="S219" t="s">
        <v>517</v>
      </c>
      <c r="T219">
        <v>28001</v>
      </c>
      <c r="U219" s="1">
        <v>42173</v>
      </c>
      <c r="V219" s="1">
        <v>42175</v>
      </c>
      <c r="W219">
        <v>20</v>
      </c>
      <c r="X219" s="6">
        <v>461.94</v>
      </c>
      <c r="Y219">
        <v>86384</v>
      </c>
      <c r="Z219">
        <v>2</v>
      </c>
      <c r="AA219" s="10">
        <v>1.61</v>
      </c>
      <c r="AB219">
        <v>29.49</v>
      </c>
      <c r="AC219" t="s">
        <v>3058</v>
      </c>
      <c r="AD219" t="s">
        <v>3070</v>
      </c>
      <c r="AE219" t="str">
        <f>IF(Orders[[#This Row],[Discount]]&gt;0, "Discounted", "Non-Discounted")</f>
        <v>Discounted</v>
      </c>
      <c r="AF219">
        <f>IF(Orders[[#This Row],[Profit]]&lt;0,Orders[[#This Row],[Profit]], 0)</f>
        <v>0</v>
      </c>
      <c r="AG219">
        <f>IF(Orders[[#This Row],[Profit]]&gt;0,Orders[[#This Row],[Profit]], 0)</f>
        <v>7.44</v>
      </c>
      <c r="AH219" s="7">
        <f>IFERROR((Orders[[#This Row],[Sales]]/Orders[[#This Row],[Profit_Prodcut/]])*100, "")</f>
        <v>6208.8709677419356</v>
      </c>
      <c r="AI219" s="9">
        <f>Orders[[#This Row],[Discount]]</f>
        <v>0.06</v>
      </c>
    </row>
    <row r="220" spans="1:35">
      <c r="A220">
        <v>20693</v>
      </c>
      <c r="B220" t="s">
        <v>50</v>
      </c>
      <c r="C220" s="9">
        <v>0.1</v>
      </c>
      <c r="D220" s="7">
        <v>-372.49</v>
      </c>
      <c r="E220">
        <v>154.13</v>
      </c>
      <c r="F220">
        <v>69</v>
      </c>
      <c r="G220">
        <v>397</v>
      </c>
      <c r="H220" t="s">
        <v>519</v>
      </c>
      <c r="I220" t="s">
        <v>52</v>
      </c>
      <c r="J220" t="s">
        <v>31</v>
      </c>
      <c r="K220" t="s">
        <v>44</v>
      </c>
      <c r="L220" t="s">
        <v>155</v>
      </c>
      <c r="M220" t="s">
        <v>239</v>
      </c>
      <c r="N220" t="s">
        <v>240</v>
      </c>
      <c r="O220">
        <v>0.68</v>
      </c>
      <c r="P220" t="s">
        <v>36</v>
      </c>
      <c r="Q220" t="s">
        <v>56</v>
      </c>
      <c r="R220" t="s">
        <v>157</v>
      </c>
      <c r="S220" t="s">
        <v>520</v>
      </c>
      <c r="T220">
        <v>44221</v>
      </c>
      <c r="U220" s="1">
        <v>42037</v>
      </c>
      <c r="V220" s="1">
        <v>42038</v>
      </c>
      <c r="W220">
        <v>8</v>
      </c>
      <c r="X220" s="6">
        <v>1216.32</v>
      </c>
      <c r="Y220">
        <v>89319</v>
      </c>
      <c r="Z220">
        <v>1</v>
      </c>
      <c r="AA220" s="10">
        <v>-30.62</v>
      </c>
      <c r="AB220">
        <v>135.15</v>
      </c>
      <c r="AC220" t="s">
        <v>3059</v>
      </c>
      <c r="AD220" t="s">
        <v>3070</v>
      </c>
      <c r="AE220" t="str">
        <f>IF(Orders[[#This Row],[Discount]]&gt;0, "Discounted", "Non-Discounted")</f>
        <v>Discounted</v>
      </c>
      <c r="AF220">
        <f>IF(Orders[[#This Row],[Profit]]&lt;0,Orders[[#This Row],[Profit]], 0)</f>
        <v>-372.49</v>
      </c>
      <c r="AG220">
        <f>IF(Orders[[#This Row],[Profit]]&gt;0,Orders[[#This Row],[Profit]], 0)</f>
        <v>0</v>
      </c>
      <c r="AH220" s="7" t="str">
        <f>IFERROR((Orders[[#This Row],[Sales]]/Orders[[#This Row],[Profit_Prodcut/]])*100, "")</f>
        <v/>
      </c>
      <c r="AI220" s="9">
        <f>Orders[[#This Row],[Discount]]</f>
        <v>0.1</v>
      </c>
    </row>
    <row r="221" spans="1:35">
      <c r="A221">
        <v>24471</v>
      </c>
      <c r="B221" t="s">
        <v>59</v>
      </c>
      <c r="C221" s="9">
        <v>0.05</v>
      </c>
      <c r="D221" s="7">
        <v>1372.63</v>
      </c>
      <c r="E221">
        <v>63.94</v>
      </c>
      <c r="F221">
        <v>14.48</v>
      </c>
      <c r="G221">
        <v>398</v>
      </c>
      <c r="H221" t="s">
        <v>521</v>
      </c>
      <c r="I221" t="s">
        <v>52</v>
      </c>
      <c r="J221" t="s">
        <v>31</v>
      </c>
      <c r="K221" t="s">
        <v>44</v>
      </c>
      <c r="L221" t="s">
        <v>53</v>
      </c>
      <c r="M221" t="s">
        <v>62</v>
      </c>
      <c r="N221" t="s">
        <v>522</v>
      </c>
      <c r="O221">
        <v>0.46</v>
      </c>
      <c r="P221" t="s">
        <v>36</v>
      </c>
      <c r="Q221" t="s">
        <v>56</v>
      </c>
      <c r="R221" t="s">
        <v>157</v>
      </c>
      <c r="S221" t="s">
        <v>523</v>
      </c>
      <c r="T221">
        <v>45406</v>
      </c>
      <c r="U221" s="1">
        <v>42147</v>
      </c>
      <c r="V221" s="1">
        <v>42149</v>
      </c>
      <c r="W221">
        <v>31</v>
      </c>
      <c r="X221" s="6">
        <v>1989.32</v>
      </c>
      <c r="Y221">
        <v>89320</v>
      </c>
      <c r="Z221">
        <v>2</v>
      </c>
      <c r="AA221" s="10">
        <v>69</v>
      </c>
      <c r="AB221">
        <v>104.7</v>
      </c>
      <c r="AC221" t="s">
        <v>3060</v>
      </c>
      <c r="AD221" t="s">
        <v>3070</v>
      </c>
      <c r="AE221" t="str">
        <f>IF(Orders[[#This Row],[Discount]]&gt;0, "Discounted", "Non-Discounted")</f>
        <v>Discounted</v>
      </c>
      <c r="AF221">
        <f>IF(Orders[[#This Row],[Profit]]&lt;0,Orders[[#This Row],[Profit]], 0)</f>
        <v>0</v>
      </c>
      <c r="AG221">
        <f>IF(Orders[[#This Row],[Profit]]&gt;0,Orders[[#This Row],[Profit]], 0)</f>
        <v>1372.63</v>
      </c>
      <c r="AH221" s="7">
        <f>IFERROR((Orders[[#This Row],[Sales]]/Orders[[#This Row],[Profit_Prodcut/]])*100, "")</f>
        <v>144.92762069895016</v>
      </c>
      <c r="AI221" s="9">
        <f>Orders[[#This Row],[Discount]]</f>
        <v>0.05</v>
      </c>
    </row>
    <row r="222" spans="1:35">
      <c r="A222">
        <v>21570</v>
      </c>
      <c r="B222" t="s">
        <v>28</v>
      </c>
      <c r="C222" s="9">
        <v>0.03</v>
      </c>
      <c r="D222" s="7">
        <v>50.2</v>
      </c>
      <c r="E222">
        <v>4.9800000000000004</v>
      </c>
      <c r="F222">
        <v>0.8</v>
      </c>
      <c r="G222">
        <v>406</v>
      </c>
      <c r="H222" t="s">
        <v>524</v>
      </c>
      <c r="I222" t="s">
        <v>52</v>
      </c>
      <c r="J222" t="s">
        <v>61</v>
      </c>
      <c r="K222" t="s">
        <v>32</v>
      </c>
      <c r="L222" t="s">
        <v>96</v>
      </c>
      <c r="M222" t="s">
        <v>34</v>
      </c>
      <c r="N222" t="s">
        <v>525</v>
      </c>
      <c r="O222">
        <v>0.36</v>
      </c>
      <c r="P222" t="s">
        <v>36</v>
      </c>
      <c r="Q222" t="s">
        <v>56</v>
      </c>
      <c r="R222" t="s">
        <v>57</v>
      </c>
      <c r="S222" t="s">
        <v>526</v>
      </c>
      <c r="T222">
        <v>8360</v>
      </c>
      <c r="U222" s="1">
        <v>42145</v>
      </c>
      <c r="V222" s="1">
        <v>42146</v>
      </c>
      <c r="W222">
        <v>15</v>
      </c>
      <c r="X222" s="6">
        <v>72.760000000000005</v>
      </c>
      <c r="Y222">
        <v>87804</v>
      </c>
      <c r="Z222">
        <v>1</v>
      </c>
      <c r="AA222" s="10">
        <v>69</v>
      </c>
      <c r="AB222">
        <v>2.25</v>
      </c>
      <c r="AC222" t="s">
        <v>3060</v>
      </c>
      <c r="AD222" t="s">
        <v>3070</v>
      </c>
      <c r="AE222" t="str">
        <f>IF(Orders[[#This Row],[Discount]]&gt;0, "Discounted", "Non-Discounted")</f>
        <v>Discounted</v>
      </c>
      <c r="AF222">
        <f>IF(Orders[[#This Row],[Profit]]&lt;0,Orders[[#This Row],[Profit]], 0)</f>
        <v>0</v>
      </c>
      <c r="AG222">
        <f>IF(Orders[[#This Row],[Profit]]&gt;0,Orders[[#This Row],[Profit]], 0)</f>
        <v>50.2</v>
      </c>
      <c r="AH222" s="7">
        <f>IFERROR((Orders[[#This Row],[Sales]]/Orders[[#This Row],[Profit_Prodcut/]])*100, "")</f>
        <v>144.9402390438247</v>
      </c>
      <c r="AI222" s="9">
        <f>Orders[[#This Row],[Discount]]</f>
        <v>0.03</v>
      </c>
    </row>
    <row r="223" spans="1:35">
      <c r="A223">
        <v>19104</v>
      </c>
      <c r="B223" t="s">
        <v>109</v>
      </c>
      <c r="C223" s="9">
        <v>7.0000000000000007E-2</v>
      </c>
      <c r="D223" s="7">
        <v>236.24</v>
      </c>
      <c r="E223">
        <v>29.17</v>
      </c>
      <c r="F223">
        <v>6.27</v>
      </c>
      <c r="G223">
        <v>408</v>
      </c>
      <c r="H223" t="s">
        <v>527</v>
      </c>
      <c r="I223" t="s">
        <v>52</v>
      </c>
      <c r="J223" t="s">
        <v>31</v>
      </c>
      <c r="K223" t="s">
        <v>32</v>
      </c>
      <c r="L223" t="s">
        <v>112</v>
      </c>
      <c r="M223" t="s">
        <v>62</v>
      </c>
      <c r="N223" t="s">
        <v>528</v>
      </c>
      <c r="O223">
        <v>0.37</v>
      </c>
      <c r="P223" t="s">
        <v>36</v>
      </c>
      <c r="Q223" t="s">
        <v>64</v>
      </c>
      <c r="R223" t="s">
        <v>133</v>
      </c>
      <c r="S223" t="s">
        <v>529</v>
      </c>
      <c r="T223">
        <v>78589</v>
      </c>
      <c r="U223" s="1">
        <v>42126</v>
      </c>
      <c r="V223" s="1">
        <v>42130</v>
      </c>
      <c r="W223">
        <v>14</v>
      </c>
      <c r="X223" s="6">
        <v>400.47</v>
      </c>
      <c r="Y223">
        <v>89639</v>
      </c>
      <c r="Z223">
        <v>4</v>
      </c>
      <c r="AA223" s="10">
        <v>58.99</v>
      </c>
      <c r="AB223">
        <v>30.14</v>
      </c>
      <c r="AC223" t="s">
        <v>3060</v>
      </c>
      <c r="AD223" t="s">
        <v>3070</v>
      </c>
      <c r="AE223" t="str">
        <f>IF(Orders[[#This Row],[Discount]]&gt;0, "Discounted", "Non-Discounted")</f>
        <v>Discounted</v>
      </c>
      <c r="AF223">
        <f>IF(Orders[[#This Row],[Profit]]&lt;0,Orders[[#This Row],[Profit]], 0)</f>
        <v>0</v>
      </c>
      <c r="AG223">
        <f>IF(Orders[[#This Row],[Profit]]&gt;0,Orders[[#This Row],[Profit]], 0)</f>
        <v>236.24</v>
      </c>
      <c r="AH223" s="7">
        <f>IFERROR((Orders[[#This Row],[Sales]]/Orders[[#This Row],[Profit_Prodcut/]])*100, "")</f>
        <v>169.51828648831696</v>
      </c>
      <c r="AI223" s="9">
        <f>Orders[[#This Row],[Discount]]</f>
        <v>7.0000000000000007E-2</v>
      </c>
    </row>
    <row r="224" spans="1:35">
      <c r="A224">
        <v>18428</v>
      </c>
      <c r="B224" t="s">
        <v>28</v>
      </c>
      <c r="C224" s="9">
        <v>0.05</v>
      </c>
      <c r="D224" s="7">
        <v>943</v>
      </c>
      <c r="E224">
        <v>178.47</v>
      </c>
      <c r="F224">
        <v>19.989999999999998</v>
      </c>
      <c r="G224">
        <v>411</v>
      </c>
      <c r="H224" t="s">
        <v>530</v>
      </c>
      <c r="I224" t="s">
        <v>30</v>
      </c>
      <c r="J224" t="s">
        <v>117</v>
      </c>
      <c r="K224" t="s">
        <v>32</v>
      </c>
      <c r="L224" t="s">
        <v>144</v>
      </c>
      <c r="M224" t="s">
        <v>62</v>
      </c>
      <c r="N224" t="s">
        <v>531</v>
      </c>
      <c r="O224">
        <v>0.55000000000000004</v>
      </c>
      <c r="P224" t="s">
        <v>36</v>
      </c>
      <c r="Q224" t="s">
        <v>37</v>
      </c>
      <c r="R224" t="s">
        <v>48</v>
      </c>
      <c r="S224" t="s">
        <v>476</v>
      </c>
      <c r="T224">
        <v>94601</v>
      </c>
      <c r="U224" s="1">
        <v>42128</v>
      </c>
      <c r="V224" s="1">
        <v>42131</v>
      </c>
      <c r="W224">
        <v>9</v>
      </c>
      <c r="X224" s="6">
        <v>1531.31</v>
      </c>
      <c r="Y224">
        <v>87905</v>
      </c>
      <c r="Z224">
        <v>3</v>
      </c>
      <c r="AA224" s="10">
        <v>61.58</v>
      </c>
      <c r="AB224">
        <v>80.599999999999994</v>
      </c>
      <c r="AC224" t="s">
        <v>3060</v>
      </c>
      <c r="AD224" t="s">
        <v>3070</v>
      </c>
      <c r="AE224" t="str">
        <f>IF(Orders[[#This Row],[Discount]]&gt;0, "Discounted", "Non-Discounted")</f>
        <v>Discounted</v>
      </c>
      <c r="AF224">
        <f>IF(Orders[[#This Row],[Profit]]&lt;0,Orders[[#This Row],[Profit]], 0)</f>
        <v>0</v>
      </c>
      <c r="AG224">
        <f>IF(Orders[[#This Row],[Profit]]&gt;0,Orders[[#This Row],[Profit]], 0)</f>
        <v>943</v>
      </c>
      <c r="AH224" s="7">
        <f>IFERROR((Orders[[#This Row],[Sales]]/Orders[[#This Row],[Profit_Prodcut/]])*100, "")</f>
        <v>162.38706256627785</v>
      </c>
      <c r="AI224" s="9">
        <f>Orders[[#This Row],[Discount]]</f>
        <v>0.05</v>
      </c>
    </row>
    <row r="225" spans="1:35">
      <c r="A225">
        <v>21739</v>
      </c>
      <c r="B225" t="s">
        <v>50</v>
      </c>
      <c r="C225" s="9">
        <v>0.09</v>
      </c>
      <c r="D225" s="7">
        <v>-2531.48</v>
      </c>
      <c r="E225">
        <v>999.99</v>
      </c>
      <c r="F225">
        <v>13.99</v>
      </c>
      <c r="G225">
        <v>421</v>
      </c>
      <c r="H225" t="s">
        <v>532</v>
      </c>
      <c r="I225" t="s">
        <v>52</v>
      </c>
      <c r="J225" t="s">
        <v>61</v>
      </c>
      <c r="K225" t="s">
        <v>80</v>
      </c>
      <c r="L225" t="s">
        <v>88</v>
      </c>
      <c r="M225" t="s">
        <v>89</v>
      </c>
      <c r="N225" t="s">
        <v>533</v>
      </c>
      <c r="O225">
        <v>0.36</v>
      </c>
      <c r="P225" t="s">
        <v>36</v>
      </c>
      <c r="Q225" t="s">
        <v>56</v>
      </c>
      <c r="R225" t="s">
        <v>57</v>
      </c>
      <c r="S225" t="s">
        <v>534</v>
      </c>
      <c r="T225">
        <v>7201</v>
      </c>
      <c r="U225" s="1">
        <v>42041</v>
      </c>
      <c r="V225" s="1">
        <v>42043</v>
      </c>
      <c r="W225">
        <v>1</v>
      </c>
      <c r="X225" s="6">
        <v>919.09</v>
      </c>
      <c r="Y225">
        <v>87700</v>
      </c>
      <c r="Z225">
        <v>2</v>
      </c>
      <c r="AA225" s="10">
        <v>-275.43</v>
      </c>
      <c r="AB225">
        <v>90.9</v>
      </c>
      <c r="AC225" t="s">
        <v>3059</v>
      </c>
      <c r="AD225" t="s">
        <v>3070</v>
      </c>
      <c r="AE225" t="str">
        <f>IF(Orders[[#This Row],[Discount]]&gt;0, "Discounted", "Non-Discounted")</f>
        <v>Discounted</v>
      </c>
      <c r="AF225">
        <f>IF(Orders[[#This Row],[Profit]]&lt;0,Orders[[#This Row],[Profit]], 0)</f>
        <v>-2531.48</v>
      </c>
      <c r="AG225">
        <f>IF(Orders[[#This Row],[Profit]]&gt;0,Orders[[#This Row],[Profit]], 0)</f>
        <v>0</v>
      </c>
      <c r="AH225" s="7" t="str">
        <f>IFERROR((Orders[[#This Row],[Sales]]/Orders[[#This Row],[Profit_Prodcut/]])*100, "")</f>
        <v/>
      </c>
      <c r="AI225" s="9">
        <f>Orders[[#This Row],[Discount]]</f>
        <v>0.09</v>
      </c>
    </row>
    <row r="226" spans="1:35">
      <c r="A226">
        <v>22355</v>
      </c>
      <c r="B226" t="s">
        <v>28</v>
      </c>
      <c r="C226" s="9">
        <v>0.02</v>
      </c>
      <c r="D226" s="7">
        <v>163.16</v>
      </c>
      <c r="E226">
        <v>15.28</v>
      </c>
      <c r="F226">
        <v>1.99</v>
      </c>
      <c r="G226">
        <v>428</v>
      </c>
      <c r="H226" t="s">
        <v>535</v>
      </c>
      <c r="I226" t="s">
        <v>52</v>
      </c>
      <c r="J226" t="s">
        <v>31</v>
      </c>
      <c r="K226" t="s">
        <v>80</v>
      </c>
      <c r="L226" t="s">
        <v>183</v>
      </c>
      <c r="M226" t="s">
        <v>54</v>
      </c>
      <c r="N226" t="s">
        <v>336</v>
      </c>
      <c r="O226">
        <v>0.42</v>
      </c>
      <c r="P226" t="s">
        <v>36</v>
      </c>
      <c r="Q226" t="s">
        <v>37</v>
      </c>
      <c r="R226" t="s">
        <v>536</v>
      </c>
      <c r="S226" t="s">
        <v>537</v>
      </c>
      <c r="T226">
        <v>89701</v>
      </c>
      <c r="U226" s="1">
        <v>42019</v>
      </c>
      <c r="V226" s="1">
        <v>42020</v>
      </c>
      <c r="W226">
        <v>15</v>
      </c>
      <c r="X226" s="6">
        <v>236.46</v>
      </c>
      <c r="Y226">
        <v>88479</v>
      </c>
      <c r="Z226">
        <v>1</v>
      </c>
      <c r="AA226" s="10">
        <v>69</v>
      </c>
      <c r="AB226">
        <v>4.83</v>
      </c>
      <c r="AC226" t="s">
        <v>3057</v>
      </c>
      <c r="AD226" t="s">
        <v>3070</v>
      </c>
      <c r="AE226" t="str">
        <f>IF(Orders[[#This Row],[Discount]]&gt;0, "Discounted", "Non-Discounted")</f>
        <v>Discounted</v>
      </c>
      <c r="AF226">
        <f>IF(Orders[[#This Row],[Profit]]&lt;0,Orders[[#This Row],[Profit]], 0)</f>
        <v>0</v>
      </c>
      <c r="AG226">
        <f>IF(Orders[[#This Row],[Profit]]&gt;0,Orders[[#This Row],[Profit]], 0)</f>
        <v>163.16</v>
      </c>
      <c r="AH226" s="7">
        <f>IFERROR((Orders[[#This Row],[Sales]]/Orders[[#This Row],[Profit_Prodcut/]])*100, "")</f>
        <v>144.92522677126746</v>
      </c>
      <c r="AI226" s="9">
        <f>Orders[[#This Row],[Discount]]</f>
        <v>0.02</v>
      </c>
    </row>
    <row r="227" spans="1:35">
      <c r="A227">
        <v>22356</v>
      </c>
      <c r="B227" t="s">
        <v>28</v>
      </c>
      <c r="C227" s="9">
        <v>0</v>
      </c>
      <c r="D227" s="7">
        <v>-302.23</v>
      </c>
      <c r="E227">
        <v>85.99</v>
      </c>
      <c r="F227">
        <v>3.3</v>
      </c>
      <c r="G227">
        <v>428</v>
      </c>
      <c r="H227" t="s">
        <v>535</v>
      </c>
      <c r="I227" t="s">
        <v>52</v>
      </c>
      <c r="J227" t="s">
        <v>31</v>
      </c>
      <c r="K227" t="s">
        <v>80</v>
      </c>
      <c r="L227" t="s">
        <v>81</v>
      </c>
      <c r="M227" t="s">
        <v>54</v>
      </c>
      <c r="N227" t="s">
        <v>538</v>
      </c>
      <c r="O227">
        <v>0.37</v>
      </c>
      <c r="P227" t="s">
        <v>36</v>
      </c>
      <c r="Q227" t="s">
        <v>37</v>
      </c>
      <c r="R227" t="s">
        <v>536</v>
      </c>
      <c r="S227" t="s">
        <v>537</v>
      </c>
      <c r="T227">
        <v>89701</v>
      </c>
      <c r="U227" s="1">
        <v>42019</v>
      </c>
      <c r="V227" s="1">
        <v>42020</v>
      </c>
      <c r="W227">
        <v>1</v>
      </c>
      <c r="X227" s="6">
        <v>73.819999999999993</v>
      </c>
      <c r="Y227">
        <v>88479</v>
      </c>
      <c r="Z227">
        <v>1</v>
      </c>
      <c r="AA227" s="10">
        <v>-409.41</v>
      </c>
      <c r="AB227">
        <v>0</v>
      </c>
      <c r="AC227" t="s">
        <v>3057</v>
      </c>
      <c r="AD227" t="s">
        <v>3071</v>
      </c>
      <c r="AE227" t="str">
        <f>IF(Orders[[#This Row],[Discount]]&gt;0, "Discounted", "Non-Discounted")</f>
        <v>Non-Discounted</v>
      </c>
      <c r="AF227">
        <f>IF(Orders[[#This Row],[Profit]]&lt;0,Orders[[#This Row],[Profit]], 0)</f>
        <v>-302.23</v>
      </c>
      <c r="AG227">
        <f>IF(Orders[[#This Row],[Profit]]&gt;0,Orders[[#This Row],[Profit]], 0)</f>
        <v>0</v>
      </c>
      <c r="AH227" s="7" t="str">
        <f>IFERROR((Orders[[#This Row],[Sales]]/Orders[[#This Row],[Profit_Prodcut/]])*100, "")</f>
        <v/>
      </c>
      <c r="AI227" s="9">
        <f>Orders[[#This Row],[Discount]]</f>
        <v>0</v>
      </c>
    </row>
    <row r="228" spans="1:35">
      <c r="A228">
        <v>25351</v>
      </c>
      <c r="B228" t="s">
        <v>40</v>
      </c>
      <c r="C228" s="9">
        <v>0.05</v>
      </c>
      <c r="D228" s="7">
        <v>90.62</v>
      </c>
      <c r="E228">
        <v>10.98</v>
      </c>
      <c r="F228">
        <v>4.8</v>
      </c>
      <c r="G228">
        <v>428</v>
      </c>
      <c r="H228" t="s">
        <v>535</v>
      </c>
      <c r="I228" t="s">
        <v>52</v>
      </c>
      <c r="J228" t="s">
        <v>31</v>
      </c>
      <c r="K228" t="s">
        <v>32</v>
      </c>
      <c r="L228" t="s">
        <v>72</v>
      </c>
      <c r="M228" t="s">
        <v>62</v>
      </c>
      <c r="N228" t="s">
        <v>539</v>
      </c>
      <c r="O228">
        <v>0.36</v>
      </c>
      <c r="P228" t="s">
        <v>36</v>
      </c>
      <c r="Q228" t="s">
        <v>37</v>
      </c>
      <c r="R228" t="s">
        <v>536</v>
      </c>
      <c r="S228" t="s">
        <v>537</v>
      </c>
      <c r="T228">
        <v>89701</v>
      </c>
      <c r="U228" s="1">
        <v>42066</v>
      </c>
      <c r="V228" s="1">
        <v>42068</v>
      </c>
      <c r="W228">
        <v>22</v>
      </c>
      <c r="X228" s="6">
        <v>243.11</v>
      </c>
      <c r="Y228">
        <v>88480</v>
      </c>
      <c r="Z228">
        <v>2</v>
      </c>
      <c r="AA228" s="10">
        <v>37.28</v>
      </c>
      <c r="AB228">
        <v>12.8</v>
      </c>
      <c r="AC228" t="s">
        <v>3062</v>
      </c>
      <c r="AD228" t="s">
        <v>3070</v>
      </c>
      <c r="AE228" t="str">
        <f>IF(Orders[[#This Row],[Discount]]&gt;0, "Discounted", "Non-Discounted")</f>
        <v>Discounted</v>
      </c>
      <c r="AF228">
        <f>IF(Orders[[#This Row],[Profit]]&lt;0,Orders[[#This Row],[Profit]], 0)</f>
        <v>0</v>
      </c>
      <c r="AG228">
        <f>IF(Orders[[#This Row],[Profit]]&gt;0,Orders[[#This Row],[Profit]], 0)</f>
        <v>90.62</v>
      </c>
      <c r="AH228" s="7">
        <f>IFERROR((Orders[[#This Row],[Sales]]/Orders[[#This Row],[Profit_Prodcut/]])*100, "")</f>
        <v>268.2741116751269</v>
      </c>
      <c r="AI228" s="9">
        <f>Orders[[#This Row],[Discount]]</f>
        <v>0.05</v>
      </c>
    </row>
    <row r="229" spans="1:35">
      <c r="A229">
        <v>19988</v>
      </c>
      <c r="B229" t="s">
        <v>109</v>
      </c>
      <c r="C229" s="9">
        <v>0.05</v>
      </c>
      <c r="D229" s="7">
        <v>427.12</v>
      </c>
      <c r="E229">
        <v>125.99</v>
      </c>
      <c r="F229">
        <v>8.08</v>
      </c>
      <c r="G229">
        <v>437</v>
      </c>
      <c r="H229" t="s">
        <v>540</v>
      </c>
      <c r="I229" t="s">
        <v>52</v>
      </c>
      <c r="J229" t="s">
        <v>61</v>
      </c>
      <c r="K229" t="s">
        <v>80</v>
      </c>
      <c r="L229" t="s">
        <v>81</v>
      </c>
      <c r="M229" t="s">
        <v>62</v>
      </c>
      <c r="N229" t="s">
        <v>292</v>
      </c>
      <c r="O229">
        <v>0.56999999999999995</v>
      </c>
      <c r="P229" t="s">
        <v>36</v>
      </c>
      <c r="Q229" t="s">
        <v>56</v>
      </c>
      <c r="R229" t="s">
        <v>196</v>
      </c>
      <c r="S229" t="s">
        <v>541</v>
      </c>
      <c r="T229">
        <v>1462</v>
      </c>
      <c r="U229" s="1">
        <v>42177</v>
      </c>
      <c r="V229" s="1">
        <v>42182</v>
      </c>
      <c r="W229">
        <v>9</v>
      </c>
      <c r="X229" s="6">
        <v>952.26</v>
      </c>
      <c r="Y229">
        <v>90695</v>
      </c>
      <c r="Z229">
        <v>5</v>
      </c>
      <c r="AA229" s="10">
        <v>44.85</v>
      </c>
      <c r="AB229">
        <v>50.12</v>
      </c>
      <c r="AC229" t="s">
        <v>3058</v>
      </c>
      <c r="AD229" t="s">
        <v>3070</v>
      </c>
      <c r="AE229" t="str">
        <f>IF(Orders[[#This Row],[Discount]]&gt;0, "Discounted", "Non-Discounted")</f>
        <v>Discounted</v>
      </c>
      <c r="AF229">
        <f>IF(Orders[[#This Row],[Profit]]&lt;0,Orders[[#This Row],[Profit]], 0)</f>
        <v>0</v>
      </c>
      <c r="AG229">
        <f>IF(Orders[[#This Row],[Profit]]&gt;0,Orders[[#This Row],[Profit]], 0)</f>
        <v>427.12</v>
      </c>
      <c r="AH229" s="7">
        <f>IFERROR((Orders[[#This Row],[Sales]]/Orders[[#This Row],[Profit_Prodcut/]])*100, "")</f>
        <v>222.94905412998688</v>
      </c>
      <c r="AI229" s="9">
        <f>Orders[[#This Row],[Discount]]</f>
        <v>0.05</v>
      </c>
    </row>
    <row r="230" spans="1:35">
      <c r="A230">
        <v>25813</v>
      </c>
      <c r="B230" t="s">
        <v>50</v>
      </c>
      <c r="C230" s="9">
        <v>0</v>
      </c>
      <c r="D230" s="7">
        <v>86.44</v>
      </c>
      <c r="E230">
        <v>7.59</v>
      </c>
      <c r="F230">
        <v>4</v>
      </c>
      <c r="G230">
        <v>444</v>
      </c>
      <c r="H230" t="s">
        <v>542</v>
      </c>
      <c r="I230" t="s">
        <v>52</v>
      </c>
      <c r="J230" t="s">
        <v>61</v>
      </c>
      <c r="K230" t="s">
        <v>44</v>
      </c>
      <c r="L230" t="s">
        <v>53</v>
      </c>
      <c r="M230" t="s">
        <v>34</v>
      </c>
      <c r="N230" t="s">
        <v>447</v>
      </c>
      <c r="O230">
        <v>0.42</v>
      </c>
      <c r="P230" t="s">
        <v>36</v>
      </c>
      <c r="Q230" t="s">
        <v>64</v>
      </c>
      <c r="R230" t="s">
        <v>181</v>
      </c>
      <c r="S230" t="s">
        <v>543</v>
      </c>
      <c r="T230">
        <v>61801</v>
      </c>
      <c r="U230" s="1">
        <v>42149</v>
      </c>
      <c r="V230" s="1">
        <v>42152</v>
      </c>
      <c r="W230">
        <v>43</v>
      </c>
      <c r="X230" s="6">
        <v>355.92</v>
      </c>
      <c r="Y230">
        <v>88085</v>
      </c>
      <c r="Z230">
        <v>3</v>
      </c>
      <c r="AA230" s="10">
        <v>24.29</v>
      </c>
      <c r="AB230">
        <v>0</v>
      </c>
      <c r="AC230" t="s">
        <v>3060</v>
      </c>
      <c r="AD230" t="s">
        <v>3071</v>
      </c>
      <c r="AE230" t="str">
        <f>IF(Orders[[#This Row],[Discount]]&gt;0, "Discounted", "Non-Discounted")</f>
        <v>Non-Discounted</v>
      </c>
      <c r="AF230">
        <f>IF(Orders[[#This Row],[Profit]]&lt;0,Orders[[#This Row],[Profit]], 0)</f>
        <v>0</v>
      </c>
      <c r="AG230">
        <f>IF(Orders[[#This Row],[Profit]]&gt;0,Orders[[#This Row],[Profit]], 0)</f>
        <v>86.44</v>
      </c>
      <c r="AH230" s="7">
        <f>IFERROR((Orders[[#This Row],[Sales]]/Orders[[#This Row],[Profit_Prodcut/]])*100, "")</f>
        <v>411.75381767700145</v>
      </c>
      <c r="AI230" s="9">
        <f>Orders[[#This Row],[Discount]]</f>
        <v>0</v>
      </c>
    </row>
    <row r="231" spans="1:35">
      <c r="A231">
        <v>23153</v>
      </c>
      <c r="B231" t="s">
        <v>40</v>
      </c>
      <c r="C231" s="9">
        <v>0.03</v>
      </c>
      <c r="D231" s="7">
        <v>-4.46</v>
      </c>
      <c r="E231">
        <v>48.04</v>
      </c>
      <c r="F231">
        <v>19.989999999999998</v>
      </c>
      <c r="G231">
        <v>445</v>
      </c>
      <c r="H231" t="s">
        <v>544</v>
      </c>
      <c r="I231" t="s">
        <v>52</v>
      </c>
      <c r="J231" t="s">
        <v>61</v>
      </c>
      <c r="K231" t="s">
        <v>32</v>
      </c>
      <c r="L231" t="s">
        <v>96</v>
      </c>
      <c r="M231" t="s">
        <v>62</v>
      </c>
      <c r="N231" t="s">
        <v>545</v>
      </c>
      <c r="O231">
        <v>0.37</v>
      </c>
      <c r="P231" t="s">
        <v>36</v>
      </c>
      <c r="Q231" t="s">
        <v>64</v>
      </c>
      <c r="R231" t="s">
        <v>499</v>
      </c>
      <c r="S231" t="s">
        <v>546</v>
      </c>
      <c r="T231">
        <v>68701</v>
      </c>
      <c r="U231" s="1">
        <v>42105</v>
      </c>
      <c r="V231" s="1">
        <v>42107</v>
      </c>
      <c r="W231">
        <v>2</v>
      </c>
      <c r="X231" s="6">
        <v>101.71</v>
      </c>
      <c r="Y231">
        <v>88083</v>
      </c>
      <c r="Z231">
        <v>2</v>
      </c>
      <c r="AA231" s="10">
        <v>-4.3899999999999997</v>
      </c>
      <c r="AB231">
        <v>3.15</v>
      </c>
      <c r="AC231" t="s">
        <v>3061</v>
      </c>
      <c r="AD231" t="s">
        <v>3070</v>
      </c>
      <c r="AE231" t="str">
        <f>IF(Orders[[#This Row],[Discount]]&gt;0, "Discounted", "Non-Discounted")</f>
        <v>Discounted</v>
      </c>
      <c r="AF231">
        <f>IF(Orders[[#This Row],[Profit]]&lt;0,Orders[[#This Row],[Profit]], 0)</f>
        <v>-4.46</v>
      </c>
      <c r="AG231">
        <f>IF(Orders[[#This Row],[Profit]]&gt;0,Orders[[#This Row],[Profit]], 0)</f>
        <v>0</v>
      </c>
      <c r="AH231" s="7" t="str">
        <f>IFERROR((Orders[[#This Row],[Sales]]/Orders[[#This Row],[Profit_Prodcut/]])*100, "")</f>
        <v/>
      </c>
      <c r="AI231" s="9">
        <f>Orders[[#This Row],[Discount]]</f>
        <v>0.03</v>
      </c>
    </row>
    <row r="232" spans="1:35">
      <c r="A232">
        <v>23862</v>
      </c>
      <c r="B232" t="s">
        <v>28</v>
      </c>
      <c r="C232" s="9">
        <v>0.09</v>
      </c>
      <c r="D232" s="7">
        <v>-512.87</v>
      </c>
      <c r="E232">
        <v>200.98</v>
      </c>
      <c r="F232">
        <v>55.96</v>
      </c>
      <c r="G232">
        <v>445</v>
      </c>
      <c r="H232" t="s">
        <v>544</v>
      </c>
      <c r="I232" t="s">
        <v>42</v>
      </c>
      <c r="J232" t="s">
        <v>61</v>
      </c>
      <c r="K232" t="s">
        <v>44</v>
      </c>
      <c r="L232" t="s">
        <v>194</v>
      </c>
      <c r="M232" t="s">
        <v>124</v>
      </c>
      <c r="N232" t="s">
        <v>483</v>
      </c>
      <c r="O232">
        <v>0.75</v>
      </c>
      <c r="P232" t="s">
        <v>36</v>
      </c>
      <c r="Q232" t="s">
        <v>64</v>
      </c>
      <c r="R232" t="s">
        <v>499</v>
      </c>
      <c r="S232" t="s">
        <v>546</v>
      </c>
      <c r="T232">
        <v>68701</v>
      </c>
      <c r="U232" s="1">
        <v>42178</v>
      </c>
      <c r="V232" s="1">
        <v>42179</v>
      </c>
      <c r="W232">
        <v>9</v>
      </c>
      <c r="X232" s="6">
        <v>1766.68</v>
      </c>
      <c r="Y232">
        <v>88084</v>
      </c>
      <c r="Z232">
        <v>1</v>
      </c>
      <c r="AA232" s="10">
        <v>-29.03</v>
      </c>
      <c r="AB232">
        <v>174.73</v>
      </c>
      <c r="AC232" t="s">
        <v>3058</v>
      </c>
      <c r="AD232" t="s">
        <v>3070</v>
      </c>
      <c r="AE232" t="str">
        <f>IF(Orders[[#This Row],[Discount]]&gt;0, "Discounted", "Non-Discounted")</f>
        <v>Discounted</v>
      </c>
      <c r="AF232">
        <f>IF(Orders[[#This Row],[Profit]]&lt;0,Orders[[#This Row],[Profit]], 0)</f>
        <v>-512.87</v>
      </c>
      <c r="AG232">
        <f>IF(Orders[[#This Row],[Profit]]&gt;0,Orders[[#This Row],[Profit]], 0)</f>
        <v>0</v>
      </c>
      <c r="AH232" s="7" t="str">
        <f>IFERROR((Orders[[#This Row],[Sales]]/Orders[[#This Row],[Profit_Prodcut/]])*100, "")</f>
        <v/>
      </c>
      <c r="AI232" s="9">
        <f>Orders[[#This Row],[Discount]]</f>
        <v>0.09</v>
      </c>
    </row>
    <row r="233" spans="1:35">
      <c r="A233">
        <v>23863</v>
      </c>
      <c r="B233" t="s">
        <v>28</v>
      </c>
      <c r="C233" s="9">
        <v>0.09</v>
      </c>
      <c r="D233" s="7">
        <v>-3.78</v>
      </c>
      <c r="E233">
        <v>2.78</v>
      </c>
      <c r="F233">
        <v>0.97</v>
      </c>
      <c r="G233">
        <v>445</v>
      </c>
      <c r="H233" t="s">
        <v>544</v>
      </c>
      <c r="I233" t="s">
        <v>52</v>
      </c>
      <c r="J233" t="s">
        <v>61</v>
      </c>
      <c r="K233" t="s">
        <v>32</v>
      </c>
      <c r="L233" t="s">
        <v>33</v>
      </c>
      <c r="M233" t="s">
        <v>34</v>
      </c>
      <c r="N233" t="s">
        <v>547</v>
      </c>
      <c r="O233">
        <v>0.59</v>
      </c>
      <c r="P233" t="s">
        <v>36</v>
      </c>
      <c r="Q233" t="s">
        <v>64</v>
      </c>
      <c r="R233" t="s">
        <v>499</v>
      </c>
      <c r="S233" t="s">
        <v>546</v>
      </c>
      <c r="T233">
        <v>68701</v>
      </c>
      <c r="U233" s="1">
        <v>42178</v>
      </c>
      <c r="V233" s="1">
        <v>42179</v>
      </c>
      <c r="W233">
        <v>11</v>
      </c>
      <c r="X233" s="6">
        <v>29.02</v>
      </c>
      <c r="Y233">
        <v>88084</v>
      </c>
      <c r="Z233">
        <v>1</v>
      </c>
      <c r="AA233" s="10">
        <v>-13.04</v>
      </c>
      <c r="AB233">
        <v>2.87</v>
      </c>
      <c r="AC233" t="s">
        <v>3058</v>
      </c>
      <c r="AD233" t="s">
        <v>3070</v>
      </c>
      <c r="AE233" t="str">
        <f>IF(Orders[[#This Row],[Discount]]&gt;0, "Discounted", "Non-Discounted")</f>
        <v>Discounted</v>
      </c>
      <c r="AF233">
        <f>IF(Orders[[#This Row],[Profit]]&lt;0,Orders[[#This Row],[Profit]], 0)</f>
        <v>-3.78</v>
      </c>
      <c r="AG233">
        <f>IF(Orders[[#This Row],[Profit]]&gt;0,Orders[[#This Row],[Profit]], 0)</f>
        <v>0</v>
      </c>
      <c r="AH233" s="7" t="str">
        <f>IFERROR((Orders[[#This Row],[Sales]]/Orders[[#This Row],[Profit_Prodcut/]])*100, "")</f>
        <v/>
      </c>
      <c r="AI233" s="9">
        <f>Orders[[#This Row],[Discount]]</f>
        <v>0.09</v>
      </c>
    </row>
    <row r="234" spans="1:35">
      <c r="A234">
        <v>19694</v>
      </c>
      <c r="B234" t="s">
        <v>40</v>
      </c>
      <c r="C234" s="9">
        <v>0.04</v>
      </c>
      <c r="D234" s="7">
        <v>-82.9</v>
      </c>
      <c r="E234">
        <v>130.97999999999999</v>
      </c>
      <c r="F234">
        <v>30</v>
      </c>
      <c r="G234">
        <v>447</v>
      </c>
      <c r="H234" t="s">
        <v>548</v>
      </c>
      <c r="I234" t="s">
        <v>42</v>
      </c>
      <c r="J234" t="s">
        <v>31</v>
      </c>
      <c r="K234" t="s">
        <v>44</v>
      </c>
      <c r="L234" t="s">
        <v>45</v>
      </c>
      <c r="M234" t="s">
        <v>46</v>
      </c>
      <c r="N234" t="s">
        <v>549</v>
      </c>
      <c r="O234">
        <v>0.78</v>
      </c>
      <c r="P234" t="s">
        <v>36</v>
      </c>
      <c r="Q234" t="s">
        <v>64</v>
      </c>
      <c r="R234" t="s">
        <v>65</v>
      </c>
      <c r="S234" t="s">
        <v>550</v>
      </c>
      <c r="T234">
        <v>55113</v>
      </c>
      <c r="U234" s="1">
        <v>42180</v>
      </c>
      <c r="V234" s="1">
        <v>42183</v>
      </c>
      <c r="W234">
        <v>1</v>
      </c>
      <c r="X234" s="6">
        <v>159.51</v>
      </c>
      <c r="Y234">
        <v>90449</v>
      </c>
      <c r="Z234">
        <v>3</v>
      </c>
      <c r="AA234" s="10">
        <v>-51.97</v>
      </c>
      <c r="AB234">
        <v>6.65</v>
      </c>
      <c r="AC234" t="s">
        <v>3058</v>
      </c>
      <c r="AD234" t="s">
        <v>3070</v>
      </c>
      <c r="AE234" t="str">
        <f>IF(Orders[[#This Row],[Discount]]&gt;0, "Discounted", "Non-Discounted")</f>
        <v>Discounted</v>
      </c>
      <c r="AF234">
        <f>IF(Orders[[#This Row],[Profit]]&lt;0,Orders[[#This Row],[Profit]], 0)</f>
        <v>-82.9</v>
      </c>
      <c r="AG234">
        <f>IF(Orders[[#This Row],[Profit]]&gt;0,Orders[[#This Row],[Profit]], 0)</f>
        <v>0</v>
      </c>
      <c r="AH234" s="7" t="str">
        <f>IFERROR((Orders[[#This Row],[Sales]]/Orders[[#This Row],[Profit_Prodcut/]])*100, "")</f>
        <v/>
      </c>
      <c r="AI234" s="9">
        <f>Orders[[#This Row],[Discount]]</f>
        <v>0.04</v>
      </c>
    </row>
    <row r="235" spans="1:35">
      <c r="A235">
        <v>19695</v>
      </c>
      <c r="B235" t="s">
        <v>40</v>
      </c>
      <c r="C235" s="9">
        <v>0.05</v>
      </c>
      <c r="D235" s="7">
        <v>1268.81</v>
      </c>
      <c r="E235">
        <v>200.99</v>
      </c>
      <c r="F235">
        <v>4.2</v>
      </c>
      <c r="G235">
        <v>447</v>
      </c>
      <c r="H235" t="s">
        <v>548</v>
      </c>
      <c r="I235" t="s">
        <v>52</v>
      </c>
      <c r="J235" t="s">
        <v>31</v>
      </c>
      <c r="K235" t="s">
        <v>80</v>
      </c>
      <c r="L235" t="s">
        <v>81</v>
      </c>
      <c r="M235" t="s">
        <v>62</v>
      </c>
      <c r="N235" t="s">
        <v>551</v>
      </c>
      <c r="O235">
        <v>0.59</v>
      </c>
      <c r="P235" t="s">
        <v>36</v>
      </c>
      <c r="Q235" t="s">
        <v>64</v>
      </c>
      <c r="R235" t="s">
        <v>65</v>
      </c>
      <c r="S235" t="s">
        <v>550</v>
      </c>
      <c r="T235">
        <v>55113</v>
      </c>
      <c r="U235" s="1">
        <v>42180</v>
      </c>
      <c r="V235" s="1">
        <v>42180</v>
      </c>
      <c r="W235">
        <v>11</v>
      </c>
      <c r="X235" s="6">
        <v>1838.85</v>
      </c>
      <c r="Y235">
        <v>90449</v>
      </c>
      <c r="Z235">
        <v>0</v>
      </c>
      <c r="AA235" s="10">
        <v>69</v>
      </c>
      <c r="AB235">
        <v>96.78</v>
      </c>
      <c r="AC235" t="s">
        <v>3058</v>
      </c>
      <c r="AD235" t="s">
        <v>3070</v>
      </c>
      <c r="AE235" t="str">
        <f>IF(Orders[[#This Row],[Discount]]&gt;0, "Discounted", "Non-Discounted")</f>
        <v>Discounted</v>
      </c>
      <c r="AF235">
        <f>IF(Orders[[#This Row],[Profit]]&lt;0,Orders[[#This Row],[Profit]], 0)</f>
        <v>0</v>
      </c>
      <c r="AG235">
        <f>IF(Orders[[#This Row],[Profit]]&gt;0,Orders[[#This Row],[Profit]], 0)</f>
        <v>1268.81</v>
      </c>
      <c r="AH235" s="7">
        <f>IFERROR((Orders[[#This Row],[Sales]]/Orders[[#This Row],[Profit_Prodcut/]])*100, "")</f>
        <v>144.92713645069003</v>
      </c>
      <c r="AI235" s="9">
        <f>Orders[[#This Row],[Discount]]</f>
        <v>0.05</v>
      </c>
    </row>
    <row r="236" spans="1:35">
      <c r="A236">
        <v>20851</v>
      </c>
      <c r="B236" t="s">
        <v>28</v>
      </c>
      <c r="C236" s="9">
        <v>0.03</v>
      </c>
      <c r="D236" s="7">
        <v>-53.3</v>
      </c>
      <c r="E236">
        <v>15.99</v>
      </c>
      <c r="F236">
        <v>11.28</v>
      </c>
      <c r="G236">
        <v>451</v>
      </c>
      <c r="H236" t="s">
        <v>552</v>
      </c>
      <c r="I236" t="s">
        <v>52</v>
      </c>
      <c r="J236" t="s">
        <v>43</v>
      </c>
      <c r="K236" t="s">
        <v>80</v>
      </c>
      <c r="L236" t="s">
        <v>88</v>
      </c>
      <c r="M236" t="s">
        <v>89</v>
      </c>
      <c r="N236" t="s">
        <v>553</v>
      </c>
      <c r="O236">
        <v>0.38</v>
      </c>
      <c r="P236" t="s">
        <v>36</v>
      </c>
      <c r="Q236" t="s">
        <v>37</v>
      </c>
      <c r="R236" t="s">
        <v>48</v>
      </c>
      <c r="S236" t="s">
        <v>554</v>
      </c>
      <c r="T236">
        <v>94024</v>
      </c>
      <c r="U236" s="1">
        <v>42104</v>
      </c>
      <c r="V236" s="1">
        <v>42105</v>
      </c>
      <c r="W236">
        <v>2</v>
      </c>
      <c r="X236" s="6">
        <v>35.479999999999997</v>
      </c>
      <c r="Y236">
        <v>86010</v>
      </c>
      <c r="Z236">
        <v>1</v>
      </c>
      <c r="AA236" s="10">
        <v>-150.21</v>
      </c>
      <c r="AB236">
        <v>1.1000000000000001</v>
      </c>
      <c r="AC236" t="s">
        <v>3061</v>
      </c>
      <c r="AD236" t="s">
        <v>3070</v>
      </c>
      <c r="AE236" t="str">
        <f>IF(Orders[[#This Row],[Discount]]&gt;0, "Discounted", "Non-Discounted")</f>
        <v>Discounted</v>
      </c>
      <c r="AF236">
        <f>IF(Orders[[#This Row],[Profit]]&lt;0,Orders[[#This Row],[Profit]], 0)</f>
        <v>-53.3</v>
      </c>
      <c r="AG236">
        <f>IF(Orders[[#This Row],[Profit]]&gt;0,Orders[[#This Row],[Profit]], 0)</f>
        <v>0</v>
      </c>
      <c r="AH236" s="7" t="str">
        <f>IFERROR((Orders[[#This Row],[Sales]]/Orders[[#This Row],[Profit_Prodcut/]])*100, "")</f>
        <v/>
      </c>
      <c r="AI236" s="9">
        <f>Orders[[#This Row],[Discount]]</f>
        <v>0.03</v>
      </c>
    </row>
    <row r="237" spans="1:35">
      <c r="A237">
        <v>21117</v>
      </c>
      <c r="B237" t="s">
        <v>50</v>
      </c>
      <c r="C237" s="9">
        <v>0.04</v>
      </c>
      <c r="D237" s="7">
        <v>299.67</v>
      </c>
      <c r="E237">
        <v>37.700000000000003</v>
      </c>
      <c r="F237">
        <v>2.99</v>
      </c>
      <c r="G237">
        <v>451</v>
      </c>
      <c r="H237" t="s">
        <v>552</v>
      </c>
      <c r="I237" t="s">
        <v>52</v>
      </c>
      <c r="J237" t="s">
        <v>43</v>
      </c>
      <c r="K237" t="s">
        <v>32</v>
      </c>
      <c r="L237" t="s">
        <v>112</v>
      </c>
      <c r="M237" t="s">
        <v>62</v>
      </c>
      <c r="N237" t="s">
        <v>555</v>
      </c>
      <c r="O237">
        <v>0.35</v>
      </c>
      <c r="P237" t="s">
        <v>36</v>
      </c>
      <c r="Q237" t="s">
        <v>37</v>
      </c>
      <c r="R237" t="s">
        <v>48</v>
      </c>
      <c r="S237" t="s">
        <v>554</v>
      </c>
      <c r="T237">
        <v>94024</v>
      </c>
      <c r="U237" s="1">
        <v>42151</v>
      </c>
      <c r="V237" s="1">
        <v>42152</v>
      </c>
      <c r="W237">
        <v>12</v>
      </c>
      <c r="X237" s="6">
        <v>434.31</v>
      </c>
      <c r="Y237">
        <v>86012</v>
      </c>
      <c r="Z237">
        <v>1</v>
      </c>
      <c r="AA237" s="10">
        <v>69</v>
      </c>
      <c r="AB237">
        <v>18.100000000000001</v>
      </c>
      <c r="AC237" t="s">
        <v>3060</v>
      </c>
      <c r="AD237" t="s">
        <v>3070</v>
      </c>
      <c r="AE237" t="str">
        <f>IF(Orders[[#This Row],[Discount]]&gt;0, "Discounted", "Non-Discounted")</f>
        <v>Discounted</v>
      </c>
      <c r="AF237">
        <f>IF(Orders[[#This Row],[Profit]]&lt;0,Orders[[#This Row],[Profit]], 0)</f>
        <v>0</v>
      </c>
      <c r="AG237">
        <f>IF(Orders[[#This Row],[Profit]]&gt;0,Orders[[#This Row],[Profit]], 0)</f>
        <v>299.67</v>
      </c>
      <c r="AH237" s="7">
        <f>IFERROR((Orders[[#This Row],[Sales]]/Orders[[#This Row],[Profit_Prodcut/]])*100, "")</f>
        <v>144.92942236460104</v>
      </c>
      <c r="AI237" s="9">
        <f>Orders[[#This Row],[Discount]]</f>
        <v>0.04</v>
      </c>
    </row>
    <row r="238" spans="1:35">
      <c r="A238">
        <v>18536</v>
      </c>
      <c r="B238" t="s">
        <v>109</v>
      </c>
      <c r="C238" s="9">
        <v>0.01</v>
      </c>
      <c r="D238" s="7">
        <v>-15.46</v>
      </c>
      <c r="E238">
        <v>8.8800000000000008</v>
      </c>
      <c r="F238">
        <v>6.28</v>
      </c>
      <c r="G238">
        <v>451</v>
      </c>
      <c r="H238" t="s">
        <v>552</v>
      </c>
      <c r="I238" t="s">
        <v>52</v>
      </c>
      <c r="J238" t="s">
        <v>43</v>
      </c>
      <c r="K238" t="s">
        <v>32</v>
      </c>
      <c r="L238" t="s">
        <v>112</v>
      </c>
      <c r="M238" t="s">
        <v>62</v>
      </c>
      <c r="N238" t="s">
        <v>498</v>
      </c>
      <c r="O238">
        <v>0.35</v>
      </c>
      <c r="P238" t="s">
        <v>36</v>
      </c>
      <c r="Q238" t="s">
        <v>37</v>
      </c>
      <c r="R238" t="s">
        <v>48</v>
      </c>
      <c r="S238" t="s">
        <v>554</v>
      </c>
      <c r="T238">
        <v>94024</v>
      </c>
      <c r="U238" s="1">
        <v>42009</v>
      </c>
      <c r="V238" s="1">
        <v>42014</v>
      </c>
      <c r="W238">
        <v>2</v>
      </c>
      <c r="X238" s="6">
        <v>19.86</v>
      </c>
      <c r="Y238">
        <v>86013</v>
      </c>
      <c r="Z238">
        <v>5</v>
      </c>
      <c r="AA238" s="10">
        <v>-77.819999999999993</v>
      </c>
      <c r="AB238">
        <v>0.2</v>
      </c>
      <c r="AC238" t="s">
        <v>3057</v>
      </c>
      <c r="AD238" t="s">
        <v>3070</v>
      </c>
      <c r="AE238" t="str">
        <f>IF(Orders[[#This Row],[Discount]]&gt;0, "Discounted", "Non-Discounted")</f>
        <v>Discounted</v>
      </c>
      <c r="AF238">
        <f>IF(Orders[[#This Row],[Profit]]&lt;0,Orders[[#This Row],[Profit]], 0)</f>
        <v>-15.46</v>
      </c>
      <c r="AG238">
        <f>IF(Orders[[#This Row],[Profit]]&gt;0,Orders[[#This Row],[Profit]], 0)</f>
        <v>0</v>
      </c>
      <c r="AH238" s="7" t="str">
        <f>IFERROR((Orders[[#This Row],[Sales]]/Orders[[#This Row],[Profit_Prodcut/]])*100, "")</f>
        <v/>
      </c>
      <c r="AI238" s="9">
        <f>Orders[[#This Row],[Discount]]</f>
        <v>0.01</v>
      </c>
    </row>
    <row r="239" spans="1:35">
      <c r="A239">
        <v>18537</v>
      </c>
      <c r="B239" t="s">
        <v>109</v>
      </c>
      <c r="C239" s="9">
        <v>0.06</v>
      </c>
      <c r="D239" s="7">
        <v>16.05</v>
      </c>
      <c r="E239">
        <v>2.88</v>
      </c>
      <c r="F239">
        <v>0.99</v>
      </c>
      <c r="G239">
        <v>451</v>
      </c>
      <c r="H239" t="s">
        <v>552</v>
      </c>
      <c r="I239" t="s">
        <v>52</v>
      </c>
      <c r="J239" t="s">
        <v>43</v>
      </c>
      <c r="K239" t="s">
        <v>32</v>
      </c>
      <c r="L239" t="s">
        <v>137</v>
      </c>
      <c r="M239" t="s">
        <v>62</v>
      </c>
      <c r="N239" t="s">
        <v>352</v>
      </c>
      <c r="O239">
        <v>0.36</v>
      </c>
      <c r="P239" t="s">
        <v>36</v>
      </c>
      <c r="Q239" t="s">
        <v>37</v>
      </c>
      <c r="R239" t="s">
        <v>48</v>
      </c>
      <c r="S239" t="s">
        <v>554</v>
      </c>
      <c r="T239">
        <v>94024</v>
      </c>
      <c r="U239" s="1">
        <v>42009</v>
      </c>
      <c r="V239" s="1">
        <v>42018</v>
      </c>
      <c r="W239">
        <v>8</v>
      </c>
      <c r="X239" s="6">
        <v>23.26</v>
      </c>
      <c r="Y239">
        <v>86013</v>
      </c>
      <c r="Z239">
        <v>9</v>
      </c>
      <c r="AA239" s="10">
        <v>69</v>
      </c>
      <c r="AB239">
        <v>1.48</v>
      </c>
      <c r="AC239" t="s">
        <v>3057</v>
      </c>
      <c r="AD239" t="s">
        <v>3070</v>
      </c>
      <c r="AE239" t="str">
        <f>IF(Orders[[#This Row],[Discount]]&gt;0, "Discounted", "Non-Discounted")</f>
        <v>Discounted</v>
      </c>
      <c r="AF239">
        <f>IF(Orders[[#This Row],[Profit]]&lt;0,Orders[[#This Row],[Profit]], 0)</f>
        <v>0</v>
      </c>
      <c r="AG239">
        <f>IF(Orders[[#This Row],[Profit]]&gt;0,Orders[[#This Row],[Profit]], 0)</f>
        <v>16.05</v>
      </c>
      <c r="AH239" s="7">
        <f>IFERROR((Orders[[#This Row],[Sales]]/Orders[[#This Row],[Profit_Prodcut/]])*100, "")</f>
        <v>144.9221183800623</v>
      </c>
      <c r="AI239" s="9">
        <f>Orders[[#This Row],[Discount]]</f>
        <v>0.06</v>
      </c>
    </row>
    <row r="240" spans="1:35">
      <c r="A240">
        <v>21118</v>
      </c>
      <c r="B240" t="s">
        <v>50</v>
      </c>
      <c r="C240" s="9">
        <v>0.01</v>
      </c>
      <c r="D240" s="7">
        <v>-235.9</v>
      </c>
      <c r="E240">
        <v>55.99</v>
      </c>
      <c r="F240">
        <v>5</v>
      </c>
      <c r="G240">
        <v>452</v>
      </c>
      <c r="H240" t="s">
        <v>556</v>
      </c>
      <c r="I240" t="s">
        <v>52</v>
      </c>
      <c r="J240" t="s">
        <v>43</v>
      </c>
      <c r="K240" t="s">
        <v>80</v>
      </c>
      <c r="L240" t="s">
        <v>81</v>
      </c>
      <c r="M240" t="s">
        <v>54</v>
      </c>
      <c r="N240" t="s">
        <v>401</v>
      </c>
      <c r="O240">
        <v>0.83</v>
      </c>
      <c r="P240" t="s">
        <v>36</v>
      </c>
      <c r="Q240" t="s">
        <v>37</v>
      </c>
      <c r="R240" t="s">
        <v>48</v>
      </c>
      <c r="S240" t="s">
        <v>557</v>
      </c>
      <c r="T240">
        <v>93635</v>
      </c>
      <c r="U240" s="1">
        <v>42151</v>
      </c>
      <c r="V240" s="1">
        <v>42152</v>
      </c>
      <c r="W240">
        <v>1</v>
      </c>
      <c r="X240" s="6">
        <v>51.83</v>
      </c>
      <c r="Y240">
        <v>86012</v>
      </c>
      <c r="Z240">
        <v>1</v>
      </c>
      <c r="AA240" s="10">
        <v>-455.13</v>
      </c>
      <c r="AB240">
        <v>0.52</v>
      </c>
      <c r="AC240" t="s">
        <v>3060</v>
      </c>
      <c r="AD240" t="s">
        <v>3070</v>
      </c>
      <c r="AE240" t="str">
        <f>IF(Orders[[#This Row],[Discount]]&gt;0, "Discounted", "Non-Discounted")</f>
        <v>Discounted</v>
      </c>
      <c r="AF240">
        <f>IF(Orders[[#This Row],[Profit]]&lt;0,Orders[[#This Row],[Profit]], 0)</f>
        <v>-235.9</v>
      </c>
      <c r="AG240">
        <f>IF(Orders[[#This Row],[Profit]]&gt;0,Orders[[#This Row],[Profit]], 0)</f>
        <v>0</v>
      </c>
      <c r="AH240" s="7" t="str">
        <f>IFERROR((Orders[[#This Row],[Sales]]/Orders[[#This Row],[Profit_Prodcut/]])*100, "")</f>
        <v/>
      </c>
      <c r="AI240" s="9">
        <f>Orders[[#This Row],[Discount]]</f>
        <v>0.01</v>
      </c>
    </row>
    <row r="241" spans="1:35">
      <c r="A241">
        <v>22318</v>
      </c>
      <c r="B241" t="s">
        <v>40</v>
      </c>
      <c r="C241" s="9">
        <v>0.03</v>
      </c>
      <c r="D241" s="7">
        <v>-41.32</v>
      </c>
      <c r="E241">
        <v>29.34</v>
      </c>
      <c r="F241">
        <v>7.87</v>
      </c>
      <c r="G241">
        <v>453</v>
      </c>
      <c r="H241" t="s">
        <v>558</v>
      </c>
      <c r="I241" t="s">
        <v>52</v>
      </c>
      <c r="J241" t="s">
        <v>31</v>
      </c>
      <c r="K241" t="s">
        <v>44</v>
      </c>
      <c r="L241" t="s">
        <v>53</v>
      </c>
      <c r="M241" t="s">
        <v>62</v>
      </c>
      <c r="N241" t="s">
        <v>559</v>
      </c>
      <c r="O241">
        <v>0.54</v>
      </c>
      <c r="P241" t="s">
        <v>36</v>
      </c>
      <c r="Q241" t="s">
        <v>37</v>
      </c>
      <c r="R241" t="s">
        <v>48</v>
      </c>
      <c r="S241" t="s">
        <v>560</v>
      </c>
      <c r="T241">
        <v>95032</v>
      </c>
      <c r="U241" s="1">
        <v>42132</v>
      </c>
      <c r="V241" s="1">
        <v>42134</v>
      </c>
      <c r="W241">
        <v>1</v>
      </c>
      <c r="X241" s="6">
        <v>32.4</v>
      </c>
      <c r="Y241">
        <v>86011</v>
      </c>
      <c r="Z241">
        <v>2</v>
      </c>
      <c r="AA241" s="10">
        <v>-127.53</v>
      </c>
      <c r="AB241">
        <v>1</v>
      </c>
      <c r="AC241" t="s">
        <v>3060</v>
      </c>
      <c r="AD241" t="s">
        <v>3070</v>
      </c>
      <c r="AE241" t="str">
        <f>IF(Orders[[#This Row],[Discount]]&gt;0, "Discounted", "Non-Discounted")</f>
        <v>Discounted</v>
      </c>
      <c r="AF241">
        <f>IF(Orders[[#This Row],[Profit]]&lt;0,Orders[[#This Row],[Profit]], 0)</f>
        <v>-41.32</v>
      </c>
      <c r="AG241">
        <f>IF(Orders[[#This Row],[Profit]]&gt;0,Orders[[#This Row],[Profit]], 0)</f>
        <v>0</v>
      </c>
      <c r="AH241" s="7" t="str">
        <f>IFERROR((Orders[[#This Row],[Sales]]/Orders[[#This Row],[Profit_Prodcut/]])*100, "")</f>
        <v/>
      </c>
      <c r="AI241" s="9">
        <f>Orders[[#This Row],[Discount]]</f>
        <v>0.03</v>
      </c>
    </row>
    <row r="242" spans="1:35">
      <c r="A242">
        <v>22874</v>
      </c>
      <c r="B242" t="s">
        <v>109</v>
      </c>
      <c r="C242" s="9">
        <v>7.0000000000000007E-2</v>
      </c>
      <c r="D242" s="7">
        <v>7.9</v>
      </c>
      <c r="E242">
        <v>16.91</v>
      </c>
      <c r="F242">
        <v>6.25</v>
      </c>
      <c r="G242">
        <v>460</v>
      </c>
      <c r="H242" t="s">
        <v>561</v>
      </c>
      <c r="I242" t="s">
        <v>52</v>
      </c>
      <c r="J242" t="s">
        <v>43</v>
      </c>
      <c r="K242" t="s">
        <v>32</v>
      </c>
      <c r="L242" t="s">
        <v>144</v>
      </c>
      <c r="M242" t="s">
        <v>62</v>
      </c>
      <c r="N242" t="s">
        <v>562</v>
      </c>
      <c r="O242">
        <v>0.57999999999999996</v>
      </c>
      <c r="P242" t="s">
        <v>36</v>
      </c>
      <c r="Q242" t="s">
        <v>56</v>
      </c>
      <c r="R242" t="s">
        <v>57</v>
      </c>
      <c r="S242" t="s">
        <v>563</v>
      </c>
      <c r="T242">
        <v>8332</v>
      </c>
      <c r="U242" s="1">
        <v>42147</v>
      </c>
      <c r="V242" s="1">
        <v>42154</v>
      </c>
      <c r="W242">
        <v>31</v>
      </c>
      <c r="X242" s="6">
        <v>492.9</v>
      </c>
      <c r="Y242">
        <v>86014</v>
      </c>
      <c r="Z242">
        <v>7</v>
      </c>
      <c r="AA242" s="10">
        <v>1.6</v>
      </c>
      <c r="AB242">
        <v>37.1</v>
      </c>
      <c r="AC242" t="s">
        <v>3060</v>
      </c>
      <c r="AD242" t="s">
        <v>3070</v>
      </c>
      <c r="AE242" t="str">
        <f>IF(Orders[[#This Row],[Discount]]&gt;0, "Discounted", "Non-Discounted")</f>
        <v>Discounted</v>
      </c>
      <c r="AF242">
        <f>IF(Orders[[#This Row],[Profit]]&lt;0,Orders[[#This Row],[Profit]], 0)</f>
        <v>0</v>
      </c>
      <c r="AG242">
        <f>IF(Orders[[#This Row],[Profit]]&gt;0,Orders[[#This Row],[Profit]], 0)</f>
        <v>7.9</v>
      </c>
      <c r="AH242" s="7">
        <f>IFERROR((Orders[[#This Row],[Sales]]/Orders[[#This Row],[Profit_Prodcut/]])*100, "")</f>
        <v>6239.2405063291135</v>
      </c>
      <c r="AI242" s="9">
        <f>Orders[[#This Row],[Discount]]</f>
        <v>7.0000000000000007E-2</v>
      </c>
    </row>
    <row r="243" spans="1:35">
      <c r="A243">
        <v>18467</v>
      </c>
      <c r="B243" t="s">
        <v>109</v>
      </c>
      <c r="C243" s="9">
        <v>7.0000000000000007E-2</v>
      </c>
      <c r="D243" s="7">
        <v>521.69000000000005</v>
      </c>
      <c r="E243">
        <v>165.2</v>
      </c>
      <c r="F243">
        <v>19.989999999999998</v>
      </c>
      <c r="G243">
        <v>463</v>
      </c>
      <c r="H243" t="s">
        <v>564</v>
      </c>
      <c r="I243" t="s">
        <v>52</v>
      </c>
      <c r="J243" t="s">
        <v>61</v>
      </c>
      <c r="K243" t="s">
        <v>32</v>
      </c>
      <c r="L243" t="s">
        <v>144</v>
      </c>
      <c r="M243" t="s">
        <v>62</v>
      </c>
      <c r="N243" t="s">
        <v>565</v>
      </c>
      <c r="O243">
        <v>0.59</v>
      </c>
      <c r="P243" t="s">
        <v>36</v>
      </c>
      <c r="Q243" t="s">
        <v>37</v>
      </c>
      <c r="R243" t="s">
        <v>48</v>
      </c>
      <c r="S243" t="s">
        <v>566</v>
      </c>
      <c r="T243">
        <v>90069</v>
      </c>
      <c r="U243" s="1">
        <v>42018</v>
      </c>
      <c r="V243" s="1">
        <v>42020</v>
      </c>
      <c r="W243">
        <v>7</v>
      </c>
      <c r="X243" s="6">
        <v>1081.54</v>
      </c>
      <c r="Y243">
        <v>88061</v>
      </c>
      <c r="Z243">
        <v>2</v>
      </c>
      <c r="AA243" s="10">
        <v>48.24</v>
      </c>
      <c r="AB243">
        <v>81.41</v>
      </c>
      <c r="AC243" t="s">
        <v>3057</v>
      </c>
      <c r="AD243" t="s">
        <v>3070</v>
      </c>
      <c r="AE243" t="str">
        <f>IF(Orders[[#This Row],[Discount]]&gt;0, "Discounted", "Non-Discounted")</f>
        <v>Discounted</v>
      </c>
      <c r="AF243">
        <f>IF(Orders[[#This Row],[Profit]]&lt;0,Orders[[#This Row],[Profit]], 0)</f>
        <v>0</v>
      </c>
      <c r="AG243">
        <f>IF(Orders[[#This Row],[Profit]]&gt;0,Orders[[#This Row],[Profit]], 0)</f>
        <v>521.69000000000005</v>
      </c>
      <c r="AH243" s="7">
        <f>IFERROR((Orders[[#This Row],[Sales]]/Orders[[#This Row],[Profit_Prodcut/]])*100, "")</f>
        <v>207.31468879986195</v>
      </c>
      <c r="AI243" s="9">
        <f>Orders[[#This Row],[Discount]]</f>
        <v>7.0000000000000007E-2</v>
      </c>
    </row>
    <row r="244" spans="1:35">
      <c r="A244">
        <v>22754</v>
      </c>
      <c r="B244" t="s">
        <v>40</v>
      </c>
      <c r="C244" s="9">
        <v>0.08</v>
      </c>
      <c r="D244" s="7">
        <v>496.8</v>
      </c>
      <c r="E244">
        <v>297.64</v>
      </c>
      <c r="F244">
        <v>14.7</v>
      </c>
      <c r="G244">
        <v>466</v>
      </c>
      <c r="H244" t="s">
        <v>567</v>
      </c>
      <c r="I244" t="s">
        <v>42</v>
      </c>
      <c r="J244" t="s">
        <v>61</v>
      </c>
      <c r="K244" t="s">
        <v>80</v>
      </c>
      <c r="L244" t="s">
        <v>88</v>
      </c>
      <c r="M244" t="s">
        <v>46</v>
      </c>
      <c r="N244" t="s">
        <v>568</v>
      </c>
      <c r="O244">
        <v>0.56999999999999995</v>
      </c>
      <c r="P244" t="s">
        <v>36</v>
      </c>
      <c r="Q244" t="s">
        <v>56</v>
      </c>
      <c r="R244" t="s">
        <v>196</v>
      </c>
      <c r="S244" t="s">
        <v>569</v>
      </c>
      <c r="T244">
        <v>2019</v>
      </c>
      <c r="U244" s="1">
        <v>42015</v>
      </c>
      <c r="V244" s="1">
        <v>42015</v>
      </c>
      <c r="W244">
        <v>5</v>
      </c>
      <c r="X244" s="6">
        <v>1132.8399999999999</v>
      </c>
      <c r="Y244">
        <v>88060</v>
      </c>
      <c r="Z244">
        <v>0</v>
      </c>
      <c r="AA244" s="10">
        <v>43.85</v>
      </c>
      <c r="AB244">
        <v>98.51</v>
      </c>
      <c r="AC244" t="s">
        <v>3057</v>
      </c>
      <c r="AD244" t="s">
        <v>3070</v>
      </c>
      <c r="AE244" t="str">
        <f>IF(Orders[[#This Row],[Discount]]&gt;0, "Discounted", "Non-Discounted")</f>
        <v>Discounted</v>
      </c>
      <c r="AF244">
        <f>IF(Orders[[#This Row],[Profit]]&lt;0,Orders[[#This Row],[Profit]], 0)</f>
        <v>0</v>
      </c>
      <c r="AG244">
        <f>IF(Orders[[#This Row],[Profit]]&gt;0,Orders[[#This Row],[Profit]], 0)</f>
        <v>496.8</v>
      </c>
      <c r="AH244" s="7">
        <f>IFERROR((Orders[[#This Row],[Sales]]/Orders[[#This Row],[Profit_Prodcut/]])*100, "")</f>
        <v>228.02737520128824</v>
      </c>
      <c r="AI244" s="9">
        <f>Orders[[#This Row],[Discount]]</f>
        <v>0.08</v>
      </c>
    </row>
    <row r="245" spans="1:35">
      <c r="A245">
        <v>22755</v>
      </c>
      <c r="B245" t="s">
        <v>40</v>
      </c>
      <c r="C245" s="9">
        <v>0.02</v>
      </c>
      <c r="D245" s="7">
        <v>-556.80999999999995</v>
      </c>
      <c r="E245">
        <v>12.99</v>
      </c>
      <c r="F245">
        <v>14.37</v>
      </c>
      <c r="G245">
        <v>467</v>
      </c>
      <c r="H245" t="s">
        <v>570</v>
      </c>
      <c r="I245" t="s">
        <v>52</v>
      </c>
      <c r="J245" t="s">
        <v>61</v>
      </c>
      <c r="K245" t="s">
        <v>44</v>
      </c>
      <c r="L245" t="s">
        <v>53</v>
      </c>
      <c r="M245" t="s">
        <v>239</v>
      </c>
      <c r="N245" t="s">
        <v>571</v>
      </c>
      <c r="O245">
        <v>0.73</v>
      </c>
      <c r="P245" t="s">
        <v>36</v>
      </c>
      <c r="Q245" t="s">
        <v>56</v>
      </c>
      <c r="R245" t="s">
        <v>196</v>
      </c>
      <c r="S245" t="s">
        <v>572</v>
      </c>
      <c r="T245">
        <v>1915</v>
      </c>
      <c r="U245" s="1">
        <v>42015</v>
      </c>
      <c r="V245" s="1">
        <v>42016</v>
      </c>
      <c r="W245">
        <v>11</v>
      </c>
      <c r="X245" s="6">
        <v>143.63</v>
      </c>
      <c r="Y245">
        <v>88060</v>
      </c>
      <c r="Z245">
        <v>1</v>
      </c>
      <c r="AA245" s="10">
        <v>-387.67</v>
      </c>
      <c r="AB245">
        <v>2.93</v>
      </c>
      <c r="AC245" t="s">
        <v>3057</v>
      </c>
      <c r="AD245" t="s">
        <v>3070</v>
      </c>
      <c r="AE245" t="str">
        <f>IF(Orders[[#This Row],[Discount]]&gt;0, "Discounted", "Non-Discounted")</f>
        <v>Discounted</v>
      </c>
      <c r="AF245">
        <f>IF(Orders[[#This Row],[Profit]]&lt;0,Orders[[#This Row],[Profit]], 0)</f>
        <v>-556.80999999999995</v>
      </c>
      <c r="AG245">
        <f>IF(Orders[[#This Row],[Profit]]&gt;0,Orders[[#This Row],[Profit]], 0)</f>
        <v>0</v>
      </c>
      <c r="AH245" s="7" t="str">
        <f>IFERROR((Orders[[#This Row],[Sales]]/Orders[[#This Row],[Profit_Prodcut/]])*100, "")</f>
        <v/>
      </c>
      <c r="AI245" s="9">
        <f>Orders[[#This Row],[Discount]]</f>
        <v>0.02</v>
      </c>
    </row>
    <row r="246" spans="1:35">
      <c r="A246">
        <v>22756</v>
      </c>
      <c r="B246" t="s">
        <v>40</v>
      </c>
      <c r="C246" s="9">
        <v>0.06</v>
      </c>
      <c r="D246" s="7">
        <v>-27.74</v>
      </c>
      <c r="E246">
        <v>14.42</v>
      </c>
      <c r="F246">
        <v>6.75</v>
      </c>
      <c r="G246">
        <v>468</v>
      </c>
      <c r="H246" t="s">
        <v>573</v>
      </c>
      <c r="I246" t="s">
        <v>52</v>
      </c>
      <c r="J246" t="s">
        <v>61</v>
      </c>
      <c r="K246" t="s">
        <v>32</v>
      </c>
      <c r="L246" t="s">
        <v>260</v>
      </c>
      <c r="M246" t="s">
        <v>89</v>
      </c>
      <c r="N246" t="s">
        <v>574</v>
      </c>
      <c r="O246">
        <v>0.52</v>
      </c>
      <c r="P246" t="s">
        <v>36</v>
      </c>
      <c r="Q246" t="s">
        <v>56</v>
      </c>
      <c r="R246" t="s">
        <v>196</v>
      </c>
      <c r="S246" t="s">
        <v>575</v>
      </c>
      <c r="T246">
        <v>2341</v>
      </c>
      <c r="U246" s="1">
        <v>42015</v>
      </c>
      <c r="V246" s="1">
        <v>42016</v>
      </c>
      <c r="W246">
        <v>5</v>
      </c>
      <c r="X246" s="6">
        <v>73.040000000000006</v>
      </c>
      <c r="Y246">
        <v>88060</v>
      </c>
      <c r="Z246">
        <v>1</v>
      </c>
      <c r="AA246" s="10">
        <v>-37.979999999999997</v>
      </c>
      <c r="AB246">
        <v>4.66</v>
      </c>
      <c r="AC246" t="s">
        <v>3057</v>
      </c>
      <c r="AD246" t="s">
        <v>3070</v>
      </c>
      <c r="AE246" t="str">
        <f>IF(Orders[[#This Row],[Discount]]&gt;0, "Discounted", "Non-Discounted")</f>
        <v>Discounted</v>
      </c>
      <c r="AF246">
        <f>IF(Orders[[#This Row],[Profit]]&lt;0,Orders[[#This Row],[Profit]], 0)</f>
        <v>-27.74</v>
      </c>
      <c r="AG246">
        <f>IF(Orders[[#This Row],[Profit]]&gt;0,Orders[[#This Row],[Profit]], 0)</f>
        <v>0</v>
      </c>
      <c r="AH246" s="7" t="str">
        <f>IFERROR((Orders[[#This Row],[Sales]]/Orders[[#This Row],[Profit_Prodcut/]])*100, "")</f>
        <v/>
      </c>
      <c r="AI246" s="9">
        <f>Orders[[#This Row],[Discount]]</f>
        <v>0.06</v>
      </c>
    </row>
    <row r="247" spans="1:35">
      <c r="A247">
        <v>22757</v>
      </c>
      <c r="B247" t="s">
        <v>40</v>
      </c>
      <c r="C247" s="9">
        <v>0.05</v>
      </c>
      <c r="D247" s="7">
        <v>-128.69</v>
      </c>
      <c r="E247">
        <v>4.1399999999999997</v>
      </c>
      <c r="F247">
        <v>6.6</v>
      </c>
      <c r="G247">
        <v>469</v>
      </c>
      <c r="H247" t="s">
        <v>576</v>
      </c>
      <c r="I247" t="s">
        <v>30</v>
      </c>
      <c r="J247" t="s">
        <v>61</v>
      </c>
      <c r="K247" t="s">
        <v>44</v>
      </c>
      <c r="L247" t="s">
        <v>53</v>
      </c>
      <c r="M247" t="s">
        <v>62</v>
      </c>
      <c r="N247" t="s">
        <v>101</v>
      </c>
      <c r="O247">
        <v>0.49</v>
      </c>
      <c r="P247" t="s">
        <v>36</v>
      </c>
      <c r="Q247" t="s">
        <v>56</v>
      </c>
      <c r="R247" t="s">
        <v>57</v>
      </c>
      <c r="S247" t="s">
        <v>577</v>
      </c>
      <c r="T247">
        <v>7506</v>
      </c>
      <c r="U247" s="1">
        <v>42015</v>
      </c>
      <c r="V247" s="1">
        <v>42017</v>
      </c>
      <c r="W247">
        <v>7</v>
      </c>
      <c r="X247" s="6">
        <v>33.35</v>
      </c>
      <c r="Y247">
        <v>88060</v>
      </c>
      <c r="Z247">
        <v>2</v>
      </c>
      <c r="AA247" s="10">
        <v>-385.87</v>
      </c>
      <c r="AB247">
        <v>1.76</v>
      </c>
      <c r="AC247" t="s">
        <v>3057</v>
      </c>
      <c r="AD247" t="s">
        <v>3070</v>
      </c>
      <c r="AE247" t="str">
        <f>IF(Orders[[#This Row],[Discount]]&gt;0, "Discounted", "Non-Discounted")</f>
        <v>Discounted</v>
      </c>
      <c r="AF247">
        <f>IF(Orders[[#This Row],[Profit]]&lt;0,Orders[[#This Row],[Profit]], 0)</f>
        <v>-128.69</v>
      </c>
      <c r="AG247">
        <f>IF(Orders[[#This Row],[Profit]]&gt;0,Orders[[#This Row],[Profit]], 0)</f>
        <v>0</v>
      </c>
      <c r="AH247" s="7" t="str">
        <f>IFERROR((Orders[[#This Row],[Sales]]/Orders[[#This Row],[Profit_Prodcut/]])*100, "")</f>
        <v/>
      </c>
      <c r="AI247" s="9">
        <f>Orders[[#This Row],[Discount]]</f>
        <v>0.05</v>
      </c>
    </row>
    <row r="248" spans="1:35">
      <c r="A248">
        <v>22758</v>
      </c>
      <c r="B248" t="s">
        <v>40</v>
      </c>
      <c r="C248" s="9">
        <v>0.03</v>
      </c>
      <c r="D248" s="7">
        <v>23.2</v>
      </c>
      <c r="E248">
        <v>11.34</v>
      </c>
      <c r="F248">
        <v>5.01</v>
      </c>
      <c r="G248">
        <v>470</v>
      </c>
      <c r="H248" t="s">
        <v>578</v>
      </c>
      <c r="I248" t="s">
        <v>52</v>
      </c>
      <c r="J248" t="s">
        <v>61</v>
      </c>
      <c r="K248" t="s">
        <v>32</v>
      </c>
      <c r="L248" t="s">
        <v>96</v>
      </c>
      <c r="M248" t="s">
        <v>62</v>
      </c>
      <c r="N248" t="s">
        <v>579</v>
      </c>
      <c r="O248">
        <v>0.36</v>
      </c>
      <c r="P248" t="s">
        <v>36</v>
      </c>
      <c r="Q248" t="s">
        <v>56</v>
      </c>
      <c r="R248" t="s">
        <v>57</v>
      </c>
      <c r="S248" t="s">
        <v>580</v>
      </c>
      <c r="T248">
        <v>8601</v>
      </c>
      <c r="U248" s="1">
        <v>42015</v>
      </c>
      <c r="V248" s="1">
        <v>42015</v>
      </c>
      <c r="W248">
        <v>5</v>
      </c>
      <c r="X248" s="6">
        <v>60.24</v>
      </c>
      <c r="Y248">
        <v>88060</v>
      </c>
      <c r="Z248">
        <v>0</v>
      </c>
      <c r="AA248" s="10">
        <v>38.520000000000003</v>
      </c>
      <c r="AB248">
        <v>1.86</v>
      </c>
      <c r="AC248" t="s">
        <v>3057</v>
      </c>
      <c r="AD248" t="s">
        <v>3070</v>
      </c>
      <c r="AE248" t="str">
        <f>IF(Orders[[#This Row],[Discount]]&gt;0, "Discounted", "Non-Discounted")</f>
        <v>Discounted</v>
      </c>
      <c r="AF248">
        <f>IF(Orders[[#This Row],[Profit]]&lt;0,Orders[[#This Row],[Profit]], 0)</f>
        <v>0</v>
      </c>
      <c r="AG248">
        <f>IF(Orders[[#This Row],[Profit]]&gt;0,Orders[[#This Row],[Profit]], 0)</f>
        <v>23.2</v>
      </c>
      <c r="AH248" s="7">
        <f>IFERROR((Orders[[#This Row],[Sales]]/Orders[[#This Row],[Profit_Prodcut/]])*100, "")</f>
        <v>259.65517241379314</v>
      </c>
      <c r="AI248" s="9">
        <f>Orders[[#This Row],[Discount]]</f>
        <v>0.03</v>
      </c>
    </row>
    <row r="249" spans="1:35">
      <c r="A249">
        <v>462</v>
      </c>
      <c r="B249" t="s">
        <v>40</v>
      </c>
      <c r="C249" s="9">
        <v>7.0000000000000007E-2</v>
      </c>
      <c r="D249" s="7">
        <v>-568.54</v>
      </c>
      <c r="E249">
        <v>179.99</v>
      </c>
      <c r="F249">
        <v>19.989999999999998</v>
      </c>
      <c r="G249">
        <v>471</v>
      </c>
      <c r="H249" t="s">
        <v>581</v>
      </c>
      <c r="I249" t="s">
        <v>30</v>
      </c>
      <c r="J249" t="s">
        <v>117</v>
      </c>
      <c r="K249" t="s">
        <v>80</v>
      </c>
      <c r="L249" t="s">
        <v>183</v>
      </c>
      <c r="M249" t="s">
        <v>62</v>
      </c>
      <c r="N249" t="s">
        <v>582</v>
      </c>
      <c r="O249">
        <v>0.48</v>
      </c>
      <c r="P249" t="s">
        <v>36</v>
      </c>
      <c r="Q249" t="s">
        <v>139</v>
      </c>
      <c r="R249" t="s">
        <v>390</v>
      </c>
      <c r="S249" t="s">
        <v>583</v>
      </c>
      <c r="T249">
        <v>30318</v>
      </c>
      <c r="U249" s="1">
        <v>42043</v>
      </c>
      <c r="V249" s="1">
        <v>42043</v>
      </c>
      <c r="W249">
        <v>4</v>
      </c>
      <c r="X249" s="6">
        <v>718.03</v>
      </c>
      <c r="Y249">
        <v>3138</v>
      </c>
      <c r="Z249">
        <v>0</v>
      </c>
      <c r="AA249" s="10">
        <v>-79.180000000000007</v>
      </c>
      <c r="AB249">
        <v>54.05</v>
      </c>
      <c r="AC249" t="s">
        <v>3059</v>
      </c>
      <c r="AD249" t="s">
        <v>3070</v>
      </c>
      <c r="AE249" t="str">
        <f>IF(Orders[[#This Row],[Discount]]&gt;0, "Discounted", "Non-Discounted")</f>
        <v>Discounted</v>
      </c>
      <c r="AF249">
        <f>IF(Orders[[#This Row],[Profit]]&lt;0,Orders[[#This Row],[Profit]], 0)</f>
        <v>-568.54</v>
      </c>
      <c r="AG249">
        <f>IF(Orders[[#This Row],[Profit]]&gt;0,Orders[[#This Row],[Profit]], 0)</f>
        <v>0</v>
      </c>
      <c r="AH249" s="7" t="str">
        <f>IFERROR((Orders[[#This Row],[Sales]]/Orders[[#This Row],[Profit_Prodcut/]])*100, "")</f>
        <v/>
      </c>
      <c r="AI249" s="9">
        <f>Orders[[#This Row],[Discount]]</f>
        <v>7.0000000000000007E-2</v>
      </c>
    </row>
    <row r="250" spans="1:35">
      <c r="A250">
        <v>18462</v>
      </c>
      <c r="B250" t="s">
        <v>40</v>
      </c>
      <c r="C250" s="9">
        <v>7.0000000000000007E-2</v>
      </c>
      <c r="D250" s="7">
        <v>-427.47</v>
      </c>
      <c r="E250">
        <v>179.99</v>
      </c>
      <c r="F250">
        <v>19.989999999999998</v>
      </c>
      <c r="G250">
        <v>472</v>
      </c>
      <c r="H250" t="s">
        <v>584</v>
      </c>
      <c r="I250" t="s">
        <v>30</v>
      </c>
      <c r="J250" t="s">
        <v>117</v>
      </c>
      <c r="K250" t="s">
        <v>80</v>
      </c>
      <c r="L250" t="s">
        <v>183</v>
      </c>
      <c r="M250" t="s">
        <v>62</v>
      </c>
      <c r="N250" t="s">
        <v>582</v>
      </c>
      <c r="O250">
        <v>0.48</v>
      </c>
      <c r="P250" t="s">
        <v>36</v>
      </c>
      <c r="Q250" t="s">
        <v>56</v>
      </c>
      <c r="R250" t="s">
        <v>418</v>
      </c>
      <c r="S250" t="s">
        <v>585</v>
      </c>
      <c r="T250">
        <v>21133</v>
      </c>
      <c r="U250" s="1">
        <v>42043</v>
      </c>
      <c r="V250" s="1">
        <v>42043</v>
      </c>
      <c r="W250">
        <v>1</v>
      </c>
      <c r="X250" s="6">
        <v>179.51</v>
      </c>
      <c r="Y250">
        <v>88023</v>
      </c>
      <c r="Z250">
        <v>0</v>
      </c>
      <c r="AA250" s="10">
        <v>-238.13</v>
      </c>
      <c r="AB250">
        <v>13.51</v>
      </c>
      <c r="AC250" t="s">
        <v>3059</v>
      </c>
      <c r="AD250" t="s">
        <v>3070</v>
      </c>
      <c r="AE250" t="str">
        <f>IF(Orders[[#This Row],[Discount]]&gt;0, "Discounted", "Non-Discounted")</f>
        <v>Discounted</v>
      </c>
      <c r="AF250">
        <f>IF(Orders[[#This Row],[Profit]]&lt;0,Orders[[#This Row],[Profit]], 0)</f>
        <v>-427.47</v>
      </c>
      <c r="AG250">
        <f>IF(Orders[[#This Row],[Profit]]&gt;0,Orders[[#This Row],[Profit]], 0)</f>
        <v>0</v>
      </c>
      <c r="AH250" s="7" t="str">
        <f>IFERROR((Orders[[#This Row],[Sales]]/Orders[[#This Row],[Profit_Prodcut/]])*100, "")</f>
        <v/>
      </c>
      <c r="AI250" s="9">
        <f>Orders[[#This Row],[Discount]]</f>
        <v>7.0000000000000007E-2</v>
      </c>
    </row>
    <row r="251" spans="1:35">
      <c r="A251">
        <v>20637</v>
      </c>
      <c r="B251" t="s">
        <v>50</v>
      </c>
      <c r="C251" s="9">
        <v>0.03</v>
      </c>
      <c r="D251" s="7">
        <v>-18.190000000000001</v>
      </c>
      <c r="E251">
        <v>11.97</v>
      </c>
      <c r="F251">
        <v>4.9800000000000004</v>
      </c>
      <c r="G251">
        <v>483</v>
      </c>
      <c r="H251" t="s">
        <v>586</v>
      </c>
      <c r="I251" t="s">
        <v>52</v>
      </c>
      <c r="J251" t="s">
        <v>31</v>
      </c>
      <c r="K251" t="s">
        <v>32</v>
      </c>
      <c r="L251" t="s">
        <v>260</v>
      </c>
      <c r="M251" t="s">
        <v>62</v>
      </c>
      <c r="N251" t="s">
        <v>587</v>
      </c>
      <c r="O251">
        <v>0.57999999999999996</v>
      </c>
      <c r="P251" t="s">
        <v>36</v>
      </c>
      <c r="Q251" t="s">
        <v>64</v>
      </c>
      <c r="R251" t="s">
        <v>181</v>
      </c>
      <c r="S251" t="s">
        <v>588</v>
      </c>
      <c r="T251">
        <v>60543</v>
      </c>
      <c r="U251" s="1">
        <v>42031</v>
      </c>
      <c r="V251" s="1">
        <v>42032</v>
      </c>
      <c r="W251">
        <v>6</v>
      </c>
      <c r="X251" s="6">
        <v>73.180000000000007</v>
      </c>
      <c r="Y251">
        <v>90353</v>
      </c>
      <c r="Z251">
        <v>1</v>
      </c>
      <c r="AA251" s="10">
        <v>-24.86</v>
      </c>
      <c r="AB251">
        <v>2.2599999999999998</v>
      </c>
      <c r="AC251" t="s">
        <v>3057</v>
      </c>
      <c r="AD251" t="s">
        <v>3070</v>
      </c>
      <c r="AE251" t="str">
        <f>IF(Orders[[#This Row],[Discount]]&gt;0, "Discounted", "Non-Discounted")</f>
        <v>Discounted</v>
      </c>
      <c r="AF251">
        <f>IF(Orders[[#This Row],[Profit]]&lt;0,Orders[[#This Row],[Profit]], 0)</f>
        <v>-18.190000000000001</v>
      </c>
      <c r="AG251">
        <f>IF(Orders[[#This Row],[Profit]]&gt;0,Orders[[#This Row],[Profit]], 0)</f>
        <v>0</v>
      </c>
      <c r="AH251" s="7" t="str">
        <f>IFERROR((Orders[[#This Row],[Sales]]/Orders[[#This Row],[Profit_Prodcut/]])*100, "")</f>
        <v/>
      </c>
      <c r="AI251" s="9">
        <f>Orders[[#This Row],[Discount]]</f>
        <v>0.03</v>
      </c>
    </row>
    <row r="252" spans="1:35">
      <c r="A252">
        <v>22864</v>
      </c>
      <c r="B252" t="s">
        <v>40</v>
      </c>
      <c r="C252" s="9">
        <v>0.06</v>
      </c>
      <c r="D252" s="7">
        <v>-24.06</v>
      </c>
      <c r="E252">
        <v>3.36</v>
      </c>
      <c r="F252">
        <v>6.27</v>
      </c>
      <c r="G252">
        <v>483</v>
      </c>
      <c r="H252" t="s">
        <v>586</v>
      </c>
      <c r="I252" t="s">
        <v>52</v>
      </c>
      <c r="J252" t="s">
        <v>31</v>
      </c>
      <c r="K252" t="s">
        <v>32</v>
      </c>
      <c r="L252" t="s">
        <v>112</v>
      </c>
      <c r="M252" t="s">
        <v>62</v>
      </c>
      <c r="N252" t="s">
        <v>589</v>
      </c>
      <c r="O252">
        <v>0.4</v>
      </c>
      <c r="P252" t="s">
        <v>36</v>
      </c>
      <c r="Q252" t="s">
        <v>64</v>
      </c>
      <c r="R252" t="s">
        <v>181</v>
      </c>
      <c r="S252" t="s">
        <v>588</v>
      </c>
      <c r="T252">
        <v>60543</v>
      </c>
      <c r="U252" s="1">
        <v>42117</v>
      </c>
      <c r="V252" s="1">
        <v>42118</v>
      </c>
      <c r="W252">
        <v>2</v>
      </c>
      <c r="X252" s="6">
        <v>8.82</v>
      </c>
      <c r="Y252">
        <v>90354</v>
      </c>
      <c r="Z252">
        <v>1</v>
      </c>
      <c r="AA252" s="10">
        <v>-272.76</v>
      </c>
      <c r="AB252">
        <v>0.56000000000000005</v>
      </c>
      <c r="AC252" t="s">
        <v>3061</v>
      </c>
      <c r="AD252" t="s">
        <v>3070</v>
      </c>
      <c r="AE252" t="str">
        <f>IF(Orders[[#This Row],[Discount]]&gt;0, "Discounted", "Non-Discounted")</f>
        <v>Discounted</v>
      </c>
      <c r="AF252">
        <f>IF(Orders[[#This Row],[Profit]]&lt;0,Orders[[#This Row],[Profit]], 0)</f>
        <v>-24.06</v>
      </c>
      <c r="AG252">
        <f>IF(Orders[[#This Row],[Profit]]&gt;0,Orders[[#This Row],[Profit]], 0)</f>
        <v>0</v>
      </c>
      <c r="AH252" s="7" t="str">
        <f>IFERROR((Orders[[#This Row],[Sales]]/Orders[[#This Row],[Profit_Prodcut/]])*100, "")</f>
        <v/>
      </c>
      <c r="AI252" s="9">
        <f>Orders[[#This Row],[Discount]]</f>
        <v>0.06</v>
      </c>
    </row>
    <row r="253" spans="1:35">
      <c r="A253">
        <v>22865</v>
      </c>
      <c r="B253" t="s">
        <v>40</v>
      </c>
      <c r="C253" s="9">
        <v>7.0000000000000007E-2</v>
      </c>
      <c r="D253" s="7">
        <v>2583.56</v>
      </c>
      <c r="E253">
        <v>699.99</v>
      </c>
      <c r="F253">
        <v>24.49</v>
      </c>
      <c r="G253">
        <v>483</v>
      </c>
      <c r="H253" t="s">
        <v>586</v>
      </c>
      <c r="I253" t="s">
        <v>52</v>
      </c>
      <c r="J253" t="s">
        <v>31</v>
      </c>
      <c r="K253" t="s">
        <v>80</v>
      </c>
      <c r="L253" t="s">
        <v>590</v>
      </c>
      <c r="M253" t="s">
        <v>239</v>
      </c>
      <c r="N253" t="s">
        <v>591</v>
      </c>
      <c r="O253">
        <v>0.41</v>
      </c>
      <c r="P253" t="s">
        <v>36</v>
      </c>
      <c r="Q253" t="s">
        <v>64</v>
      </c>
      <c r="R253" t="s">
        <v>181</v>
      </c>
      <c r="S253" t="s">
        <v>588</v>
      </c>
      <c r="T253">
        <v>60543</v>
      </c>
      <c r="U253" s="1">
        <v>42117</v>
      </c>
      <c r="V253" s="1">
        <v>42119</v>
      </c>
      <c r="W253">
        <v>9</v>
      </c>
      <c r="X253" s="6">
        <v>5976.09</v>
      </c>
      <c r="Y253">
        <v>90354</v>
      </c>
      <c r="Z253">
        <v>2</v>
      </c>
      <c r="AA253" s="10">
        <v>43.23</v>
      </c>
      <c r="AB253">
        <v>449.81</v>
      </c>
      <c r="AC253" t="s">
        <v>3061</v>
      </c>
      <c r="AD253" t="s">
        <v>3070</v>
      </c>
      <c r="AE253" t="str">
        <f>IF(Orders[[#This Row],[Discount]]&gt;0, "Discounted", "Non-Discounted")</f>
        <v>Discounted</v>
      </c>
      <c r="AF253">
        <f>IF(Orders[[#This Row],[Profit]]&lt;0,Orders[[#This Row],[Profit]], 0)</f>
        <v>0</v>
      </c>
      <c r="AG253">
        <f>IF(Orders[[#This Row],[Profit]]&gt;0,Orders[[#This Row],[Profit]], 0)</f>
        <v>2583.56</v>
      </c>
      <c r="AH253" s="7">
        <f>IFERROR((Orders[[#This Row],[Sales]]/Orders[[#This Row],[Profit_Prodcut/]])*100, "")</f>
        <v>231.31222034711794</v>
      </c>
      <c r="AI253" s="9">
        <f>Orders[[#This Row],[Discount]]</f>
        <v>7.0000000000000007E-2</v>
      </c>
    </row>
    <row r="254" spans="1:35">
      <c r="A254">
        <v>20668</v>
      </c>
      <c r="B254" t="s">
        <v>40</v>
      </c>
      <c r="C254" s="9">
        <v>0.05</v>
      </c>
      <c r="D254" s="7">
        <v>6.05</v>
      </c>
      <c r="E254">
        <v>2.88</v>
      </c>
      <c r="F254">
        <v>0.5</v>
      </c>
      <c r="G254">
        <v>485</v>
      </c>
      <c r="H254" t="s">
        <v>592</v>
      </c>
      <c r="I254" t="s">
        <v>52</v>
      </c>
      <c r="J254" t="s">
        <v>31</v>
      </c>
      <c r="K254" t="s">
        <v>32</v>
      </c>
      <c r="L254" t="s">
        <v>137</v>
      </c>
      <c r="M254" t="s">
        <v>62</v>
      </c>
      <c r="N254" t="s">
        <v>593</v>
      </c>
      <c r="O254">
        <v>0.36</v>
      </c>
      <c r="P254" t="s">
        <v>36</v>
      </c>
      <c r="Q254" t="s">
        <v>37</v>
      </c>
      <c r="R254" t="s">
        <v>48</v>
      </c>
      <c r="S254" t="s">
        <v>594</v>
      </c>
      <c r="T254">
        <v>93727</v>
      </c>
      <c r="U254" s="1">
        <v>42081</v>
      </c>
      <c r="V254" s="1">
        <v>42083</v>
      </c>
      <c r="W254">
        <v>3</v>
      </c>
      <c r="X254" s="6">
        <v>8.77</v>
      </c>
      <c r="Y254">
        <v>91062</v>
      </c>
      <c r="Z254">
        <v>2</v>
      </c>
      <c r="AA254" s="10">
        <v>69</v>
      </c>
      <c r="AB254">
        <v>0.46</v>
      </c>
      <c r="AC254" t="s">
        <v>3062</v>
      </c>
      <c r="AD254" t="s">
        <v>3070</v>
      </c>
      <c r="AE254" t="str">
        <f>IF(Orders[[#This Row],[Discount]]&gt;0, "Discounted", "Non-Discounted")</f>
        <v>Discounted</v>
      </c>
      <c r="AF254">
        <f>IF(Orders[[#This Row],[Profit]]&lt;0,Orders[[#This Row],[Profit]], 0)</f>
        <v>0</v>
      </c>
      <c r="AG254">
        <f>IF(Orders[[#This Row],[Profit]]&gt;0,Orders[[#This Row],[Profit]], 0)</f>
        <v>6.05</v>
      </c>
      <c r="AH254" s="7">
        <f>IFERROR((Orders[[#This Row],[Sales]]/Orders[[#This Row],[Profit_Prodcut/]])*100, "")</f>
        <v>144.95867768595042</v>
      </c>
      <c r="AI254" s="9">
        <f>Orders[[#This Row],[Discount]]</f>
        <v>0.05</v>
      </c>
    </row>
    <row r="255" spans="1:35">
      <c r="A255">
        <v>23394</v>
      </c>
      <c r="B255" t="s">
        <v>59</v>
      </c>
      <c r="C255" s="9">
        <v>0.1</v>
      </c>
      <c r="D255" s="7">
        <v>-67.06</v>
      </c>
      <c r="E255">
        <v>3.36</v>
      </c>
      <c r="F255">
        <v>6.27</v>
      </c>
      <c r="G255">
        <v>487</v>
      </c>
      <c r="H255" t="s">
        <v>595</v>
      </c>
      <c r="I255" t="s">
        <v>30</v>
      </c>
      <c r="J255" t="s">
        <v>31</v>
      </c>
      <c r="K255" t="s">
        <v>32</v>
      </c>
      <c r="L255" t="s">
        <v>112</v>
      </c>
      <c r="M255" t="s">
        <v>62</v>
      </c>
      <c r="N255" t="s">
        <v>589</v>
      </c>
      <c r="O255">
        <v>0.4</v>
      </c>
      <c r="P255" t="s">
        <v>36</v>
      </c>
      <c r="Q255" t="s">
        <v>56</v>
      </c>
      <c r="R255" t="s">
        <v>191</v>
      </c>
      <c r="S255" t="s">
        <v>436</v>
      </c>
      <c r="T255">
        <v>4073</v>
      </c>
      <c r="U255" s="1">
        <v>42142</v>
      </c>
      <c r="V255" s="1">
        <v>42143</v>
      </c>
      <c r="W255">
        <v>5</v>
      </c>
      <c r="X255" s="6">
        <v>20.87</v>
      </c>
      <c r="Y255">
        <v>91063</v>
      </c>
      <c r="Z255">
        <v>1</v>
      </c>
      <c r="AA255" s="10">
        <v>-321.31</v>
      </c>
      <c r="AB255">
        <v>2.3199999999999998</v>
      </c>
      <c r="AC255" t="s">
        <v>3060</v>
      </c>
      <c r="AD255" t="s">
        <v>3070</v>
      </c>
      <c r="AE255" t="str">
        <f>IF(Orders[[#This Row],[Discount]]&gt;0, "Discounted", "Non-Discounted")</f>
        <v>Discounted</v>
      </c>
      <c r="AF255">
        <f>IF(Orders[[#This Row],[Profit]]&lt;0,Orders[[#This Row],[Profit]], 0)</f>
        <v>-67.06</v>
      </c>
      <c r="AG255">
        <f>IF(Orders[[#This Row],[Profit]]&gt;0,Orders[[#This Row],[Profit]], 0)</f>
        <v>0</v>
      </c>
      <c r="AH255" s="7" t="str">
        <f>IFERROR((Orders[[#This Row],[Sales]]/Orders[[#This Row],[Profit_Prodcut/]])*100, "")</f>
        <v/>
      </c>
      <c r="AI255" s="9">
        <f>Orders[[#This Row],[Discount]]</f>
        <v>0.1</v>
      </c>
    </row>
    <row r="256" spans="1:35">
      <c r="A256">
        <v>23395</v>
      </c>
      <c r="B256" t="s">
        <v>59</v>
      </c>
      <c r="C256" s="9">
        <v>7.0000000000000007E-2</v>
      </c>
      <c r="D256" s="7">
        <v>-7.94</v>
      </c>
      <c r="E256">
        <v>12.28</v>
      </c>
      <c r="F256">
        <v>4.8600000000000003</v>
      </c>
      <c r="G256">
        <v>488</v>
      </c>
      <c r="H256" t="s">
        <v>596</v>
      </c>
      <c r="I256" t="s">
        <v>52</v>
      </c>
      <c r="J256" t="s">
        <v>31</v>
      </c>
      <c r="K256" t="s">
        <v>32</v>
      </c>
      <c r="L256" t="s">
        <v>96</v>
      </c>
      <c r="M256" t="s">
        <v>62</v>
      </c>
      <c r="N256" t="s">
        <v>306</v>
      </c>
      <c r="O256">
        <v>0.38</v>
      </c>
      <c r="P256" t="s">
        <v>36</v>
      </c>
      <c r="Q256" t="s">
        <v>56</v>
      </c>
      <c r="R256" t="s">
        <v>191</v>
      </c>
      <c r="S256" t="s">
        <v>597</v>
      </c>
      <c r="T256">
        <v>4106</v>
      </c>
      <c r="U256" s="1">
        <v>42142</v>
      </c>
      <c r="V256" s="1">
        <v>42144</v>
      </c>
      <c r="W256">
        <v>2</v>
      </c>
      <c r="X256" s="6">
        <v>25.7</v>
      </c>
      <c r="Y256">
        <v>91063</v>
      </c>
      <c r="Z256">
        <v>2</v>
      </c>
      <c r="AA256" s="10">
        <v>-30.89</v>
      </c>
      <c r="AB256">
        <v>1.93</v>
      </c>
      <c r="AC256" t="s">
        <v>3060</v>
      </c>
      <c r="AD256" t="s">
        <v>3070</v>
      </c>
      <c r="AE256" t="str">
        <f>IF(Orders[[#This Row],[Discount]]&gt;0, "Discounted", "Non-Discounted")</f>
        <v>Discounted</v>
      </c>
      <c r="AF256">
        <f>IF(Orders[[#This Row],[Profit]]&lt;0,Orders[[#This Row],[Profit]], 0)</f>
        <v>-7.94</v>
      </c>
      <c r="AG256">
        <f>IF(Orders[[#This Row],[Profit]]&gt;0,Orders[[#This Row],[Profit]], 0)</f>
        <v>0</v>
      </c>
      <c r="AH256" s="7" t="str">
        <f>IFERROR((Orders[[#This Row],[Sales]]/Orders[[#This Row],[Profit_Prodcut/]])*100, "")</f>
        <v/>
      </c>
      <c r="AI256" s="9">
        <f>Orders[[#This Row],[Discount]]</f>
        <v>7.0000000000000007E-2</v>
      </c>
    </row>
    <row r="257" spans="1:35">
      <c r="A257">
        <v>23393</v>
      </c>
      <c r="B257" t="s">
        <v>59</v>
      </c>
      <c r="C257" s="9">
        <v>0.09</v>
      </c>
      <c r="D257" s="7">
        <v>122.29</v>
      </c>
      <c r="E257">
        <v>20.99</v>
      </c>
      <c r="F257">
        <v>0.99</v>
      </c>
      <c r="G257">
        <v>489</v>
      </c>
      <c r="H257" t="s">
        <v>598</v>
      </c>
      <c r="I257" t="s">
        <v>52</v>
      </c>
      <c r="J257" t="s">
        <v>31</v>
      </c>
      <c r="K257" t="s">
        <v>80</v>
      </c>
      <c r="L257" t="s">
        <v>81</v>
      </c>
      <c r="M257" t="s">
        <v>34</v>
      </c>
      <c r="N257" t="s">
        <v>599</v>
      </c>
      <c r="O257">
        <v>0.56999999999999995</v>
      </c>
      <c r="P257" t="s">
        <v>36</v>
      </c>
      <c r="Q257" t="s">
        <v>56</v>
      </c>
      <c r="R257" t="s">
        <v>196</v>
      </c>
      <c r="S257" t="s">
        <v>600</v>
      </c>
      <c r="T257">
        <v>2062</v>
      </c>
      <c r="U257" s="1">
        <v>42142</v>
      </c>
      <c r="V257" s="1">
        <v>42142</v>
      </c>
      <c r="W257">
        <v>14</v>
      </c>
      <c r="X257" s="6">
        <v>229.57</v>
      </c>
      <c r="Y257">
        <v>91063</v>
      </c>
      <c r="Z257">
        <v>0</v>
      </c>
      <c r="AA257" s="10">
        <v>53.27</v>
      </c>
      <c r="AB257">
        <v>22.7</v>
      </c>
      <c r="AC257" t="s">
        <v>3060</v>
      </c>
      <c r="AD257" t="s">
        <v>3070</v>
      </c>
      <c r="AE257" t="str">
        <f>IF(Orders[[#This Row],[Discount]]&gt;0, "Discounted", "Non-Discounted")</f>
        <v>Discounted</v>
      </c>
      <c r="AF257">
        <f>IF(Orders[[#This Row],[Profit]]&lt;0,Orders[[#This Row],[Profit]], 0)</f>
        <v>0</v>
      </c>
      <c r="AG257">
        <f>IF(Orders[[#This Row],[Profit]]&gt;0,Orders[[#This Row],[Profit]], 0)</f>
        <v>122.29</v>
      </c>
      <c r="AH257" s="7">
        <f>IFERROR((Orders[[#This Row],[Sales]]/Orders[[#This Row],[Profit_Prodcut/]])*100, "")</f>
        <v>187.7258974568648</v>
      </c>
      <c r="AI257" s="9">
        <f>Orders[[#This Row],[Discount]]</f>
        <v>0.09</v>
      </c>
    </row>
    <row r="258" spans="1:35">
      <c r="A258">
        <v>1147</v>
      </c>
      <c r="B258" t="s">
        <v>59</v>
      </c>
      <c r="C258" s="9">
        <v>0.08</v>
      </c>
      <c r="D258" s="7">
        <v>-2.12</v>
      </c>
      <c r="E258">
        <v>2.94</v>
      </c>
      <c r="F258">
        <v>0.96</v>
      </c>
      <c r="G258">
        <v>491</v>
      </c>
      <c r="H258" t="s">
        <v>601</v>
      </c>
      <c r="I258" t="s">
        <v>52</v>
      </c>
      <c r="J258" t="s">
        <v>117</v>
      </c>
      <c r="K258" t="s">
        <v>32</v>
      </c>
      <c r="L258" t="s">
        <v>33</v>
      </c>
      <c r="M258" t="s">
        <v>34</v>
      </c>
      <c r="N258" t="s">
        <v>602</v>
      </c>
      <c r="O258">
        <v>0.57999999999999996</v>
      </c>
      <c r="P258" t="s">
        <v>36</v>
      </c>
      <c r="Q258" t="s">
        <v>56</v>
      </c>
      <c r="R258" t="s">
        <v>74</v>
      </c>
      <c r="S258" t="s">
        <v>93</v>
      </c>
      <c r="T258">
        <v>10154</v>
      </c>
      <c r="U258" s="1">
        <v>42139</v>
      </c>
      <c r="V258" s="1">
        <v>42141</v>
      </c>
      <c r="W258">
        <v>23</v>
      </c>
      <c r="X258" s="6">
        <v>66.7</v>
      </c>
      <c r="Y258">
        <v>8353</v>
      </c>
      <c r="Z258">
        <v>2</v>
      </c>
      <c r="AA258" s="10">
        <v>-3.18</v>
      </c>
      <c r="AB258">
        <v>5.8</v>
      </c>
      <c r="AC258" t="s">
        <v>3060</v>
      </c>
      <c r="AD258" t="s">
        <v>3070</v>
      </c>
      <c r="AE258" t="str">
        <f>IF(Orders[[#This Row],[Discount]]&gt;0, "Discounted", "Non-Discounted")</f>
        <v>Discounted</v>
      </c>
      <c r="AF258">
        <f>IF(Orders[[#This Row],[Profit]]&lt;0,Orders[[#This Row],[Profit]], 0)</f>
        <v>-2.12</v>
      </c>
      <c r="AG258">
        <f>IF(Orders[[#This Row],[Profit]]&gt;0,Orders[[#This Row],[Profit]], 0)</f>
        <v>0</v>
      </c>
      <c r="AH258" s="7" t="str">
        <f>IFERROR((Orders[[#This Row],[Sales]]/Orders[[#This Row],[Profit_Prodcut/]])*100, "")</f>
        <v/>
      </c>
      <c r="AI258" s="9">
        <f>Orders[[#This Row],[Discount]]</f>
        <v>0.08</v>
      </c>
    </row>
    <row r="259" spans="1:35">
      <c r="A259">
        <v>1450</v>
      </c>
      <c r="B259" t="s">
        <v>50</v>
      </c>
      <c r="C259" s="9">
        <v>0.01</v>
      </c>
      <c r="D259" s="7">
        <v>-69.069999999999993</v>
      </c>
      <c r="E259">
        <v>4.9800000000000004</v>
      </c>
      <c r="F259">
        <v>6.07</v>
      </c>
      <c r="G259">
        <v>491</v>
      </c>
      <c r="H259" t="s">
        <v>601</v>
      </c>
      <c r="I259" t="s">
        <v>52</v>
      </c>
      <c r="J259" t="s">
        <v>117</v>
      </c>
      <c r="K259" t="s">
        <v>32</v>
      </c>
      <c r="L259" t="s">
        <v>96</v>
      </c>
      <c r="M259" t="s">
        <v>62</v>
      </c>
      <c r="N259" t="s">
        <v>176</v>
      </c>
      <c r="O259">
        <v>0.36</v>
      </c>
      <c r="P259" t="s">
        <v>36</v>
      </c>
      <c r="Q259" t="s">
        <v>56</v>
      </c>
      <c r="R259" t="s">
        <v>74</v>
      </c>
      <c r="S259" t="s">
        <v>93</v>
      </c>
      <c r="T259">
        <v>10154</v>
      </c>
      <c r="U259" s="1">
        <v>42045</v>
      </c>
      <c r="V259" s="1">
        <v>42046</v>
      </c>
      <c r="W259">
        <v>41</v>
      </c>
      <c r="X259" s="6">
        <v>217</v>
      </c>
      <c r="Y259">
        <v>10464</v>
      </c>
      <c r="Z259">
        <v>1</v>
      </c>
      <c r="AA259" s="10">
        <v>-31.83</v>
      </c>
      <c r="AB259">
        <v>2.19</v>
      </c>
      <c r="AC259" t="s">
        <v>3059</v>
      </c>
      <c r="AD259" t="s">
        <v>3070</v>
      </c>
      <c r="AE259" t="str">
        <f>IF(Orders[[#This Row],[Discount]]&gt;0, "Discounted", "Non-Discounted")</f>
        <v>Discounted</v>
      </c>
      <c r="AF259">
        <f>IF(Orders[[#This Row],[Profit]]&lt;0,Orders[[#This Row],[Profit]], 0)</f>
        <v>-69.069999999999993</v>
      </c>
      <c r="AG259">
        <f>IF(Orders[[#This Row],[Profit]]&gt;0,Orders[[#This Row],[Profit]], 0)</f>
        <v>0</v>
      </c>
      <c r="AH259" s="7" t="str">
        <f>IFERROR((Orders[[#This Row],[Sales]]/Orders[[#This Row],[Profit_Prodcut/]])*100, "")</f>
        <v/>
      </c>
      <c r="AI259" s="9">
        <f>Orders[[#This Row],[Discount]]</f>
        <v>0.01</v>
      </c>
    </row>
    <row r="260" spans="1:35">
      <c r="A260">
        <v>914</v>
      </c>
      <c r="B260" t="s">
        <v>50</v>
      </c>
      <c r="C260" s="9">
        <v>0.02</v>
      </c>
      <c r="D260" s="7">
        <v>2028.12</v>
      </c>
      <c r="E260">
        <v>1360.14</v>
      </c>
      <c r="F260">
        <v>14.7</v>
      </c>
      <c r="G260">
        <v>491</v>
      </c>
      <c r="H260" t="s">
        <v>601</v>
      </c>
      <c r="I260" t="s">
        <v>42</v>
      </c>
      <c r="J260" t="s">
        <v>117</v>
      </c>
      <c r="K260" t="s">
        <v>80</v>
      </c>
      <c r="L260" t="s">
        <v>88</v>
      </c>
      <c r="M260" t="s">
        <v>46</v>
      </c>
      <c r="N260" t="s">
        <v>603</v>
      </c>
      <c r="O260">
        <v>0.59</v>
      </c>
      <c r="P260" t="s">
        <v>36</v>
      </c>
      <c r="Q260" t="s">
        <v>56</v>
      </c>
      <c r="R260" t="s">
        <v>74</v>
      </c>
      <c r="S260" t="s">
        <v>93</v>
      </c>
      <c r="T260">
        <v>10154</v>
      </c>
      <c r="U260" s="1">
        <v>42175</v>
      </c>
      <c r="V260" s="1">
        <v>42177</v>
      </c>
      <c r="W260">
        <v>22</v>
      </c>
      <c r="X260" s="6">
        <v>31670.6</v>
      </c>
      <c r="Y260">
        <v>6562</v>
      </c>
      <c r="Z260">
        <v>2</v>
      </c>
      <c r="AA260" s="10">
        <v>6.4</v>
      </c>
      <c r="AB260">
        <v>646.34</v>
      </c>
      <c r="AC260" t="s">
        <v>3058</v>
      </c>
      <c r="AD260" t="s">
        <v>3070</v>
      </c>
      <c r="AE260" t="str">
        <f>IF(Orders[[#This Row],[Discount]]&gt;0, "Discounted", "Non-Discounted")</f>
        <v>Discounted</v>
      </c>
      <c r="AF260">
        <f>IF(Orders[[#This Row],[Profit]]&lt;0,Orders[[#This Row],[Profit]], 0)</f>
        <v>0</v>
      </c>
      <c r="AG260">
        <f>IF(Orders[[#This Row],[Profit]]&gt;0,Orders[[#This Row],[Profit]], 0)</f>
        <v>2028.12</v>
      </c>
      <c r="AH260" s="7">
        <f>IFERROR((Orders[[#This Row],[Sales]]/Orders[[#This Row],[Profit_Prodcut/]])*100, "")</f>
        <v>1561.5742658225352</v>
      </c>
      <c r="AI260" s="9">
        <f>Orders[[#This Row],[Discount]]</f>
        <v>0.02</v>
      </c>
    </row>
    <row r="261" spans="1:35">
      <c r="A261">
        <v>6046</v>
      </c>
      <c r="B261" t="s">
        <v>40</v>
      </c>
      <c r="C261" s="9">
        <v>0.02</v>
      </c>
      <c r="D261" s="7">
        <v>-63.51</v>
      </c>
      <c r="E261">
        <v>9.06</v>
      </c>
      <c r="F261">
        <v>9.86</v>
      </c>
      <c r="G261">
        <v>491</v>
      </c>
      <c r="H261" t="s">
        <v>601</v>
      </c>
      <c r="I261" t="s">
        <v>52</v>
      </c>
      <c r="J261" t="s">
        <v>117</v>
      </c>
      <c r="K261" t="s">
        <v>32</v>
      </c>
      <c r="L261" t="s">
        <v>96</v>
      </c>
      <c r="M261" t="s">
        <v>62</v>
      </c>
      <c r="N261" t="s">
        <v>604</v>
      </c>
      <c r="O261">
        <v>0.4</v>
      </c>
      <c r="P261" t="s">
        <v>36</v>
      </c>
      <c r="Q261" t="s">
        <v>56</v>
      </c>
      <c r="R261" t="s">
        <v>74</v>
      </c>
      <c r="S261" t="s">
        <v>93</v>
      </c>
      <c r="T261">
        <v>10154</v>
      </c>
      <c r="U261" s="1">
        <v>42175</v>
      </c>
      <c r="V261" s="1">
        <v>42177</v>
      </c>
      <c r="W261">
        <v>24</v>
      </c>
      <c r="X261" s="6">
        <v>239.82</v>
      </c>
      <c r="Y261">
        <v>42852</v>
      </c>
      <c r="Z261">
        <v>2</v>
      </c>
      <c r="AA261" s="10">
        <v>-26.48</v>
      </c>
      <c r="AB261">
        <v>4.8899999999999997</v>
      </c>
      <c r="AC261" t="s">
        <v>3058</v>
      </c>
      <c r="AD261" t="s">
        <v>3070</v>
      </c>
      <c r="AE261" t="str">
        <f>IF(Orders[[#This Row],[Discount]]&gt;0, "Discounted", "Non-Discounted")</f>
        <v>Discounted</v>
      </c>
      <c r="AF261">
        <f>IF(Orders[[#This Row],[Profit]]&lt;0,Orders[[#This Row],[Profit]], 0)</f>
        <v>-63.51</v>
      </c>
      <c r="AG261">
        <f>IF(Orders[[#This Row],[Profit]]&gt;0,Orders[[#This Row],[Profit]], 0)</f>
        <v>0</v>
      </c>
      <c r="AH261" s="7" t="str">
        <f>IFERROR((Orders[[#This Row],[Sales]]/Orders[[#This Row],[Profit_Prodcut/]])*100, "")</f>
        <v/>
      </c>
      <c r="AI261" s="9">
        <f>Orders[[#This Row],[Discount]]</f>
        <v>0.02</v>
      </c>
    </row>
    <row r="262" spans="1:35">
      <c r="A262">
        <v>18757</v>
      </c>
      <c r="B262" t="s">
        <v>40</v>
      </c>
      <c r="C262" s="9">
        <v>0.02</v>
      </c>
      <c r="D262" s="7">
        <v>-92.05</v>
      </c>
      <c r="E262">
        <v>6.48</v>
      </c>
      <c r="F262">
        <v>6.6</v>
      </c>
      <c r="G262">
        <v>493</v>
      </c>
      <c r="H262" t="s">
        <v>605</v>
      </c>
      <c r="I262" t="s">
        <v>52</v>
      </c>
      <c r="J262" t="s">
        <v>117</v>
      </c>
      <c r="K262" t="s">
        <v>32</v>
      </c>
      <c r="L262" t="s">
        <v>96</v>
      </c>
      <c r="M262" t="s">
        <v>62</v>
      </c>
      <c r="N262" t="s">
        <v>606</v>
      </c>
      <c r="O262">
        <v>0.37</v>
      </c>
      <c r="P262" t="s">
        <v>36</v>
      </c>
      <c r="Q262" t="s">
        <v>37</v>
      </c>
      <c r="R262" t="s">
        <v>38</v>
      </c>
      <c r="S262" t="s">
        <v>607</v>
      </c>
      <c r="T262">
        <v>98158</v>
      </c>
      <c r="U262" s="1">
        <v>42024</v>
      </c>
      <c r="V262" s="1">
        <v>42026</v>
      </c>
      <c r="W262">
        <v>10</v>
      </c>
      <c r="X262" s="6">
        <v>66.709999999999994</v>
      </c>
      <c r="Y262">
        <v>88906</v>
      </c>
      <c r="Z262">
        <v>2</v>
      </c>
      <c r="AA262" s="10">
        <v>-137.99</v>
      </c>
      <c r="AB262">
        <v>1.36</v>
      </c>
      <c r="AC262" t="s">
        <v>3057</v>
      </c>
      <c r="AD262" t="s">
        <v>3070</v>
      </c>
      <c r="AE262" t="str">
        <f>IF(Orders[[#This Row],[Discount]]&gt;0, "Discounted", "Non-Discounted")</f>
        <v>Discounted</v>
      </c>
      <c r="AF262">
        <f>IF(Orders[[#This Row],[Profit]]&lt;0,Orders[[#This Row],[Profit]], 0)</f>
        <v>-92.05</v>
      </c>
      <c r="AG262">
        <f>IF(Orders[[#This Row],[Profit]]&gt;0,Orders[[#This Row],[Profit]], 0)</f>
        <v>0</v>
      </c>
      <c r="AH262" s="7" t="str">
        <f>IFERROR((Orders[[#This Row],[Sales]]/Orders[[#This Row],[Profit_Prodcut/]])*100, "")</f>
        <v/>
      </c>
      <c r="AI262" s="9">
        <f>Orders[[#This Row],[Discount]]</f>
        <v>0.02</v>
      </c>
    </row>
    <row r="263" spans="1:35">
      <c r="A263">
        <v>18758</v>
      </c>
      <c r="B263" t="s">
        <v>40</v>
      </c>
      <c r="C263" s="9">
        <v>0.04</v>
      </c>
      <c r="D263" s="7">
        <v>6.11</v>
      </c>
      <c r="E263">
        <v>17.149999999999999</v>
      </c>
      <c r="F263">
        <v>4.96</v>
      </c>
      <c r="G263">
        <v>493</v>
      </c>
      <c r="H263" t="s">
        <v>605</v>
      </c>
      <c r="I263" t="s">
        <v>52</v>
      </c>
      <c r="J263" t="s">
        <v>117</v>
      </c>
      <c r="K263" t="s">
        <v>32</v>
      </c>
      <c r="L263" t="s">
        <v>144</v>
      </c>
      <c r="M263" t="s">
        <v>62</v>
      </c>
      <c r="N263" t="s">
        <v>608</v>
      </c>
      <c r="O263">
        <v>0.57999999999999996</v>
      </c>
      <c r="P263" t="s">
        <v>36</v>
      </c>
      <c r="Q263" t="s">
        <v>37</v>
      </c>
      <c r="R263" t="s">
        <v>38</v>
      </c>
      <c r="S263" t="s">
        <v>607</v>
      </c>
      <c r="T263">
        <v>98158</v>
      </c>
      <c r="U263" s="1">
        <v>42024</v>
      </c>
      <c r="V263" s="1">
        <v>42025</v>
      </c>
      <c r="W263">
        <v>5</v>
      </c>
      <c r="X263" s="6">
        <v>87.16</v>
      </c>
      <c r="Y263">
        <v>88906</v>
      </c>
      <c r="Z263">
        <v>1</v>
      </c>
      <c r="AA263" s="10">
        <v>7.01</v>
      </c>
      <c r="AB263">
        <v>3.63</v>
      </c>
      <c r="AC263" t="s">
        <v>3057</v>
      </c>
      <c r="AD263" t="s">
        <v>3070</v>
      </c>
      <c r="AE263" t="str">
        <f>IF(Orders[[#This Row],[Discount]]&gt;0, "Discounted", "Non-Discounted")</f>
        <v>Discounted</v>
      </c>
      <c r="AF263">
        <f>IF(Orders[[#This Row],[Profit]]&lt;0,Orders[[#This Row],[Profit]], 0)</f>
        <v>0</v>
      </c>
      <c r="AG263">
        <f>IF(Orders[[#This Row],[Profit]]&gt;0,Orders[[#This Row],[Profit]], 0)</f>
        <v>6.11</v>
      </c>
      <c r="AH263" s="7">
        <f>IFERROR((Orders[[#This Row],[Sales]]/Orders[[#This Row],[Profit_Prodcut/]])*100, "")</f>
        <v>1426.5139116202945</v>
      </c>
      <c r="AI263" s="9">
        <f>Orders[[#This Row],[Discount]]</f>
        <v>0.04</v>
      </c>
    </row>
    <row r="264" spans="1:35">
      <c r="A264">
        <v>19146</v>
      </c>
      <c r="B264" t="s">
        <v>59</v>
      </c>
      <c r="C264" s="9">
        <v>0.06</v>
      </c>
      <c r="D264" s="7">
        <v>-36.630000000000003</v>
      </c>
      <c r="E264">
        <v>8.32</v>
      </c>
      <c r="F264">
        <v>2.38</v>
      </c>
      <c r="G264">
        <v>494</v>
      </c>
      <c r="H264" t="s">
        <v>609</v>
      </c>
      <c r="I264" t="s">
        <v>52</v>
      </c>
      <c r="J264" t="s">
        <v>117</v>
      </c>
      <c r="K264" t="s">
        <v>80</v>
      </c>
      <c r="L264" t="s">
        <v>183</v>
      </c>
      <c r="M264" t="s">
        <v>54</v>
      </c>
      <c r="N264" t="s">
        <v>610</v>
      </c>
      <c r="O264">
        <v>0.74</v>
      </c>
      <c r="P264" t="s">
        <v>36</v>
      </c>
      <c r="Q264" t="s">
        <v>37</v>
      </c>
      <c r="R264" t="s">
        <v>38</v>
      </c>
      <c r="S264" t="s">
        <v>212</v>
      </c>
      <c r="T264">
        <v>98115</v>
      </c>
      <c r="U264" s="1">
        <v>42139</v>
      </c>
      <c r="V264" s="1">
        <v>42141</v>
      </c>
      <c r="W264">
        <v>12</v>
      </c>
      <c r="X264" s="6">
        <v>101.26</v>
      </c>
      <c r="Y264">
        <v>88905</v>
      </c>
      <c r="Z264">
        <v>2</v>
      </c>
      <c r="AA264" s="10">
        <v>-36.17</v>
      </c>
      <c r="AB264">
        <v>6.46</v>
      </c>
      <c r="AC264" t="s">
        <v>3060</v>
      </c>
      <c r="AD264" t="s">
        <v>3070</v>
      </c>
      <c r="AE264" t="str">
        <f>IF(Orders[[#This Row],[Discount]]&gt;0, "Discounted", "Non-Discounted")</f>
        <v>Discounted</v>
      </c>
      <c r="AF264">
        <f>IF(Orders[[#This Row],[Profit]]&lt;0,Orders[[#This Row],[Profit]], 0)</f>
        <v>-36.630000000000003</v>
      </c>
      <c r="AG264">
        <f>IF(Orders[[#This Row],[Profit]]&gt;0,Orders[[#This Row],[Profit]], 0)</f>
        <v>0</v>
      </c>
      <c r="AH264" s="7" t="str">
        <f>IFERROR((Orders[[#This Row],[Sales]]/Orders[[#This Row],[Profit_Prodcut/]])*100, "")</f>
        <v/>
      </c>
      <c r="AI264" s="9">
        <f>Orders[[#This Row],[Discount]]</f>
        <v>0.06</v>
      </c>
    </row>
    <row r="265" spans="1:35">
      <c r="A265">
        <v>19147</v>
      </c>
      <c r="B265" t="s">
        <v>59</v>
      </c>
      <c r="C265" s="9">
        <v>0.08</v>
      </c>
      <c r="D265" s="7">
        <v>-2.12</v>
      </c>
      <c r="E265">
        <v>2.94</v>
      </c>
      <c r="F265">
        <v>0.96</v>
      </c>
      <c r="G265">
        <v>494</v>
      </c>
      <c r="H265" t="s">
        <v>609</v>
      </c>
      <c r="I265" t="s">
        <v>52</v>
      </c>
      <c r="J265" t="s">
        <v>117</v>
      </c>
      <c r="K265" t="s">
        <v>32</v>
      </c>
      <c r="L265" t="s">
        <v>33</v>
      </c>
      <c r="M265" t="s">
        <v>34</v>
      </c>
      <c r="N265" t="s">
        <v>602</v>
      </c>
      <c r="O265">
        <v>0.57999999999999996</v>
      </c>
      <c r="P265" t="s">
        <v>36</v>
      </c>
      <c r="Q265" t="s">
        <v>37</v>
      </c>
      <c r="R265" t="s">
        <v>38</v>
      </c>
      <c r="S265" t="s">
        <v>212</v>
      </c>
      <c r="T265">
        <v>98115</v>
      </c>
      <c r="U265" s="1">
        <v>42139</v>
      </c>
      <c r="V265" s="1">
        <v>42141</v>
      </c>
      <c r="W265">
        <v>6</v>
      </c>
      <c r="X265" s="6">
        <v>17.399999999999999</v>
      </c>
      <c r="Y265">
        <v>88905</v>
      </c>
      <c r="Z265">
        <v>2</v>
      </c>
      <c r="AA265" s="10">
        <v>-12.18</v>
      </c>
      <c r="AB265">
        <v>1.51</v>
      </c>
      <c r="AC265" t="s">
        <v>3060</v>
      </c>
      <c r="AD265" t="s">
        <v>3070</v>
      </c>
      <c r="AE265" t="str">
        <f>IF(Orders[[#This Row],[Discount]]&gt;0, "Discounted", "Non-Discounted")</f>
        <v>Discounted</v>
      </c>
      <c r="AF265">
        <f>IF(Orders[[#This Row],[Profit]]&lt;0,Orders[[#This Row],[Profit]], 0)</f>
        <v>-2.12</v>
      </c>
      <c r="AG265">
        <f>IF(Orders[[#This Row],[Profit]]&gt;0,Orders[[#This Row],[Profit]], 0)</f>
        <v>0</v>
      </c>
      <c r="AH265" s="7" t="str">
        <f>IFERROR((Orders[[#This Row],[Sales]]/Orders[[#This Row],[Profit_Prodcut/]])*100, "")</f>
        <v/>
      </c>
      <c r="AI265" s="9">
        <f>Orders[[#This Row],[Discount]]</f>
        <v>0.08</v>
      </c>
    </row>
    <row r="266" spans="1:35">
      <c r="A266">
        <v>19450</v>
      </c>
      <c r="B266" t="s">
        <v>50</v>
      </c>
      <c r="C266" s="9">
        <v>0.01</v>
      </c>
      <c r="D266" s="7">
        <v>-35.92</v>
      </c>
      <c r="E266">
        <v>4.9800000000000004</v>
      </c>
      <c r="F266">
        <v>6.07</v>
      </c>
      <c r="G266">
        <v>494</v>
      </c>
      <c r="H266" t="s">
        <v>609</v>
      </c>
      <c r="I266" t="s">
        <v>52</v>
      </c>
      <c r="J266" t="s">
        <v>117</v>
      </c>
      <c r="K266" t="s">
        <v>32</v>
      </c>
      <c r="L266" t="s">
        <v>96</v>
      </c>
      <c r="M266" t="s">
        <v>62</v>
      </c>
      <c r="N266" t="s">
        <v>176</v>
      </c>
      <c r="O266">
        <v>0.36</v>
      </c>
      <c r="P266" t="s">
        <v>36</v>
      </c>
      <c r="Q266" t="s">
        <v>37</v>
      </c>
      <c r="R266" t="s">
        <v>38</v>
      </c>
      <c r="S266" t="s">
        <v>212</v>
      </c>
      <c r="T266">
        <v>98115</v>
      </c>
      <c r="U266" s="1">
        <v>42045</v>
      </c>
      <c r="V266" s="1">
        <v>42046</v>
      </c>
      <c r="W266">
        <v>10</v>
      </c>
      <c r="X266" s="6">
        <v>52.93</v>
      </c>
      <c r="Y266">
        <v>88907</v>
      </c>
      <c r="Z266">
        <v>1</v>
      </c>
      <c r="AA266" s="10">
        <v>-67.86</v>
      </c>
      <c r="AB266">
        <v>0.53</v>
      </c>
      <c r="AC266" t="s">
        <v>3059</v>
      </c>
      <c r="AD266" t="s">
        <v>3070</v>
      </c>
      <c r="AE266" t="str">
        <f>IF(Orders[[#This Row],[Discount]]&gt;0, "Discounted", "Non-Discounted")</f>
        <v>Discounted</v>
      </c>
      <c r="AF266">
        <f>IF(Orders[[#This Row],[Profit]]&lt;0,Orders[[#This Row],[Profit]], 0)</f>
        <v>-35.92</v>
      </c>
      <c r="AG266">
        <f>IF(Orders[[#This Row],[Profit]]&gt;0,Orders[[#This Row],[Profit]], 0)</f>
        <v>0</v>
      </c>
      <c r="AH266" s="7" t="str">
        <f>IFERROR((Orders[[#This Row],[Sales]]/Orders[[#This Row],[Profit_Prodcut/]])*100, "")</f>
        <v/>
      </c>
      <c r="AI266" s="9">
        <f>Orders[[#This Row],[Discount]]</f>
        <v>0.01</v>
      </c>
    </row>
    <row r="267" spans="1:35">
      <c r="A267">
        <v>18914</v>
      </c>
      <c r="B267" t="s">
        <v>50</v>
      </c>
      <c r="C267" s="9">
        <v>0.02</v>
      </c>
      <c r="D267" s="7">
        <v>3042.18</v>
      </c>
      <c r="E267">
        <v>1360.14</v>
      </c>
      <c r="F267">
        <v>14.7</v>
      </c>
      <c r="G267">
        <v>494</v>
      </c>
      <c r="H267" t="s">
        <v>609</v>
      </c>
      <c r="I267" t="s">
        <v>42</v>
      </c>
      <c r="J267" t="s">
        <v>117</v>
      </c>
      <c r="K267" t="s">
        <v>80</v>
      </c>
      <c r="L267" t="s">
        <v>88</v>
      </c>
      <c r="M267" t="s">
        <v>46</v>
      </c>
      <c r="N267" t="s">
        <v>603</v>
      </c>
      <c r="O267">
        <v>0.59</v>
      </c>
      <c r="P267" t="s">
        <v>36</v>
      </c>
      <c r="Q267" t="s">
        <v>37</v>
      </c>
      <c r="R267" t="s">
        <v>38</v>
      </c>
      <c r="S267" t="s">
        <v>212</v>
      </c>
      <c r="T267">
        <v>98115</v>
      </c>
      <c r="U267" s="1">
        <v>42175</v>
      </c>
      <c r="V267" s="1">
        <v>42177</v>
      </c>
      <c r="W267">
        <v>6</v>
      </c>
      <c r="X267" s="6">
        <v>8637.44</v>
      </c>
      <c r="Y267">
        <v>88908</v>
      </c>
      <c r="Z267">
        <v>2</v>
      </c>
      <c r="AA267" s="10">
        <v>35.22</v>
      </c>
      <c r="AB267">
        <v>176.27</v>
      </c>
      <c r="AC267" t="s">
        <v>3058</v>
      </c>
      <c r="AD267" t="s">
        <v>3070</v>
      </c>
      <c r="AE267" t="str">
        <f>IF(Orders[[#This Row],[Discount]]&gt;0, "Discounted", "Non-Discounted")</f>
        <v>Discounted</v>
      </c>
      <c r="AF267">
        <f>IF(Orders[[#This Row],[Profit]]&lt;0,Orders[[#This Row],[Profit]], 0)</f>
        <v>0</v>
      </c>
      <c r="AG267">
        <f>IF(Orders[[#This Row],[Profit]]&gt;0,Orders[[#This Row],[Profit]], 0)</f>
        <v>3042.18</v>
      </c>
      <c r="AH267" s="7">
        <f>IFERROR((Orders[[#This Row],[Sales]]/Orders[[#This Row],[Profit_Prodcut/]])*100, "")</f>
        <v>283.9227133174237</v>
      </c>
      <c r="AI267" s="9">
        <f>Orders[[#This Row],[Discount]]</f>
        <v>0.02</v>
      </c>
    </row>
    <row r="268" spans="1:35">
      <c r="A268">
        <v>24046</v>
      </c>
      <c r="B268" t="s">
        <v>40</v>
      </c>
      <c r="C268" s="9">
        <v>0.02</v>
      </c>
      <c r="D268" s="7">
        <v>-31.75</v>
      </c>
      <c r="E268">
        <v>9.06</v>
      </c>
      <c r="F268">
        <v>9.86</v>
      </c>
      <c r="G268">
        <v>494</v>
      </c>
      <c r="H268" t="s">
        <v>609</v>
      </c>
      <c r="I268" t="s">
        <v>52</v>
      </c>
      <c r="J268" t="s">
        <v>117</v>
      </c>
      <c r="K268" t="s">
        <v>32</v>
      </c>
      <c r="L268" t="s">
        <v>96</v>
      </c>
      <c r="M268" t="s">
        <v>62</v>
      </c>
      <c r="N268" t="s">
        <v>604</v>
      </c>
      <c r="O268">
        <v>0.4</v>
      </c>
      <c r="P268" t="s">
        <v>36</v>
      </c>
      <c r="Q268" t="s">
        <v>37</v>
      </c>
      <c r="R268" t="s">
        <v>38</v>
      </c>
      <c r="S268" t="s">
        <v>212</v>
      </c>
      <c r="T268">
        <v>98115</v>
      </c>
      <c r="U268" s="1">
        <v>42175</v>
      </c>
      <c r="V268" s="1">
        <v>42177</v>
      </c>
      <c r="W268">
        <v>6</v>
      </c>
      <c r="X268" s="6">
        <v>59.95</v>
      </c>
      <c r="Y268">
        <v>88908</v>
      </c>
      <c r="Z268">
        <v>2</v>
      </c>
      <c r="AA268" s="10">
        <v>-52.97</v>
      </c>
      <c r="AB268">
        <v>1.22</v>
      </c>
      <c r="AC268" t="s">
        <v>3058</v>
      </c>
      <c r="AD268" t="s">
        <v>3070</v>
      </c>
      <c r="AE268" t="str">
        <f>IF(Orders[[#This Row],[Discount]]&gt;0, "Discounted", "Non-Discounted")</f>
        <v>Discounted</v>
      </c>
      <c r="AF268">
        <f>IF(Orders[[#This Row],[Profit]]&lt;0,Orders[[#This Row],[Profit]], 0)</f>
        <v>-31.75</v>
      </c>
      <c r="AG268">
        <f>IF(Orders[[#This Row],[Profit]]&gt;0,Orders[[#This Row],[Profit]], 0)</f>
        <v>0</v>
      </c>
      <c r="AH268" s="7" t="str">
        <f>IFERROR((Orders[[#This Row],[Sales]]/Orders[[#This Row],[Profit_Prodcut/]])*100, "")</f>
        <v/>
      </c>
      <c r="AI268" s="9">
        <f>Orders[[#This Row],[Discount]]</f>
        <v>0.02</v>
      </c>
    </row>
    <row r="269" spans="1:35">
      <c r="A269">
        <v>26315</v>
      </c>
      <c r="B269" t="s">
        <v>50</v>
      </c>
      <c r="C269" s="9">
        <v>7.0000000000000007E-2</v>
      </c>
      <c r="D269" s="7">
        <v>171.84</v>
      </c>
      <c r="E269">
        <v>152.47999999999999</v>
      </c>
      <c r="F269">
        <v>6.5</v>
      </c>
      <c r="G269">
        <v>497</v>
      </c>
      <c r="H269" t="s">
        <v>611</v>
      </c>
      <c r="I269" t="s">
        <v>52</v>
      </c>
      <c r="J269" t="s">
        <v>61</v>
      </c>
      <c r="K269" t="s">
        <v>80</v>
      </c>
      <c r="L269" t="s">
        <v>183</v>
      </c>
      <c r="M269" t="s">
        <v>62</v>
      </c>
      <c r="N269" t="s">
        <v>612</v>
      </c>
      <c r="O269">
        <v>0.74</v>
      </c>
      <c r="P269" t="s">
        <v>36</v>
      </c>
      <c r="Q269" t="s">
        <v>139</v>
      </c>
      <c r="R269" t="s">
        <v>247</v>
      </c>
      <c r="S269" t="s">
        <v>613</v>
      </c>
      <c r="T269">
        <v>37130</v>
      </c>
      <c r="U269" s="1">
        <v>42138</v>
      </c>
      <c r="V269" s="1">
        <v>42140</v>
      </c>
      <c r="W269">
        <v>35</v>
      </c>
      <c r="X269" s="6">
        <v>5062.49</v>
      </c>
      <c r="Y269">
        <v>90706</v>
      </c>
      <c r="Z269">
        <v>2</v>
      </c>
      <c r="AA269" s="10">
        <v>3.39</v>
      </c>
      <c r="AB269">
        <v>381.05</v>
      </c>
      <c r="AC269" t="s">
        <v>3060</v>
      </c>
      <c r="AD269" t="s">
        <v>3070</v>
      </c>
      <c r="AE269" t="str">
        <f>IF(Orders[[#This Row],[Discount]]&gt;0, "Discounted", "Non-Discounted")</f>
        <v>Discounted</v>
      </c>
      <c r="AF269">
        <f>IF(Orders[[#This Row],[Profit]]&lt;0,Orders[[#This Row],[Profit]], 0)</f>
        <v>0</v>
      </c>
      <c r="AG269">
        <f>IF(Orders[[#This Row],[Profit]]&gt;0,Orders[[#This Row],[Profit]], 0)</f>
        <v>171.84</v>
      </c>
      <c r="AH269" s="7">
        <f>IFERROR((Orders[[#This Row],[Sales]]/Orders[[#This Row],[Profit_Prodcut/]])*100, "")</f>
        <v>2946.0486499068898</v>
      </c>
      <c r="AI269" s="9">
        <f>Orders[[#This Row],[Discount]]</f>
        <v>7.0000000000000007E-2</v>
      </c>
    </row>
    <row r="270" spans="1:35">
      <c r="A270">
        <v>18303</v>
      </c>
      <c r="B270" t="s">
        <v>50</v>
      </c>
      <c r="C270" s="9">
        <v>0.01</v>
      </c>
      <c r="D270" s="7">
        <v>32.94</v>
      </c>
      <c r="E270">
        <v>55.98</v>
      </c>
      <c r="F270">
        <v>4.8600000000000003</v>
      </c>
      <c r="G270">
        <v>507</v>
      </c>
      <c r="H270" t="s">
        <v>614</v>
      </c>
      <c r="I270" t="s">
        <v>30</v>
      </c>
      <c r="J270" t="s">
        <v>31</v>
      </c>
      <c r="K270" t="s">
        <v>32</v>
      </c>
      <c r="L270" t="s">
        <v>96</v>
      </c>
      <c r="M270" t="s">
        <v>62</v>
      </c>
      <c r="N270" t="s">
        <v>615</v>
      </c>
      <c r="O270">
        <v>0.36</v>
      </c>
      <c r="P270" t="s">
        <v>36</v>
      </c>
      <c r="Q270" t="s">
        <v>139</v>
      </c>
      <c r="R270" t="s">
        <v>616</v>
      </c>
      <c r="S270" t="s">
        <v>617</v>
      </c>
      <c r="T270">
        <v>42104</v>
      </c>
      <c r="U270" s="1">
        <v>42112</v>
      </c>
      <c r="V270" s="1">
        <v>42114</v>
      </c>
      <c r="W270">
        <v>11</v>
      </c>
      <c r="X270" s="6">
        <v>646.97</v>
      </c>
      <c r="Y270">
        <v>87357</v>
      </c>
      <c r="Z270">
        <v>2</v>
      </c>
      <c r="AA270" s="10">
        <v>5.09</v>
      </c>
      <c r="AB270">
        <v>6.54</v>
      </c>
      <c r="AC270" t="s">
        <v>3061</v>
      </c>
      <c r="AD270" t="s">
        <v>3070</v>
      </c>
      <c r="AE270" t="str">
        <f>IF(Orders[[#This Row],[Discount]]&gt;0, "Discounted", "Non-Discounted")</f>
        <v>Discounted</v>
      </c>
      <c r="AF270">
        <f>IF(Orders[[#This Row],[Profit]]&lt;0,Orders[[#This Row],[Profit]], 0)</f>
        <v>0</v>
      </c>
      <c r="AG270">
        <f>IF(Orders[[#This Row],[Profit]]&gt;0,Orders[[#This Row],[Profit]], 0)</f>
        <v>32.94</v>
      </c>
      <c r="AH270" s="7">
        <f>IFERROR((Orders[[#This Row],[Sales]]/Orders[[#This Row],[Profit_Prodcut/]])*100, "")</f>
        <v>1964.0862173649061</v>
      </c>
      <c r="AI270" s="9">
        <f>Orders[[#This Row],[Discount]]</f>
        <v>0.01</v>
      </c>
    </row>
    <row r="271" spans="1:35">
      <c r="A271">
        <v>18304</v>
      </c>
      <c r="B271" t="s">
        <v>50</v>
      </c>
      <c r="C271" s="9">
        <v>0.04</v>
      </c>
      <c r="D271" s="7">
        <v>131.33000000000001</v>
      </c>
      <c r="E271">
        <v>65.989999999999995</v>
      </c>
      <c r="F271">
        <v>8.99</v>
      </c>
      <c r="G271">
        <v>507</v>
      </c>
      <c r="H271" t="s">
        <v>614</v>
      </c>
      <c r="I271" t="s">
        <v>52</v>
      </c>
      <c r="J271" t="s">
        <v>31</v>
      </c>
      <c r="K271" t="s">
        <v>80</v>
      </c>
      <c r="L271" t="s">
        <v>81</v>
      </c>
      <c r="M271" t="s">
        <v>62</v>
      </c>
      <c r="N271" t="s">
        <v>618</v>
      </c>
      <c r="O271">
        <v>0.56000000000000005</v>
      </c>
      <c r="P271" t="s">
        <v>36</v>
      </c>
      <c r="Q271" t="s">
        <v>139</v>
      </c>
      <c r="R271" t="s">
        <v>616</v>
      </c>
      <c r="S271" t="s">
        <v>617</v>
      </c>
      <c r="T271">
        <v>42104</v>
      </c>
      <c r="U271" s="1">
        <v>42112</v>
      </c>
      <c r="V271" s="1">
        <v>42113</v>
      </c>
      <c r="W271">
        <v>17</v>
      </c>
      <c r="X271" s="6">
        <v>946.29</v>
      </c>
      <c r="Y271">
        <v>87357</v>
      </c>
      <c r="Z271">
        <v>1</v>
      </c>
      <c r="AA271" s="10">
        <v>13.88</v>
      </c>
      <c r="AB271">
        <v>39.43</v>
      </c>
      <c r="AC271" t="s">
        <v>3061</v>
      </c>
      <c r="AD271" t="s">
        <v>3070</v>
      </c>
      <c r="AE271" t="str">
        <f>IF(Orders[[#This Row],[Discount]]&gt;0, "Discounted", "Non-Discounted")</f>
        <v>Discounted</v>
      </c>
      <c r="AF271">
        <f>IF(Orders[[#This Row],[Profit]]&lt;0,Orders[[#This Row],[Profit]], 0)</f>
        <v>0</v>
      </c>
      <c r="AG271">
        <f>IF(Orders[[#This Row],[Profit]]&gt;0,Orders[[#This Row],[Profit]], 0)</f>
        <v>131.33000000000001</v>
      </c>
      <c r="AH271" s="7">
        <f>IFERROR((Orders[[#This Row],[Sales]]/Orders[[#This Row],[Profit_Prodcut/]])*100, "")</f>
        <v>720.54366862103086</v>
      </c>
      <c r="AI271" s="9">
        <f>Orders[[#This Row],[Discount]]</f>
        <v>0.04</v>
      </c>
    </row>
    <row r="272" spans="1:35">
      <c r="A272">
        <v>21958</v>
      </c>
      <c r="B272" t="s">
        <v>28</v>
      </c>
      <c r="C272" s="9">
        <v>0.01</v>
      </c>
      <c r="D272" s="7">
        <v>-282.08</v>
      </c>
      <c r="E272">
        <v>20.98</v>
      </c>
      <c r="F272">
        <v>53.03</v>
      </c>
      <c r="G272">
        <v>508</v>
      </c>
      <c r="H272" t="s">
        <v>619</v>
      </c>
      <c r="I272" t="s">
        <v>42</v>
      </c>
      <c r="J272" t="s">
        <v>31</v>
      </c>
      <c r="K272" t="s">
        <v>32</v>
      </c>
      <c r="L272" t="s">
        <v>144</v>
      </c>
      <c r="M272" t="s">
        <v>46</v>
      </c>
      <c r="N272" t="s">
        <v>620</v>
      </c>
      <c r="O272">
        <v>0.78</v>
      </c>
      <c r="P272" t="s">
        <v>36</v>
      </c>
      <c r="Q272" t="s">
        <v>139</v>
      </c>
      <c r="R272" t="s">
        <v>616</v>
      </c>
      <c r="S272" t="s">
        <v>621</v>
      </c>
      <c r="T272">
        <v>41011</v>
      </c>
      <c r="U272" s="1">
        <v>42058</v>
      </c>
      <c r="V272" s="1">
        <v>42058</v>
      </c>
      <c r="W272">
        <v>5</v>
      </c>
      <c r="X272" s="6">
        <v>123</v>
      </c>
      <c r="Y272">
        <v>87356</v>
      </c>
      <c r="Z272">
        <v>0</v>
      </c>
      <c r="AA272" s="10">
        <v>-229.33</v>
      </c>
      <c r="AB272">
        <v>1.24</v>
      </c>
      <c r="AC272" t="s">
        <v>3059</v>
      </c>
      <c r="AD272" t="s">
        <v>3070</v>
      </c>
      <c r="AE272" t="str">
        <f>IF(Orders[[#This Row],[Discount]]&gt;0, "Discounted", "Non-Discounted")</f>
        <v>Discounted</v>
      </c>
      <c r="AF272">
        <f>IF(Orders[[#This Row],[Profit]]&lt;0,Orders[[#This Row],[Profit]], 0)</f>
        <v>-282.08</v>
      </c>
      <c r="AG272">
        <f>IF(Orders[[#This Row],[Profit]]&gt;0,Orders[[#This Row],[Profit]], 0)</f>
        <v>0</v>
      </c>
      <c r="AH272" s="7" t="str">
        <f>IFERROR((Orders[[#This Row],[Sales]]/Orders[[#This Row],[Profit_Prodcut/]])*100, "")</f>
        <v/>
      </c>
      <c r="AI272" s="9">
        <f>Orders[[#This Row],[Discount]]</f>
        <v>0.01</v>
      </c>
    </row>
    <row r="273" spans="1:35">
      <c r="A273">
        <v>18305</v>
      </c>
      <c r="B273" t="s">
        <v>50</v>
      </c>
      <c r="C273" s="9">
        <v>0.01</v>
      </c>
      <c r="D273" s="7">
        <v>140.13999999999999</v>
      </c>
      <c r="E273">
        <v>128.24</v>
      </c>
      <c r="F273">
        <v>12.65</v>
      </c>
      <c r="G273">
        <v>508</v>
      </c>
      <c r="H273" t="s">
        <v>619</v>
      </c>
      <c r="I273" t="s">
        <v>52</v>
      </c>
      <c r="J273" t="s">
        <v>31</v>
      </c>
      <c r="K273" t="s">
        <v>44</v>
      </c>
      <c r="L273" t="s">
        <v>45</v>
      </c>
      <c r="M273" t="s">
        <v>89</v>
      </c>
      <c r="N273" t="s">
        <v>622</v>
      </c>
      <c r="O273">
        <v>0.51883000000000001</v>
      </c>
      <c r="P273" t="s">
        <v>36</v>
      </c>
      <c r="Q273" t="s">
        <v>139</v>
      </c>
      <c r="R273" t="s">
        <v>616</v>
      </c>
      <c r="S273" t="s">
        <v>621</v>
      </c>
      <c r="T273">
        <v>41011</v>
      </c>
      <c r="U273" s="1">
        <v>42112</v>
      </c>
      <c r="V273" s="1">
        <v>42115</v>
      </c>
      <c r="W273">
        <v>4</v>
      </c>
      <c r="X273" s="6">
        <v>554.08000000000004</v>
      </c>
      <c r="Y273">
        <v>87357</v>
      </c>
      <c r="Z273">
        <v>3</v>
      </c>
      <c r="AA273" s="10">
        <v>25.29</v>
      </c>
      <c r="AB273">
        <v>5.6</v>
      </c>
      <c r="AC273" t="s">
        <v>3061</v>
      </c>
      <c r="AD273" t="s">
        <v>3070</v>
      </c>
      <c r="AE273" t="str">
        <f>IF(Orders[[#This Row],[Discount]]&gt;0, "Discounted", "Non-Discounted")</f>
        <v>Discounted</v>
      </c>
      <c r="AF273">
        <f>IF(Orders[[#This Row],[Profit]]&lt;0,Orders[[#This Row],[Profit]], 0)</f>
        <v>0</v>
      </c>
      <c r="AG273">
        <f>IF(Orders[[#This Row],[Profit]]&gt;0,Orders[[#This Row],[Profit]], 0)</f>
        <v>140.13999999999999</v>
      </c>
      <c r="AH273" s="7">
        <f>IFERROR((Orders[[#This Row],[Sales]]/Orders[[#This Row],[Profit_Prodcut/]])*100, "")</f>
        <v>395.37605251890977</v>
      </c>
      <c r="AI273" s="9">
        <f>Orders[[#This Row],[Discount]]</f>
        <v>0.01</v>
      </c>
    </row>
    <row r="274" spans="1:35">
      <c r="A274">
        <v>19895</v>
      </c>
      <c r="B274" t="s">
        <v>109</v>
      </c>
      <c r="C274" s="9">
        <v>0.02</v>
      </c>
      <c r="D274" s="7">
        <v>105.25</v>
      </c>
      <c r="E274">
        <v>48.04</v>
      </c>
      <c r="F274">
        <v>5.09</v>
      </c>
      <c r="G274">
        <v>510</v>
      </c>
      <c r="H274" t="s">
        <v>623</v>
      </c>
      <c r="I274" t="s">
        <v>52</v>
      </c>
      <c r="J274" t="s">
        <v>31</v>
      </c>
      <c r="K274" t="s">
        <v>32</v>
      </c>
      <c r="L274" t="s">
        <v>96</v>
      </c>
      <c r="M274" t="s">
        <v>62</v>
      </c>
      <c r="N274" t="s">
        <v>624</v>
      </c>
      <c r="O274">
        <v>0.37</v>
      </c>
      <c r="P274" t="s">
        <v>36</v>
      </c>
      <c r="Q274" t="s">
        <v>37</v>
      </c>
      <c r="R274" t="s">
        <v>48</v>
      </c>
      <c r="S274" t="s">
        <v>625</v>
      </c>
      <c r="T274">
        <v>95336</v>
      </c>
      <c r="U274" s="1">
        <v>42017</v>
      </c>
      <c r="V274" s="1">
        <v>42017</v>
      </c>
      <c r="W274">
        <v>3</v>
      </c>
      <c r="X274" s="6">
        <v>152.54</v>
      </c>
      <c r="Y274">
        <v>90058</v>
      </c>
      <c r="Z274">
        <v>0</v>
      </c>
      <c r="AA274" s="10">
        <v>69</v>
      </c>
      <c r="AB274">
        <v>3.11</v>
      </c>
      <c r="AC274" t="s">
        <v>3057</v>
      </c>
      <c r="AD274" t="s">
        <v>3070</v>
      </c>
      <c r="AE274" t="str">
        <f>IF(Orders[[#This Row],[Discount]]&gt;0, "Discounted", "Non-Discounted")</f>
        <v>Discounted</v>
      </c>
      <c r="AF274">
        <f>IF(Orders[[#This Row],[Profit]]&lt;0,Orders[[#This Row],[Profit]], 0)</f>
        <v>0</v>
      </c>
      <c r="AG274">
        <f>IF(Orders[[#This Row],[Profit]]&gt;0,Orders[[#This Row],[Profit]], 0)</f>
        <v>105.25</v>
      </c>
      <c r="AH274" s="7">
        <f>IFERROR((Orders[[#This Row],[Sales]]/Orders[[#This Row],[Profit_Prodcut/]])*100, "")</f>
        <v>144.93111638954866</v>
      </c>
      <c r="AI274" s="9">
        <f>Orders[[#This Row],[Discount]]</f>
        <v>0.02</v>
      </c>
    </row>
    <row r="275" spans="1:35">
      <c r="A275">
        <v>20007</v>
      </c>
      <c r="B275" t="s">
        <v>50</v>
      </c>
      <c r="C275" s="9">
        <v>0.03</v>
      </c>
      <c r="D275" s="7">
        <v>-29.09</v>
      </c>
      <c r="E275">
        <v>6.37</v>
      </c>
      <c r="F275">
        <v>5.19</v>
      </c>
      <c r="G275">
        <v>510</v>
      </c>
      <c r="H275" t="s">
        <v>623</v>
      </c>
      <c r="I275" t="s">
        <v>52</v>
      </c>
      <c r="J275" t="s">
        <v>31</v>
      </c>
      <c r="K275" t="s">
        <v>32</v>
      </c>
      <c r="L275" t="s">
        <v>112</v>
      </c>
      <c r="M275" t="s">
        <v>62</v>
      </c>
      <c r="N275" t="s">
        <v>626</v>
      </c>
      <c r="O275">
        <v>0.38</v>
      </c>
      <c r="P275" t="s">
        <v>36</v>
      </c>
      <c r="Q275" t="s">
        <v>37</v>
      </c>
      <c r="R275" t="s">
        <v>48</v>
      </c>
      <c r="S275" t="s">
        <v>625</v>
      </c>
      <c r="T275">
        <v>95336</v>
      </c>
      <c r="U275" s="1">
        <v>42036</v>
      </c>
      <c r="V275" s="1">
        <v>42037</v>
      </c>
      <c r="W275">
        <v>14</v>
      </c>
      <c r="X275" s="6">
        <v>89.79</v>
      </c>
      <c r="Y275">
        <v>90059</v>
      </c>
      <c r="Z275">
        <v>1</v>
      </c>
      <c r="AA275" s="10">
        <v>-32.4</v>
      </c>
      <c r="AB275">
        <v>2.78</v>
      </c>
      <c r="AC275" t="s">
        <v>3059</v>
      </c>
      <c r="AD275" t="s">
        <v>3070</v>
      </c>
      <c r="AE275" t="str">
        <f>IF(Orders[[#This Row],[Discount]]&gt;0, "Discounted", "Non-Discounted")</f>
        <v>Discounted</v>
      </c>
      <c r="AF275">
        <f>IF(Orders[[#This Row],[Profit]]&lt;0,Orders[[#This Row],[Profit]], 0)</f>
        <v>-29.09</v>
      </c>
      <c r="AG275">
        <f>IF(Orders[[#This Row],[Profit]]&gt;0,Orders[[#This Row],[Profit]], 0)</f>
        <v>0</v>
      </c>
      <c r="AH275" s="7" t="str">
        <f>IFERROR((Orders[[#This Row],[Sales]]/Orders[[#This Row],[Profit_Prodcut/]])*100, "")</f>
        <v/>
      </c>
      <c r="AI275" s="9">
        <f>Orders[[#This Row],[Discount]]</f>
        <v>0.03</v>
      </c>
    </row>
    <row r="276" spans="1:35">
      <c r="A276">
        <v>20216</v>
      </c>
      <c r="B276" t="s">
        <v>109</v>
      </c>
      <c r="C276" s="9">
        <v>7.0000000000000007E-2</v>
      </c>
      <c r="D276" s="7">
        <v>113.41</v>
      </c>
      <c r="E276">
        <v>12.64</v>
      </c>
      <c r="F276">
        <v>4.9800000000000004</v>
      </c>
      <c r="G276">
        <v>518</v>
      </c>
      <c r="H276" t="s">
        <v>627</v>
      </c>
      <c r="I276" t="s">
        <v>52</v>
      </c>
      <c r="J276" t="s">
        <v>43</v>
      </c>
      <c r="K276" t="s">
        <v>44</v>
      </c>
      <c r="L276" t="s">
        <v>53</v>
      </c>
      <c r="M276" t="s">
        <v>54</v>
      </c>
      <c r="N276" t="s">
        <v>628</v>
      </c>
      <c r="O276">
        <v>0.48</v>
      </c>
      <c r="P276" t="s">
        <v>36</v>
      </c>
      <c r="Q276" t="s">
        <v>64</v>
      </c>
      <c r="R276" t="s">
        <v>509</v>
      </c>
      <c r="S276" t="s">
        <v>510</v>
      </c>
      <c r="T276">
        <v>63105</v>
      </c>
      <c r="U276" s="1">
        <v>42160</v>
      </c>
      <c r="V276" s="1">
        <v>42167</v>
      </c>
      <c r="W276">
        <v>16</v>
      </c>
      <c r="X276" s="6">
        <v>199.76</v>
      </c>
      <c r="Y276">
        <v>90867</v>
      </c>
      <c r="Z276">
        <v>7</v>
      </c>
      <c r="AA276" s="10">
        <v>56.78</v>
      </c>
      <c r="AB276">
        <v>15.04</v>
      </c>
      <c r="AC276" t="s">
        <v>3058</v>
      </c>
      <c r="AD276" t="s">
        <v>3070</v>
      </c>
      <c r="AE276" t="str">
        <f>IF(Orders[[#This Row],[Discount]]&gt;0, "Discounted", "Non-Discounted")</f>
        <v>Discounted</v>
      </c>
      <c r="AF276">
        <f>IF(Orders[[#This Row],[Profit]]&lt;0,Orders[[#This Row],[Profit]], 0)</f>
        <v>0</v>
      </c>
      <c r="AG276">
        <f>IF(Orders[[#This Row],[Profit]]&gt;0,Orders[[#This Row],[Profit]], 0)</f>
        <v>113.41</v>
      </c>
      <c r="AH276" s="7">
        <f>IFERROR((Orders[[#This Row],[Sales]]/Orders[[#This Row],[Profit_Prodcut/]])*100, "")</f>
        <v>176.13967022308438</v>
      </c>
      <c r="AI276" s="9">
        <f>Orders[[#This Row],[Discount]]</f>
        <v>7.0000000000000007E-2</v>
      </c>
    </row>
    <row r="277" spans="1:35">
      <c r="A277">
        <v>23200</v>
      </c>
      <c r="B277" t="s">
        <v>59</v>
      </c>
      <c r="C277" s="9">
        <v>0.02</v>
      </c>
      <c r="D277" s="7">
        <v>26.1</v>
      </c>
      <c r="E277">
        <v>150.97999999999999</v>
      </c>
      <c r="F277">
        <v>13.99</v>
      </c>
      <c r="G277">
        <v>522</v>
      </c>
      <c r="H277" t="s">
        <v>629</v>
      </c>
      <c r="I277" t="s">
        <v>30</v>
      </c>
      <c r="J277" t="s">
        <v>61</v>
      </c>
      <c r="K277" t="s">
        <v>80</v>
      </c>
      <c r="L277" t="s">
        <v>88</v>
      </c>
      <c r="M277" t="s">
        <v>89</v>
      </c>
      <c r="N277" t="s">
        <v>630</v>
      </c>
      <c r="O277">
        <v>0.38</v>
      </c>
      <c r="P277" t="s">
        <v>36</v>
      </c>
      <c r="Q277" t="s">
        <v>37</v>
      </c>
      <c r="R277" t="s">
        <v>105</v>
      </c>
      <c r="S277" t="s">
        <v>119</v>
      </c>
      <c r="T277">
        <v>97756</v>
      </c>
      <c r="U277" s="1">
        <v>42177</v>
      </c>
      <c r="V277" s="1">
        <v>42179</v>
      </c>
      <c r="W277">
        <v>3</v>
      </c>
      <c r="X277" s="6">
        <v>480.37</v>
      </c>
      <c r="Y277">
        <v>89327</v>
      </c>
      <c r="Z277">
        <v>2</v>
      </c>
      <c r="AA277" s="10">
        <v>5.43</v>
      </c>
      <c r="AB277">
        <v>9.8000000000000007</v>
      </c>
      <c r="AC277" t="s">
        <v>3058</v>
      </c>
      <c r="AD277" t="s">
        <v>3070</v>
      </c>
      <c r="AE277" t="str">
        <f>IF(Orders[[#This Row],[Discount]]&gt;0, "Discounted", "Non-Discounted")</f>
        <v>Discounted</v>
      </c>
      <c r="AF277">
        <f>IF(Orders[[#This Row],[Profit]]&lt;0,Orders[[#This Row],[Profit]], 0)</f>
        <v>0</v>
      </c>
      <c r="AG277">
        <f>IF(Orders[[#This Row],[Profit]]&gt;0,Orders[[#This Row],[Profit]], 0)</f>
        <v>26.1</v>
      </c>
      <c r="AH277" s="7">
        <f>IFERROR((Orders[[#This Row],[Sales]]/Orders[[#This Row],[Profit_Prodcut/]])*100, "")</f>
        <v>1840.4980842911875</v>
      </c>
      <c r="AI277" s="9">
        <f>Orders[[#This Row],[Discount]]</f>
        <v>0.02</v>
      </c>
    </row>
    <row r="278" spans="1:35">
      <c r="A278">
        <v>23201</v>
      </c>
      <c r="B278" t="s">
        <v>59</v>
      </c>
      <c r="C278" s="9">
        <v>0.1</v>
      </c>
      <c r="D278" s="7">
        <v>-2.58</v>
      </c>
      <c r="E278">
        <v>5.43</v>
      </c>
      <c r="F278">
        <v>0.95</v>
      </c>
      <c r="G278">
        <v>522</v>
      </c>
      <c r="H278" t="s">
        <v>629</v>
      </c>
      <c r="I278" t="s">
        <v>52</v>
      </c>
      <c r="J278" t="s">
        <v>61</v>
      </c>
      <c r="K278" t="s">
        <v>32</v>
      </c>
      <c r="L278" t="s">
        <v>96</v>
      </c>
      <c r="M278" t="s">
        <v>34</v>
      </c>
      <c r="N278" t="s">
        <v>631</v>
      </c>
      <c r="O278">
        <v>0.36</v>
      </c>
      <c r="P278" t="s">
        <v>36</v>
      </c>
      <c r="Q278" t="s">
        <v>37</v>
      </c>
      <c r="R278" t="s">
        <v>105</v>
      </c>
      <c r="S278" t="s">
        <v>119</v>
      </c>
      <c r="T278">
        <v>97756</v>
      </c>
      <c r="U278" s="1">
        <v>42177</v>
      </c>
      <c r="V278" s="1">
        <v>42179</v>
      </c>
      <c r="W278">
        <v>1</v>
      </c>
      <c r="X278" s="6">
        <v>5.76</v>
      </c>
      <c r="Y278">
        <v>89327</v>
      </c>
      <c r="Z278">
        <v>2</v>
      </c>
      <c r="AA278" s="10">
        <v>-44.79</v>
      </c>
      <c r="AB278">
        <v>0.64</v>
      </c>
      <c r="AC278" t="s">
        <v>3058</v>
      </c>
      <c r="AD278" t="s">
        <v>3070</v>
      </c>
      <c r="AE278" t="str">
        <f>IF(Orders[[#This Row],[Discount]]&gt;0, "Discounted", "Non-Discounted")</f>
        <v>Discounted</v>
      </c>
      <c r="AF278">
        <f>IF(Orders[[#This Row],[Profit]]&lt;0,Orders[[#This Row],[Profit]], 0)</f>
        <v>-2.58</v>
      </c>
      <c r="AG278">
        <f>IF(Orders[[#This Row],[Profit]]&gt;0,Orders[[#This Row],[Profit]], 0)</f>
        <v>0</v>
      </c>
      <c r="AH278" s="7" t="str">
        <f>IFERROR((Orders[[#This Row],[Sales]]/Orders[[#This Row],[Profit_Prodcut/]])*100, "")</f>
        <v/>
      </c>
      <c r="AI278" s="9">
        <f>Orders[[#This Row],[Discount]]</f>
        <v>0.1</v>
      </c>
    </row>
    <row r="279" spans="1:35">
      <c r="A279">
        <v>23202</v>
      </c>
      <c r="B279" t="s">
        <v>59</v>
      </c>
      <c r="C279" s="9">
        <v>0.01</v>
      </c>
      <c r="D279" s="7">
        <v>2800.12</v>
      </c>
      <c r="E279">
        <v>179.29</v>
      </c>
      <c r="F279">
        <v>29.21</v>
      </c>
      <c r="G279">
        <v>522</v>
      </c>
      <c r="H279" t="s">
        <v>629</v>
      </c>
      <c r="I279" t="s">
        <v>42</v>
      </c>
      <c r="J279" t="s">
        <v>61</v>
      </c>
      <c r="K279" t="s">
        <v>44</v>
      </c>
      <c r="L279" t="s">
        <v>155</v>
      </c>
      <c r="M279" t="s">
        <v>124</v>
      </c>
      <c r="N279" t="s">
        <v>632</v>
      </c>
      <c r="O279">
        <v>0.74</v>
      </c>
      <c r="P279" t="s">
        <v>36</v>
      </c>
      <c r="Q279" t="s">
        <v>37</v>
      </c>
      <c r="R279" t="s">
        <v>105</v>
      </c>
      <c r="S279" t="s">
        <v>119</v>
      </c>
      <c r="T279">
        <v>97756</v>
      </c>
      <c r="U279" s="1">
        <v>42177</v>
      </c>
      <c r="V279" s="1">
        <v>42178</v>
      </c>
      <c r="W279">
        <v>21</v>
      </c>
      <c r="X279" s="6">
        <v>3112.13</v>
      </c>
      <c r="Y279">
        <v>89327</v>
      </c>
      <c r="Z279">
        <v>1</v>
      </c>
      <c r="AA279" s="10">
        <v>89.97</v>
      </c>
      <c r="AB279">
        <v>31.44</v>
      </c>
      <c r="AC279" t="s">
        <v>3058</v>
      </c>
      <c r="AD279" t="s">
        <v>3070</v>
      </c>
      <c r="AE279" t="str">
        <f>IF(Orders[[#This Row],[Discount]]&gt;0, "Discounted", "Non-Discounted")</f>
        <v>Discounted</v>
      </c>
      <c r="AF279">
        <f>IF(Orders[[#This Row],[Profit]]&lt;0,Orders[[#This Row],[Profit]], 0)</f>
        <v>0</v>
      </c>
      <c r="AG279">
        <f>IF(Orders[[#This Row],[Profit]]&gt;0,Orders[[#This Row],[Profit]], 0)</f>
        <v>2800.12</v>
      </c>
      <c r="AH279" s="7">
        <f>IFERROR((Orders[[#This Row],[Sales]]/Orders[[#This Row],[Profit_Prodcut/]])*100, "")</f>
        <v>111.14273673985402</v>
      </c>
      <c r="AI279" s="9">
        <f>Orders[[#This Row],[Discount]]</f>
        <v>0.01</v>
      </c>
    </row>
    <row r="280" spans="1:35">
      <c r="A280">
        <v>21517</v>
      </c>
      <c r="B280" t="s">
        <v>40</v>
      </c>
      <c r="C280" s="9">
        <v>0.03</v>
      </c>
      <c r="D280" s="7">
        <v>363.55</v>
      </c>
      <c r="E280">
        <v>1270.99</v>
      </c>
      <c r="F280">
        <v>19.989999999999998</v>
      </c>
      <c r="G280">
        <v>524</v>
      </c>
      <c r="H280" t="s">
        <v>633</v>
      </c>
      <c r="I280" t="s">
        <v>52</v>
      </c>
      <c r="J280" t="s">
        <v>117</v>
      </c>
      <c r="K280" t="s">
        <v>32</v>
      </c>
      <c r="L280" t="s">
        <v>112</v>
      </c>
      <c r="M280" t="s">
        <v>62</v>
      </c>
      <c r="N280" t="s">
        <v>634</v>
      </c>
      <c r="O280">
        <v>0.35</v>
      </c>
      <c r="P280" t="s">
        <v>36</v>
      </c>
      <c r="Q280" t="s">
        <v>139</v>
      </c>
      <c r="R280" t="s">
        <v>247</v>
      </c>
      <c r="S280" t="s">
        <v>635</v>
      </c>
      <c r="T280">
        <v>37922</v>
      </c>
      <c r="U280" s="1">
        <v>42024</v>
      </c>
      <c r="V280" s="1">
        <v>42026</v>
      </c>
      <c r="W280">
        <v>2</v>
      </c>
      <c r="X280" s="6">
        <v>2589.0100000000002</v>
      </c>
      <c r="Y280">
        <v>91127</v>
      </c>
      <c r="Z280">
        <v>2</v>
      </c>
      <c r="AA280" s="10">
        <v>14.04</v>
      </c>
      <c r="AB280">
        <v>80.069999999999993</v>
      </c>
      <c r="AC280" t="s">
        <v>3057</v>
      </c>
      <c r="AD280" t="s">
        <v>3070</v>
      </c>
      <c r="AE280" t="str">
        <f>IF(Orders[[#This Row],[Discount]]&gt;0, "Discounted", "Non-Discounted")</f>
        <v>Discounted</v>
      </c>
      <c r="AF280">
        <f>IF(Orders[[#This Row],[Profit]]&lt;0,Orders[[#This Row],[Profit]], 0)</f>
        <v>0</v>
      </c>
      <c r="AG280">
        <f>IF(Orders[[#This Row],[Profit]]&gt;0,Orders[[#This Row],[Profit]], 0)</f>
        <v>363.55</v>
      </c>
      <c r="AH280" s="7">
        <f>IFERROR((Orders[[#This Row],[Sales]]/Orders[[#This Row],[Profit_Prodcut/]])*100, "")</f>
        <v>712.14688488516026</v>
      </c>
      <c r="AI280" s="9">
        <f>Orders[[#This Row],[Discount]]</f>
        <v>0.03</v>
      </c>
    </row>
    <row r="281" spans="1:35">
      <c r="A281">
        <v>21518</v>
      </c>
      <c r="B281" t="s">
        <v>40</v>
      </c>
      <c r="C281" s="9">
        <v>7.0000000000000007E-2</v>
      </c>
      <c r="D281" s="7">
        <v>-11.54</v>
      </c>
      <c r="E281">
        <v>2036.48</v>
      </c>
      <c r="F281">
        <v>14.7</v>
      </c>
      <c r="G281">
        <v>524</v>
      </c>
      <c r="H281" t="s">
        <v>633</v>
      </c>
      <c r="I281" t="s">
        <v>42</v>
      </c>
      <c r="J281" t="s">
        <v>117</v>
      </c>
      <c r="K281" t="s">
        <v>80</v>
      </c>
      <c r="L281" t="s">
        <v>88</v>
      </c>
      <c r="M281" t="s">
        <v>46</v>
      </c>
      <c r="N281" t="s">
        <v>636</v>
      </c>
      <c r="O281">
        <v>0.55000000000000004</v>
      </c>
      <c r="P281" t="s">
        <v>36</v>
      </c>
      <c r="Q281" t="s">
        <v>139</v>
      </c>
      <c r="R281" t="s">
        <v>247</v>
      </c>
      <c r="S281" t="s">
        <v>635</v>
      </c>
      <c r="T281">
        <v>37922</v>
      </c>
      <c r="U281" s="1">
        <v>42024</v>
      </c>
      <c r="V281" s="1">
        <v>42026</v>
      </c>
      <c r="W281">
        <v>1</v>
      </c>
      <c r="X281" s="6">
        <v>1893.93</v>
      </c>
      <c r="Y281">
        <v>91127</v>
      </c>
      <c r="Z281">
        <v>2</v>
      </c>
      <c r="AA281" s="10">
        <v>-0.61</v>
      </c>
      <c r="AB281">
        <v>142.55000000000001</v>
      </c>
      <c r="AC281" t="s">
        <v>3057</v>
      </c>
      <c r="AD281" t="s">
        <v>3070</v>
      </c>
      <c r="AE281" t="str">
        <f>IF(Orders[[#This Row],[Discount]]&gt;0, "Discounted", "Non-Discounted")</f>
        <v>Discounted</v>
      </c>
      <c r="AF281">
        <f>IF(Orders[[#This Row],[Profit]]&lt;0,Orders[[#This Row],[Profit]], 0)</f>
        <v>-11.54</v>
      </c>
      <c r="AG281">
        <f>IF(Orders[[#This Row],[Profit]]&gt;0,Orders[[#This Row],[Profit]], 0)</f>
        <v>0</v>
      </c>
      <c r="AH281" s="7" t="str">
        <f>IFERROR((Orders[[#This Row],[Sales]]/Orders[[#This Row],[Profit_Prodcut/]])*100, "")</f>
        <v/>
      </c>
      <c r="AI281" s="9">
        <f>Orders[[#This Row],[Discount]]</f>
        <v>7.0000000000000007E-2</v>
      </c>
    </row>
    <row r="282" spans="1:35">
      <c r="A282">
        <v>22176</v>
      </c>
      <c r="B282" t="s">
        <v>28</v>
      </c>
      <c r="C282" s="9">
        <v>0.09</v>
      </c>
      <c r="D282" s="7">
        <v>-6.61</v>
      </c>
      <c r="E282">
        <v>17.98</v>
      </c>
      <c r="F282">
        <v>8.51</v>
      </c>
      <c r="G282">
        <v>526</v>
      </c>
      <c r="H282" t="s">
        <v>637</v>
      </c>
      <c r="I282" t="s">
        <v>52</v>
      </c>
      <c r="J282" t="s">
        <v>43</v>
      </c>
      <c r="K282" t="s">
        <v>80</v>
      </c>
      <c r="L282" t="s">
        <v>88</v>
      </c>
      <c r="M282" t="s">
        <v>89</v>
      </c>
      <c r="N282" t="s">
        <v>107</v>
      </c>
      <c r="O282">
        <v>0.4</v>
      </c>
      <c r="P282" t="s">
        <v>36</v>
      </c>
      <c r="Q282" t="s">
        <v>37</v>
      </c>
      <c r="R282" t="s">
        <v>381</v>
      </c>
      <c r="S282" t="s">
        <v>638</v>
      </c>
      <c r="T282">
        <v>85204</v>
      </c>
      <c r="U282" s="1">
        <v>42149</v>
      </c>
      <c r="V282" s="1">
        <v>42151</v>
      </c>
      <c r="W282">
        <v>12</v>
      </c>
      <c r="X282" s="6">
        <v>211.13</v>
      </c>
      <c r="Y282">
        <v>90026</v>
      </c>
      <c r="Z282">
        <v>2</v>
      </c>
      <c r="AA282" s="10">
        <v>-3.13</v>
      </c>
      <c r="AB282">
        <v>20.88</v>
      </c>
      <c r="AC282" t="s">
        <v>3060</v>
      </c>
      <c r="AD282" t="s">
        <v>3070</v>
      </c>
      <c r="AE282" t="str">
        <f>IF(Orders[[#This Row],[Discount]]&gt;0, "Discounted", "Non-Discounted")</f>
        <v>Discounted</v>
      </c>
      <c r="AF282">
        <f>IF(Orders[[#This Row],[Profit]]&lt;0,Orders[[#This Row],[Profit]], 0)</f>
        <v>-6.61</v>
      </c>
      <c r="AG282">
        <f>IF(Orders[[#This Row],[Profit]]&gt;0,Orders[[#This Row],[Profit]], 0)</f>
        <v>0</v>
      </c>
      <c r="AH282" s="7" t="str">
        <f>IFERROR((Orders[[#This Row],[Sales]]/Orders[[#This Row],[Profit_Prodcut/]])*100, "")</f>
        <v/>
      </c>
      <c r="AI282" s="9">
        <f>Orders[[#This Row],[Discount]]</f>
        <v>0.09</v>
      </c>
    </row>
    <row r="283" spans="1:35">
      <c r="A283">
        <v>20494</v>
      </c>
      <c r="B283" t="s">
        <v>40</v>
      </c>
      <c r="C283" s="9">
        <v>0</v>
      </c>
      <c r="D283" s="7">
        <v>-15.56</v>
      </c>
      <c r="E283">
        <v>1.88</v>
      </c>
      <c r="F283">
        <v>1.49</v>
      </c>
      <c r="G283">
        <v>526</v>
      </c>
      <c r="H283" t="s">
        <v>637</v>
      </c>
      <c r="I283" t="s">
        <v>52</v>
      </c>
      <c r="J283" t="s">
        <v>43</v>
      </c>
      <c r="K283" t="s">
        <v>32</v>
      </c>
      <c r="L283" t="s">
        <v>112</v>
      </c>
      <c r="M283" t="s">
        <v>62</v>
      </c>
      <c r="N283" t="s">
        <v>275</v>
      </c>
      <c r="O283">
        <v>0.37</v>
      </c>
      <c r="P283" t="s">
        <v>36</v>
      </c>
      <c r="Q283" t="s">
        <v>37</v>
      </c>
      <c r="R283" t="s">
        <v>381</v>
      </c>
      <c r="S283" t="s">
        <v>638</v>
      </c>
      <c r="T283">
        <v>85204</v>
      </c>
      <c r="U283" s="1">
        <v>42021</v>
      </c>
      <c r="V283" s="1">
        <v>42022</v>
      </c>
      <c r="W283">
        <v>13</v>
      </c>
      <c r="X283" s="6">
        <v>25.39</v>
      </c>
      <c r="Y283">
        <v>90027</v>
      </c>
      <c r="Z283">
        <v>1</v>
      </c>
      <c r="AA283" s="10">
        <v>-61.28</v>
      </c>
      <c r="AB283">
        <v>0</v>
      </c>
      <c r="AC283" t="s">
        <v>3057</v>
      </c>
      <c r="AD283" t="s">
        <v>3071</v>
      </c>
      <c r="AE283" t="str">
        <f>IF(Orders[[#This Row],[Discount]]&gt;0, "Discounted", "Non-Discounted")</f>
        <v>Non-Discounted</v>
      </c>
      <c r="AF283">
        <f>IF(Orders[[#This Row],[Profit]]&lt;0,Orders[[#This Row],[Profit]], 0)</f>
        <v>-15.56</v>
      </c>
      <c r="AG283">
        <f>IF(Orders[[#This Row],[Profit]]&gt;0,Orders[[#This Row],[Profit]], 0)</f>
        <v>0</v>
      </c>
      <c r="AH283" s="7" t="str">
        <f>IFERROR((Orders[[#This Row],[Sales]]/Orders[[#This Row],[Profit_Prodcut/]])*100, "")</f>
        <v/>
      </c>
      <c r="AI283" s="9">
        <f>Orders[[#This Row],[Discount]]</f>
        <v>0</v>
      </c>
    </row>
    <row r="284" spans="1:35">
      <c r="A284">
        <v>20495</v>
      </c>
      <c r="B284" t="s">
        <v>40</v>
      </c>
      <c r="C284" s="9">
        <v>0.06</v>
      </c>
      <c r="D284" s="7">
        <v>-108.19</v>
      </c>
      <c r="E284">
        <v>5.78</v>
      </c>
      <c r="F284">
        <v>5.67</v>
      </c>
      <c r="G284">
        <v>526</v>
      </c>
      <c r="H284" t="s">
        <v>637</v>
      </c>
      <c r="I284" t="s">
        <v>52</v>
      </c>
      <c r="J284" t="s">
        <v>43</v>
      </c>
      <c r="K284" t="s">
        <v>32</v>
      </c>
      <c r="L284" t="s">
        <v>96</v>
      </c>
      <c r="M284" t="s">
        <v>62</v>
      </c>
      <c r="N284" t="s">
        <v>639</v>
      </c>
      <c r="O284">
        <v>0.36</v>
      </c>
      <c r="P284" t="s">
        <v>36</v>
      </c>
      <c r="Q284" t="s">
        <v>37</v>
      </c>
      <c r="R284" t="s">
        <v>381</v>
      </c>
      <c r="S284" t="s">
        <v>638</v>
      </c>
      <c r="T284">
        <v>85204</v>
      </c>
      <c r="U284" s="1">
        <v>42021</v>
      </c>
      <c r="V284" s="1">
        <v>42022</v>
      </c>
      <c r="W284">
        <v>15</v>
      </c>
      <c r="X284" s="6">
        <v>87.27</v>
      </c>
      <c r="Y284">
        <v>90027</v>
      </c>
      <c r="Z284">
        <v>1</v>
      </c>
      <c r="AA284" s="10">
        <v>-123.97</v>
      </c>
      <c r="AB284">
        <v>5.57</v>
      </c>
      <c r="AC284" t="s">
        <v>3057</v>
      </c>
      <c r="AD284" t="s">
        <v>3070</v>
      </c>
      <c r="AE284" t="str">
        <f>IF(Orders[[#This Row],[Discount]]&gt;0, "Discounted", "Non-Discounted")</f>
        <v>Discounted</v>
      </c>
      <c r="AF284">
        <f>IF(Orders[[#This Row],[Profit]]&lt;0,Orders[[#This Row],[Profit]], 0)</f>
        <v>-108.19</v>
      </c>
      <c r="AG284">
        <f>IF(Orders[[#This Row],[Profit]]&gt;0,Orders[[#This Row],[Profit]], 0)</f>
        <v>0</v>
      </c>
      <c r="AH284" s="7" t="str">
        <f>IFERROR((Orders[[#This Row],[Sales]]/Orders[[#This Row],[Profit_Prodcut/]])*100, "")</f>
        <v/>
      </c>
      <c r="AI284" s="9">
        <f>Orders[[#This Row],[Discount]]</f>
        <v>0.06</v>
      </c>
    </row>
    <row r="285" spans="1:35">
      <c r="A285">
        <v>26210</v>
      </c>
      <c r="B285" t="s">
        <v>109</v>
      </c>
      <c r="C285" s="9">
        <v>0</v>
      </c>
      <c r="D285" s="7">
        <v>46.49</v>
      </c>
      <c r="E285">
        <v>15.99</v>
      </c>
      <c r="F285">
        <v>13.18</v>
      </c>
      <c r="G285">
        <v>535</v>
      </c>
      <c r="H285" t="s">
        <v>640</v>
      </c>
      <c r="I285" t="s">
        <v>52</v>
      </c>
      <c r="J285" t="s">
        <v>31</v>
      </c>
      <c r="K285" t="s">
        <v>32</v>
      </c>
      <c r="L285" t="s">
        <v>112</v>
      </c>
      <c r="M285" t="s">
        <v>62</v>
      </c>
      <c r="N285" t="s">
        <v>641</v>
      </c>
      <c r="O285">
        <v>0.37</v>
      </c>
      <c r="P285" t="s">
        <v>36</v>
      </c>
      <c r="Q285" t="s">
        <v>139</v>
      </c>
      <c r="R285" t="s">
        <v>140</v>
      </c>
      <c r="S285" t="s">
        <v>642</v>
      </c>
      <c r="T285">
        <v>22025</v>
      </c>
      <c r="U285" s="1">
        <v>42115</v>
      </c>
      <c r="V285" s="1">
        <v>42119</v>
      </c>
      <c r="W285">
        <v>23</v>
      </c>
      <c r="X285" s="6">
        <v>403.25</v>
      </c>
      <c r="Y285">
        <v>88511</v>
      </c>
      <c r="Z285">
        <v>4</v>
      </c>
      <c r="AA285" s="10">
        <v>11.53</v>
      </c>
      <c r="AB285">
        <v>0</v>
      </c>
      <c r="AC285" t="s">
        <v>3061</v>
      </c>
      <c r="AD285" t="s">
        <v>3071</v>
      </c>
      <c r="AE285" t="str">
        <f>IF(Orders[[#This Row],[Discount]]&gt;0, "Discounted", "Non-Discounted")</f>
        <v>Non-Discounted</v>
      </c>
      <c r="AF285">
        <f>IF(Orders[[#This Row],[Profit]]&lt;0,Orders[[#This Row],[Profit]], 0)</f>
        <v>0</v>
      </c>
      <c r="AG285">
        <f>IF(Orders[[#This Row],[Profit]]&gt;0,Orders[[#This Row],[Profit]], 0)</f>
        <v>46.49</v>
      </c>
      <c r="AH285" s="7">
        <f>IFERROR((Orders[[#This Row],[Sales]]/Orders[[#This Row],[Profit_Prodcut/]])*100, "")</f>
        <v>867.39083673908362</v>
      </c>
      <c r="AI285" s="9">
        <f>Orders[[#This Row],[Discount]]</f>
        <v>0</v>
      </c>
    </row>
    <row r="286" spans="1:35">
      <c r="A286">
        <v>20811</v>
      </c>
      <c r="B286" t="s">
        <v>59</v>
      </c>
      <c r="C286" s="9">
        <v>0.05</v>
      </c>
      <c r="D286" s="7">
        <v>159.53</v>
      </c>
      <c r="E286">
        <v>59.78</v>
      </c>
      <c r="F286">
        <v>10.29</v>
      </c>
      <c r="G286">
        <v>539</v>
      </c>
      <c r="H286" t="s">
        <v>643</v>
      </c>
      <c r="I286" t="s">
        <v>52</v>
      </c>
      <c r="J286" t="s">
        <v>61</v>
      </c>
      <c r="K286" t="s">
        <v>32</v>
      </c>
      <c r="L286" t="s">
        <v>112</v>
      </c>
      <c r="M286" t="s">
        <v>62</v>
      </c>
      <c r="N286" t="s">
        <v>644</v>
      </c>
      <c r="O286">
        <v>0.39</v>
      </c>
      <c r="P286" t="s">
        <v>36</v>
      </c>
      <c r="Q286" t="s">
        <v>64</v>
      </c>
      <c r="R286" t="s">
        <v>181</v>
      </c>
      <c r="S286" t="s">
        <v>543</v>
      </c>
      <c r="T286">
        <v>61801</v>
      </c>
      <c r="U286" s="1">
        <v>42138</v>
      </c>
      <c r="V286" s="1">
        <v>42139</v>
      </c>
      <c r="W286">
        <v>7</v>
      </c>
      <c r="X286" s="6">
        <v>414.49</v>
      </c>
      <c r="Y286">
        <v>91174</v>
      </c>
      <c r="Z286">
        <v>1</v>
      </c>
      <c r="AA286" s="10">
        <v>38.49</v>
      </c>
      <c r="AB286">
        <v>21.82</v>
      </c>
      <c r="AC286" t="s">
        <v>3060</v>
      </c>
      <c r="AD286" t="s">
        <v>3070</v>
      </c>
      <c r="AE286" t="str">
        <f>IF(Orders[[#This Row],[Discount]]&gt;0, "Discounted", "Non-Discounted")</f>
        <v>Discounted</v>
      </c>
      <c r="AF286">
        <f>IF(Orders[[#This Row],[Profit]]&lt;0,Orders[[#This Row],[Profit]], 0)</f>
        <v>0</v>
      </c>
      <c r="AG286">
        <f>IF(Orders[[#This Row],[Profit]]&gt;0,Orders[[#This Row],[Profit]], 0)</f>
        <v>159.53</v>
      </c>
      <c r="AH286" s="7">
        <f>IFERROR((Orders[[#This Row],[Sales]]/Orders[[#This Row],[Profit_Prodcut/]])*100, "")</f>
        <v>259.81946969222093</v>
      </c>
      <c r="AI286" s="9">
        <f>Orders[[#This Row],[Discount]]</f>
        <v>0.05</v>
      </c>
    </row>
    <row r="287" spans="1:35">
      <c r="A287">
        <v>20812</v>
      </c>
      <c r="B287" t="s">
        <v>59</v>
      </c>
      <c r="C287" s="9">
        <v>0.08</v>
      </c>
      <c r="D287" s="7">
        <v>15.37</v>
      </c>
      <c r="E287">
        <v>20.99</v>
      </c>
      <c r="F287">
        <v>1.25</v>
      </c>
      <c r="G287">
        <v>540</v>
      </c>
      <c r="H287" t="s">
        <v>645</v>
      </c>
      <c r="I287" t="s">
        <v>52</v>
      </c>
      <c r="J287" t="s">
        <v>61</v>
      </c>
      <c r="K287" t="s">
        <v>80</v>
      </c>
      <c r="L287" t="s">
        <v>81</v>
      </c>
      <c r="M287" t="s">
        <v>54</v>
      </c>
      <c r="N287" t="s">
        <v>646</v>
      </c>
      <c r="O287">
        <v>0.83</v>
      </c>
      <c r="P287" t="s">
        <v>36</v>
      </c>
      <c r="Q287" t="s">
        <v>64</v>
      </c>
      <c r="R287" t="s">
        <v>181</v>
      </c>
      <c r="S287" t="s">
        <v>647</v>
      </c>
      <c r="T287">
        <v>60061</v>
      </c>
      <c r="U287" s="1">
        <v>42138</v>
      </c>
      <c r="V287" s="1">
        <v>42140</v>
      </c>
      <c r="W287">
        <v>28</v>
      </c>
      <c r="X287" s="6">
        <v>469.69</v>
      </c>
      <c r="Y287">
        <v>91174</v>
      </c>
      <c r="Z287">
        <v>2</v>
      </c>
      <c r="AA287" s="10">
        <v>3.27</v>
      </c>
      <c r="AB287">
        <v>40.840000000000003</v>
      </c>
      <c r="AC287" t="s">
        <v>3060</v>
      </c>
      <c r="AD287" t="s">
        <v>3070</v>
      </c>
      <c r="AE287" t="str">
        <f>IF(Orders[[#This Row],[Discount]]&gt;0, "Discounted", "Non-Discounted")</f>
        <v>Discounted</v>
      </c>
      <c r="AF287">
        <f>IF(Orders[[#This Row],[Profit]]&lt;0,Orders[[#This Row],[Profit]], 0)</f>
        <v>0</v>
      </c>
      <c r="AG287">
        <f>IF(Orders[[#This Row],[Profit]]&gt;0,Orders[[#This Row],[Profit]], 0)</f>
        <v>15.37</v>
      </c>
      <c r="AH287" s="7">
        <f>IFERROR((Orders[[#This Row],[Sales]]/Orders[[#This Row],[Profit_Prodcut/]])*100, "")</f>
        <v>3055.888093689005</v>
      </c>
      <c r="AI287" s="9">
        <f>Orders[[#This Row],[Discount]]</f>
        <v>0.08</v>
      </c>
    </row>
    <row r="288" spans="1:35">
      <c r="A288">
        <v>24783</v>
      </c>
      <c r="B288" t="s">
        <v>59</v>
      </c>
      <c r="C288" s="9">
        <v>0.05</v>
      </c>
      <c r="D288" s="7">
        <v>5924.11</v>
      </c>
      <c r="E288">
        <v>204.1</v>
      </c>
      <c r="F288">
        <v>13.99</v>
      </c>
      <c r="G288">
        <v>540</v>
      </c>
      <c r="H288" t="s">
        <v>645</v>
      </c>
      <c r="I288" t="s">
        <v>52</v>
      </c>
      <c r="J288" t="s">
        <v>61</v>
      </c>
      <c r="K288" t="s">
        <v>80</v>
      </c>
      <c r="L288" t="s">
        <v>88</v>
      </c>
      <c r="M288" t="s">
        <v>89</v>
      </c>
      <c r="N288" t="s">
        <v>648</v>
      </c>
      <c r="O288">
        <v>0.37</v>
      </c>
      <c r="P288" t="s">
        <v>36</v>
      </c>
      <c r="Q288" t="s">
        <v>64</v>
      </c>
      <c r="R288" t="s">
        <v>181</v>
      </c>
      <c r="S288" t="s">
        <v>647</v>
      </c>
      <c r="T288">
        <v>60061</v>
      </c>
      <c r="U288" s="1">
        <v>42147</v>
      </c>
      <c r="V288" s="1">
        <v>42149</v>
      </c>
      <c r="W288">
        <v>41</v>
      </c>
      <c r="X288" s="6">
        <v>8585.67</v>
      </c>
      <c r="Y288">
        <v>91175</v>
      </c>
      <c r="Z288">
        <v>2</v>
      </c>
      <c r="AA288" s="10">
        <v>69</v>
      </c>
      <c r="AB288">
        <v>451.88</v>
      </c>
      <c r="AC288" t="s">
        <v>3060</v>
      </c>
      <c r="AD288" t="s">
        <v>3070</v>
      </c>
      <c r="AE288" t="str">
        <f>IF(Orders[[#This Row],[Discount]]&gt;0, "Discounted", "Non-Discounted")</f>
        <v>Discounted</v>
      </c>
      <c r="AF288">
        <f>IF(Orders[[#This Row],[Profit]]&lt;0,Orders[[#This Row],[Profit]], 0)</f>
        <v>0</v>
      </c>
      <c r="AG288">
        <f>IF(Orders[[#This Row],[Profit]]&gt;0,Orders[[#This Row],[Profit]], 0)</f>
        <v>5924.11</v>
      </c>
      <c r="AH288" s="7">
        <f>IFERROR((Orders[[#This Row],[Sales]]/Orders[[#This Row],[Profit_Prodcut/]])*100, "")</f>
        <v>144.92759249912646</v>
      </c>
      <c r="AI288" s="9">
        <f>Orders[[#This Row],[Discount]]</f>
        <v>0.05</v>
      </c>
    </row>
    <row r="289" spans="1:35">
      <c r="A289">
        <v>23401</v>
      </c>
      <c r="B289" t="s">
        <v>40</v>
      </c>
      <c r="C289" s="9">
        <v>0.03</v>
      </c>
      <c r="D289" s="7">
        <v>39.590000000000003</v>
      </c>
      <c r="E289">
        <v>13.73</v>
      </c>
      <c r="F289">
        <v>6.85</v>
      </c>
      <c r="G289">
        <v>547</v>
      </c>
      <c r="H289" t="s">
        <v>649</v>
      </c>
      <c r="I289" t="s">
        <v>30</v>
      </c>
      <c r="J289" t="s">
        <v>31</v>
      </c>
      <c r="K289" t="s">
        <v>44</v>
      </c>
      <c r="L289" t="s">
        <v>53</v>
      </c>
      <c r="M289" t="s">
        <v>34</v>
      </c>
      <c r="N289" t="s">
        <v>650</v>
      </c>
      <c r="O289">
        <v>0.54</v>
      </c>
      <c r="P289" t="s">
        <v>36</v>
      </c>
      <c r="Q289" t="s">
        <v>56</v>
      </c>
      <c r="R289" t="s">
        <v>651</v>
      </c>
      <c r="S289" t="s">
        <v>652</v>
      </c>
      <c r="T289">
        <v>26501</v>
      </c>
      <c r="U289" s="1">
        <v>42169</v>
      </c>
      <c r="V289" s="1">
        <v>42170</v>
      </c>
      <c r="W289">
        <v>4</v>
      </c>
      <c r="X289" s="6">
        <v>57.37</v>
      </c>
      <c r="Y289">
        <v>86250</v>
      </c>
      <c r="Z289">
        <v>1</v>
      </c>
      <c r="AA289" s="10">
        <v>69</v>
      </c>
      <c r="AB289">
        <v>1.77</v>
      </c>
      <c r="AC289" t="s">
        <v>3058</v>
      </c>
      <c r="AD289" t="s">
        <v>3070</v>
      </c>
      <c r="AE289" t="str">
        <f>IF(Orders[[#This Row],[Discount]]&gt;0, "Discounted", "Non-Discounted")</f>
        <v>Discounted</v>
      </c>
      <c r="AF289">
        <f>IF(Orders[[#This Row],[Profit]]&lt;0,Orders[[#This Row],[Profit]], 0)</f>
        <v>0</v>
      </c>
      <c r="AG289">
        <f>IF(Orders[[#This Row],[Profit]]&gt;0,Orders[[#This Row],[Profit]], 0)</f>
        <v>39.590000000000003</v>
      </c>
      <c r="AH289" s="7">
        <f>IFERROR((Orders[[#This Row],[Sales]]/Orders[[#This Row],[Profit_Prodcut/]])*100, "")</f>
        <v>144.91033089163929</v>
      </c>
      <c r="AI289" s="9">
        <f>Orders[[#This Row],[Discount]]</f>
        <v>0.03</v>
      </c>
    </row>
    <row r="290" spans="1:35">
      <c r="A290">
        <v>25806</v>
      </c>
      <c r="B290" t="s">
        <v>40</v>
      </c>
      <c r="C290" s="9">
        <v>0.02</v>
      </c>
      <c r="D290" s="7">
        <v>-66.38</v>
      </c>
      <c r="E290">
        <v>7.1</v>
      </c>
      <c r="F290">
        <v>6.05</v>
      </c>
      <c r="G290">
        <v>549</v>
      </c>
      <c r="H290" t="s">
        <v>653</v>
      </c>
      <c r="I290" t="s">
        <v>52</v>
      </c>
      <c r="J290" t="s">
        <v>31</v>
      </c>
      <c r="K290" t="s">
        <v>32</v>
      </c>
      <c r="L290" t="s">
        <v>112</v>
      </c>
      <c r="M290" t="s">
        <v>62</v>
      </c>
      <c r="N290" t="s">
        <v>654</v>
      </c>
      <c r="O290">
        <v>0.39</v>
      </c>
      <c r="P290" t="s">
        <v>36</v>
      </c>
      <c r="Q290" t="s">
        <v>37</v>
      </c>
      <c r="R290" t="s">
        <v>369</v>
      </c>
      <c r="S290" t="s">
        <v>655</v>
      </c>
      <c r="T290">
        <v>88201</v>
      </c>
      <c r="U290" s="1">
        <v>42024</v>
      </c>
      <c r="V290" s="1">
        <v>42024</v>
      </c>
      <c r="W290">
        <v>9</v>
      </c>
      <c r="X290" s="6">
        <v>66.319999999999993</v>
      </c>
      <c r="Y290">
        <v>90908</v>
      </c>
      <c r="Z290">
        <v>0</v>
      </c>
      <c r="AA290" s="10">
        <v>-100.09</v>
      </c>
      <c r="AB290">
        <v>1.35</v>
      </c>
      <c r="AC290" t="s">
        <v>3057</v>
      </c>
      <c r="AD290" t="s">
        <v>3070</v>
      </c>
      <c r="AE290" t="str">
        <f>IF(Orders[[#This Row],[Discount]]&gt;0, "Discounted", "Non-Discounted")</f>
        <v>Discounted</v>
      </c>
      <c r="AF290">
        <f>IF(Orders[[#This Row],[Profit]]&lt;0,Orders[[#This Row],[Profit]], 0)</f>
        <v>-66.38</v>
      </c>
      <c r="AG290">
        <f>IF(Orders[[#This Row],[Profit]]&gt;0,Orders[[#This Row],[Profit]], 0)</f>
        <v>0</v>
      </c>
      <c r="AH290" s="7" t="str">
        <f>IFERROR((Orders[[#This Row],[Sales]]/Orders[[#This Row],[Profit_Prodcut/]])*100, "")</f>
        <v/>
      </c>
      <c r="AI290" s="9">
        <f>Orders[[#This Row],[Discount]]</f>
        <v>0.02</v>
      </c>
    </row>
    <row r="291" spans="1:35">
      <c r="A291">
        <v>24132</v>
      </c>
      <c r="B291" t="s">
        <v>28</v>
      </c>
      <c r="C291" s="9">
        <v>0.05</v>
      </c>
      <c r="D291" s="7">
        <v>-33.340000000000003</v>
      </c>
      <c r="E291">
        <v>1.68</v>
      </c>
      <c r="F291">
        <v>1.57</v>
      </c>
      <c r="G291">
        <v>550</v>
      </c>
      <c r="H291" t="s">
        <v>656</v>
      </c>
      <c r="I291" t="s">
        <v>52</v>
      </c>
      <c r="J291" t="s">
        <v>31</v>
      </c>
      <c r="K291" t="s">
        <v>32</v>
      </c>
      <c r="L291" t="s">
        <v>33</v>
      </c>
      <c r="M291" t="s">
        <v>34</v>
      </c>
      <c r="N291" t="s">
        <v>99</v>
      </c>
      <c r="O291">
        <v>0.59</v>
      </c>
      <c r="P291" t="s">
        <v>36</v>
      </c>
      <c r="Q291" t="s">
        <v>64</v>
      </c>
      <c r="R291" t="s">
        <v>133</v>
      </c>
      <c r="S291" t="s">
        <v>657</v>
      </c>
      <c r="T291">
        <v>78155</v>
      </c>
      <c r="U291" s="1">
        <v>42034</v>
      </c>
      <c r="V291" s="1">
        <v>42035</v>
      </c>
      <c r="W291">
        <v>11</v>
      </c>
      <c r="X291" s="6">
        <v>18.75</v>
      </c>
      <c r="Y291">
        <v>90909</v>
      </c>
      <c r="Z291">
        <v>1</v>
      </c>
      <c r="AA291" s="10">
        <v>-177.81</v>
      </c>
      <c r="AB291">
        <v>0.99</v>
      </c>
      <c r="AC291" t="s">
        <v>3057</v>
      </c>
      <c r="AD291" t="s">
        <v>3070</v>
      </c>
      <c r="AE291" t="str">
        <f>IF(Orders[[#This Row],[Discount]]&gt;0, "Discounted", "Non-Discounted")</f>
        <v>Discounted</v>
      </c>
      <c r="AF291">
        <f>IF(Orders[[#This Row],[Profit]]&lt;0,Orders[[#This Row],[Profit]], 0)</f>
        <v>-33.340000000000003</v>
      </c>
      <c r="AG291">
        <f>IF(Orders[[#This Row],[Profit]]&gt;0,Orders[[#This Row],[Profit]], 0)</f>
        <v>0</v>
      </c>
      <c r="AH291" s="7" t="str">
        <f>IFERROR((Orders[[#This Row],[Sales]]/Orders[[#This Row],[Profit_Prodcut/]])*100, "")</f>
        <v/>
      </c>
      <c r="AI291" s="9">
        <f>Orders[[#This Row],[Discount]]</f>
        <v>0.05</v>
      </c>
    </row>
    <row r="292" spans="1:35">
      <c r="A292">
        <v>24133</v>
      </c>
      <c r="B292" t="s">
        <v>28</v>
      </c>
      <c r="C292" s="9">
        <v>0.1</v>
      </c>
      <c r="D292" s="7">
        <v>-201.28</v>
      </c>
      <c r="E292">
        <v>218.75</v>
      </c>
      <c r="F292">
        <v>69.64</v>
      </c>
      <c r="G292">
        <v>550</v>
      </c>
      <c r="H292" t="s">
        <v>656</v>
      </c>
      <c r="I292" t="s">
        <v>42</v>
      </c>
      <c r="J292" t="s">
        <v>31</v>
      </c>
      <c r="K292" t="s">
        <v>44</v>
      </c>
      <c r="L292" t="s">
        <v>155</v>
      </c>
      <c r="M292" t="s">
        <v>124</v>
      </c>
      <c r="N292" t="s">
        <v>658</v>
      </c>
      <c r="O292">
        <v>0.77</v>
      </c>
      <c r="P292" t="s">
        <v>36</v>
      </c>
      <c r="Q292" t="s">
        <v>64</v>
      </c>
      <c r="R292" t="s">
        <v>133</v>
      </c>
      <c r="S292" t="s">
        <v>657</v>
      </c>
      <c r="T292">
        <v>78155</v>
      </c>
      <c r="U292" s="1">
        <v>42034</v>
      </c>
      <c r="V292" s="1">
        <v>42036</v>
      </c>
      <c r="W292">
        <v>1</v>
      </c>
      <c r="X292" s="6">
        <v>188.51</v>
      </c>
      <c r="Y292">
        <v>90909</v>
      </c>
      <c r="Z292">
        <v>2</v>
      </c>
      <c r="AA292" s="10">
        <v>-106.77</v>
      </c>
      <c r="AB292">
        <v>20.95</v>
      </c>
      <c r="AC292" t="s">
        <v>3057</v>
      </c>
      <c r="AD292" t="s">
        <v>3070</v>
      </c>
      <c r="AE292" t="str">
        <f>IF(Orders[[#This Row],[Discount]]&gt;0, "Discounted", "Non-Discounted")</f>
        <v>Discounted</v>
      </c>
      <c r="AF292">
        <f>IF(Orders[[#This Row],[Profit]]&lt;0,Orders[[#This Row],[Profit]], 0)</f>
        <v>-201.28</v>
      </c>
      <c r="AG292">
        <f>IF(Orders[[#This Row],[Profit]]&gt;0,Orders[[#This Row],[Profit]], 0)</f>
        <v>0</v>
      </c>
      <c r="AH292" s="7" t="str">
        <f>IFERROR((Orders[[#This Row],[Sales]]/Orders[[#This Row],[Profit_Prodcut/]])*100, "")</f>
        <v/>
      </c>
      <c r="AI292" s="9">
        <f>Orders[[#This Row],[Discount]]</f>
        <v>0.1</v>
      </c>
    </row>
    <row r="293" spans="1:35">
      <c r="A293">
        <v>23209</v>
      </c>
      <c r="B293" t="s">
        <v>59</v>
      </c>
      <c r="C293" s="9">
        <v>0.06</v>
      </c>
      <c r="D293" s="7">
        <v>4637.41</v>
      </c>
      <c r="E293">
        <v>549.99</v>
      </c>
      <c r="F293">
        <v>49</v>
      </c>
      <c r="G293">
        <v>550</v>
      </c>
      <c r="H293" t="s">
        <v>656</v>
      </c>
      <c r="I293" t="s">
        <v>42</v>
      </c>
      <c r="J293" t="s">
        <v>31</v>
      </c>
      <c r="K293" t="s">
        <v>80</v>
      </c>
      <c r="L293" t="s">
        <v>590</v>
      </c>
      <c r="M293" t="s">
        <v>46</v>
      </c>
      <c r="N293" t="s">
        <v>659</v>
      </c>
      <c r="O293">
        <v>0.35</v>
      </c>
      <c r="P293" t="s">
        <v>36</v>
      </c>
      <c r="Q293" t="s">
        <v>64</v>
      </c>
      <c r="R293" t="s">
        <v>133</v>
      </c>
      <c r="S293" t="s">
        <v>657</v>
      </c>
      <c r="T293">
        <v>78155</v>
      </c>
      <c r="U293" s="1">
        <v>42167</v>
      </c>
      <c r="V293" s="1">
        <v>42168</v>
      </c>
      <c r="W293">
        <v>13</v>
      </c>
      <c r="X293" s="6">
        <v>6720.88</v>
      </c>
      <c r="Y293">
        <v>90910</v>
      </c>
      <c r="Z293">
        <v>1</v>
      </c>
      <c r="AA293" s="10">
        <v>69</v>
      </c>
      <c r="AB293">
        <v>428.99</v>
      </c>
      <c r="AC293" t="s">
        <v>3058</v>
      </c>
      <c r="AD293" t="s">
        <v>3070</v>
      </c>
      <c r="AE293" t="str">
        <f>IF(Orders[[#This Row],[Discount]]&gt;0, "Discounted", "Non-Discounted")</f>
        <v>Discounted</v>
      </c>
      <c r="AF293">
        <f>IF(Orders[[#This Row],[Profit]]&lt;0,Orders[[#This Row],[Profit]], 0)</f>
        <v>0</v>
      </c>
      <c r="AG293">
        <f>IF(Orders[[#This Row],[Profit]]&gt;0,Orders[[#This Row],[Profit]], 0)</f>
        <v>4637.41</v>
      </c>
      <c r="AH293" s="7">
        <f>IFERROR((Orders[[#This Row],[Sales]]/Orders[[#This Row],[Profit_Prodcut/]])*100, "")</f>
        <v>144.92744872676775</v>
      </c>
      <c r="AI293" s="9">
        <f>Orders[[#This Row],[Discount]]</f>
        <v>0.06</v>
      </c>
    </row>
    <row r="294" spans="1:35">
      <c r="A294">
        <v>23210</v>
      </c>
      <c r="B294" t="s">
        <v>59</v>
      </c>
      <c r="C294" s="9">
        <v>0.08</v>
      </c>
      <c r="D294" s="7">
        <v>-239.54</v>
      </c>
      <c r="E294">
        <v>115.99</v>
      </c>
      <c r="F294">
        <v>5.99</v>
      </c>
      <c r="G294">
        <v>550</v>
      </c>
      <c r="H294" t="s">
        <v>656</v>
      </c>
      <c r="I294" t="s">
        <v>30</v>
      </c>
      <c r="J294" t="s">
        <v>31</v>
      </c>
      <c r="K294" t="s">
        <v>80</v>
      </c>
      <c r="L294" t="s">
        <v>81</v>
      </c>
      <c r="M294" t="s">
        <v>62</v>
      </c>
      <c r="N294" t="s">
        <v>660</v>
      </c>
      <c r="O294">
        <v>0.56999999999999995</v>
      </c>
      <c r="P294" t="s">
        <v>36</v>
      </c>
      <c r="Q294" t="s">
        <v>64</v>
      </c>
      <c r="R294" t="s">
        <v>133</v>
      </c>
      <c r="S294" t="s">
        <v>657</v>
      </c>
      <c r="T294">
        <v>78155</v>
      </c>
      <c r="U294" s="1">
        <v>42167</v>
      </c>
      <c r="V294" s="1">
        <v>42168</v>
      </c>
      <c r="W294">
        <v>1</v>
      </c>
      <c r="X294" s="6">
        <v>102.21</v>
      </c>
      <c r="Y294">
        <v>90910</v>
      </c>
      <c r="Z294">
        <v>1</v>
      </c>
      <c r="AA294" s="10">
        <v>-234.36</v>
      </c>
      <c r="AB294">
        <v>8.89</v>
      </c>
      <c r="AC294" t="s">
        <v>3058</v>
      </c>
      <c r="AD294" t="s">
        <v>3070</v>
      </c>
      <c r="AE294" t="str">
        <f>IF(Orders[[#This Row],[Discount]]&gt;0, "Discounted", "Non-Discounted")</f>
        <v>Discounted</v>
      </c>
      <c r="AF294">
        <f>IF(Orders[[#This Row],[Profit]]&lt;0,Orders[[#This Row],[Profit]], 0)</f>
        <v>-239.54</v>
      </c>
      <c r="AG294">
        <f>IF(Orders[[#This Row],[Profit]]&gt;0,Orders[[#This Row],[Profit]], 0)</f>
        <v>0</v>
      </c>
      <c r="AH294" s="7" t="str">
        <f>IFERROR((Orders[[#This Row],[Sales]]/Orders[[#This Row],[Profit_Prodcut/]])*100, "")</f>
        <v/>
      </c>
      <c r="AI294" s="9">
        <f>Orders[[#This Row],[Discount]]</f>
        <v>0.08</v>
      </c>
    </row>
    <row r="295" spans="1:35">
      <c r="A295">
        <v>24134</v>
      </c>
      <c r="B295" t="s">
        <v>28</v>
      </c>
      <c r="C295" s="9">
        <v>0</v>
      </c>
      <c r="D295" s="7">
        <v>21.51</v>
      </c>
      <c r="E295">
        <v>15.04</v>
      </c>
      <c r="F295">
        <v>1.97</v>
      </c>
      <c r="G295">
        <v>551</v>
      </c>
      <c r="H295" t="s">
        <v>661</v>
      </c>
      <c r="I295" t="s">
        <v>52</v>
      </c>
      <c r="J295" t="s">
        <v>31</v>
      </c>
      <c r="K295" t="s">
        <v>32</v>
      </c>
      <c r="L295" t="s">
        <v>96</v>
      </c>
      <c r="M295" t="s">
        <v>34</v>
      </c>
      <c r="N295" t="s">
        <v>662</v>
      </c>
      <c r="O295">
        <v>0.39</v>
      </c>
      <c r="P295" t="s">
        <v>36</v>
      </c>
      <c r="Q295" t="s">
        <v>64</v>
      </c>
      <c r="R295" t="s">
        <v>133</v>
      </c>
      <c r="S295" t="s">
        <v>663</v>
      </c>
      <c r="T295">
        <v>75090</v>
      </c>
      <c r="U295" s="1">
        <v>42034</v>
      </c>
      <c r="V295" s="1">
        <v>42036</v>
      </c>
      <c r="W295">
        <v>2</v>
      </c>
      <c r="X295" s="6">
        <v>31.18</v>
      </c>
      <c r="Y295">
        <v>90909</v>
      </c>
      <c r="Z295">
        <v>2</v>
      </c>
      <c r="AA295" s="10">
        <v>69</v>
      </c>
      <c r="AB295">
        <v>0</v>
      </c>
      <c r="AC295" t="s">
        <v>3057</v>
      </c>
      <c r="AD295" t="s">
        <v>3071</v>
      </c>
      <c r="AE295" t="str">
        <f>IF(Orders[[#This Row],[Discount]]&gt;0, "Discounted", "Non-Discounted")</f>
        <v>Non-Discounted</v>
      </c>
      <c r="AF295">
        <f>IF(Orders[[#This Row],[Profit]]&lt;0,Orders[[#This Row],[Profit]], 0)</f>
        <v>0</v>
      </c>
      <c r="AG295">
        <f>IF(Orders[[#This Row],[Profit]]&gt;0,Orders[[#This Row],[Profit]], 0)</f>
        <v>21.51</v>
      </c>
      <c r="AH295" s="7">
        <f>IFERROR((Orders[[#This Row],[Sales]]/Orders[[#This Row],[Profit_Prodcut/]])*100, "")</f>
        <v>144.95583449558345</v>
      </c>
      <c r="AI295" s="9">
        <f>Orders[[#This Row],[Discount]]</f>
        <v>0</v>
      </c>
    </row>
    <row r="296" spans="1:35">
      <c r="A296">
        <v>2368</v>
      </c>
      <c r="B296" t="s">
        <v>59</v>
      </c>
      <c r="C296" s="9">
        <v>0</v>
      </c>
      <c r="D296" s="7">
        <v>34.07</v>
      </c>
      <c r="E296">
        <v>6.88</v>
      </c>
      <c r="F296">
        <v>2</v>
      </c>
      <c r="G296">
        <v>553</v>
      </c>
      <c r="H296" t="s">
        <v>664</v>
      </c>
      <c r="I296" t="s">
        <v>30</v>
      </c>
      <c r="J296" t="s">
        <v>43</v>
      </c>
      <c r="K296" t="s">
        <v>32</v>
      </c>
      <c r="L296" t="s">
        <v>96</v>
      </c>
      <c r="M296" t="s">
        <v>34</v>
      </c>
      <c r="N296" t="s">
        <v>665</v>
      </c>
      <c r="O296">
        <v>0.39</v>
      </c>
      <c r="P296" t="s">
        <v>36</v>
      </c>
      <c r="Q296" t="s">
        <v>37</v>
      </c>
      <c r="R296" t="s">
        <v>48</v>
      </c>
      <c r="S296" t="s">
        <v>666</v>
      </c>
      <c r="T296">
        <v>90008</v>
      </c>
      <c r="U296" s="1">
        <v>42032</v>
      </c>
      <c r="V296" s="1">
        <v>42033</v>
      </c>
      <c r="W296">
        <v>36</v>
      </c>
      <c r="X296" s="6">
        <v>267.52999999999997</v>
      </c>
      <c r="Y296">
        <v>17155</v>
      </c>
      <c r="Z296">
        <v>1</v>
      </c>
      <c r="AA296" s="10">
        <v>12.73</v>
      </c>
      <c r="AB296">
        <v>0</v>
      </c>
      <c r="AC296" t="s">
        <v>3057</v>
      </c>
      <c r="AD296" t="s">
        <v>3071</v>
      </c>
      <c r="AE296" t="str">
        <f>IF(Orders[[#This Row],[Discount]]&gt;0, "Discounted", "Non-Discounted")</f>
        <v>Non-Discounted</v>
      </c>
      <c r="AF296">
        <f>IF(Orders[[#This Row],[Profit]]&lt;0,Orders[[#This Row],[Profit]], 0)</f>
        <v>0</v>
      </c>
      <c r="AG296">
        <f>IF(Orders[[#This Row],[Profit]]&gt;0,Orders[[#This Row],[Profit]], 0)</f>
        <v>34.07</v>
      </c>
      <c r="AH296" s="7">
        <f>IFERROR((Orders[[#This Row],[Sales]]/Orders[[#This Row],[Profit_Prodcut/]])*100, "")</f>
        <v>785.23627825066023</v>
      </c>
      <c r="AI296" s="9">
        <f>Orders[[#This Row],[Discount]]</f>
        <v>0</v>
      </c>
    </row>
    <row r="297" spans="1:35">
      <c r="A297">
        <v>349</v>
      </c>
      <c r="B297" t="s">
        <v>40</v>
      </c>
      <c r="C297" s="9">
        <v>7.0000000000000007E-2</v>
      </c>
      <c r="D297" s="7">
        <v>4073.25</v>
      </c>
      <c r="E297">
        <v>2036.48</v>
      </c>
      <c r="F297">
        <v>14.7</v>
      </c>
      <c r="G297">
        <v>553</v>
      </c>
      <c r="H297" t="s">
        <v>664</v>
      </c>
      <c r="I297" t="s">
        <v>42</v>
      </c>
      <c r="J297" t="s">
        <v>31</v>
      </c>
      <c r="K297" t="s">
        <v>80</v>
      </c>
      <c r="L297" t="s">
        <v>88</v>
      </c>
      <c r="M297" t="s">
        <v>46</v>
      </c>
      <c r="N297" t="s">
        <v>636</v>
      </c>
      <c r="O297">
        <v>0.55000000000000004</v>
      </c>
      <c r="P297" t="s">
        <v>36</v>
      </c>
      <c r="Q297" t="s">
        <v>37</v>
      </c>
      <c r="R297" t="s">
        <v>48</v>
      </c>
      <c r="S297" t="s">
        <v>666</v>
      </c>
      <c r="T297">
        <v>90008</v>
      </c>
      <c r="U297" s="1">
        <v>42056</v>
      </c>
      <c r="V297" s="1">
        <v>42056</v>
      </c>
      <c r="W297">
        <v>25</v>
      </c>
      <c r="X297" s="6">
        <v>43046.2</v>
      </c>
      <c r="Y297">
        <v>2433</v>
      </c>
      <c r="Z297">
        <v>0</v>
      </c>
      <c r="AA297" s="10">
        <v>9.4600000000000009</v>
      </c>
      <c r="AB297">
        <v>3240.04</v>
      </c>
      <c r="AC297" t="s">
        <v>3059</v>
      </c>
      <c r="AD297" t="s">
        <v>3070</v>
      </c>
      <c r="AE297" t="str">
        <f>IF(Orders[[#This Row],[Discount]]&gt;0, "Discounted", "Non-Discounted")</f>
        <v>Discounted</v>
      </c>
      <c r="AF297">
        <f>IF(Orders[[#This Row],[Profit]]&lt;0,Orders[[#This Row],[Profit]], 0)</f>
        <v>0</v>
      </c>
      <c r="AG297">
        <f>IF(Orders[[#This Row],[Profit]]&gt;0,Orders[[#This Row],[Profit]], 0)</f>
        <v>4073.25</v>
      </c>
      <c r="AH297" s="7">
        <f>IFERROR((Orders[[#This Row],[Sales]]/Orders[[#This Row],[Profit_Prodcut/]])*100, "")</f>
        <v>1056.8023077395201</v>
      </c>
      <c r="AI297" s="9">
        <f>Orders[[#This Row],[Discount]]</f>
        <v>7.0000000000000007E-2</v>
      </c>
    </row>
    <row r="298" spans="1:35">
      <c r="A298">
        <v>1115</v>
      </c>
      <c r="B298" t="s">
        <v>109</v>
      </c>
      <c r="C298" s="9">
        <v>0.01</v>
      </c>
      <c r="D298" s="7">
        <v>-179.59</v>
      </c>
      <c r="E298">
        <v>4.9800000000000004</v>
      </c>
      <c r="F298">
        <v>7.44</v>
      </c>
      <c r="G298">
        <v>553</v>
      </c>
      <c r="H298" t="s">
        <v>664</v>
      </c>
      <c r="I298" t="s">
        <v>52</v>
      </c>
      <c r="J298" t="s">
        <v>31</v>
      </c>
      <c r="K298" t="s">
        <v>32</v>
      </c>
      <c r="L298" t="s">
        <v>96</v>
      </c>
      <c r="M298" t="s">
        <v>62</v>
      </c>
      <c r="N298" t="s">
        <v>387</v>
      </c>
      <c r="O298">
        <v>0.36</v>
      </c>
      <c r="P298" t="s">
        <v>36</v>
      </c>
      <c r="Q298" t="s">
        <v>37</v>
      </c>
      <c r="R298" t="s">
        <v>48</v>
      </c>
      <c r="S298" t="s">
        <v>666</v>
      </c>
      <c r="T298">
        <v>90008</v>
      </c>
      <c r="U298" s="1">
        <v>42109</v>
      </c>
      <c r="V298" s="1">
        <v>42118</v>
      </c>
      <c r="W298">
        <v>63</v>
      </c>
      <c r="X298" s="6">
        <v>330.21</v>
      </c>
      <c r="Y298">
        <v>8165</v>
      </c>
      <c r="Z298">
        <v>9</v>
      </c>
      <c r="AA298" s="10">
        <v>-54.39</v>
      </c>
      <c r="AB298">
        <v>3.34</v>
      </c>
      <c r="AC298" t="s">
        <v>3061</v>
      </c>
      <c r="AD298" t="s">
        <v>3070</v>
      </c>
      <c r="AE298" t="str">
        <f>IF(Orders[[#This Row],[Discount]]&gt;0, "Discounted", "Non-Discounted")</f>
        <v>Discounted</v>
      </c>
      <c r="AF298">
        <f>IF(Orders[[#This Row],[Profit]]&lt;0,Orders[[#This Row],[Profit]], 0)</f>
        <v>-179.59</v>
      </c>
      <c r="AG298">
        <f>IF(Orders[[#This Row],[Profit]]&gt;0,Orders[[#This Row],[Profit]], 0)</f>
        <v>0</v>
      </c>
      <c r="AH298" s="7" t="str">
        <f>IFERROR((Orders[[#This Row],[Sales]]/Orders[[#This Row],[Profit_Prodcut/]])*100, "")</f>
        <v/>
      </c>
      <c r="AI298" s="9">
        <f>Orders[[#This Row],[Discount]]</f>
        <v>0.01</v>
      </c>
    </row>
    <row r="299" spans="1:35">
      <c r="A299">
        <v>64</v>
      </c>
      <c r="B299" t="s">
        <v>59</v>
      </c>
      <c r="C299" s="9">
        <v>0.08</v>
      </c>
      <c r="D299" s="7">
        <v>-500.38</v>
      </c>
      <c r="E299">
        <v>124.49</v>
      </c>
      <c r="F299">
        <v>51.94</v>
      </c>
      <c r="G299">
        <v>553</v>
      </c>
      <c r="H299" t="s">
        <v>664</v>
      </c>
      <c r="I299" t="s">
        <v>42</v>
      </c>
      <c r="J299" t="s">
        <v>31</v>
      </c>
      <c r="K299" t="s">
        <v>44</v>
      </c>
      <c r="L299" t="s">
        <v>155</v>
      </c>
      <c r="M299" t="s">
        <v>124</v>
      </c>
      <c r="N299" t="s">
        <v>465</v>
      </c>
      <c r="O299">
        <v>0.63</v>
      </c>
      <c r="P299" t="s">
        <v>36</v>
      </c>
      <c r="Q299" t="s">
        <v>37</v>
      </c>
      <c r="R299" t="s">
        <v>48</v>
      </c>
      <c r="S299" t="s">
        <v>666</v>
      </c>
      <c r="T299">
        <v>90008</v>
      </c>
      <c r="U299" s="1">
        <v>42173</v>
      </c>
      <c r="V299" s="1">
        <v>42174</v>
      </c>
      <c r="W299">
        <v>56</v>
      </c>
      <c r="X299" s="6">
        <v>6831.37</v>
      </c>
      <c r="Y299">
        <v>359</v>
      </c>
      <c r="Z299">
        <v>1</v>
      </c>
      <c r="AA299" s="10">
        <v>-7.32</v>
      </c>
      <c r="AB299">
        <v>594.03</v>
      </c>
      <c r="AC299" t="s">
        <v>3058</v>
      </c>
      <c r="AD299" t="s">
        <v>3070</v>
      </c>
      <c r="AE299" t="str">
        <f>IF(Orders[[#This Row],[Discount]]&gt;0, "Discounted", "Non-Discounted")</f>
        <v>Discounted</v>
      </c>
      <c r="AF299">
        <f>IF(Orders[[#This Row],[Profit]]&lt;0,Orders[[#This Row],[Profit]], 0)</f>
        <v>-500.38</v>
      </c>
      <c r="AG299">
        <f>IF(Orders[[#This Row],[Profit]]&gt;0,Orders[[#This Row],[Profit]], 0)</f>
        <v>0</v>
      </c>
      <c r="AH299" s="7" t="str">
        <f>IFERROR((Orders[[#This Row],[Sales]]/Orders[[#This Row],[Profit_Prodcut/]])*100, "")</f>
        <v/>
      </c>
      <c r="AI299" s="9">
        <f>Orders[[#This Row],[Discount]]</f>
        <v>0.08</v>
      </c>
    </row>
    <row r="300" spans="1:35">
      <c r="A300">
        <v>18349</v>
      </c>
      <c r="B300" t="s">
        <v>40</v>
      </c>
      <c r="C300" s="9">
        <v>7.0000000000000007E-2</v>
      </c>
      <c r="D300" s="7">
        <v>6028.41</v>
      </c>
      <c r="E300">
        <v>2036.48</v>
      </c>
      <c r="F300">
        <v>14.7</v>
      </c>
      <c r="G300">
        <v>555</v>
      </c>
      <c r="H300" t="s">
        <v>667</v>
      </c>
      <c r="I300" t="s">
        <v>42</v>
      </c>
      <c r="J300" t="s">
        <v>31</v>
      </c>
      <c r="K300" t="s">
        <v>80</v>
      </c>
      <c r="L300" t="s">
        <v>88</v>
      </c>
      <c r="M300" t="s">
        <v>46</v>
      </c>
      <c r="N300" t="s">
        <v>636</v>
      </c>
      <c r="O300">
        <v>0.55000000000000004</v>
      </c>
      <c r="P300" t="s">
        <v>36</v>
      </c>
      <c r="Q300" t="s">
        <v>37</v>
      </c>
      <c r="R300" t="s">
        <v>215</v>
      </c>
      <c r="S300" t="s">
        <v>668</v>
      </c>
      <c r="T300">
        <v>84062</v>
      </c>
      <c r="U300" s="1">
        <v>42056</v>
      </c>
      <c r="V300" s="1">
        <v>42056</v>
      </c>
      <c r="W300">
        <v>6</v>
      </c>
      <c r="X300" s="6">
        <v>10331.09</v>
      </c>
      <c r="Y300">
        <v>86190</v>
      </c>
      <c r="Z300">
        <v>0</v>
      </c>
      <c r="AA300" s="10">
        <v>58.35</v>
      </c>
      <c r="AB300">
        <v>777.61</v>
      </c>
      <c r="AC300" t="s">
        <v>3059</v>
      </c>
      <c r="AD300" t="s">
        <v>3070</v>
      </c>
      <c r="AE300" t="str">
        <f>IF(Orders[[#This Row],[Discount]]&gt;0, "Discounted", "Non-Discounted")</f>
        <v>Discounted</v>
      </c>
      <c r="AF300">
        <f>IF(Orders[[#This Row],[Profit]]&lt;0,Orders[[#This Row],[Profit]], 0)</f>
        <v>0</v>
      </c>
      <c r="AG300">
        <f>IF(Orders[[#This Row],[Profit]]&gt;0,Orders[[#This Row],[Profit]], 0)</f>
        <v>6028.41</v>
      </c>
      <c r="AH300" s="7">
        <f>IFERROR((Orders[[#This Row],[Sales]]/Orders[[#This Row],[Profit_Prodcut/]])*100, "")</f>
        <v>171.37338037724709</v>
      </c>
      <c r="AI300" s="9">
        <f>Orders[[#This Row],[Discount]]</f>
        <v>7.0000000000000007E-2</v>
      </c>
    </row>
    <row r="301" spans="1:35">
      <c r="A301">
        <v>19115</v>
      </c>
      <c r="B301" t="s">
        <v>109</v>
      </c>
      <c r="C301" s="9">
        <v>0.01</v>
      </c>
      <c r="D301" s="7">
        <v>-161.63</v>
      </c>
      <c r="E301">
        <v>4.9800000000000004</v>
      </c>
      <c r="F301">
        <v>7.44</v>
      </c>
      <c r="G301">
        <v>555</v>
      </c>
      <c r="H301" t="s">
        <v>667</v>
      </c>
      <c r="I301" t="s">
        <v>52</v>
      </c>
      <c r="J301" t="s">
        <v>31</v>
      </c>
      <c r="K301" t="s">
        <v>32</v>
      </c>
      <c r="L301" t="s">
        <v>96</v>
      </c>
      <c r="M301" t="s">
        <v>62</v>
      </c>
      <c r="N301" t="s">
        <v>387</v>
      </c>
      <c r="O301">
        <v>0.36</v>
      </c>
      <c r="P301" t="s">
        <v>36</v>
      </c>
      <c r="Q301" t="s">
        <v>37</v>
      </c>
      <c r="R301" t="s">
        <v>215</v>
      </c>
      <c r="S301" t="s">
        <v>668</v>
      </c>
      <c r="T301">
        <v>84062</v>
      </c>
      <c r="U301" s="1">
        <v>42109</v>
      </c>
      <c r="V301" s="1">
        <v>42118</v>
      </c>
      <c r="W301">
        <v>16</v>
      </c>
      <c r="X301" s="6">
        <v>83.86</v>
      </c>
      <c r="Y301">
        <v>86191</v>
      </c>
      <c r="Z301">
        <v>9</v>
      </c>
      <c r="AA301" s="10">
        <v>-192.74</v>
      </c>
      <c r="AB301">
        <v>0.85</v>
      </c>
      <c r="AC301" t="s">
        <v>3061</v>
      </c>
      <c r="AD301" t="s">
        <v>3070</v>
      </c>
      <c r="AE301" t="str">
        <f>IF(Orders[[#This Row],[Discount]]&gt;0, "Discounted", "Non-Discounted")</f>
        <v>Discounted</v>
      </c>
      <c r="AF301">
        <f>IF(Orders[[#This Row],[Profit]]&lt;0,Orders[[#This Row],[Profit]], 0)</f>
        <v>-161.63</v>
      </c>
      <c r="AG301">
        <f>IF(Orders[[#This Row],[Profit]]&gt;0,Orders[[#This Row],[Profit]], 0)</f>
        <v>0</v>
      </c>
      <c r="AH301" s="7" t="str">
        <f>IFERROR((Orders[[#This Row],[Sales]]/Orders[[#This Row],[Profit_Prodcut/]])*100, "")</f>
        <v/>
      </c>
      <c r="AI301" s="9">
        <f>Orders[[#This Row],[Discount]]</f>
        <v>0.01</v>
      </c>
    </row>
    <row r="302" spans="1:35">
      <c r="A302">
        <v>18064</v>
      </c>
      <c r="B302" t="s">
        <v>59</v>
      </c>
      <c r="C302" s="9">
        <v>0.08</v>
      </c>
      <c r="D302" s="7">
        <v>-250.19</v>
      </c>
      <c r="E302">
        <v>124.49</v>
      </c>
      <c r="F302">
        <v>51.94</v>
      </c>
      <c r="G302">
        <v>555</v>
      </c>
      <c r="H302" t="s">
        <v>667</v>
      </c>
      <c r="I302" t="s">
        <v>42</v>
      </c>
      <c r="J302" t="s">
        <v>31</v>
      </c>
      <c r="K302" t="s">
        <v>44</v>
      </c>
      <c r="L302" t="s">
        <v>155</v>
      </c>
      <c r="M302" t="s">
        <v>124</v>
      </c>
      <c r="N302" t="s">
        <v>465</v>
      </c>
      <c r="O302">
        <v>0.63</v>
      </c>
      <c r="P302" t="s">
        <v>36</v>
      </c>
      <c r="Q302" t="s">
        <v>37</v>
      </c>
      <c r="R302" t="s">
        <v>215</v>
      </c>
      <c r="S302" t="s">
        <v>668</v>
      </c>
      <c r="T302">
        <v>84062</v>
      </c>
      <c r="U302" s="1">
        <v>42173</v>
      </c>
      <c r="V302" s="1">
        <v>42174</v>
      </c>
      <c r="W302">
        <v>14</v>
      </c>
      <c r="X302" s="6">
        <v>1707.84</v>
      </c>
      <c r="Y302">
        <v>86192</v>
      </c>
      <c r="Z302">
        <v>1</v>
      </c>
      <c r="AA302" s="10">
        <v>-14.65</v>
      </c>
      <c r="AB302">
        <v>148.51</v>
      </c>
      <c r="AC302" t="s">
        <v>3058</v>
      </c>
      <c r="AD302" t="s">
        <v>3070</v>
      </c>
      <c r="AE302" t="str">
        <f>IF(Orders[[#This Row],[Discount]]&gt;0, "Discounted", "Non-Discounted")</f>
        <v>Discounted</v>
      </c>
      <c r="AF302">
        <f>IF(Orders[[#This Row],[Profit]]&lt;0,Orders[[#This Row],[Profit]], 0)</f>
        <v>-250.19</v>
      </c>
      <c r="AG302">
        <f>IF(Orders[[#This Row],[Profit]]&gt;0,Orders[[#This Row],[Profit]], 0)</f>
        <v>0</v>
      </c>
      <c r="AH302" s="7" t="str">
        <f>IFERROR((Orders[[#This Row],[Sales]]/Orders[[#This Row],[Profit_Prodcut/]])*100, "")</f>
        <v/>
      </c>
      <c r="AI302" s="9">
        <f>Orders[[#This Row],[Discount]]</f>
        <v>0.08</v>
      </c>
    </row>
    <row r="303" spans="1:35">
      <c r="A303">
        <v>20368</v>
      </c>
      <c r="B303" t="s">
        <v>59</v>
      </c>
      <c r="C303" s="9">
        <v>0</v>
      </c>
      <c r="D303" s="7">
        <v>46.15</v>
      </c>
      <c r="E303">
        <v>6.88</v>
      </c>
      <c r="F303">
        <v>2</v>
      </c>
      <c r="G303">
        <v>556</v>
      </c>
      <c r="H303" t="s">
        <v>669</v>
      </c>
      <c r="I303" t="s">
        <v>30</v>
      </c>
      <c r="J303" t="s">
        <v>43</v>
      </c>
      <c r="K303" t="s">
        <v>32</v>
      </c>
      <c r="L303" t="s">
        <v>96</v>
      </c>
      <c r="M303" t="s">
        <v>34</v>
      </c>
      <c r="N303" t="s">
        <v>665</v>
      </c>
      <c r="O303">
        <v>0.39</v>
      </c>
      <c r="P303" t="s">
        <v>36</v>
      </c>
      <c r="Q303" t="s">
        <v>37</v>
      </c>
      <c r="R303" t="s">
        <v>215</v>
      </c>
      <c r="S303" t="s">
        <v>670</v>
      </c>
      <c r="T303">
        <v>84604</v>
      </c>
      <c r="U303" s="1">
        <v>42032</v>
      </c>
      <c r="V303" s="1">
        <v>42033</v>
      </c>
      <c r="W303">
        <v>9</v>
      </c>
      <c r="X303" s="6">
        <v>66.88</v>
      </c>
      <c r="Y303">
        <v>86189</v>
      </c>
      <c r="Z303">
        <v>1</v>
      </c>
      <c r="AA303" s="10">
        <v>69</v>
      </c>
      <c r="AB303">
        <v>0</v>
      </c>
      <c r="AC303" t="s">
        <v>3057</v>
      </c>
      <c r="AD303" t="s">
        <v>3071</v>
      </c>
      <c r="AE303" t="str">
        <f>IF(Orders[[#This Row],[Discount]]&gt;0, "Discounted", "Non-Discounted")</f>
        <v>Non-Discounted</v>
      </c>
      <c r="AF303">
        <f>IF(Orders[[#This Row],[Profit]]&lt;0,Orders[[#This Row],[Profit]], 0)</f>
        <v>0</v>
      </c>
      <c r="AG303">
        <f>IF(Orders[[#This Row],[Profit]]&gt;0,Orders[[#This Row],[Profit]], 0)</f>
        <v>46.15</v>
      </c>
      <c r="AH303" s="7">
        <f>IFERROR((Orders[[#This Row],[Sales]]/Orders[[#This Row],[Profit_Prodcut/]])*100, "")</f>
        <v>144.91874322860238</v>
      </c>
      <c r="AI303" s="9">
        <f>Orders[[#This Row],[Discount]]</f>
        <v>0</v>
      </c>
    </row>
    <row r="304" spans="1:35">
      <c r="A304">
        <v>20369</v>
      </c>
      <c r="B304" t="s">
        <v>59</v>
      </c>
      <c r="C304" s="9">
        <v>0.03</v>
      </c>
      <c r="D304" s="7">
        <v>-1116.33</v>
      </c>
      <c r="E304">
        <v>32.479999999999997</v>
      </c>
      <c r="F304">
        <v>35</v>
      </c>
      <c r="G304">
        <v>556</v>
      </c>
      <c r="H304" t="s">
        <v>669</v>
      </c>
      <c r="I304" t="s">
        <v>30</v>
      </c>
      <c r="J304" t="s">
        <v>43</v>
      </c>
      <c r="K304" t="s">
        <v>32</v>
      </c>
      <c r="L304" t="s">
        <v>144</v>
      </c>
      <c r="M304" t="s">
        <v>239</v>
      </c>
      <c r="N304" t="s">
        <v>671</v>
      </c>
      <c r="O304">
        <v>0.81</v>
      </c>
      <c r="P304" t="s">
        <v>36</v>
      </c>
      <c r="Q304" t="s">
        <v>37</v>
      </c>
      <c r="R304" t="s">
        <v>215</v>
      </c>
      <c r="S304" t="s">
        <v>670</v>
      </c>
      <c r="T304">
        <v>84604</v>
      </c>
      <c r="U304" s="1">
        <v>42032</v>
      </c>
      <c r="V304" s="1">
        <v>42032</v>
      </c>
      <c r="W304">
        <v>8</v>
      </c>
      <c r="X304" s="6">
        <v>274.91000000000003</v>
      </c>
      <c r="Y304">
        <v>86189</v>
      </c>
      <c r="Z304">
        <v>0</v>
      </c>
      <c r="AA304" s="10">
        <v>-406.07</v>
      </c>
      <c r="AB304">
        <v>8.5</v>
      </c>
      <c r="AC304" t="s">
        <v>3057</v>
      </c>
      <c r="AD304" t="s">
        <v>3070</v>
      </c>
      <c r="AE304" t="str">
        <f>IF(Orders[[#This Row],[Discount]]&gt;0, "Discounted", "Non-Discounted")</f>
        <v>Discounted</v>
      </c>
      <c r="AF304">
        <f>IF(Orders[[#This Row],[Profit]]&lt;0,Orders[[#This Row],[Profit]], 0)</f>
        <v>-1116.33</v>
      </c>
      <c r="AG304">
        <f>IF(Orders[[#This Row],[Profit]]&gt;0,Orders[[#This Row],[Profit]], 0)</f>
        <v>0</v>
      </c>
      <c r="AH304" s="7" t="str">
        <f>IFERROR((Orders[[#This Row],[Sales]]/Orders[[#This Row],[Profit_Prodcut/]])*100, "")</f>
        <v/>
      </c>
      <c r="AI304" s="9">
        <f>Orders[[#This Row],[Discount]]</f>
        <v>0.03</v>
      </c>
    </row>
    <row r="305" spans="1:35">
      <c r="A305">
        <v>21966</v>
      </c>
      <c r="B305" t="s">
        <v>50</v>
      </c>
      <c r="C305" s="9">
        <v>0.02</v>
      </c>
      <c r="D305" s="7">
        <v>1141.79</v>
      </c>
      <c r="E305">
        <v>280.98</v>
      </c>
      <c r="F305">
        <v>57</v>
      </c>
      <c r="G305">
        <v>568</v>
      </c>
      <c r="H305" t="s">
        <v>672</v>
      </c>
      <c r="I305" t="s">
        <v>42</v>
      </c>
      <c r="J305" t="s">
        <v>117</v>
      </c>
      <c r="K305" t="s">
        <v>44</v>
      </c>
      <c r="L305" t="s">
        <v>45</v>
      </c>
      <c r="M305" t="s">
        <v>46</v>
      </c>
      <c r="N305" t="s">
        <v>673</v>
      </c>
      <c r="O305">
        <v>0.78</v>
      </c>
      <c r="P305" t="s">
        <v>36</v>
      </c>
      <c r="Q305" t="s">
        <v>139</v>
      </c>
      <c r="R305" t="s">
        <v>674</v>
      </c>
      <c r="S305" t="s">
        <v>446</v>
      </c>
      <c r="T305">
        <v>39701</v>
      </c>
      <c r="U305" s="1">
        <v>42067</v>
      </c>
      <c r="V305" s="1">
        <v>42068</v>
      </c>
      <c r="W305">
        <v>4</v>
      </c>
      <c r="X305" s="6">
        <v>1128.74</v>
      </c>
      <c r="Y305">
        <v>88879</v>
      </c>
      <c r="Z305">
        <v>1</v>
      </c>
      <c r="AA305" s="10">
        <v>101.16</v>
      </c>
      <c r="AB305">
        <v>23.04</v>
      </c>
      <c r="AC305" t="s">
        <v>3062</v>
      </c>
      <c r="AD305" t="s">
        <v>3070</v>
      </c>
      <c r="AE305" t="str">
        <f>IF(Orders[[#This Row],[Discount]]&gt;0, "Discounted", "Non-Discounted")</f>
        <v>Discounted</v>
      </c>
      <c r="AF305">
        <f>IF(Orders[[#This Row],[Profit]]&lt;0,Orders[[#This Row],[Profit]], 0)</f>
        <v>0</v>
      </c>
      <c r="AG305">
        <f>IF(Orders[[#This Row],[Profit]]&gt;0,Orders[[#This Row],[Profit]], 0)</f>
        <v>1141.79</v>
      </c>
      <c r="AH305" s="7">
        <f>IFERROR((Orders[[#This Row],[Sales]]/Orders[[#This Row],[Profit_Prodcut/]])*100, "")</f>
        <v>98.857057777699936</v>
      </c>
      <c r="AI305" s="9">
        <f>Orders[[#This Row],[Discount]]</f>
        <v>0.02</v>
      </c>
    </row>
    <row r="306" spans="1:35">
      <c r="A306">
        <v>22667</v>
      </c>
      <c r="B306" t="s">
        <v>40</v>
      </c>
      <c r="C306" s="9">
        <v>0.09</v>
      </c>
      <c r="D306" s="7">
        <v>-99.57</v>
      </c>
      <c r="E306">
        <v>70.97</v>
      </c>
      <c r="F306">
        <v>3.5</v>
      </c>
      <c r="G306">
        <v>568</v>
      </c>
      <c r="H306" t="s">
        <v>672</v>
      </c>
      <c r="I306" t="s">
        <v>52</v>
      </c>
      <c r="J306" t="s">
        <v>117</v>
      </c>
      <c r="K306" t="s">
        <v>32</v>
      </c>
      <c r="L306" t="s">
        <v>260</v>
      </c>
      <c r="M306" t="s">
        <v>62</v>
      </c>
      <c r="N306" t="s">
        <v>675</v>
      </c>
      <c r="O306">
        <v>0.59</v>
      </c>
      <c r="P306" t="s">
        <v>36</v>
      </c>
      <c r="Q306" t="s">
        <v>139</v>
      </c>
      <c r="R306" t="s">
        <v>674</v>
      </c>
      <c r="S306" t="s">
        <v>446</v>
      </c>
      <c r="T306">
        <v>39701</v>
      </c>
      <c r="U306" s="1">
        <v>42109</v>
      </c>
      <c r="V306" s="1">
        <v>42109</v>
      </c>
      <c r="W306">
        <v>12</v>
      </c>
      <c r="X306" s="6">
        <v>805.99</v>
      </c>
      <c r="Y306">
        <v>88880</v>
      </c>
      <c r="Z306">
        <v>0</v>
      </c>
      <c r="AA306" s="10">
        <v>-12.35</v>
      </c>
      <c r="AB306">
        <v>79.709999999999994</v>
      </c>
      <c r="AC306" t="s">
        <v>3061</v>
      </c>
      <c r="AD306" t="s">
        <v>3070</v>
      </c>
      <c r="AE306" t="str">
        <f>IF(Orders[[#This Row],[Discount]]&gt;0, "Discounted", "Non-Discounted")</f>
        <v>Discounted</v>
      </c>
      <c r="AF306">
        <f>IF(Orders[[#This Row],[Profit]]&lt;0,Orders[[#This Row],[Profit]], 0)</f>
        <v>-99.57</v>
      </c>
      <c r="AG306">
        <f>IF(Orders[[#This Row],[Profit]]&gt;0,Orders[[#This Row],[Profit]], 0)</f>
        <v>0</v>
      </c>
      <c r="AH306" s="7" t="str">
        <f>IFERROR((Orders[[#This Row],[Sales]]/Orders[[#This Row],[Profit_Prodcut/]])*100, "")</f>
        <v/>
      </c>
      <c r="AI306" s="9">
        <f>Orders[[#This Row],[Discount]]</f>
        <v>0.09</v>
      </c>
    </row>
    <row r="307" spans="1:35">
      <c r="A307">
        <v>22736</v>
      </c>
      <c r="B307" t="s">
        <v>59</v>
      </c>
      <c r="C307" s="9">
        <v>0.08</v>
      </c>
      <c r="D307" s="7">
        <v>224.85</v>
      </c>
      <c r="E307">
        <v>67.28</v>
      </c>
      <c r="F307">
        <v>19.989999999999998</v>
      </c>
      <c r="G307">
        <v>568</v>
      </c>
      <c r="H307" t="s">
        <v>672</v>
      </c>
      <c r="I307" t="s">
        <v>30</v>
      </c>
      <c r="J307" t="s">
        <v>117</v>
      </c>
      <c r="K307" t="s">
        <v>32</v>
      </c>
      <c r="L307" t="s">
        <v>112</v>
      </c>
      <c r="M307" t="s">
        <v>62</v>
      </c>
      <c r="N307" t="s">
        <v>676</v>
      </c>
      <c r="O307">
        <v>0.4</v>
      </c>
      <c r="P307" t="s">
        <v>36</v>
      </c>
      <c r="Q307" t="s">
        <v>139</v>
      </c>
      <c r="R307" t="s">
        <v>674</v>
      </c>
      <c r="S307" t="s">
        <v>446</v>
      </c>
      <c r="T307">
        <v>39701</v>
      </c>
      <c r="U307" s="1">
        <v>42095</v>
      </c>
      <c r="V307" s="1">
        <v>42097</v>
      </c>
      <c r="W307">
        <v>16</v>
      </c>
      <c r="X307" s="6">
        <v>1066.54</v>
      </c>
      <c r="Y307">
        <v>88882</v>
      </c>
      <c r="Z307">
        <v>2</v>
      </c>
      <c r="AA307" s="10">
        <v>21.08</v>
      </c>
      <c r="AB307">
        <v>92.74</v>
      </c>
      <c r="AC307" t="s">
        <v>3061</v>
      </c>
      <c r="AD307" t="s">
        <v>3070</v>
      </c>
      <c r="AE307" t="str">
        <f>IF(Orders[[#This Row],[Discount]]&gt;0, "Discounted", "Non-Discounted")</f>
        <v>Discounted</v>
      </c>
      <c r="AF307">
        <f>IF(Orders[[#This Row],[Profit]]&lt;0,Orders[[#This Row],[Profit]], 0)</f>
        <v>0</v>
      </c>
      <c r="AG307">
        <f>IF(Orders[[#This Row],[Profit]]&gt;0,Orders[[#This Row],[Profit]], 0)</f>
        <v>224.85</v>
      </c>
      <c r="AH307" s="7">
        <f>IFERROR((Orders[[#This Row],[Sales]]/Orders[[#This Row],[Profit_Prodcut/]])*100, "")</f>
        <v>474.33400044474092</v>
      </c>
      <c r="AI307" s="9">
        <f>Orders[[#This Row],[Discount]]</f>
        <v>0.08</v>
      </c>
    </row>
    <row r="308" spans="1:35">
      <c r="A308">
        <v>26038</v>
      </c>
      <c r="B308" t="s">
        <v>109</v>
      </c>
      <c r="C308" s="9">
        <v>0.06</v>
      </c>
      <c r="D308" s="7">
        <v>-122.13</v>
      </c>
      <c r="E308">
        <v>7.99</v>
      </c>
      <c r="F308">
        <v>5.03</v>
      </c>
      <c r="G308">
        <v>570</v>
      </c>
      <c r="H308" t="s">
        <v>677</v>
      </c>
      <c r="I308" t="s">
        <v>52</v>
      </c>
      <c r="J308" t="s">
        <v>117</v>
      </c>
      <c r="K308" t="s">
        <v>80</v>
      </c>
      <c r="L308" t="s">
        <v>81</v>
      </c>
      <c r="M308" t="s">
        <v>89</v>
      </c>
      <c r="N308" t="s">
        <v>433</v>
      </c>
      <c r="O308">
        <v>0.6</v>
      </c>
      <c r="P308" t="s">
        <v>36</v>
      </c>
      <c r="Q308" t="s">
        <v>37</v>
      </c>
      <c r="R308" t="s">
        <v>536</v>
      </c>
      <c r="S308" t="s">
        <v>678</v>
      </c>
      <c r="T308">
        <v>89015</v>
      </c>
      <c r="U308" s="1">
        <v>42017</v>
      </c>
      <c r="V308" s="1">
        <v>42017</v>
      </c>
      <c r="W308">
        <v>10</v>
      </c>
      <c r="X308" s="6">
        <v>65.739999999999995</v>
      </c>
      <c r="Y308">
        <v>88881</v>
      </c>
      <c r="Z308">
        <v>0</v>
      </c>
      <c r="AA308" s="10">
        <v>-185.78</v>
      </c>
      <c r="AB308">
        <v>4.2</v>
      </c>
      <c r="AC308" t="s">
        <v>3057</v>
      </c>
      <c r="AD308" t="s">
        <v>3070</v>
      </c>
      <c r="AE308" t="str">
        <f>IF(Orders[[#This Row],[Discount]]&gt;0, "Discounted", "Non-Discounted")</f>
        <v>Discounted</v>
      </c>
      <c r="AF308">
        <f>IF(Orders[[#This Row],[Profit]]&lt;0,Orders[[#This Row],[Profit]], 0)</f>
        <v>-122.13</v>
      </c>
      <c r="AG308">
        <f>IF(Orders[[#This Row],[Profit]]&gt;0,Orders[[#This Row],[Profit]], 0)</f>
        <v>0</v>
      </c>
      <c r="AH308" s="7" t="str">
        <f>IFERROR((Orders[[#This Row],[Sales]]/Orders[[#This Row],[Profit_Prodcut/]])*100, "")</f>
        <v/>
      </c>
      <c r="AI308" s="9">
        <f>Orders[[#This Row],[Discount]]</f>
        <v>0.06</v>
      </c>
    </row>
    <row r="309" spans="1:35">
      <c r="A309">
        <v>23719</v>
      </c>
      <c r="B309" t="s">
        <v>50</v>
      </c>
      <c r="C309" s="9">
        <v>0.05</v>
      </c>
      <c r="D309" s="7">
        <v>-12.16</v>
      </c>
      <c r="E309">
        <v>4.13</v>
      </c>
      <c r="F309">
        <v>5.04</v>
      </c>
      <c r="G309">
        <v>573</v>
      </c>
      <c r="H309" t="s">
        <v>679</v>
      </c>
      <c r="I309" t="s">
        <v>52</v>
      </c>
      <c r="J309" t="s">
        <v>43</v>
      </c>
      <c r="K309" t="s">
        <v>32</v>
      </c>
      <c r="L309" t="s">
        <v>112</v>
      </c>
      <c r="M309" t="s">
        <v>62</v>
      </c>
      <c r="N309" t="s">
        <v>680</v>
      </c>
      <c r="O309">
        <v>0.38</v>
      </c>
      <c r="P309" t="s">
        <v>36</v>
      </c>
      <c r="Q309" t="s">
        <v>64</v>
      </c>
      <c r="R309" t="s">
        <v>181</v>
      </c>
      <c r="S309" t="s">
        <v>681</v>
      </c>
      <c r="T309">
        <v>61554</v>
      </c>
      <c r="U309" s="1">
        <v>42076</v>
      </c>
      <c r="V309" s="1">
        <v>42077</v>
      </c>
      <c r="W309">
        <v>1</v>
      </c>
      <c r="X309" s="6">
        <v>5.84</v>
      </c>
      <c r="Y309">
        <v>86555</v>
      </c>
      <c r="Z309">
        <v>1</v>
      </c>
      <c r="AA309" s="10">
        <v>-208.14</v>
      </c>
      <c r="AB309">
        <v>0.31</v>
      </c>
      <c r="AC309" t="s">
        <v>3062</v>
      </c>
      <c r="AD309" t="s">
        <v>3070</v>
      </c>
      <c r="AE309" t="str">
        <f>IF(Orders[[#This Row],[Discount]]&gt;0, "Discounted", "Non-Discounted")</f>
        <v>Discounted</v>
      </c>
      <c r="AF309">
        <f>IF(Orders[[#This Row],[Profit]]&lt;0,Orders[[#This Row],[Profit]], 0)</f>
        <v>-12.16</v>
      </c>
      <c r="AG309">
        <f>IF(Orders[[#This Row],[Profit]]&gt;0,Orders[[#This Row],[Profit]], 0)</f>
        <v>0</v>
      </c>
      <c r="AH309" s="7" t="str">
        <f>IFERROR((Orders[[#This Row],[Sales]]/Orders[[#This Row],[Profit_Prodcut/]])*100, "")</f>
        <v/>
      </c>
      <c r="AI309" s="9">
        <f>Orders[[#This Row],[Discount]]</f>
        <v>0.05</v>
      </c>
    </row>
    <row r="310" spans="1:35">
      <c r="A310">
        <v>21992</v>
      </c>
      <c r="B310" t="s">
        <v>28</v>
      </c>
      <c r="C310" s="9">
        <v>0.08</v>
      </c>
      <c r="D310" s="7">
        <v>-269.08</v>
      </c>
      <c r="E310">
        <v>415.88</v>
      </c>
      <c r="F310">
        <v>11.37</v>
      </c>
      <c r="G310">
        <v>573</v>
      </c>
      <c r="H310" t="s">
        <v>679</v>
      </c>
      <c r="I310" t="s">
        <v>52</v>
      </c>
      <c r="J310" t="s">
        <v>31</v>
      </c>
      <c r="K310" t="s">
        <v>32</v>
      </c>
      <c r="L310" t="s">
        <v>144</v>
      </c>
      <c r="M310" t="s">
        <v>62</v>
      </c>
      <c r="N310" t="s">
        <v>491</v>
      </c>
      <c r="O310">
        <v>0.56999999999999995</v>
      </c>
      <c r="P310" t="s">
        <v>36</v>
      </c>
      <c r="Q310" t="s">
        <v>64</v>
      </c>
      <c r="R310" t="s">
        <v>181</v>
      </c>
      <c r="S310" t="s">
        <v>681</v>
      </c>
      <c r="T310">
        <v>61554</v>
      </c>
      <c r="U310" s="1">
        <v>42061</v>
      </c>
      <c r="V310" s="1">
        <v>42062</v>
      </c>
      <c r="W310">
        <v>1</v>
      </c>
      <c r="X310" s="6">
        <v>405.57</v>
      </c>
      <c r="Y310">
        <v>86556</v>
      </c>
      <c r="Z310">
        <v>1</v>
      </c>
      <c r="AA310" s="10">
        <v>-66.349999999999994</v>
      </c>
      <c r="AB310">
        <v>35.270000000000003</v>
      </c>
      <c r="AC310" t="s">
        <v>3059</v>
      </c>
      <c r="AD310" t="s">
        <v>3070</v>
      </c>
      <c r="AE310" t="str">
        <f>IF(Orders[[#This Row],[Discount]]&gt;0, "Discounted", "Non-Discounted")</f>
        <v>Discounted</v>
      </c>
      <c r="AF310">
        <f>IF(Orders[[#This Row],[Profit]]&lt;0,Orders[[#This Row],[Profit]], 0)</f>
        <v>-269.08</v>
      </c>
      <c r="AG310">
        <f>IF(Orders[[#This Row],[Profit]]&gt;0,Orders[[#This Row],[Profit]], 0)</f>
        <v>0</v>
      </c>
      <c r="AH310" s="7" t="str">
        <f>IFERROR((Orders[[#This Row],[Sales]]/Orders[[#This Row],[Profit_Prodcut/]])*100, "")</f>
        <v/>
      </c>
      <c r="AI310" s="9">
        <f>Orders[[#This Row],[Discount]]</f>
        <v>0.08</v>
      </c>
    </row>
    <row r="311" spans="1:35">
      <c r="A311">
        <v>21325</v>
      </c>
      <c r="B311" t="s">
        <v>109</v>
      </c>
      <c r="C311" s="9">
        <v>0.06</v>
      </c>
      <c r="D311" s="7">
        <v>-566</v>
      </c>
      <c r="E311">
        <v>4.4800000000000004</v>
      </c>
      <c r="F311">
        <v>49</v>
      </c>
      <c r="G311">
        <v>576</v>
      </c>
      <c r="H311" t="s">
        <v>682</v>
      </c>
      <c r="I311" t="s">
        <v>52</v>
      </c>
      <c r="J311" t="s">
        <v>31</v>
      </c>
      <c r="K311" t="s">
        <v>32</v>
      </c>
      <c r="L311" t="s">
        <v>260</v>
      </c>
      <c r="M311" t="s">
        <v>239</v>
      </c>
      <c r="N311" t="s">
        <v>683</v>
      </c>
      <c r="O311">
        <v>0.6</v>
      </c>
      <c r="P311" t="s">
        <v>36</v>
      </c>
      <c r="Q311" t="s">
        <v>37</v>
      </c>
      <c r="R311" t="s">
        <v>48</v>
      </c>
      <c r="S311" t="s">
        <v>684</v>
      </c>
      <c r="T311">
        <v>91767</v>
      </c>
      <c r="U311" s="1">
        <v>42017</v>
      </c>
      <c r="V311" s="1">
        <v>42021</v>
      </c>
      <c r="W311">
        <v>4</v>
      </c>
      <c r="X311" s="6">
        <v>32.6</v>
      </c>
      <c r="Y311">
        <v>88645</v>
      </c>
      <c r="Z311">
        <v>4</v>
      </c>
      <c r="AA311" s="10">
        <v>-1736.2</v>
      </c>
      <c r="AB311">
        <v>2.08</v>
      </c>
      <c r="AC311" t="s">
        <v>3057</v>
      </c>
      <c r="AD311" t="s">
        <v>3070</v>
      </c>
      <c r="AE311" t="str">
        <f>IF(Orders[[#This Row],[Discount]]&gt;0, "Discounted", "Non-Discounted")</f>
        <v>Discounted</v>
      </c>
      <c r="AF311">
        <f>IF(Orders[[#This Row],[Profit]]&lt;0,Orders[[#This Row],[Profit]], 0)</f>
        <v>-566</v>
      </c>
      <c r="AG311">
        <f>IF(Orders[[#This Row],[Profit]]&gt;0,Orders[[#This Row],[Profit]], 0)</f>
        <v>0</v>
      </c>
      <c r="AH311" s="7" t="str">
        <f>IFERROR((Orders[[#This Row],[Sales]]/Orders[[#This Row],[Profit_Prodcut/]])*100, "")</f>
        <v/>
      </c>
      <c r="AI311" s="9">
        <f>Orders[[#This Row],[Discount]]</f>
        <v>0.06</v>
      </c>
    </row>
    <row r="312" spans="1:35">
      <c r="A312">
        <v>18664</v>
      </c>
      <c r="B312" t="s">
        <v>59</v>
      </c>
      <c r="C312" s="9">
        <v>0.03</v>
      </c>
      <c r="D312" s="7">
        <v>293.14</v>
      </c>
      <c r="E312">
        <v>162.93</v>
      </c>
      <c r="F312">
        <v>19.989999999999998</v>
      </c>
      <c r="G312">
        <v>578</v>
      </c>
      <c r="H312" t="s">
        <v>685</v>
      </c>
      <c r="I312" t="s">
        <v>52</v>
      </c>
      <c r="J312" t="s">
        <v>31</v>
      </c>
      <c r="K312" t="s">
        <v>32</v>
      </c>
      <c r="L312" t="s">
        <v>72</v>
      </c>
      <c r="M312" t="s">
        <v>62</v>
      </c>
      <c r="N312" t="s">
        <v>686</v>
      </c>
      <c r="O312">
        <v>0.39</v>
      </c>
      <c r="P312" t="s">
        <v>36</v>
      </c>
      <c r="Q312" t="s">
        <v>56</v>
      </c>
      <c r="R312" t="s">
        <v>231</v>
      </c>
      <c r="S312" t="s">
        <v>687</v>
      </c>
      <c r="T312">
        <v>6770</v>
      </c>
      <c r="U312" s="1">
        <v>42137</v>
      </c>
      <c r="V312" s="1">
        <v>42138</v>
      </c>
      <c r="W312">
        <v>3</v>
      </c>
      <c r="X312" s="6">
        <v>515.88</v>
      </c>
      <c r="Y312">
        <v>88644</v>
      </c>
      <c r="Z312">
        <v>1</v>
      </c>
      <c r="AA312" s="10">
        <v>56.82</v>
      </c>
      <c r="AB312">
        <v>15.96</v>
      </c>
      <c r="AC312" t="s">
        <v>3060</v>
      </c>
      <c r="AD312" t="s">
        <v>3070</v>
      </c>
      <c r="AE312" t="str">
        <f>IF(Orders[[#This Row],[Discount]]&gt;0, "Discounted", "Non-Discounted")</f>
        <v>Discounted</v>
      </c>
      <c r="AF312">
        <f>IF(Orders[[#This Row],[Profit]]&lt;0,Orders[[#This Row],[Profit]], 0)</f>
        <v>0</v>
      </c>
      <c r="AG312">
        <f>IF(Orders[[#This Row],[Profit]]&gt;0,Orders[[#This Row],[Profit]], 0)</f>
        <v>293.14</v>
      </c>
      <c r="AH312" s="7">
        <f>IFERROR((Orders[[#This Row],[Sales]]/Orders[[#This Row],[Profit_Prodcut/]])*100, "")</f>
        <v>175.98417138568604</v>
      </c>
      <c r="AI312" s="9">
        <f>Orders[[#This Row],[Discount]]</f>
        <v>0.03</v>
      </c>
    </row>
    <row r="313" spans="1:35">
      <c r="A313">
        <v>18665</v>
      </c>
      <c r="B313" t="s">
        <v>59</v>
      </c>
      <c r="C313" s="9">
        <v>0.01</v>
      </c>
      <c r="D313" s="7">
        <v>-6.61</v>
      </c>
      <c r="E313">
        <v>11.58</v>
      </c>
      <c r="F313">
        <v>5.72</v>
      </c>
      <c r="G313">
        <v>579</v>
      </c>
      <c r="H313" t="s">
        <v>688</v>
      </c>
      <c r="I313" t="s">
        <v>52</v>
      </c>
      <c r="J313" t="s">
        <v>31</v>
      </c>
      <c r="K313" t="s">
        <v>32</v>
      </c>
      <c r="L313" t="s">
        <v>72</v>
      </c>
      <c r="M313" t="s">
        <v>62</v>
      </c>
      <c r="N313" t="s">
        <v>689</v>
      </c>
      <c r="O313">
        <v>0.35</v>
      </c>
      <c r="P313" t="s">
        <v>36</v>
      </c>
      <c r="Q313" t="s">
        <v>56</v>
      </c>
      <c r="R313" t="s">
        <v>231</v>
      </c>
      <c r="S313" t="s">
        <v>690</v>
      </c>
      <c r="T313">
        <v>6478</v>
      </c>
      <c r="U313" s="1">
        <v>42137</v>
      </c>
      <c r="V313" s="1">
        <v>42139</v>
      </c>
      <c r="W313">
        <v>2</v>
      </c>
      <c r="X313" s="6">
        <v>25.06</v>
      </c>
      <c r="Y313">
        <v>88644</v>
      </c>
      <c r="Z313">
        <v>2</v>
      </c>
      <c r="AA313" s="10">
        <v>-26.38</v>
      </c>
      <c r="AB313">
        <v>0.25</v>
      </c>
      <c r="AC313" t="s">
        <v>3060</v>
      </c>
      <c r="AD313" t="s">
        <v>3070</v>
      </c>
      <c r="AE313" t="str">
        <f>IF(Orders[[#This Row],[Discount]]&gt;0, "Discounted", "Non-Discounted")</f>
        <v>Discounted</v>
      </c>
      <c r="AF313">
        <f>IF(Orders[[#This Row],[Profit]]&lt;0,Orders[[#This Row],[Profit]], 0)</f>
        <v>-6.61</v>
      </c>
      <c r="AG313">
        <f>IF(Orders[[#This Row],[Profit]]&gt;0,Orders[[#This Row],[Profit]], 0)</f>
        <v>0</v>
      </c>
      <c r="AH313" s="7" t="str">
        <f>IFERROR((Orders[[#This Row],[Sales]]/Orders[[#This Row],[Profit_Prodcut/]])*100, "")</f>
        <v/>
      </c>
      <c r="AI313" s="9">
        <f>Orders[[#This Row],[Discount]]</f>
        <v>0.01</v>
      </c>
    </row>
    <row r="314" spans="1:35">
      <c r="A314">
        <v>18662</v>
      </c>
      <c r="B314" t="s">
        <v>59</v>
      </c>
      <c r="C314" s="9">
        <v>0.01</v>
      </c>
      <c r="D314" s="7">
        <v>-57.54</v>
      </c>
      <c r="E314">
        <v>55.99</v>
      </c>
      <c r="F314">
        <v>5</v>
      </c>
      <c r="G314">
        <v>580</v>
      </c>
      <c r="H314" t="s">
        <v>691</v>
      </c>
      <c r="I314" t="s">
        <v>52</v>
      </c>
      <c r="J314" t="s">
        <v>31</v>
      </c>
      <c r="K314" t="s">
        <v>80</v>
      </c>
      <c r="L314" t="s">
        <v>81</v>
      </c>
      <c r="M314" t="s">
        <v>54</v>
      </c>
      <c r="N314" t="s">
        <v>692</v>
      </c>
      <c r="O314">
        <v>0.8</v>
      </c>
      <c r="P314" t="s">
        <v>36</v>
      </c>
      <c r="Q314" t="s">
        <v>56</v>
      </c>
      <c r="R314" t="s">
        <v>191</v>
      </c>
      <c r="S314" t="s">
        <v>514</v>
      </c>
      <c r="T314">
        <v>4210</v>
      </c>
      <c r="U314" s="1">
        <v>42137</v>
      </c>
      <c r="V314" s="1">
        <v>42138</v>
      </c>
      <c r="W314">
        <v>12</v>
      </c>
      <c r="X314" s="6">
        <v>578.24</v>
      </c>
      <c r="Y314">
        <v>88644</v>
      </c>
      <c r="Z314">
        <v>1</v>
      </c>
      <c r="AA314" s="10">
        <v>-9.9499999999999993</v>
      </c>
      <c r="AB314">
        <v>5.84</v>
      </c>
      <c r="AC314" t="s">
        <v>3060</v>
      </c>
      <c r="AD314" t="s">
        <v>3070</v>
      </c>
      <c r="AE314" t="str">
        <f>IF(Orders[[#This Row],[Discount]]&gt;0, "Discounted", "Non-Discounted")</f>
        <v>Discounted</v>
      </c>
      <c r="AF314">
        <f>IF(Orders[[#This Row],[Profit]]&lt;0,Orders[[#This Row],[Profit]], 0)</f>
        <v>-57.54</v>
      </c>
      <c r="AG314">
        <f>IF(Orders[[#This Row],[Profit]]&gt;0,Orders[[#This Row],[Profit]], 0)</f>
        <v>0</v>
      </c>
      <c r="AH314" s="7" t="str">
        <f>IFERROR((Orders[[#This Row],[Sales]]/Orders[[#This Row],[Profit_Prodcut/]])*100, "")</f>
        <v/>
      </c>
      <c r="AI314" s="9">
        <f>Orders[[#This Row],[Discount]]</f>
        <v>0.01</v>
      </c>
    </row>
    <row r="315" spans="1:35">
      <c r="A315">
        <v>24180</v>
      </c>
      <c r="B315" t="s">
        <v>40</v>
      </c>
      <c r="C315" s="9">
        <v>0.04</v>
      </c>
      <c r="D315" s="7">
        <v>-266.22000000000003</v>
      </c>
      <c r="E315">
        <v>15.51</v>
      </c>
      <c r="F315">
        <v>17.78</v>
      </c>
      <c r="G315">
        <v>584</v>
      </c>
      <c r="H315" t="s">
        <v>693</v>
      </c>
      <c r="I315" t="s">
        <v>52</v>
      </c>
      <c r="J315" t="s">
        <v>31</v>
      </c>
      <c r="K315" t="s">
        <v>32</v>
      </c>
      <c r="L315" t="s">
        <v>144</v>
      </c>
      <c r="M315" t="s">
        <v>62</v>
      </c>
      <c r="N315" t="s">
        <v>694</v>
      </c>
      <c r="O315">
        <v>0.59</v>
      </c>
      <c r="P315" t="s">
        <v>36</v>
      </c>
      <c r="Q315" t="s">
        <v>56</v>
      </c>
      <c r="R315" t="s">
        <v>196</v>
      </c>
      <c r="S315" t="s">
        <v>695</v>
      </c>
      <c r="T315">
        <v>1801</v>
      </c>
      <c r="U315" s="1">
        <v>42025</v>
      </c>
      <c r="V315" s="1">
        <v>42027</v>
      </c>
      <c r="W315">
        <v>7</v>
      </c>
      <c r="X315" s="6">
        <v>116.93</v>
      </c>
      <c r="Y315">
        <v>88646</v>
      </c>
      <c r="Z315">
        <v>2</v>
      </c>
      <c r="AA315" s="10">
        <v>-227.67</v>
      </c>
      <c r="AB315">
        <v>4.87</v>
      </c>
      <c r="AC315" t="s">
        <v>3057</v>
      </c>
      <c r="AD315" t="s">
        <v>3070</v>
      </c>
      <c r="AE315" t="str">
        <f>IF(Orders[[#This Row],[Discount]]&gt;0, "Discounted", "Non-Discounted")</f>
        <v>Discounted</v>
      </c>
      <c r="AF315">
        <f>IF(Orders[[#This Row],[Profit]]&lt;0,Orders[[#This Row],[Profit]], 0)</f>
        <v>-266.22000000000003</v>
      </c>
      <c r="AG315">
        <f>IF(Orders[[#This Row],[Profit]]&gt;0,Orders[[#This Row],[Profit]], 0)</f>
        <v>0</v>
      </c>
      <c r="AH315" s="7" t="str">
        <f>IFERROR((Orders[[#This Row],[Sales]]/Orders[[#This Row],[Profit_Prodcut/]])*100, "")</f>
        <v/>
      </c>
      <c r="AI315" s="9">
        <f>Orders[[#This Row],[Discount]]</f>
        <v>0.04</v>
      </c>
    </row>
    <row r="316" spans="1:35">
      <c r="A316">
        <v>18663</v>
      </c>
      <c r="B316" t="s">
        <v>59</v>
      </c>
      <c r="C316" s="9">
        <v>0.06</v>
      </c>
      <c r="D316" s="7">
        <v>-67.59</v>
      </c>
      <c r="E316">
        <v>13.9</v>
      </c>
      <c r="F316">
        <v>7.59</v>
      </c>
      <c r="G316">
        <v>585</v>
      </c>
      <c r="H316" t="s">
        <v>696</v>
      </c>
      <c r="I316" t="s">
        <v>52</v>
      </c>
      <c r="J316" t="s">
        <v>31</v>
      </c>
      <c r="K316" t="s">
        <v>32</v>
      </c>
      <c r="L316" t="s">
        <v>177</v>
      </c>
      <c r="M316" t="s">
        <v>54</v>
      </c>
      <c r="N316" t="s">
        <v>697</v>
      </c>
      <c r="O316">
        <v>0.56000000000000005</v>
      </c>
      <c r="P316" t="s">
        <v>36</v>
      </c>
      <c r="Q316" t="s">
        <v>56</v>
      </c>
      <c r="R316" t="s">
        <v>200</v>
      </c>
      <c r="S316" t="s">
        <v>698</v>
      </c>
      <c r="T316">
        <v>3301</v>
      </c>
      <c r="U316" s="1">
        <v>42137</v>
      </c>
      <c r="V316" s="1">
        <v>42138</v>
      </c>
      <c r="W316">
        <v>12</v>
      </c>
      <c r="X316" s="6">
        <v>170.45</v>
      </c>
      <c r="Y316">
        <v>88644</v>
      </c>
      <c r="Z316">
        <v>1</v>
      </c>
      <c r="AA316" s="10">
        <v>-39.65</v>
      </c>
      <c r="AB316">
        <v>10.88</v>
      </c>
      <c r="AC316" t="s">
        <v>3060</v>
      </c>
      <c r="AD316" t="s">
        <v>3070</v>
      </c>
      <c r="AE316" t="str">
        <f>IF(Orders[[#This Row],[Discount]]&gt;0, "Discounted", "Non-Discounted")</f>
        <v>Discounted</v>
      </c>
      <c r="AF316">
        <f>IF(Orders[[#This Row],[Profit]]&lt;0,Orders[[#This Row],[Profit]], 0)</f>
        <v>-67.59</v>
      </c>
      <c r="AG316">
        <f>IF(Orders[[#This Row],[Profit]]&gt;0,Orders[[#This Row],[Profit]], 0)</f>
        <v>0</v>
      </c>
      <c r="AH316" s="7" t="str">
        <f>IFERROR((Orders[[#This Row],[Sales]]/Orders[[#This Row],[Profit_Prodcut/]])*100, "")</f>
        <v/>
      </c>
      <c r="AI316" s="9">
        <f>Orders[[#This Row],[Discount]]</f>
        <v>0.06</v>
      </c>
    </row>
    <row r="317" spans="1:35">
      <c r="A317">
        <v>19781</v>
      </c>
      <c r="B317" t="s">
        <v>50</v>
      </c>
      <c r="C317" s="9">
        <v>0.08</v>
      </c>
      <c r="D317" s="7">
        <v>-239.87</v>
      </c>
      <c r="E317">
        <v>30.53</v>
      </c>
      <c r="F317">
        <v>19.989999999999998</v>
      </c>
      <c r="G317">
        <v>592</v>
      </c>
      <c r="H317" t="s">
        <v>699</v>
      </c>
      <c r="I317" t="s">
        <v>52</v>
      </c>
      <c r="J317" t="s">
        <v>61</v>
      </c>
      <c r="K317" t="s">
        <v>32</v>
      </c>
      <c r="L317" t="s">
        <v>137</v>
      </c>
      <c r="M317" t="s">
        <v>62</v>
      </c>
      <c r="N317" t="s">
        <v>700</v>
      </c>
      <c r="O317">
        <v>0.39</v>
      </c>
      <c r="P317" t="s">
        <v>36</v>
      </c>
      <c r="Q317" t="s">
        <v>64</v>
      </c>
      <c r="R317" t="s">
        <v>181</v>
      </c>
      <c r="S317" t="s">
        <v>701</v>
      </c>
      <c r="T317">
        <v>60091</v>
      </c>
      <c r="U317" s="1">
        <v>42021</v>
      </c>
      <c r="V317" s="1">
        <v>42021</v>
      </c>
      <c r="W317">
        <v>10</v>
      </c>
      <c r="X317" s="6">
        <v>285.87</v>
      </c>
      <c r="Y317">
        <v>86307</v>
      </c>
      <c r="Z317">
        <v>0</v>
      </c>
      <c r="AA317" s="10">
        <v>-83.91</v>
      </c>
      <c r="AB317">
        <v>24.86</v>
      </c>
      <c r="AC317" t="s">
        <v>3057</v>
      </c>
      <c r="AD317" t="s">
        <v>3070</v>
      </c>
      <c r="AE317" t="str">
        <f>IF(Orders[[#This Row],[Discount]]&gt;0, "Discounted", "Non-Discounted")</f>
        <v>Discounted</v>
      </c>
      <c r="AF317">
        <f>IF(Orders[[#This Row],[Profit]]&lt;0,Orders[[#This Row],[Profit]], 0)</f>
        <v>-239.87</v>
      </c>
      <c r="AG317">
        <f>IF(Orders[[#This Row],[Profit]]&gt;0,Orders[[#This Row],[Profit]], 0)</f>
        <v>0</v>
      </c>
      <c r="AH317" s="7" t="str">
        <f>IFERROR((Orders[[#This Row],[Sales]]/Orders[[#This Row],[Profit_Prodcut/]])*100, "")</f>
        <v/>
      </c>
      <c r="AI317" s="9">
        <f>Orders[[#This Row],[Discount]]</f>
        <v>0.08</v>
      </c>
    </row>
    <row r="318" spans="1:35">
      <c r="A318">
        <v>19782</v>
      </c>
      <c r="B318" t="s">
        <v>50</v>
      </c>
      <c r="C318" s="9">
        <v>0.01</v>
      </c>
      <c r="D318" s="7">
        <v>-53.44</v>
      </c>
      <c r="E318">
        <v>1.68</v>
      </c>
      <c r="F318">
        <v>1.57</v>
      </c>
      <c r="G318">
        <v>593</v>
      </c>
      <c r="H318" t="s">
        <v>702</v>
      </c>
      <c r="I318" t="s">
        <v>52</v>
      </c>
      <c r="J318" t="s">
        <v>61</v>
      </c>
      <c r="K318" t="s">
        <v>32</v>
      </c>
      <c r="L318" t="s">
        <v>33</v>
      </c>
      <c r="M318" t="s">
        <v>34</v>
      </c>
      <c r="N318" t="s">
        <v>99</v>
      </c>
      <c r="O318">
        <v>0.59</v>
      </c>
      <c r="P318" t="s">
        <v>36</v>
      </c>
      <c r="Q318" t="s">
        <v>64</v>
      </c>
      <c r="R318" t="s">
        <v>181</v>
      </c>
      <c r="S318" t="s">
        <v>703</v>
      </c>
      <c r="T318">
        <v>60517</v>
      </c>
      <c r="U318" s="1">
        <v>42021</v>
      </c>
      <c r="V318" s="1">
        <v>42023</v>
      </c>
      <c r="W318">
        <v>12</v>
      </c>
      <c r="X318" s="6">
        <v>20.37</v>
      </c>
      <c r="Y318">
        <v>86307</v>
      </c>
      <c r="Z318">
        <v>2</v>
      </c>
      <c r="AA318" s="10">
        <v>-262.37</v>
      </c>
      <c r="AB318">
        <v>0.21</v>
      </c>
      <c r="AC318" t="s">
        <v>3057</v>
      </c>
      <c r="AD318" t="s">
        <v>3070</v>
      </c>
      <c r="AE318" t="str">
        <f>IF(Orders[[#This Row],[Discount]]&gt;0, "Discounted", "Non-Discounted")</f>
        <v>Discounted</v>
      </c>
      <c r="AF318">
        <f>IF(Orders[[#This Row],[Profit]]&lt;0,Orders[[#This Row],[Profit]], 0)</f>
        <v>-53.44</v>
      </c>
      <c r="AG318">
        <f>IF(Orders[[#This Row],[Profit]]&gt;0,Orders[[#This Row],[Profit]], 0)</f>
        <v>0</v>
      </c>
      <c r="AH318" s="7" t="str">
        <f>IFERROR((Orders[[#This Row],[Sales]]/Orders[[#This Row],[Profit_Prodcut/]])*100, "")</f>
        <v/>
      </c>
      <c r="AI318" s="9">
        <f>Orders[[#This Row],[Discount]]</f>
        <v>0.01</v>
      </c>
    </row>
    <row r="319" spans="1:35">
      <c r="A319">
        <v>22996</v>
      </c>
      <c r="B319" t="s">
        <v>50</v>
      </c>
      <c r="C319" s="9">
        <v>0.09</v>
      </c>
      <c r="D319" s="7">
        <v>-22.12</v>
      </c>
      <c r="E319">
        <v>13.79</v>
      </c>
      <c r="F319">
        <v>8.7799999999999994</v>
      </c>
      <c r="G319">
        <v>594</v>
      </c>
      <c r="H319" t="s">
        <v>704</v>
      </c>
      <c r="I319" t="s">
        <v>52</v>
      </c>
      <c r="J319" t="s">
        <v>117</v>
      </c>
      <c r="K319" t="s">
        <v>44</v>
      </c>
      <c r="L319" t="s">
        <v>53</v>
      </c>
      <c r="M319" t="s">
        <v>62</v>
      </c>
      <c r="N319" t="s">
        <v>705</v>
      </c>
      <c r="O319">
        <v>0.43</v>
      </c>
      <c r="P319" t="s">
        <v>36</v>
      </c>
      <c r="Q319" t="s">
        <v>64</v>
      </c>
      <c r="R319" t="s">
        <v>706</v>
      </c>
      <c r="S319" t="s">
        <v>707</v>
      </c>
      <c r="T319">
        <v>46016</v>
      </c>
      <c r="U319" s="1">
        <v>42078</v>
      </c>
      <c r="V319" s="1">
        <v>42080</v>
      </c>
      <c r="W319">
        <v>1</v>
      </c>
      <c r="X319" s="6">
        <v>17.440000000000001</v>
      </c>
      <c r="Y319">
        <v>86309</v>
      </c>
      <c r="Z319">
        <v>2</v>
      </c>
      <c r="AA319" s="10">
        <v>-126.83</v>
      </c>
      <c r="AB319">
        <v>1.72</v>
      </c>
      <c r="AC319" t="s">
        <v>3062</v>
      </c>
      <c r="AD319" t="s">
        <v>3070</v>
      </c>
      <c r="AE319" t="str">
        <f>IF(Orders[[#This Row],[Discount]]&gt;0, "Discounted", "Non-Discounted")</f>
        <v>Discounted</v>
      </c>
      <c r="AF319">
        <f>IF(Orders[[#This Row],[Profit]]&lt;0,Orders[[#This Row],[Profit]], 0)</f>
        <v>-22.12</v>
      </c>
      <c r="AG319">
        <f>IF(Orders[[#This Row],[Profit]]&gt;0,Orders[[#This Row],[Profit]], 0)</f>
        <v>0</v>
      </c>
      <c r="AH319" s="7" t="str">
        <f>IFERROR((Orders[[#This Row],[Sales]]/Orders[[#This Row],[Profit_Prodcut/]])*100, "")</f>
        <v/>
      </c>
      <c r="AI319" s="9">
        <f>Orders[[#This Row],[Discount]]</f>
        <v>0.09</v>
      </c>
    </row>
    <row r="320" spans="1:35">
      <c r="A320">
        <v>21662</v>
      </c>
      <c r="B320" t="s">
        <v>50</v>
      </c>
      <c r="C320" s="9">
        <v>0.04</v>
      </c>
      <c r="D320" s="7">
        <v>484.85</v>
      </c>
      <c r="E320">
        <v>39.479999999999997</v>
      </c>
      <c r="F320">
        <v>1.99</v>
      </c>
      <c r="G320">
        <v>594</v>
      </c>
      <c r="H320" t="s">
        <v>704</v>
      </c>
      <c r="I320" t="s">
        <v>52</v>
      </c>
      <c r="J320" t="s">
        <v>117</v>
      </c>
      <c r="K320" t="s">
        <v>80</v>
      </c>
      <c r="L320" t="s">
        <v>183</v>
      </c>
      <c r="M320" t="s">
        <v>54</v>
      </c>
      <c r="N320" t="s">
        <v>708</v>
      </c>
      <c r="O320">
        <v>0.54</v>
      </c>
      <c r="P320" t="s">
        <v>36</v>
      </c>
      <c r="Q320" t="s">
        <v>64</v>
      </c>
      <c r="R320" t="s">
        <v>706</v>
      </c>
      <c r="S320" t="s">
        <v>707</v>
      </c>
      <c r="T320">
        <v>46016</v>
      </c>
      <c r="U320" s="1">
        <v>42174</v>
      </c>
      <c r="V320" s="1">
        <v>42177</v>
      </c>
      <c r="W320">
        <v>18</v>
      </c>
      <c r="X320" s="6">
        <v>702.68</v>
      </c>
      <c r="Y320">
        <v>86311</v>
      </c>
      <c r="Z320">
        <v>3</v>
      </c>
      <c r="AA320" s="10">
        <v>69</v>
      </c>
      <c r="AB320">
        <v>29.28</v>
      </c>
      <c r="AC320" t="s">
        <v>3058</v>
      </c>
      <c r="AD320" t="s">
        <v>3070</v>
      </c>
      <c r="AE320" t="str">
        <f>IF(Orders[[#This Row],[Discount]]&gt;0, "Discounted", "Non-Discounted")</f>
        <v>Discounted</v>
      </c>
      <c r="AF320">
        <f>IF(Orders[[#This Row],[Profit]]&lt;0,Orders[[#This Row],[Profit]], 0)</f>
        <v>0</v>
      </c>
      <c r="AG320">
        <f>IF(Orders[[#This Row],[Profit]]&gt;0,Orders[[#This Row],[Profit]], 0)</f>
        <v>484.85</v>
      </c>
      <c r="AH320" s="7">
        <f>IFERROR((Orders[[#This Row],[Sales]]/Orders[[#This Row],[Profit_Prodcut/]])*100, "")</f>
        <v>144.92729710219655</v>
      </c>
      <c r="AI320" s="9">
        <f>Orders[[#This Row],[Discount]]</f>
        <v>0.04</v>
      </c>
    </row>
    <row r="321" spans="1:35">
      <c r="A321">
        <v>21663</v>
      </c>
      <c r="B321" t="s">
        <v>50</v>
      </c>
      <c r="C321" s="9">
        <v>0.04</v>
      </c>
      <c r="D321" s="7">
        <v>18</v>
      </c>
      <c r="E321">
        <v>3.7</v>
      </c>
      <c r="F321">
        <v>1.61</v>
      </c>
      <c r="G321">
        <v>594</v>
      </c>
      <c r="H321" t="s">
        <v>704</v>
      </c>
      <c r="I321" t="s">
        <v>52</v>
      </c>
      <c r="J321" t="s">
        <v>117</v>
      </c>
      <c r="K321" t="s">
        <v>44</v>
      </c>
      <c r="L321" t="s">
        <v>53</v>
      </c>
      <c r="M321" t="s">
        <v>34</v>
      </c>
      <c r="N321" t="s">
        <v>709</v>
      </c>
      <c r="O321">
        <v>0.44</v>
      </c>
      <c r="P321" t="s">
        <v>36</v>
      </c>
      <c r="Q321" t="s">
        <v>64</v>
      </c>
      <c r="R321" t="s">
        <v>706</v>
      </c>
      <c r="S321" t="s">
        <v>707</v>
      </c>
      <c r="T321">
        <v>46016</v>
      </c>
      <c r="U321" s="1">
        <v>42174</v>
      </c>
      <c r="V321" s="1">
        <v>42175</v>
      </c>
      <c r="W321">
        <v>18</v>
      </c>
      <c r="X321" s="6">
        <v>67.239999999999995</v>
      </c>
      <c r="Y321">
        <v>86311</v>
      </c>
      <c r="Z321">
        <v>1</v>
      </c>
      <c r="AA321" s="10">
        <v>26.77</v>
      </c>
      <c r="AB321">
        <v>2.8</v>
      </c>
      <c r="AC321" t="s">
        <v>3058</v>
      </c>
      <c r="AD321" t="s">
        <v>3070</v>
      </c>
      <c r="AE321" t="str">
        <f>IF(Orders[[#This Row],[Discount]]&gt;0, "Discounted", "Non-Discounted")</f>
        <v>Discounted</v>
      </c>
      <c r="AF321">
        <f>IF(Orders[[#This Row],[Profit]]&lt;0,Orders[[#This Row],[Profit]], 0)</f>
        <v>0</v>
      </c>
      <c r="AG321">
        <f>IF(Orders[[#This Row],[Profit]]&gt;0,Orders[[#This Row],[Profit]], 0)</f>
        <v>18</v>
      </c>
      <c r="AH321" s="7">
        <f>IFERROR((Orders[[#This Row],[Sales]]/Orders[[#This Row],[Profit_Prodcut/]])*100, "")</f>
        <v>373.55555555555549</v>
      </c>
      <c r="AI321" s="9">
        <f>Orders[[#This Row],[Discount]]</f>
        <v>0.04</v>
      </c>
    </row>
    <row r="322" spans="1:35">
      <c r="A322">
        <v>24480</v>
      </c>
      <c r="B322" t="s">
        <v>50</v>
      </c>
      <c r="C322" s="9">
        <v>0.03</v>
      </c>
      <c r="D322" s="7">
        <v>15.27</v>
      </c>
      <c r="E322">
        <v>3.8</v>
      </c>
      <c r="F322">
        <v>1.49</v>
      </c>
      <c r="G322">
        <v>596</v>
      </c>
      <c r="H322" t="s">
        <v>710</v>
      </c>
      <c r="I322" t="s">
        <v>52</v>
      </c>
      <c r="J322" t="s">
        <v>117</v>
      </c>
      <c r="K322" t="s">
        <v>32</v>
      </c>
      <c r="L322" t="s">
        <v>112</v>
      </c>
      <c r="M322" t="s">
        <v>62</v>
      </c>
      <c r="N322" t="s">
        <v>128</v>
      </c>
      <c r="O322">
        <v>0.38</v>
      </c>
      <c r="P322" t="s">
        <v>36</v>
      </c>
      <c r="Q322" t="s">
        <v>64</v>
      </c>
      <c r="R322" t="s">
        <v>706</v>
      </c>
      <c r="S322" t="s">
        <v>711</v>
      </c>
      <c r="T322">
        <v>46032</v>
      </c>
      <c r="U322" s="1">
        <v>42050</v>
      </c>
      <c r="V322" s="1">
        <v>42052</v>
      </c>
      <c r="W322">
        <v>6</v>
      </c>
      <c r="X322" s="6">
        <v>24.27</v>
      </c>
      <c r="Y322">
        <v>86308</v>
      </c>
      <c r="Z322">
        <v>2</v>
      </c>
      <c r="AA322" s="10">
        <v>62.94</v>
      </c>
      <c r="AB322">
        <v>0.75</v>
      </c>
      <c r="AC322" t="s">
        <v>3059</v>
      </c>
      <c r="AD322" t="s">
        <v>3070</v>
      </c>
      <c r="AE322" t="str">
        <f>IF(Orders[[#This Row],[Discount]]&gt;0, "Discounted", "Non-Discounted")</f>
        <v>Discounted</v>
      </c>
      <c r="AF322">
        <f>IF(Orders[[#This Row],[Profit]]&lt;0,Orders[[#This Row],[Profit]], 0)</f>
        <v>0</v>
      </c>
      <c r="AG322">
        <f>IF(Orders[[#This Row],[Profit]]&gt;0,Orders[[#This Row],[Profit]], 0)</f>
        <v>15.27</v>
      </c>
      <c r="AH322" s="7">
        <f>IFERROR((Orders[[#This Row],[Sales]]/Orders[[#This Row],[Profit_Prodcut/]])*100, "")</f>
        <v>158.93909626719056</v>
      </c>
      <c r="AI322" s="9">
        <f>Orders[[#This Row],[Discount]]</f>
        <v>0.03</v>
      </c>
    </row>
    <row r="323" spans="1:35">
      <c r="A323">
        <v>24481</v>
      </c>
      <c r="B323" t="s">
        <v>50</v>
      </c>
      <c r="C323" s="9">
        <v>7.0000000000000007E-2</v>
      </c>
      <c r="D323" s="7">
        <v>26.59</v>
      </c>
      <c r="E323">
        <v>7.98</v>
      </c>
      <c r="F323">
        <v>1.25</v>
      </c>
      <c r="G323">
        <v>596</v>
      </c>
      <c r="H323" t="s">
        <v>710</v>
      </c>
      <c r="I323" t="s">
        <v>52</v>
      </c>
      <c r="J323" t="s">
        <v>117</v>
      </c>
      <c r="K323" t="s">
        <v>32</v>
      </c>
      <c r="L323" t="s">
        <v>96</v>
      </c>
      <c r="M323" t="s">
        <v>34</v>
      </c>
      <c r="N323" t="s">
        <v>712</v>
      </c>
      <c r="O323">
        <v>0.35</v>
      </c>
      <c r="P323" t="s">
        <v>36</v>
      </c>
      <c r="Q323" t="s">
        <v>64</v>
      </c>
      <c r="R323" t="s">
        <v>706</v>
      </c>
      <c r="S323" t="s">
        <v>711</v>
      </c>
      <c r="T323">
        <v>46032</v>
      </c>
      <c r="U323" s="1">
        <v>42050</v>
      </c>
      <c r="V323" s="1">
        <v>42052</v>
      </c>
      <c r="W323">
        <v>5</v>
      </c>
      <c r="X323" s="6">
        <v>38.53</v>
      </c>
      <c r="Y323">
        <v>86308</v>
      </c>
      <c r="Z323">
        <v>2</v>
      </c>
      <c r="AA323" s="10">
        <v>69</v>
      </c>
      <c r="AB323">
        <v>2.9</v>
      </c>
      <c r="AC323" t="s">
        <v>3059</v>
      </c>
      <c r="AD323" t="s">
        <v>3070</v>
      </c>
      <c r="AE323" t="str">
        <f>IF(Orders[[#This Row],[Discount]]&gt;0, "Discounted", "Non-Discounted")</f>
        <v>Discounted</v>
      </c>
      <c r="AF323">
        <f>IF(Orders[[#This Row],[Profit]]&lt;0,Orders[[#This Row],[Profit]], 0)</f>
        <v>0</v>
      </c>
      <c r="AG323">
        <f>IF(Orders[[#This Row],[Profit]]&gt;0,Orders[[#This Row],[Profit]], 0)</f>
        <v>26.59</v>
      </c>
      <c r="AH323" s="7">
        <f>IFERROR((Orders[[#This Row],[Sales]]/Orders[[#This Row],[Profit_Prodcut/]])*100, "")</f>
        <v>144.90409928544565</v>
      </c>
      <c r="AI323" s="9">
        <f>Orders[[#This Row],[Discount]]</f>
        <v>7.0000000000000007E-2</v>
      </c>
    </row>
    <row r="324" spans="1:35">
      <c r="A324">
        <v>24482</v>
      </c>
      <c r="B324" t="s">
        <v>50</v>
      </c>
      <c r="C324" s="9">
        <v>7.0000000000000007E-2</v>
      </c>
      <c r="D324" s="7">
        <v>-575.35</v>
      </c>
      <c r="E324">
        <v>417.4</v>
      </c>
      <c r="F324">
        <v>75.23</v>
      </c>
      <c r="G324">
        <v>596</v>
      </c>
      <c r="H324" t="s">
        <v>710</v>
      </c>
      <c r="I324" t="s">
        <v>42</v>
      </c>
      <c r="J324" t="s">
        <v>117</v>
      </c>
      <c r="K324" t="s">
        <v>44</v>
      </c>
      <c r="L324" t="s">
        <v>155</v>
      </c>
      <c r="M324" t="s">
        <v>124</v>
      </c>
      <c r="N324" t="s">
        <v>713</v>
      </c>
      <c r="O324">
        <v>0.79</v>
      </c>
      <c r="P324" t="s">
        <v>36</v>
      </c>
      <c r="Q324" t="s">
        <v>64</v>
      </c>
      <c r="R324" t="s">
        <v>706</v>
      </c>
      <c r="S324" t="s">
        <v>711</v>
      </c>
      <c r="T324">
        <v>46032</v>
      </c>
      <c r="U324" s="1">
        <v>42050</v>
      </c>
      <c r="V324" s="1">
        <v>42051</v>
      </c>
      <c r="W324">
        <v>12</v>
      </c>
      <c r="X324" s="6">
        <v>4910.72</v>
      </c>
      <c r="Y324">
        <v>86308</v>
      </c>
      <c r="Z324">
        <v>1</v>
      </c>
      <c r="AA324" s="10">
        <v>-11.72</v>
      </c>
      <c r="AB324">
        <v>369.62</v>
      </c>
      <c r="AC324" t="s">
        <v>3059</v>
      </c>
      <c r="AD324" t="s">
        <v>3070</v>
      </c>
      <c r="AE324" t="str">
        <f>IF(Orders[[#This Row],[Discount]]&gt;0, "Discounted", "Non-Discounted")</f>
        <v>Discounted</v>
      </c>
      <c r="AF324">
        <f>IF(Orders[[#This Row],[Profit]]&lt;0,Orders[[#This Row],[Profit]], 0)</f>
        <v>-575.35</v>
      </c>
      <c r="AG324">
        <f>IF(Orders[[#This Row],[Profit]]&gt;0,Orders[[#This Row],[Profit]], 0)</f>
        <v>0</v>
      </c>
      <c r="AH324" s="7" t="str">
        <f>IFERROR((Orders[[#This Row],[Sales]]/Orders[[#This Row],[Profit_Prodcut/]])*100, "")</f>
        <v/>
      </c>
      <c r="AI324" s="9">
        <f>Orders[[#This Row],[Discount]]</f>
        <v>7.0000000000000007E-2</v>
      </c>
    </row>
    <row r="325" spans="1:35">
      <c r="A325">
        <v>25949</v>
      </c>
      <c r="B325" t="s">
        <v>40</v>
      </c>
      <c r="C325" s="9">
        <v>0.1</v>
      </c>
      <c r="D325" s="7">
        <v>-51.63</v>
      </c>
      <c r="E325">
        <v>6.48</v>
      </c>
      <c r="F325">
        <v>5.9</v>
      </c>
      <c r="G325">
        <v>597</v>
      </c>
      <c r="H325" t="s">
        <v>714</v>
      </c>
      <c r="I325" t="s">
        <v>52</v>
      </c>
      <c r="J325" t="s">
        <v>61</v>
      </c>
      <c r="K325" t="s">
        <v>32</v>
      </c>
      <c r="L325" t="s">
        <v>96</v>
      </c>
      <c r="M325" t="s">
        <v>62</v>
      </c>
      <c r="N325" t="s">
        <v>715</v>
      </c>
      <c r="O325">
        <v>0.37</v>
      </c>
      <c r="P325" t="s">
        <v>36</v>
      </c>
      <c r="Q325" t="s">
        <v>64</v>
      </c>
      <c r="R325" t="s">
        <v>706</v>
      </c>
      <c r="S325" t="s">
        <v>446</v>
      </c>
      <c r="T325">
        <v>47201</v>
      </c>
      <c r="U325" s="1">
        <v>42165</v>
      </c>
      <c r="V325" s="1">
        <v>42165</v>
      </c>
      <c r="W325">
        <v>19</v>
      </c>
      <c r="X325" s="6">
        <v>116.8</v>
      </c>
      <c r="Y325">
        <v>86310</v>
      </c>
      <c r="Z325">
        <v>0</v>
      </c>
      <c r="AA325" s="10">
        <v>-44.21</v>
      </c>
      <c r="AB325">
        <v>12.98</v>
      </c>
      <c r="AC325" t="s">
        <v>3058</v>
      </c>
      <c r="AD325" t="s">
        <v>3070</v>
      </c>
      <c r="AE325" t="str">
        <f>IF(Orders[[#This Row],[Discount]]&gt;0, "Discounted", "Non-Discounted")</f>
        <v>Discounted</v>
      </c>
      <c r="AF325">
        <f>IF(Orders[[#This Row],[Profit]]&lt;0,Orders[[#This Row],[Profit]], 0)</f>
        <v>-51.63</v>
      </c>
      <c r="AG325">
        <f>IF(Orders[[#This Row],[Profit]]&gt;0,Orders[[#This Row],[Profit]], 0)</f>
        <v>0</v>
      </c>
      <c r="AH325" s="7" t="str">
        <f>IFERROR((Orders[[#This Row],[Sales]]/Orders[[#This Row],[Profit_Prodcut/]])*100, "")</f>
        <v/>
      </c>
      <c r="AI325" s="9">
        <f>Orders[[#This Row],[Discount]]</f>
        <v>0.1</v>
      </c>
    </row>
    <row r="326" spans="1:35">
      <c r="A326">
        <v>21274</v>
      </c>
      <c r="B326" t="s">
        <v>59</v>
      </c>
      <c r="C326" s="9">
        <v>0.06</v>
      </c>
      <c r="D326" s="7">
        <v>-75.44</v>
      </c>
      <c r="E326">
        <v>6.48</v>
      </c>
      <c r="F326">
        <v>7.37</v>
      </c>
      <c r="G326">
        <v>600</v>
      </c>
      <c r="H326" t="s">
        <v>716</v>
      </c>
      <c r="I326" t="s">
        <v>52</v>
      </c>
      <c r="J326" t="s">
        <v>31</v>
      </c>
      <c r="K326" t="s">
        <v>32</v>
      </c>
      <c r="L326" t="s">
        <v>96</v>
      </c>
      <c r="M326" t="s">
        <v>62</v>
      </c>
      <c r="N326" t="s">
        <v>717</v>
      </c>
      <c r="O326">
        <v>0.37</v>
      </c>
      <c r="P326" t="s">
        <v>36</v>
      </c>
      <c r="Q326" t="s">
        <v>56</v>
      </c>
      <c r="R326" t="s">
        <v>418</v>
      </c>
      <c r="S326" t="s">
        <v>718</v>
      </c>
      <c r="T326">
        <v>21136</v>
      </c>
      <c r="U326" s="1">
        <v>42076</v>
      </c>
      <c r="V326" s="1">
        <v>42077</v>
      </c>
      <c r="W326">
        <v>5</v>
      </c>
      <c r="X326" s="6">
        <v>32.39</v>
      </c>
      <c r="Y326">
        <v>87579</v>
      </c>
      <c r="Z326">
        <v>1</v>
      </c>
      <c r="AA326" s="10">
        <v>-232.91</v>
      </c>
      <c r="AB326">
        <v>2.0699999999999998</v>
      </c>
      <c r="AC326" t="s">
        <v>3062</v>
      </c>
      <c r="AD326" t="s">
        <v>3070</v>
      </c>
      <c r="AE326" t="str">
        <f>IF(Orders[[#This Row],[Discount]]&gt;0, "Discounted", "Non-Discounted")</f>
        <v>Discounted</v>
      </c>
      <c r="AF326">
        <f>IF(Orders[[#This Row],[Profit]]&lt;0,Orders[[#This Row],[Profit]], 0)</f>
        <v>-75.44</v>
      </c>
      <c r="AG326">
        <f>IF(Orders[[#This Row],[Profit]]&gt;0,Orders[[#This Row],[Profit]], 0)</f>
        <v>0</v>
      </c>
      <c r="AH326" s="7" t="str">
        <f>IFERROR((Orders[[#This Row],[Sales]]/Orders[[#This Row],[Profit_Prodcut/]])*100, "")</f>
        <v/>
      </c>
      <c r="AI326" s="9">
        <f>Orders[[#This Row],[Discount]]</f>
        <v>0.06</v>
      </c>
    </row>
    <row r="327" spans="1:35">
      <c r="A327">
        <v>20929</v>
      </c>
      <c r="B327" t="s">
        <v>40</v>
      </c>
      <c r="C327" s="9">
        <v>0.02</v>
      </c>
      <c r="D327" s="7">
        <v>-120.93</v>
      </c>
      <c r="E327">
        <v>35.99</v>
      </c>
      <c r="F327">
        <v>5</v>
      </c>
      <c r="G327">
        <v>603</v>
      </c>
      <c r="H327" t="s">
        <v>719</v>
      </c>
      <c r="I327" t="s">
        <v>52</v>
      </c>
      <c r="J327" t="s">
        <v>43</v>
      </c>
      <c r="K327" t="s">
        <v>80</v>
      </c>
      <c r="L327" t="s">
        <v>81</v>
      </c>
      <c r="M327" t="s">
        <v>62</v>
      </c>
      <c r="N327" t="s">
        <v>720</v>
      </c>
      <c r="O327">
        <v>0.85</v>
      </c>
      <c r="P327" t="s">
        <v>36</v>
      </c>
      <c r="Q327" t="s">
        <v>37</v>
      </c>
      <c r="R327" t="s">
        <v>258</v>
      </c>
      <c r="S327" t="s">
        <v>721</v>
      </c>
      <c r="T327">
        <v>81001</v>
      </c>
      <c r="U327" s="1">
        <v>42038</v>
      </c>
      <c r="V327" s="1">
        <v>42040</v>
      </c>
      <c r="W327">
        <v>7</v>
      </c>
      <c r="X327" s="6">
        <v>227.79</v>
      </c>
      <c r="Y327">
        <v>87020</v>
      </c>
      <c r="Z327">
        <v>2</v>
      </c>
      <c r="AA327" s="10">
        <v>-53.09</v>
      </c>
      <c r="AB327">
        <v>4.6500000000000004</v>
      </c>
      <c r="AC327" t="s">
        <v>3059</v>
      </c>
      <c r="AD327" t="s">
        <v>3070</v>
      </c>
      <c r="AE327" t="str">
        <f>IF(Orders[[#This Row],[Discount]]&gt;0, "Discounted", "Non-Discounted")</f>
        <v>Discounted</v>
      </c>
      <c r="AF327">
        <f>IF(Orders[[#This Row],[Profit]]&lt;0,Orders[[#This Row],[Profit]], 0)</f>
        <v>-120.93</v>
      </c>
      <c r="AG327">
        <f>IF(Orders[[#This Row],[Profit]]&gt;0,Orders[[#This Row],[Profit]], 0)</f>
        <v>0</v>
      </c>
      <c r="AH327" s="7" t="str">
        <f>IFERROR((Orders[[#This Row],[Sales]]/Orders[[#This Row],[Profit_Prodcut/]])*100, "")</f>
        <v/>
      </c>
      <c r="AI327" s="9">
        <f>Orders[[#This Row],[Discount]]</f>
        <v>0.02</v>
      </c>
    </row>
    <row r="328" spans="1:35">
      <c r="A328">
        <v>4015</v>
      </c>
      <c r="B328" t="s">
        <v>50</v>
      </c>
      <c r="C328" s="9">
        <v>0.09</v>
      </c>
      <c r="D328" s="7">
        <v>-1763.75</v>
      </c>
      <c r="E328">
        <v>154.13</v>
      </c>
      <c r="F328">
        <v>69</v>
      </c>
      <c r="G328">
        <v>604</v>
      </c>
      <c r="H328" t="s">
        <v>722</v>
      </c>
      <c r="I328" t="s">
        <v>30</v>
      </c>
      <c r="J328" t="s">
        <v>31</v>
      </c>
      <c r="K328" t="s">
        <v>44</v>
      </c>
      <c r="L328" t="s">
        <v>155</v>
      </c>
      <c r="M328" t="s">
        <v>239</v>
      </c>
      <c r="N328" t="s">
        <v>240</v>
      </c>
      <c r="O328">
        <v>0.68</v>
      </c>
      <c r="P328" t="s">
        <v>36</v>
      </c>
      <c r="Q328" t="s">
        <v>37</v>
      </c>
      <c r="R328" t="s">
        <v>48</v>
      </c>
      <c r="S328" t="s">
        <v>666</v>
      </c>
      <c r="T328">
        <v>90045</v>
      </c>
      <c r="U328" s="1">
        <v>42077</v>
      </c>
      <c r="V328" s="1">
        <v>42078</v>
      </c>
      <c r="W328">
        <v>38</v>
      </c>
      <c r="X328" s="6">
        <v>5679.59</v>
      </c>
      <c r="Y328">
        <v>28647</v>
      </c>
      <c r="Z328">
        <v>1</v>
      </c>
      <c r="AA328" s="10">
        <v>-31.05</v>
      </c>
      <c r="AB328">
        <v>561.72</v>
      </c>
      <c r="AC328" t="s">
        <v>3062</v>
      </c>
      <c r="AD328" t="s">
        <v>3070</v>
      </c>
      <c r="AE328" t="str">
        <f>IF(Orders[[#This Row],[Discount]]&gt;0, "Discounted", "Non-Discounted")</f>
        <v>Discounted</v>
      </c>
      <c r="AF328">
        <f>IF(Orders[[#This Row],[Profit]]&lt;0,Orders[[#This Row],[Profit]], 0)</f>
        <v>-1763.75</v>
      </c>
      <c r="AG328">
        <f>IF(Orders[[#This Row],[Profit]]&gt;0,Orders[[#This Row],[Profit]], 0)</f>
        <v>0</v>
      </c>
      <c r="AH328" s="7" t="str">
        <f>IFERROR((Orders[[#This Row],[Sales]]/Orders[[#This Row],[Profit_Prodcut/]])*100, "")</f>
        <v/>
      </c>
      <c r="AI328" s="9">
        <f>Orders[[#This Row],[Discount]]</f>
        <v>0.09</v>
      </c>
    </row>
    <row r="329" spans="1:35">
      <c r="A329">
        <v>4903</v>
      </c>
      <c r="B329" t="s">
        <v>50</v>
      </c>
      <c r="C329" s="9">
        <v>0.03</v>
      </c>
      <c r="D329" s="7">
        <v>-15.1</v>
      </c>
      <c r="E329">
        <v>1.88</v>
      </c>
      <c r="F329">
        <v>1.49</v>
      </c>
      <c r="G329">
        <v>604</v>
      </c>
      <c r="H329" t="s">
        <v>722</v>
      </c>
      <c r="I329" t="s">
        <v>52</v>
      </c>
      <c r="J329" t="s">
        <v>43</v>
      </c>
      <c r="K329" t="s">
        <v>32</v>
      </c>
      <c r="L329" t="s">
        <v>112</v>
      </c>
      <c r="M329" t="s">
        <v>62</v>
      </c>
      <c r="N329" t="s">
        <v>275</v>
      </c>
      <c r="O329">
        <v>0.37</v>
      </c>
      <c r="P329" t="s">
        <v>36</v>
      </c>
      <c r="Q329" t="s">
        <v>37</v>
      </c>
      <c r="R329" t="s">
        <v>48</v>
      </c>
      <c r="S329" t="s">
        <v>666</v>
      </c>
      <c r="T329">
        <v>90045</v>
      </c>
      <c r="U329" s="1">
        <v>42028</v>
      </c>
      <c r="V329" s="1">
        <v>42029</v>
      </c>
      <c r="W329">
        <v>52</v>
      </c>
      <c r="X329" s="6">
        <v>102.32</v>
      </c>
      <c r="Y329">
        <v>34882</v>
      </c>
      <c r="Z329">
        <v>1</v>
      </c>
      <c r="AA329" s="10">
        <v>-14.76</v>
      </c>
      <c r="AB329">
        <v>3.16</v>
      </c>
      <c r="AC329" t="s">
        <v>3057</v>
      </c>
      <c r="AD329" t="s">
        <v>3070</v>
      </c>
      <c r="AE329" t="str">
        <f>IF(Orders[[#This Row],[Discount]]&gt;0, "Discounted", "Non-Discounted")</f>
        <v>Discounted</v>
      </c>
      <c r="AF329">
        <f>IF(Orders[[#This Row],[Profit]]&lt;0,Orders[[#This Row],[Profit]], 0)</f>
        <v>-15.1</v>
      </c>
      <c r="AG329">
        <f>IF(Orders[[#This Row],[Profit]]&gt;0,Orders[[#This Row],[Profit]], 0)</f>
        <v>0</v>
      </c>
      <c r="AH329" s="7" t="str">
        <f>IFERROR((Orders[[#This Row],[Sales]]/Orders[[#This Row],[Profit_Prodcut/]])*100, "")</f>
        <v/>
      </c>
      <c r="AI329" s="9">
        <f>Orders[[#This Row],[Discount]]</f>
        <v>0.03</v>
      </c>
    </row>
    <row r="330" spans="1:35">
      <c r="A330">
        <v>22015</v>
      </c>
      <c r="B330" t="s">
        <v>50</v>
      </c>
      <c r="C330" s="9">
        <v>0.09</v>
      </c>
      <c r="D330" s="7">
        <v>-1763.75</v>
      </c>
      <c r="E330">
        <v>154.13</v>
      </c>
      <c r="F330">
        <v>69</v>
      </c>
      <c r="G330">
        <v>605</v>
      </c>
      <c r="H330" t="s">
        <v>723</v>
      </c>
      <c r="I330" t="s">
        <v>30</v>
      </c>
      <c r="J330" t="s">
        <v>31</v>
      </c>
      <c r="K330" t="s">
        <v>44</v>
      </c>
      <c r="L330" t="s">
        <v>155</v>
      </c>
      <c r="M330" t="s">
        <v>239</v>
      </c>
      <c r="N330" t="s">
        <v>240</v>
      </c>
      <c r="O330">
        <v>0.68</v>
      </c>
      <c r="P330" t="s">
        <v>36</v>
      </c>
      <c r="Q330" t="s">
        <v>56</v>
      </c>
      <c r="R330" t="s">
        <v>74</v>
      </c>
      <c r="S330" t="s">
        <v>724</v>
      </c>
      <c r="T330">
        <v>11795</v>
      </c>
      <c r="U330" s="1">
        <v>42077</v>
      </c>
      <c r="V330" s="1">
        <v>42078</v>
      </c>
      <c r="W330">
        <v>10</v>
      </c>
      <c r="X330" s="6">
        <v>1494.63</v>
      </c>
      <c r="Y330">
        <v>91144</v>
      </c>
      <c r="Z330">
        <v>1</v>
      </c>
      <c r="AA330" s="10">
        <v>-118.01</v>
      </c>
      <c r="AB330">
        <v>147.82</v>
      </c>
      <c r="AC330" t="s">
        <v>3062</v>
      </c>
      <c r="AD330" t="s">
        <v>3070</v>
      </c>
      <c r="AE330" t="str">
        <f>IF(Orders[[#This Row],[Discount]]&gt;0, "Discounted", "Non-Discounted")</f>
        <v>Discounted</v>
      </c>
      <c r="AF330">
        <f>IF(Orders[[#This Row],[Profit]]&lt;0,Orders[[#This Row],[Profit]], 0)</f>
        <v>-1763.75</v>
      </c>
      <c r="AG330">
        <f>IF(Orders[[#This Row],[Profit]]&gt;0,Orders[[#This Row],[Profit]], 0)</f>
        <v>0</v>
      </c>
      <c r="AH330" s="7" t="str">
        <f>IFERROR((Orders[[#This Row],[Sales]]/Orders[[#This Row],[Profit_Prodcut/]])*100, "")</f>
        <v/>
      </c>
      <c r="AI330" s="9">
        <f>Orders[[#This Row],[Discount]]</f>
        <v>0.09</v>
      </c>
    </row>
    <row r="331" spans="1:35">
      <c r="A331">
        <v>18492</v>
      </c>
      <c r="B331" t="s">
        <v>40</v>
      </c>
      <c r="C331" s="9">
        <v>0.02</v>
      </c>
      <c r="D331" s="7">
        <v>23.54</v>
      </c>
      <c r="E331">
        <v>15.57</v>
      </c>
      <c r="F331">
        <v>1.39</v>
      </c>
      <c r="G331">
        <v>617</v>
      </c>
      <c r="H331" t="s">
        <v>725</v>
      </c>
      <c r="I331" t="s">
        <v>52</v>
      </c>
      <c r="J331" t="s">
        <v>117</v>
      </c>
      <c r="K331" t="s">
        <v>32</v>
      </c>
      <c r="L331" t="s">
        <v>72</v>
      </c>
      <c r="M331" t="s">
        <v>62</v>
      </c>
      <c r="N331" t="s">
        <v>726</v>
      </c>
      <c r="O331">
        <v>0.38</v>
      </c>
      <c r="P331" t="s">
        <v>36</v>
      </c>
      <c r="Q331" t="s">
        <v>37</v>
      </c>
      <c r="R331" t="s">
        <v>258</v>
      </c>
      <c r="S331" t="s">
        <v>721</v>
      </c>
      <c r="T331">
        <v>81001</v>
      </c>
      <c r="U331" s="1">
        <v>42123</v>
      </c>
      <c r="V331" s="1">
        <v>42124</v>
      </c>
      <c r="W331">
        <v>3</v>
      </c>
      <c r="X331" s="6">
        <v>46.23</v>
      </c>
      <c r="Y331">
        <v>88198</v>
      </c>
      <c r="Z331">
        <v>1</v>
      </c>
      <c r="AA331" s="10">
        <v>50.93</v>
      </c>
      <c r="AB331">
        <v>0.94</v>
      </c>
      <c r="AC331" t="s">
        <v>3061</v>
      </c>
      <c r="AD331" t="s">
        <v>3070</v>
      </c>
      <c r="AE331" t="str">
        <f>IF(Orders[[#This Row],[Discount]]&gt;0, "Discounted", "Non-Discounted")</f>
        <v>Discounted</v>
      </c>
      <c r="AF331">
        <f>IF(Orders[[#This Row],[Profit]]&lt;0,Orders[[#This Row],[Profit]], 0)</f>
        <v>0</v>
      </c>
      <c r="AG331">
        <f>IF(Orders[[#This Row],[Profit]]&gt;0,Orders[[#This Row],[Profit]], 0)</f>
        <v>23.54</v>
      </c>
      <c r="AH331" s="7">
        <f>IFERROR((Orders[[#This Row],[Sales]]/Orders[[#This Row],[Profit_Prodcut/]])*100, "")</f>
        <v>196.38912489379777</v>
      </c>
      <c r="AI331" s="9">
        <f>Orders[[#This Row],[Discount]]</f>
        <v>0.02</v>
      </c>
    </row>
    <row r="332" spans="1:35">
      <c r="A332">
        <v>18493</v>
      </c>
      <c r="B332" t="s">
        <v>40</v>
      </c>
      <c r="C332" s="9">
        <v>0.02</v>
      </c>
      <c r="D332" s="7">
        <v>-276.11</v>
      </c>
      <c r="E332">
        <v>20.89</v>
      </c>
      <c r="F332">
        <v>11.52</v>
      </c>
      <c r="G332">
        <v>617</v>
      </c>
      <c r="H332" t="s">
        <v>725</v>
      </c>
      <c r="I332" t="s">
        <v>52</v>
      </c>
      <c r="J332" t="s">
        <v>117</v>
      </c>
      <c r="K332" t="s">
        <v>32</v>
      </c>
      <c r="L332" t="s">
        <v>144</v>
      </c>
      <c r="M332" t="s">
        <v>62</v>
      </c>
      <c r="N332" t="s">
        <v>727</v>
      </c>
      <c r="O332">
        <v>0.83</v>
      </c>
      <c r="P332" t="s">
        <v>36</v>
      </c>
      <c r="Q332" t="s">
        <v>37</v>
      </c>
      <c r="R332" t="s">
        <v>258</v>
      </c>
      <c r="S332" t="s">
        <v>721</v>
      </c>
      <c r="T332">
        <v>81001</v>
      </c>
      <c r="U332" s="1">
        <v>42123</v>
      </c>
      <c r="V332" s="1">
        <v>42124</v>
      </c>
      <c r="W332">
        <v>13</v>
      </c>
      <c r="X332" s="6">
        <v>279.27999999999997</v>
      </c>
      <c r="Y332">
        <v>88198</v>
      </c>
      <c r="Z332">
        <v>1</v>
      </c>
      <c r="AA332" s="10">
        <v>-98.87</v>
      </c>
      <c r="AB332">
        <v>5.7</v>
      </c>
      <c r="AC332" t="s">
        <v>3061</v>
      </c>
      <c r="AD332" t="s">
        <v>3070</v>
      </c>
      <c r="AE332" t="str">
        <f>IF(Orders[[#This Row],[Discount]]&gt;0, "Discounted", "Non-Discounted")</f>
        <v>Discounted</v>
      </c>
      <c r="AF332">
        <f>IF(Orders[[#This Row],[Profit]]&lt;0,Orders[[#This Row],[Profit]], 0)</f>
        <v>-276.11</v>
      </c>
      <c r="AG332">
        <f>IF(Orders[[#This Row],[Profit]]&gt;0,Orders[[#This Row],[Profit]], 0)</f>
        <v>0</v>
      </c>
      <c r="AH332" s="7" t="str">
        <f>IFERROR((Orders[[#This Row],[Sales]]/Orders[[#This Row],[Profit_Prodcut/]])*100, "")</f>
        <v/>
      </c>
      <c r="AI332" s="9">
        <f>Orders[[#This Row],[Discount]]</f>
        <v>0.02</v>
      </c>
    </row>
    <row r="333" spans="1:35">
      <c r="A333">
        <v>22196</v>
      </c>
      <c r="B333" t="s">
        <v>50</v>
      </c>
      <c r="C333" s="9">
        <v>0.06</v>
      </c>
      <c r="D333" s="7">
        <v>-78.13</v>
      </c>
      <c r="E333">
        <v>17.98</v>
      </c>
      <c r="F333">
        <v>4</v>
      </c>
      <c r="G333">
        <v>618</v>
      </c>
      <c r="H333" t="s">
        <v>728</v>
      </c>
      <c r="I333" t="s">
        <v>52</v>
      </c>
      <c r="J333" t="s">
        <v>117</v>
      </c>
      <c r="K333" t="s">
        <v>80</v>
      </c>
      <c r="L333" t="s">
        <v>183</v>
      </c>
      <c r="M333" t="s">
        <v>62</v>
      </c>
      <c r="N333" t="s">
        <v>184</v>
      </c>
      <c r="O333">
        <v>0.79</v>
      </c>
      <c r="P333" t="s">
        <v>36</v>
      </c>
      <c r="Q333" t="s">
        <v>37</v>
      </c>
      <c r="R333" t="s">
        <v>258</v>
      </c>
      <c r="S333" t="s">
        <v>729</v>
      </c>
      <c r="T333">
        <v>81007</v>
      </c>
      <c r="U333" s="1">
        <v>42087</v>
      </c>
      <c r="V333" s="1">
        <v>42088</v>
      </c>
      <c r="W333">
        <v>4</v>
      </c>
      <c r="X333" s="6">
        <v>70.06</v>
      </c>
      <c r="Y333">
        <v>88197</v>
      </c>
      <c r="Z333">
        <v>1</v>
      </c>
      <c r="AA333" s="10">
        <v>-111.52</v>
      </c>
      <c r="AB333">
        <v>4.47</v>
      </c>
      <c r="AC333" t="s">
        <v>3062</v>
      </c>
      <c r="AD333" t="s">
        <v>3070</v>
      </c>
      <c r="AE333" t="str">
        <f>IF(Orders[[#This Row],[Discount]]&gt;0, "Discounted", "Non-Discounted")</f>
        <v>Discounted</v>
      </c>
      <c r="AF333">
        <f>IF(Orders[[#This Row],[Profit]]&lt;0,Orders[[#This Row],[Profit]], 0)</f>
        <v>-78.13</v>
      </c>
      <c r="AG333">
        <f>IF(Orders[[#This Row],[Profit]]&gt;0,Orders[[#This Row],[Profit]], 0)</f>
        <v>0</v>
      </c>
      <c r="AH333" s="7" t="str">
        <f>IFERROR((Orders[[#This Row],[Sales]]/Orders[[#This Row],[Profit_Prodcut/]])*100, "")</f>
        <v/>
      </c>
      <c r="AI333" s="9">
        <f>Orders[[#This Row],[Discount]]</f>
        <v>0.06</v>
      </c>
    </row>
    <row r="334" spans="1:35">
      <c r="A334">
        <v>18490</v>
      </c>
      <c r="B334" t="s">
        <v>40</v>
      </c>
      <c r="C334" s="9">
        <v>0.06</v>
      </c>
      <c r="D334" s="7">
        <v>-64.67</v>
      </c>
      <c r="E334">
        <v>5.38</v>
      </c>
      <c r="F334">
        <v>5.24</v>
      </c>
      <c r="G334">
        <v>618</v>
      </c>
      <c r="H334" t="s">
        <v>728</v>
      </c>
      <c r="I334" t="s">
        <v>30</v>
      </c>
      <c r="J334" t="s">
        <v>117</v>
      </c>
      <c r="K334" t="s">
        <v>32</v>
      </c>
      <c r="L334" t="s">
        <v>112</v>
      </c>
      <c r="M334" t="s">
        <v>62</v>
      </c>
      <c r="N334" t="s">
        <v>730</v>
      </c>
      <c r="O334">
        <v>0.36</v>
      </c>
      <c r="P334" t="s">
        <v>36</v>
      </c>
      <c r="Q334" t="s">
        <v>37</v>
      </c>
      <c r="R334" t="s">
        <v>258</v>
      </c>
      <c r="S334" t="s">
        <v>729</v>
      </c>
      <c r="T334">
        <v>81007</v>
      </c>
      <c r="U334" s="1">
        <v>42123</v>
      </c>
      <c r="V334" s="1">
        <v>42124</v>
      </c>
      <c r="W334">
        <v>14</v>
      </c>
      <c r="X334" s="6">
        <v>81.819999999999993</v>
      </c>
      <c r="Y334">
        <v>88198</v>
      </c>
      <c r="Z334">
        <v>1</v>
      </c>
      <c r="AA334" s="10">
        <v>-79.040000000000006</v>
      </c>
      <c r="AB334">
        <v>5.22</v>
      </c>
      <c r="AC334" t="s">
        <v>3061</v>
      </c>
      <c r="AD334" t="s">
        <v>3070</v>
      </c>
      <c r="AE334" t="str">
        <f>IF(Orders[[#This Row],[Discount]]&gt;0, "Discounted", "Non-Discounted")</f>
        <v>Discounted</v>
      </c>
      <c r="AF334">
        <f>IF(Orders[[#This Row],[Profit]]&lt;0,Orders[[#This Row],[Profit]], 0)</f>
        <v>-64.67</v>
      </c>
      <c r="AG334">
        <f>IF(Orders[[#This Row],[Profit]]&gt;0,Orders[[#This Row],[Profit]], 0)</f>
        <v>0</v>
      </c>
      <c r="AH334" s="7" t="str">
        <f>IFERROR((Orders[[#This Row],[Sales]]/Orders[[#This Row],[Profit_Prodcut/]])*100, "")</f>
        <v/>
      </c>
      <c r="AI334" s="9">
        <f>Orders[[#This Row],[Discount]]</f>
        <v>0.06</v>
      </c>
    </row>
    <row r="335" spans="1:35">
      <c r="A335">
        <v>18491</v>
      </c>
      <c r="B335" t="s">
        <v>40</v>
      </c>
      <c r="C335" s="9">
        <v>0.03</v>
      </c>
      <c r="D335" s="7">
        <v>-11.11</v>
      </c>
      <c r="E335">
        <v>7.35</v>
      </c>
      <c r="F335">
        <v>5.96</v>
      </c>
      <c r="G335">
        <v>618</v>
      </c>
      <c r="H335" t="s">
        <v>728</v>
      </c>
      <c r="I335" t="s">
        <v>52</v>
      </c>
      <c r="J335" t="s">
        <v>117</v>
      </c>
      <c r="K335" t="s">
        <v>32</v>
      </c>
      <c r="L335" t="s">
        <v>96</v>
      </c>
      <c r="M335" t="s">
        <v>62</v>
      </c>
      <c r="N335" t="s">
        <v>731</v>
      </c>
      <c r="O335">
        <v>0.38</v>
      </c>
      <c r="P335" t="s">
        <v>36</v>
      </c>
      <c r="Q335" t="s">
        <v>37</v>
      </c>
      <c r="R335" t="s">
        <v>258</v>
      </c>
      <c r="S335" t="s">
        <v>729</v>
      </c>
      <c r="T335">
        <v>81007</v>
      </c>
      <c r="U335" s="1">
        <v>42123</v>
      </c>
      <c r="V335" s="1">
        <v>42124</v>
      </c>
      <c r="W335">
        <v>1</v>
      </c>
      <c r="X335" s="6">
        <v>13.16</v>
      </c>
      <c r="Y335">
        <v>88198</v>
      </c>
      <c r="Z335">
        <v>1</v>
      </c>
      <c r="AA335" s="10">
        <v>-84.45</v>
      </c>
      <c r="AB335">
        <v>0.41</v>
      </c>
      <c r="AC335" t="s">
        <v>3061</v>
      </c>
      <c r="AD335" t="s">
        <v>3070</v>
      </c>
      <c r="AE335" t="str">
        <f>IF(Orders[[#This Row],[Discount]]&gt;0, "Discounted", "Non-Discounted")</f>
        <v>Discounted</v>
      </c>
      <c r="AF335">
        <f>IF(Orders[[#This Row],[Profit]]&lt;0,Orders[[#This Row],[Profit]], 0)</f>
        <v>-11.11</v>
      </c>
      <c r="AG335">
        <f>IF(Orders[[#This Row],[Profit]]&gt;0,Orders[[#This Row],[Profit]], 0)</f>
        <v>0</v>
      </c>
      <c r="AH335" s="7" t="str">
        <f>IFERROR((Orders[[#This Row],[Sales]]/Orders[[#This Row],[Profit_Prodcut/]])*100, "")</f>
        <v/>
      </c>
      <c r="AI335" s="9">
        <f>Orders[[#This Row],[Discount]]</f>
        <v>0.03</v>
      </c>
    </row>
    <row r="336" spans="1:35">
      <c r="A336">
        <v>25539</v>
      </c>
      <c r="B336" t="s">
        <v>50</v>
      </c>
      <c r="C336" s="9">
        <v>0.03</v>
      </c>
      <c r="D336" s="7">
        <v>107.02</v>
      </c>
      <c r="E336">
        <v>14.2</v>
      </c>
      <c r="F336">
        <v>5.3</v>
      </c>
      <c r="G336">
        <v>619</v>
      </c>
      <c r="H336" t="s">
        <v>732</v>
      </c>
      <c r="I336" t="s">
        <v>52</v>
      </c>
      <c r="J336" t="s">
        <v>117</v>
      </c>
      <c r="K336" t="s">
        <v>44</v>
      </c>
      <c r="L336" t="s">
        <v>53</v>
      </c>
      <c r="M336" t="s">
        <v>34</v>
      </c>
      <c r="N336" t="s">
        <v>733</v>
      </c>
      <c r="O336">
        <v>0.46</v>
      </c>
      <c r="P336" t="s">
        <v>36</v>
      </c>
      <c r="Q336" t="s">
        <v>64</v>
      </c>
      <c r="R336" t="s">
        <v>303</v>
      </c>
      <c r="S336" t="s">
        <v>734</v>
      </c>
      <c r="T336">
        <v>48195</v>
      </c>
      <c r="U336" s="1">
        <v>42011</v>
      </c>
      <c r="V336" s="1">
        <v>42012</v>
      </c>
      <c r="W336">
        <v>14</v>
      </c>
      <c r="X336" s="6">
        <v>205.98</v>
      </c>
      <c r="Y336">
        <v>88196</v>
      </c>
      <c r="Z336">
        <v>1</v>
      </c>
      <c r="AA336" s="10">
        <v>51.96</v>
      </c>
      <c r="AB336">
        <v>6.37</v>
      </c>
      <c r="AC336" t="s">
        <v>3057</v>
      </c>
      <c r="AD336" t="s">
        <v>3070</v>
      </c>
      <c r="AE336" t="str">
        <f>IF(Orders[[#This Row],[Discount]]&gt;0, "Discounted", "Non-Discounted")</f>
        <v>Discounted</v>
      </c>
      <c r="AF336">
        <f>IF(Orders[[#This Row],[Profit]]&lt;0,Orders[[#This Row],[Profit]], 0)</f>
        <v>0</v>
      </c>
      <c r="AG336">
        <f>IF(Orders[[#This Row],[Profit]]&gt;0,Orders[[#This Row],[Profit]], 0)</f>
        <v>107.02</v>
      </c>
      <c r="AH336" s="7">
        <f>IFERROR((Orders[[#This Row],[Sales]]/Orders[[#This Row],[Profit_Prodcut/]])*100, "")</f>
        <v>192.4686974397309</v>
      </c>
      <c r="AI336" s="9">
        <f>Orders[[#This Row],[Discount]]</f>
        <v>0.03</v>
      </c>
    </row>
    <row r="337" spans="1:35">
      <c r="A337">
        <v>22248</v>
      </c>
      <c r="B337" t="s">
        <v>59</v>
      </c>
      <c r="C337" s="9">
        <v>0.1</v>
      </c>
      <c r="D337" s="7">
        <v>18.420000000000002</v>
      </c>
      <c r="E337">
        <v>6.88</v>
      </c>
      <c r="F337">
        <v>2</v>
      </c>
      <c r="G337">
        <v>621</v>
      </c>
      <c r="H337" t="s">
        <v>735</v>
      </c>
      <c r="I337" t="s">
        <v>52</v>
      </c>
      <c r="J337" t="s">
        <v>43</v>
      </c>
      <c r="K337" t="s">
        <v>32</v>
      </c>
      <c r="L337" t="s">
        <v>96</v>
      </c>
      <c r="M337" t="s">
        <v>34</v>
      </c>
      <c r="N337" t="s">
        <v>665</v>
      </c>
      <c r="O337">
        <v>0.39</v>
      </c>
      <c r="P337" t="s">
        <v>36</v>
      </c>
      <c r="Q337" t="s">
        <v>56</v>
      </c>
      <c r="R337" t="s">
        <v>231</v>
      </c>
      <c r="S337" t="s">
        <v>399</v>
      </c>
      <c r="T337">
        <v>6111</v>
      </c>
      <c r="U337" s="1">
        <v>42061</v>
      </c>
      <c r="V337" s="1">
        <v>42062</v>
      </c>
      <c r="W337">
        <v>5</v>
      </c>
      <c r="X337" s="6">
        <v>31.46</v>
      </c>
      <c r="Y337">
        <v>91432</v>
      </c>
      <c r="Z337">
        <v>1</v>
      </c>
      <c r="AA337" s="10">
        <v>58.55</v>
      </c>
      <c r="AB337">
        <v>3.5</v>
      </c>
      <c r="AC337" t="s">
        <v>3059</v>
      </c>
      <c r="AD337" t="s">
        <v>3070</v>
      </c>
      <c r="AE337" t="str">
        <f>IF(Orders[[#This Row],[Discount]]&gt;0, "Discounted", "Non-Discounted")</f>
        <v>Discounted</v>
      </c>
      <c r="AF337">
        <f>IF(Orders[[#This Row],[Profit]]&lt;0,Orders[[#This Row],[Profit]], 0)</f>
        <v>0</v>
      </c>
      <c r="AG337">
        <f>IF(Orders[[#This Row],[Profit]]&gt;0,Orders[[#This Row],[Profit]], 0)</f>
        <v>18.420000000000002</v>
      </c>
      <c r="AH337" s="7">
        <f>IFERROR((Orders[[#This Row],[Sales]]/Orders[[#This Row],[Profit_Prodcut/]])*100, "")</f>
        <v>170.79261672095546</v>
      </c>
      <c r="AI337" s="9">
        <f>Orders[[#This Row],[Discount]]</f>
        <v>0.1</v>
      </c>
    </row>
    <row r="338" spans="1:35">
      <c r="A338">
        <v>22247</v>
      </c>
      <c r="B338" t="s">
        <v>59</v>
      </c>
      <c r="C338" s="9">
        <v>0.06</v>
      </c>
      <c r="D338" s="7">
        <v>349.47</v>
      </c>
      <c r="E338">
        <v>195.99</v>
      </c>
      <c r="F338">
        <v>8.99</v>
      </c>
      <c r="G338">
        <v>622</v>
      </c>
      <c r="H338" t="s">
        <v>736</v>
      </c>
      <c r="I338" t="s">
        <v>52</v>
      </c>
      <c r="J338" t="s">
        <v>43</v>
      </c>
      <c r="K338" t="s">
        <v>80</v>
      </c>
      <c r="L338" t="s">
        <v>81</v>
      </c>
      <c r="M338" t="s">
        <v>62</v>
      </c>
      <c r="N338" t="s">
        <v>737</v>
      </c>
      <c r="O338">
        <v>0.6</v>
      </c>
      <c r="P338" t="s">
        <v>36</v>
      </c>
      <c r="Q338" t="s">
        <v>56</v>
      </c>
      <c r="R338" t="s">
        <v>191</v>
      </c>
      <c r="S338" t="s">
        <v>514</v>
      </c>
      <c r="T338">
        <v>4210</v>
      </c>
      <c r="U338" s="1">
        <v>42061</v>
      </c>
      <c r="V338" s="1">
        <v>42063</v>
      </c>
      <c r="W338">
        <v>6</v>
      </c>
      <c r="X338" s="6">
        <v>948.97</v>
      </c>
      <c r="Y338">
        <v>91432</v>
      </c>
      <c r="Z338">
        <v>2</v>
      </c>
      <c r="AA338" s="10">
        <v>36.83</v>
      </c>
      <c r="AB338">
        <v>60.57</v>
      </c>
      <c r="AC338" t="s">
        <v>3059</v>
      </c>
      <c r="AD338" t="s">
        <v>3070</v>
      </c>
      <c r="AE338" t="str">
        <f>IF(Orders[[#This Row],[Discount]]&gt;0, "Discounted", "Non-Discounted")</f>
        <v>Discounted</v>
      </c>
      <c r="AF338">
        <f>IF(Orders[[#This Row],[Profit]]&lt;0,Orders[[#This Row],[Profit]], 0)</f>
        <v>0</v>
      </c>
      <c r="AG338">
        <f>IF(Orders[[#This Row],[Profit]]&gt;0,Orders[[#This Row],[Profit]], 0)</f>
        <v>349.47</v>
      </c>
      <c r="AH338" s="7">
        <f>IFERROR((Orders[[#This Row],[Sales]]/Orders[[#This Row],[Profit_Prodcut/]])*100, "")</f>
        <v>271.54548316021402</v>
      </c>
      <c r="AI338" s="9">
        <f>Orders[[#This Row],[Discount]]</f>
        <v>0.06</v>
      </c>
    </row>
    <row r="339" spans="1:35">
      <c r="A339">
        <v>24880</v>
      </c>
      <c r="B339" t="s">
        <v>28</v>
      </c>
      <c r="C339" s="9">
        <v>0.05</v>
      </c>
      <c r="D339" s="7">
        <v>-226.35</v>
      </c>
      <c r="E339">
        <v>6.48</v>
      </c>
      <c r="F339">
        <v>8.4</v>
      </c>
      <c r="G339">
        <v>623</v>
      </c>
      <c r="H339" t="s">
        <v>738</v>
      </c>
      <c r="I339" t="s">
        <v>52</v>
      </c>
      <c r="J339" t="s">
        <v>43</v>
      </c>
      <c r="K339" t="s">
        <v>32</v>
      </c>
      <c r="L339" t="s">
        <v>96</v>
      </c>
      <c r="M339" t="s">
        <v>62</v>
      </c>
      <c r="N339" t="s">
        <v>739</v>
      </c>
      <c r="O339">
        <v>0.37</v>
      </c>
      <c r="P339" t="s">
        <v>36</v>
      </c>
      <c r="Q339" t="s">
        <v>56</v>
      </c>
      <c r="R339" t="s">
        <v>200</v>
      </c>
      <c r="S339" t="s">
        <v>740</v>
      </c>
      <c r="T339">
        <v>3101</v>
      </c>
      <c r="U339" s="1">
        <v>42095</v>
      </c>
      <c r="V339" s="1">
        <v>42097</v>
      </c>
      <c r="W339">
        <v>21</v>
      </c>
      <c r="X339" s="6">
        <v>136.99</v>
      </c>
      <c r="Y339">
        <v>91433</v>
      </c>
      <c r="Z339">
        <v>2</v>
      </c>
      <c r="AA339" s="10">
        <v>-165.23</v>
      </c>
      <c r="AB339">
        <v>7.21</v>
      </c>
      <c r="AC339" t="s">
        <v>3061</v>
      </c>
      <c r="AD339" t="s">
        <v>3070</v>
      </c>
      <c r="AE339" t="str">
        <f>IF(Orders[[#This Row],[Discount]]&gt;0, "Discounted", "Non-Discounted")</f>
        <v>Discounted</v>
      </c>
      <c r="AF339">
        <f>IF(Orders[[#This Row],[Profit]]&lt;0,Orders[[#This Row],[Profit]], 0)</f>
        <v>-226.35</v>
      </c>
      <c r="AG339">
        <f>IF(Orders[[#This Row],[Profit]]&gt;0,Orders[[#This Row],[Profit]], 0)</f>
        <v>0</v>
      </c>
      <c r="AH339" s="7" t="str">
        <f>IFERROR((Orders[[#This Row],[Sales]]/Orders[[#This Row],[Profit_Prodcut/]])*100, "")</f>
        <v/>
      </c>
      <c r="AI339" s="9">
        <f>Orders[[#This Row],[Discount]]</f>
        <v>0.05</v>
      </c>
    </row>
    <row r="340" spans="1:35">
      <c r="A340">
        <v>24881</v>
      </c>
      <c r="B340" t="s">
        <v>28</v>
      </c>
      <c r="C340" s="9">
        <v>0.05</v>
      </c>
      <c r="D340" s="7">
        <v>-281.18</v>
      </c>
      <c r="E340">
        <v>55.99</v>
      </c>
      <c r="F340">
        <v>5</v>
      </c>
      <c r="G340">
        <v>624</v>
      </c>
      <c r="H340" t="s">
        <v>741</v>
      </c>
      <c r="I340" t="s">
        <v>52</v>
      </c>
      <c r="J340" t="s">
        <v>43</v>
      </c>
      <c r="K340" t="s">
        <v>80</v>
      </c>
      <c r="L340" t="s">
        <v>81</v>
      </c>
      <c r="M340" t="s">
        <v>54</v>
      </c>
      <c r="N340" t="s">
        <v>692</v>
      </c>
      <c r="O340">
        <v>0.8</v>
      </c>
      <c r="P340" t="s">
        <v>36</v>
      </c>
      <c r="Q340" t="s">
        <v>56</v>
      </c>
      <c r="R340" t="s">
        <v>152</v>
      </c>
      <c r="S340" t="s">
        <v>742</v>
      </c>
      <c r="T340">
        <v>5701</v>
      </c>
      <c r="U340" s="1">
        <v>42095</v>
      </c>
      <c r="V340" s="1">
        <v>42095</v>
      </c>
      <c r="W340">
        <v>2</v>
      </c>
      <c r="X340" s="6">
        <v>99.36</v>
      </c>
      <c r="Y340">
        <v>91433</v>
      </c>
      <c r="Z340">
        <v>0</v>
      </c>
      <c r="AA340" s="10">
        <v>-282.99</v>
      </c>
      <c r="AB340">
        <v>5.23</v>
      </c>
      <c r="AC340" t="s">
        <v>3061</v>
      </c>
      <c r="AD340" t="s">
        <v>3070</v>
      </c>
      <c r="AE340" t="str">
        <f>IF(Orders[[#This Row],[Discount]]&gt;0, "Discounted", "Non-Discounted")</f>
        <v>Discounted</v>
      </c>
      <c r="AF340">
        <f>IF(Orders[[#This Row],[Profit]]&lt;0,Orders[[#This Row],[Profit]], 0)</f>
        <v>-281.18</v>
      </c>
      <c r="AG340">
        <f>IF(Orders[[#This Row],[Profit]]&gt;0,Orders[[#This Row],[Profit]], 0)</f>
        <v>0</v>
      </c>
      <c r="AH340" s="7" t="str">
        <f>IFERROR((Orders[[#This Row],[Sales]]/Orders[[#This Row],[Profit_Prodcut/]])*100, "")</f>
        <v/>
      </c>
      <c r="AI340" s="9">
        <f>Orders[[#This Row],[Discount]]</f>
        <v>0.05</v>
      </c>
    </row>
    <row r="341" spans="1:35">
      <c r="A341">
        <v>21718</v>
      </c>
      <c r="B341" t="s">
        <v>59</v>
      </c>
      <c r="C341" s="9">
        <v>0.02</v>
      </c>
      <c r="D341" s="7">
        <v>6610.2</v>
      </c>
      <c r="E341">
        <v>419.19</v>
      </c>
      <c r="F341">
        <v>19.989999999999998</v>
      </c>
      <c r="G341">
        <v>627</v>
      </c>
      <c r="H341" t="s">
        <v>743</v>
      </c>
      <c r="I341" t="s">
        <v>52</v>
      </c>
      <c r="J341" t="s">
        <v>31</v>
      </c>
      <c r="K341" t="s">
        <v>32</v>
      </c>
      <c r="L341" t="s">
        <v>144</v>
      </c>
      <c r="M341" t="s">
        <v>62</v>
      </c>
      <c r="N341" t="s">
        <v>744</v>
      </c>
      <c r="O341">
        <v>0.57999999999999996</v>
      </c>
      <c r="P341" t="s">
        <v>36</v>
      </c>
      <c r="Q341" t="s">
        <v>56</v>
      </c>
      <c r="R341" t="s">
        <v>157</v>
      </c>
      <c r="S341" t="s">
        <v>745</v>
      </c>
      <c r="T341">
        <v>43952</v>
      </c>
      <c r="U341" s="1">
        <v>42115</v>
      </c>
      <c r="V341" s="1">
        <v>42116</v>
      </c>
      <c r="W341">
        <v>22</v>
      </c>
      <c r="X341" s="6">
        <v>9580</v>
      </c>
      <c r="Y341">
        <v>90469</v>
      </c>
      <c r="Z341">
        <v>1</v>
      </c>
      <c r="AA341" s="10">
        <v>69</v>
      </c>
      <c r="AB341">
        <v>195.51</v>
      </c>
      <c r="AC341" t="s">
        <v>3061</v>
      </c>
      <c r="AD341" t="s">
        <v>3070</v>
      </c>
      <c r="AE341" t="str">
        <f>IF(Orders[[#This Row],[Discount]]&gt;0, "Discounted", "Non-Discounted")</f>
        <v>Discounted</v>
      </c>
      <c r="AF341">
        <f>IF(Orders[[#This Row],[Profit]]&lt;0,Orders[[#This Row],[Profit]], 0)</f>
        <v>0</v>
      </c>
      <c r="AG341">
        <f>IF(Orders[[#This Row],[Profit]]&gt;0,Orders[[#This Row],[Profit]], 0)</f>
        <v>6610.2</v>
      </c>
      <c r="AH341" s="7">
        <f>IFERROR((Orders[[#This Row],[Sales]]/Orders[[#This Row],[Profit_Prodcut/]])*100, "")</f>
        <v>144.92753623188406</v>
      </c>
      <c r="AI341" s="9">
        <f>Orders[[#This Row],[Discount]]</f>
        <v>0.02</v>
      </c>
    </row>
    <row r="342" spans="1:35">
      <c r="A342">
        <v>19364</v>
      </c>
      <c r="B342" t="s">
        <v>28</v>
      </c>
      <c r="C342" s="9">
        <v>0.01</v>
      </c>
      <c r="D342" s="7">
        <v>-103.71</v>
      </c>
      <c r="E342">
        <v>2.08</v>
      </c>
      <c r="F342">
        <v>5.33</v>
      </c>
      <c r="G342">
        <v>635</v>
      </c>
      <c r="H342" t="s">
        <v>746</v>
      </c>
      <c r="I342" t="s">
        <v>52</v>
      </c>
      <c r="J342" t="s">
        <v>31</v>
      </c>
      <c r="K342" t="s">
        <v>44</v>
      </c>
      <c r="L342" t="s">
        <v>53</v>
      </c>
      <c r="M342" t="s">
        <v>62</v>
      </c>
      <c r="N342" t="s">
        <v>747</v>
      </c>
      <c r="O342">
        <v>0.43</v>
      </c>
      <c r="P342" t="s">
        <v>36</v>
      </c>
      <c r="Q342" t="s">
        <v>64</v>
      </c>
      <c r="R342" t="s">
        <v>65</v>
      </c>
      <c r="S342" t="s">
        <v>748</v>
      </c>
      <c r="T342">
        <v>55106</v>
      </c>
      <c r="U342" s="1">
        <v>42099</v>
      </c>
      <c r="V342" s="1">
        <v>42099</v>
      </c>
      <c r="W342">
        <v>12</v>
      </c>
      <c r="X342" s="6">
        <v>28.32</v>
      </c>
      <c r="Y342">
        <v>89284</v>
      </c>
      <c r="Z342">
        <v>0</v>
      </c>
      <c r="AA342" s="10">
        <v>-366.22</v>
      </c>
      <c r="AB342">
        <v>0.28999999999999998</v>
      </c>
      <c r="AC342" t="s">
        <v>3061</v>
      </c>
      <c r="AD342" t="s">
        <v>3070</v>
      </c>
      <c r="AE342" t="str">
        <f>IF(Orders[[#This Row],[Discount]]&gt;0, "Discounted", "Non-Discounted")</f>
        <v>Discounted</v>
      </c>
      <c r="AF342">
        <f>IF(Orders[[#This Row],[Profit]]&lt;0,Orders[[#This Row],[Profit]], 0)</f>
        <v>-103.71</v>
      </c>
      <c r="AG342">
        <f>IF(Orders[[#This Row],[Profit]]&gt;0,Orders[[#This Row],[Profit]], 0)</f>
        <v>0</v>
      </c>
      <c r="AH342" s="7" t="str">
        <f>IFERROR((Orders[[#This Row],[Sales]]/Orders[[#This Row],[Profit_Prodcut/]])*100, "")</f>
        <v/>
      </c>
      <c r="AI342" s="9">
        <f>Orders[[#This Row],[Discount]]</f>
        <v>0.01</v>
      </c>
    </row>
    <row r="343" spans="1:35">
      <c r="A343">
        <v>19365</v>
      </c>
      <c r="B343" t="s">
        <v>28</v>
      </c>
      <c r="C343" s="9">
        <v>0.03</v>
      </c>
      <c r="D343" s="7">
        <v>-124.29</v>
      </c>
      <c r="E343">
        <v>370.98</v>
      </c>
      <c r="F343">
        <v>99</v>
      </c>
      <c r="G343">
        <v>635</v>
      </c>
      <c r="H343" t="s">
        <v>746</v>
      </c>
      <c r="I343" t="s">
        <v>42</v>
      </c>
      <c r="J343" t="s">
        <v>31</v>
      </c>
      <c r="K343" t="s">
        <v>32</v>
      </c>
      <c r="L343" t="s">
        <v>144</v>
      </c>
      <c r="M343" t="s">
        <v>46</v>
      </c>
      <c r="N343" t="s">
        <v>749</v>
      </c>
      <c r="O343">
        <v>0.65</v>
      </c>
      <c r="P343" t="s">
        <v>36</v>
      </c>
      <c r="Q343" t="s">
        <v>64</v>
      </c>
      <c r="R343" t="s">
        <v>65</v>
      </c>
      <c r="S343" t="s">
        <v>748</v>
      </c>
      <c r="T343">
        <v>55106</v>
      </c>
      <c r="U343" s="1">
        <v>42099</v>
      </c>
      <c r="V343" s="1">
        <v>42100</v>
      </c>
      <c r="W343">
        <v>6</v>
      </c>
      <c r="X343" s="6">
        <v>2309.4899999999998</v>
      </c>
      <c r="Y343">
        <v>89284</v>
      </c>
      <c r="Z343">
        <v>1</v>
      </c>
      <c r="AA343" s="10">
        <v>-5.38</v>
      </c>
      <c r="AB343">
        <v>71.430000000000007</v>
      </c>
      <c r="AC343" t="s">
        <v>3061</v>
      </c>
      <c r="AD343" t="s">
        <v>3070</v>
      </c>
      <c r="AE343" t="str">
        <f>IF(Orders[[#This Row],[Discount]]&gt;0, "Discounted", "Non-Discounted")</f>
        <v>Discounted</v>
      </c>
      <c r="AF343">
        <f>IF(Orders[[#This Row],[Profit]]&lt;0,Orders[[#This Row],[Profit]], 0)</f>
        <v>-124.29</v>
      </c>
      <c r="AG343">
        <f>IF(Orders[[#This Row],[Profit]]&gt;0,Orders[[#This Row],[Profit]], 0)</f>
        <v>0</v>
      </c>
      <c r="AH343" s="7" t="str">
        <f>IFERROR((Orders[[#This Row],[Sales]]/Orders[[#This Row],[Profit_Prodcut/]])*100, "")</f>
        <v/>
      </c>
      <c r="AI343" s="9">
        <f>Orders[[#This Row],[Discount]]</f>
        <v>0.03</v>
      </c>
    </row>
    <row r="344" spans="1:35">
      <c r="A344">
        <v>19539</v>
      </c>
      <c r="B344" t="s">
        <v>109</v>
      </c>
      <c r="C344" s="9">
        <v>0.06</v>
      </c>
      <c r="D344" s="7">
        <v>-229.68</v>
      </c>
      <c r="E344">
        <v>160.97999999999999</v>
      </c>
      <c r="F344">
        <v>35.020000000000003</v>
      </c>
      <c r="G344">
        <v>637</v>
      </c>
      <c r="H344" t="s">
        <v>750</v>
      </c>
      <c r="I344" t="s">
        <v>42</v>
      </c>
      <c r="J344" t="s">
        <v>117</v>
      </c>
      <c r="K344" t="s">
        <v>44</v>
      </c>
      <c r="L344" t="s">
        <v>194</v>
      </c>
      <c r="M344" t="s">
        <v>124</v>
      </c>
      <c r="N344" t="s">
        <v>751</v>
      </c>
      <c r="O344">
        <v>0.72</v>
      </c>
      <c r="P344" t="s">
        <v>36</v>
      </c>
      <c r="Q344" t="s">
        <v>37</v>
      </c>
      <c r="R344" t="s">
        <v>48</v>
      </c>
      <c r="S344" t="s">
        <v>752</v>
      </c>
      <c r="T344">
        <v>95051</v>
      </c>
      <c r="U344" s="1">
        <v>42083</v>
      </c>
      <c r="V344" s="1">
        <v>42087</v>
      </c>
      <c r="W344">
        <v>8</v>
      </c>
      <c r="X344" s="6">
        <v>1232.01</v>
      </c>
      <c r="Y344">
        <v>87953</v>
      </c>
      <c r="Z344">
        <v>4</v>
      </c>
      <c r="AA344" s="10">
        <v>-18.64</v>
      </c>
      <c r="AB344">
        <v>78.64</v>
      </c>
      <c r="AC344" t="s">
        <v>3062</v>
      </c>
      <c r="AD344" t="s">
        <v>3070</v>
      </c>
      <c r="AE344" t="str">
        <f>IF(Orders[[#This Row],[Discount]]&gt;0, "Discounted", "Non-Discounted")</f>
        <v>Discounted</v>
      </c>
      <c r="AF344">
        <f>IF(Orders[[#This Row],[Profit]]&lt;0,Orders[[#This Row],[Profit]], 0)</f>
        <v>-229.68</v>
      </c>
      <c r="AG344">
        <f>IF(Orders[[#This Row],[Profit]]&gt;0,Orders[[#This Row],[Profit]], 0)</f>
        <v>0</v>
      </c>
      <c r="AH344" s="7" t="str">
        <f>IFERROR((Orders[[#This Row],[Sales]]/Orders[[#This Row],[Profit_Prodcut/]])*100, "")</f>
        <v/>
      </c>
      <c r="AI344" s="9">
        <f>Orders[[#This Row],[Discount]]</f>
        <v>0.06</v>
      </c>
    </row>
    <row r="345" spans="1:35">
      <c r="A345">
        <v>24387</v>
      </c>
      <c r="B345" t="s">
        <v>50</v>
      </c>
      <c r="C345" s="9">
        <v>0.06</v>
      </c>
      <c r="D345" s="7">
        <v>288.08999999999997</v>
      </c>
      <c r="E345">
        <v>65.989999999999995</v>
      </c>
      <c r="F345">
        <v>8.8000000000000007</v>
      </c>
      <c r="G345">
        <v>638</v>
      </c>
      <c r="H345" t="s">
        <v>753</v>
      </c>
      <c r="I345" t="s">
        <v>30</v>
      </c>
      <c r="J345" t="s">
        <v>117</v>
      </c>
      <c r="K345" t="s">
        <v>80</v>
      </c>
      <c r="L345" t="s">
        <v>81</v>
      </c>
      <c r="M345" t="s">
        <v>62</v>
      </c>
      <c r="N345" t="s">
        <v>754</v>
      </c>
      <c r="O345">
        <v>0.57999999999999996</v>
      </c>
      <c r="P345" t="s">
        <v>36</v>
      </c>
      <c r="Q345" t="s">
        <v>37</v>
      </c>
      <c r="R345" t="s">
        <v>48</v>
      </c>
      <c r="S345" t="s">
        <v>755</v>
      </c>
      <c r="T345">
        <v>95062</v>
      </c>
      <c r="U345" s="1">
        <v>42124</v>
      </c>
      <c r="V345" s="1">
        <v>42125</v>
      </c>
      <c r="W345">
        <v>9</v>
      </c>
      <c r="X345" s="6">
        <v>506.38</v>
      </c>
      <c r="Y345">
        <v>87954</v>
      </c>
      <c r="Z345">
        <v>1</v>
      </c>
      <c r="AA345" s="10">
        <v>56.89</v>
      </c>
      <c r="AB345">
        <v>32.32</v>
      </c>
      <c r="AC345" t="s">
        <v>3061</v>
      </c>
      <c r="AD345" t="s">
        <v>3070</v>
      </c>
      <c r="AE345" t="str">
        <f>IF(Orders[[#This Row],[Discount]]&gt;0, "Discounted", "Non-Discounted")</f>
        <v>Discounted</v>
      </c>
      <c r="AF345">
        <f>IF(Orders[[#This Row],[Profit]]&lt;0,Orders[[#This Row],[Profit]], 0)</f>
        <v>0</v>
      </c>
      <c r="AG345">
        <f>IF(Orders[[#This Row],[Profit]]&gt;0,Orders[[#This Row],[Profit]], 0)</f>
        <v>288.08999999999997</v>
      </c>
      <c r="AH345" s="7">
        <f>IFERROR((Orders[[#This Row],[Sales]]/Orders[[#This Row],[Profit_Prodcut/]])*100, "")</f>
        <v>175.77146030754281</v>
      </c>
      <c r="AI345" s="9">
        <f>Orders[[#This Row],[Discount]]</f>
        <v>0.06</v>
      </c>
    </row>
    <row r="346" spans="1:35">
      <c r="A346">
        <v>24388</v>
      </c>
      <c r="B346" t="s">
        <v>50</v>
      </c>
      <c r="C346" s="9">
        <v>0</v>
      </c>
      <c r="D346" s="7">
        <v>719.48</v>
      </c>
      <c r="E346">
        <v>195.99</v>
      </c>
      <c r="F346">
        <v>4.2</v>
      </c>
      <c r="G346">
        <v>638</v>
      </c>
      <c r="H346" t="s">
        <v>753</v>
      </c>
      <c r="I346" t="s">
        <v>30</v>
      </c>
      <c r="J346" t="s">
        <v>117</v>
      </c>
      <c r="K346" t="s">
        <v>80</v>
      </c>
      <c r="L346" t="s">
        <v>81</v>
      </c>
      <c r="M346" t="s">
        <v>62</v>
      </c>
      <c r="N346" t="s">
        <v>756</v>
      </c>
      <c r="O346">
        <v>0.56999999999999995</v>
      </c>
      <c r="P346" t="s">
        <v>36</v>
      </c>
      <c r="Q346" t="s">
        <v>37</v>
      </c>
      <c r="R346" t="s">
        <v>48</v>
      </c>
      <c r="S346" t="s">
        <v>755</v>
      </c>
      <c r="T346">
        <v>95062</v>
      </c>
      <c r="U346" s="1">
        <v>42124</v>
      </c>
      <c r="V346" s="1">
        <v>42126</v>
      </c>
      <c r="W346">
        <v>6</v>
      </c>
      <c r="X346" s="6">
        <v>1042.72</v>
      </c>
      <c r="Y346">
        <v>87954</v>
      </c>
      <c r="Z346">
        <v>2</v>
      </c>
      <c r="AA346" s="10">
        <v>69</v>
      </c>
      <c r="AB346">
        <v>0</v>
      </c>
      <c r="AC346" t="s">
        <v>3061</v>
      </c>
      <c r="AD346" t="s">
        <v>3071</v>
      </c>
      <c r="AE346" t="str">
        <f>IF(Orders[[#This Row],[Discount]]&gt;0, "Discounted", "Non-Discounted")</f>
        <v>Non-Discounted</v>
      </c>
      <c r="AF346">
        <f>IF(Orders[[#This Row],[Profit]]&lt;0,Orders[[#This Row],[Profit]], 0)</f>
        <v>0</v>
      </c>
      <c r="AG346">
        <f>IF(Orders[[#This Row],[Profit]]&gt;0,Orders[[#This Row],[Profit]], 0)</f>
        <v>719.48</v>
      </c>
      <c r="AH346" s="7">
        <f>IFERROR((Orders[[#This Row],[Sales]]/Orders[[#This Row],[Profit_Prodcut/]])*100, "")</f>
        <v>144.92689164396509</v>
      </c>
      <c r="AI346" s="9">
        <f>Orders[[#This Row],[Discount]]</f>
        <v>0</v>
      </c>
    </row>
    <row r="347" spans="1:35">
      <c r="A347">
        <v>25893</v>
      </c>
      <c r="B347" t="s">
        <v>40</v>
      </c>
      <c r="C347" s="9">
        <v>0</v>
      </c>
      <c r="D347" s="7">
        <v>1192.04</v>
      </c>
      <c r="E347">
        <v>236.97</v>
      </c>
      <c r="F347">
        <v>59.24</v>
      </c>
      <c r="G347">
        <v>639</v>
      </c>
      <c r="H347" t="s">
        <v>757</v>
      </c>
      <c r="I347" t="s">
        <v>42</v>
      </c>
      <c r="J347" t="s">
        <v>117</v>
      </c>
      <c r="K347" t="s">
        <v>44</v>
      </c>
      <c r="L347" t="s">
        <v>155</v>
      </c>
      <c r="M347" t="s">
        <v>124</v>
      </c>
      <c r="N347" t="s">
        <v>758</v>
      </c>
      <c r="O347">
        <v>0.61</v>
      </c>
      <c r="P347" t="s">
        <v>36</v>
      </c>
      <c r="Q347" t="s">
        <v>37</v>
      </c>
      <c r="R347" t="s">
        <v>48</v>
      </c>
      <c r="S347" t="s">
        <v>759</v>
      </c>
      <c r="T347">
        <v>93454</v>
      </c>
      <c r="U347" s="1">
        <v>42049</v>
      </c>
      <c r="V347" s="1">
        <v>42050</v>
      </c>
      <c r="W347">
        <v>9</v>
      </c>
      <c r="X347" s="6">
        <v>1769.91</v>
      </c>
      <c r="Y347">
        <v>87952</v>
      </c>
      <c r="Z347">
        <v>1</v>
      </c>
      <c r="AA347" s="10">
        <v>67.349999999999994</v>
      </c>
      <c r="AB347">
        <v>0</v>
      </c>
      <c r="AC347" t="s">
        <v>3059</v>
      </c>
      <c r="AD347" t="s">
        <v>3071</v>
      </c>
      <c r="AE347" t="str">
        <f>IF(Orders[[#This Row],[Discount]]&gt;0, "Discounted", "Non-Discounted")</f>
        <v>Non-Discounted</v>
      </c>
      <c r="AF347">
        <f>IF(Orders[[#This Row],[Profit]]&lt;0,Orders[[#This Row],[Profit]], 0)</f>
        <v>0</v>
      </c>
      <c r="AG347">
        <f>IF(Orders[[#This Row],[Profit]]&gt;0,Orders[[#This Row],[Profit]], 0)</f>
        <v>1192.04</v>
      </c>
      <c r="AH347" s="7">
        <f>IFERROR((Orders[[#This Row],[Sales]]/Orders[[#This Row],[Profit_Prodcut/]])*100, "")</f>
        <v>148.47740008724543</v>
      </c>
      <c r="AI347" s="9">
        <f>Orders[[#This Row],[Discount]]</f>
        <v>0</v>
      </c>
    </row>
    <row r="348" spans="1:35">
      <c r="A348">
        <v>7893</v>
      </c>
      <c r="B348" t="s">
        <v>40</v>
      </c>
      <c r="C348" s="9">
        <v>0</v>
      </c>
      <c r="D348" s="7">
        <v>1192.04</v>
      </c>
      <c r="E348">
        <v>236.97</v>
      </c>
      <c r="F348">
        <v>59.24</v>
      </c>
      <c r="G348">
        <v>640</v>
      </c>
      <c r="H348" t="s">
        <v>760</v>
      </c>
      <c r="I348" t="s">
        <v>42</v>
      </c>
      <c r="J348" t="s">
        <v>117</v>
      </c>
      <c r="K348" t="s">
        <v>44</v>
      </c>
      <c r="L348" t="s">
        <v>155</v>
      </c>
      <c r="M348" t="s">
        <v>124</v>
      </c>
      <c r="N348" t="s">
        <v>758</v>
      </c>
      <c r="O348">
        <v>0.61</v>
      </c>
      <c r="P348" t="s">
        <v>36</v>
      </c>
      <c r="Q348" t="s">
        <v>37</v>
      </c>
      <c r="R348" t="s">
        <v>38</v>
      </c>
      <c r="S348" t="s">
        <v>212</v>
      </c>
      <c r="T348">
        <v>98119</v>
      </c>
      <c r="U348" s="1">
        <v>42049</v>
      </c>
      <c r="V348" s="1">
        <v>42050</v>
      </c>
      <c r="W348">
        <v>34</v>
      </c>
      <c r="X348" s="6">
        <v>6686.34</v>
      </c>
      <c r="Y348">
        <v>56452</v>
      </c>
      <c r="Z348">
        <v>1</v>
      </c>
      <c r="AA348" s="10">
        <v>17.829999999999998</v>
      </c>
      <c r="AB348">
        <v>0</v>
      </c>
      <c r="AC348" t="s">
        <v>3059</v>
      </c>
      <c r="AD348" t="s">
        <v>3071</v>
      </c>
      <c r="AE348" t="str">
        <f>IF(Orders[[#This Row],[Discount]]&gt;0, "Discounted", "Non-Discounted")</f>
        <v>Non-Discounted</v>
      </c>
      <c r="AF348">
        <f>IF(Orders[[#This Row],[Profit]]&lt;0,Orders[[#This Row],[Profit]], 0)</f>
        <v>0</v>
      </c>
      <c r="AG348">
        <f>IF(Orders[[#This Row],[Profit]]&gt;0,Orders[[#This Row],[Profit]], 0)</f>
        <v>1192.04</v>
      </c>
      <c r="AH348" s="7">
        <f>IFERROR((Orders[[#This Row],[Sales]]/Orders[[#This Row],[Profit_Prodcut/]])*100, "")</f>
        <v>560.91574108251405</v>
      </c>
      <c r="AI348" s="9">
        <f>Orders[[#This Row],[Discount]]</f>
        <v>0</v>
      </c>
    </row>
    <row r="349" spans="1:35">
      <c r="A349">
        <v>1539</v>
      </c>
      <c r="B349" t="s">
        <v>109</v>
      </c>
      <c r="C349" s="9">
        <v>0.06</v>
      </c>
      <c r="D349" s="7">
        <v>-229.68</v>
      </c>
      <c r="E349">
        <v>160.97999999999999</v>
      </c>
      <c r="F349">
        <v>35.020000000000003</v>
      </c>
      <c r="G349">
        <v>640</v>
      </c>
      <c r="H349" t="s">
        <v>760</v>
      </c>
      <c r="I349" t="s">
        <v>42</v>
      </c>
      <c r="J349" t="s">
        <v>117</v>
      </c>
      <c r="K349" t="s">
        <v>44</v>
      </c>
      <c r="L349" t="s">
        <v>194</v>
      </c>
      <c r="M349" t="s">
        <v>124</v>
      </c>
      <c r="N349" t="s">
        <v>751</v>
      </c>
      <c r="O349">
        <v>0.72</v>
      </c>
      <c r="P349" t="s">
        <v>36</v>
      </c>
      <c r="Q349" t="s">
        <v>37</v>
      </c>
      <c r="R349" t="s">
        <v>38</v>
      </c>
      <c r="S349" t="s">
        <v>212</v>
      </c>
      <c r="T349">
        <v>98119</v>
      </c>
      <c r="U349" s="1">
        <v>42083</v>
      </c>
      <c r="V349" s="1">
        <v>42087</v>
      </c>
      <c r="W349">
        <v>30</v>
      </c>
      <c r="X349" s="6">
        <v>4620.05</v>
      </c>
      <c r="Y349">
        <v>11077</v>
      </c>
      <c r="Z349">
        <v>4</v>
      </c>
      <c r="AA349" s="10">
        <v>-4.97</v>
      </c>
      <c r="AB349">
        <v>294.89999999999998</v>
      </c>
      <c r="AC349" t="s">
        <v>3062</v>
      </c>
      <c r="AD349" t="s">
        <v>3070</v>
      </c>
      <c r="AE349" t="str">
        <f>IF(Orders[[#This Row],[Discount]]&gt;0, "Discounted", "Non-Discounted")</f>
        <v>Discounted</v>
      </c>
      <c r="AF349">
        <f>IF(Orders[[#This Row],[Profit]]&lt;0,Orders[[#This Row],[Profit]], 0)</f>
        <v>-229.68</v>
      </c>
      <c r="AG349">
        <f>IF(Orders[[#This Row],[Profit]]&gt;0,Orders[[#This Row],[Profit]], 0)</f>
        <v>0</v>
      </c>
      <c r="AH349" s="7" t="str">
        <f>IFERROR((Orders[[#This Row],[Sales]]/Orders[[#This Row],[Profit_Prodcut/]])*100, "")</f>
        <v/>
      </c>
      <c r="AI349" s="9">
        <f>Orders[[#This Row],[Discount]]</f>
        <v>0.06</v>
      </c>
    </row>
    <row r="350" spans="1:35">
      <c r="A350">
        <v>6387</v>
      </c>
      <c r="B350" t="s">
        <v>50</v>
      </c>
      <c r="C350" s="9">
        <v>0.06</v>
      </c>
      <c r="D350" s="7">
        <v>288.08999999999997</v>
      </c>
      <c r="E350">
        <v>65.989999999999995</v>
      </c>
      <c r="F350">
        <v>8.8000000000000007</v>
      </c>
      <c r="G350">
        <v>640</v>
      </c>
      <c r="H350" t="s">
        <v>760</v>
      </c>
      <c r="I350" t="s">
        <v>30</v>
      </c>
      <c r="J350" t="s">
        <v>117</v>
      </c>
      <c r="K350" t="s">
        <v>80</v>
      </c>
      <c r="L350" t="s">
        <v>81</v>
      </c>
      <c r="M350" t="s">
        <v>62</v>
      </c>
      <c r="N350" t="s">
        <v>754</v>
      </c>
      <c r="O350">
        <v>0.57999999999999996</v>
      </c>
      <c r="P350" t="s">
        <v>36</v>
      </c>
      <c r="Q350" t="s">
        <v>37</v>
      </c>
      <c r="R350" t="s">
        <v>38</v>
      </c>
      <c r="S350" t="s">
        <v>212</v>
      </c>
      <c r="T350">
        <v>98119</v>
      </c>
      <c r="U350" s="1">
        <v>42124</v>
      </c>
      <c r="V350" s="1">
        <v>42125</v>
      </c>
      <c r="W350">
        <v>34</v>
      </c>
      <c r="X350" s="6">
        <v>1912.98</v>
      </c>
      <c r="Y350">
        <v>45380</v>
      </c>
      <c r="Z350">
        <v>1</v>
      </c>
      <c r="AA350" s="10">
        <v>15.06</v>
      </c>
      <c r="AB350">
        <v>122.11</v>
      </c>
      <c r="AC350" t="s">
        <v>3061</v>
      </c>
      <c r="AD350" t="s">
        <v>3070</v>
      </c>
      <c r="AE350" t="str">
        <f>IF(Orders[[#This Row],[Discount]]&gt;0, "Discounted", "Non-Discounted")</f>
        <v>Discounted</v>
      </c>
      <c r="AF350">
        <f>IF(Orders[[#This Row],[Profit]]&lt;0,Orders[[#This Row],[Profit]], 0)</f>
        <v>0</v>
      </c>
      <c r="AG350">
        <f>IF(Orders[[#This Row],[Profit]]&gt;0,Orders[[#This Row],[Profit]], 0)</f>
        <v>288.08999999999997</v>
      </c>
      <c r="AH350" s="7">
        <f>IFERROR((Orders[[#This Row],[Sales]]/Orders[[#This Row],[Profit_Prodcut/]])*100, "")</f>
        <v>664.02165989794867</v>
      </c>
      <c r="AI350" s="9">
        <f>Orders[[#This Row],[Discount]]</f>
        <v>0.06</v>
      </c>
    </row>
    <row r="351" spans="1:35">
      <c r="A351">
        <v>6388</v>
      </c>
      <c r="B351" t="s">
        <v>50</v>
      </c>
      <c r="C351" s="9">
        <v>0</v>
      </c>
      <c r="D351" s="7">
        <v>1030.51</v>
      </c>
      <c r="E351">
        <v>195.99</v>
      </c>
      <c r="F351">
        <v>4.2</v>
      </c>
      <c r="G351">
        <v>640</v>
      </c>
      <c r="H351" t="s">
        <v>760</v>
      </c>
      <c r="I351" t="s">
        <v>30</v>
      </c>
      <c r="J351" t="s">
        <v>117</v>
      </c>
      <c r="K351" t="s">
        <v>80</v>
      </c>
      <c r="L351" t="s">
        <v>81</v>
      </c>
      <c r="M351" t="s">
        <v>62</v>
      </c>
      <c r="N351" t="s">
        <v>756</v>
      </c>
      <c r="O351">
        <v>0.56999999999999995</v>
      </c>
      <c r="P351" t="s">
        <v>36</v>
      </c>
      <c r="Q351" t="s">
        <v>37</v>
      </c>
      <c r="R351" t="s">
        <v>38</v>
      </c>
      <c r="S351" t="s">
        <v>212</v>
      </c>
      <c r="T351">
        <v>98119</v>
      </c>
      <c r="U351" s="1">
        <v>42124</v>
      </c>
      <c r="V351" s="1">
        <v>42126</v>
      </c>
      <c r="W351">
        <v>24</v>
      </c>
      <c r="X351" s="6">
        <v>4170.87</v>
      </c>
      <c r="Y351">
        <v>45380</v>
      </c>
      <c r="Z351">
        <v>2</v>
      </c>
      <c r="AA351" s="10">
        <v>24.71</v>
      </c>
      <c r="AB351">
        <v>0</v>
      </c>
      <c r="AC351" t="s">
        <v>3061</v>
      </c>
      <c r="AD351" t="s">
        <v>3071</v>
      </c>
      <c r="AE351" t="str">
        <f>IF(Orders[[#This Row],[Discount]]&gt;0, "Discounted", "Non-Discounted")</f>
        <v>Non-Discounted</v>
      </c>
      <c r="AF351">
        <f>IF(Orders[[#This Row],[Profit]]&lt;0,Orders[[#This Row],[Profit]], 0)</f>
        <v>0</v>
      </c>
      <c r="AG351">
        <f>IF(Orders[[#This Row],[Profit]]&gt;0,Orders[[#This Row],[Profit]], 0)</f>
        <v>1030.51</v>
      </c>
      <c r="AH351" s="7">
        <f>IFERROR((Orders[[#This Row],[Sales]]/Orders[[#This Row],[Profit_Prodcut/]])*100, "")</f>
        <v>404.73843048587588</v>
      </c>
      <c r="AI351" s="9">
        <f>Orders[[#This Row],[Discount]]</f>
        <v>0</v>
      </c>
    </row>
    <row r="352" spans="1:35">
      <c r="A352">
        <v>24869</v>
      </c>
      <c r="B352" t="s">
        <v>109</v>
      </c>
      <c r="C352" s="9">
        <v>0.03</v>
      </c>
      <c r="D352" s="7">
        <v>261.44</v>
      </c>
      <c r="E352">
        <v>51.75</v>
      </c>
      <c r="F352">
        <v>19.989999999999998</v>
      </c>
      <c r="G352">
        <v>646</v>
      </c>
      <c r="H352" t="s">
        <v>761</v>
      </c>
      <c r="I352" t="s">
        <v>52</v>
      </c>
      <c r="J352" t="s">
        <v>31</v>
      </c>
      <c r="K352" t="s">
        <v>44</v>
      </c>
      <c r="L352" t="s">
        <v>53</v>
      </c>
      <c r="M352" t="s">
        <v>62</v>
      </c>
      <c r="N352" t="s">
        <v>762</v>
      </c>
      <c r="O352">
        <v>0.55000000000000004</v>
      </c>
      <c r="P352" t="s">
        <v>36</v>
      </c>
      <c r="Q352" t="s">
        <v>64</v>
      </c>
      <c r="R352" t="s">
        <v>65</v>
      </c>
      <c r="S352" t="s">
        <v>763</v>
      </c>
      <c r="T352">
        <v>55379</v>
      </c>
      <c r="U352" s="1">
        <v>42172</v>
      </c>
      <c r="V352" s="1">
        <v>42177</v>
      </c>
      <c r="W352">
        <v>16</v>
      </c>
      <c r="X352" s="6">
        <v>818.81</v>
      </c>
      <c r="Y352">
        <v>90735</v>
      </c>
      <c r="Z352">
        <v>5</v>
      </c>
      <c r="AA352" s="10">
        <v>31.93</v>
      </c>
      <c r="AB352">
        <v>25.32</v>
      </c>
      <c r="AC352" t="s">
        <v>3058</v>
      </c>
      <c r="AD352" t="s">
        <v>3070</v>
      </c>
      <c r="AE352" t="str">
        <f>IF(Orders[[#This Row],[Discount]]&gt;0, "Discounted", "Non-Discounted")</f>
        <v>Discounted</v>
      </c>
      <c r="AF352">
        <f>IF(Orders[[#This Row],[Profit]]&lt;0,Orders[[#This Row],[Profit]], 0)</f>
        <v>0</v>
      </c>
      <c r="AG352">
        <f>IF(Orders[[#This Row],[Profit]]&gt;0,Orders[[#This Row],[Profit]], 0)</f>
        <v>261.44</v>
      </c>
      <c r="AH352" s="7">
        <f>IFERROR((Orders[[#This Row],[Sales]]/Orders[[#This Row],[Profit_Prodcut/]])*100, "")</f>
        <v>313.1923194614443</v>
      </c>
      <c r="AI352" s="9">
        <f>Orders[[#This Row],[Discount]]</f>
        <v>0.03</v>
      </c>
    </row>
    <row r="353" spans="1:35">
      <c r="A353">
        <v>21760</v>
      </c>
      <c r="B353" t="s">
        <v>40</v>
      </c>
      <c r="C353" s="9">
        <v>0.02</v>
      </c>
      <c r="D353" s="7">
        <v>-10.36</v>
      </c>
      <c r="E353">
        <v>25.38</v>
      </c>
      <c r="F353">
        <v>8.99</v>
      </c>
      <c r="G353">
        <v>648</v>
      </c>
      <c r="H353" t="s">
        <v>764</v>
      </c>
      <c r="I353" t="s">
        <v>52</v>
      </c>
      <c r="J353" t="s">
        <v>43</v>
      </c>
      <c r="K353" t="s">
        <v>44</v>
      </c>
      <c r="L353" t="s">
        <v>53</v>
      </c>
      <c r="M353" t="s">
        <v>54</v>
      </c>
      <c r="N353" t="s">
        <v>765</v>
      </c>
      <c r="O353">
        <v>0.5</v>
      </c>
      <c r="P353" t="s">
        <v>36</v>
      </c>
      <c r="Q353" t="s">
        <v>64</v>
      </c>
      <c r="R353" t="s">
        <v>181</v>
      </c>
      <c r="S353" t="s">
        <v>766</v>
      </c>
      <c r="T353">
        <v>60440</v>
      </c>
      <c r="U353" s="1">
        <v>42176</v>
      </c>
      <c r="V353" s="1">
        <v>42177</v>
      </c>
      <c r="W353">
        <v>1</v>
      </c>
      <c r="X353" s="6">
        <v>34.11</v>
      </c>
      <c r="Y353">
        <v>91365</v>
      </c>
      <c r="Z353">
        <v>1</v>
      </c>
      <c r="AA353" s="10">
        <v>-30.37</v>
      </c>
      <c r="AB353">
        <v>0.7</v>
      </c>
      <c r="AC353" t="s">
        <v>3058</v>
      </c>
      <c r="AD353" t="s">
        <v>3070</v>
      </c>
      <c r="AE353" t="str">
        <f>IF(Orders[[#This Row],[Discount]]&gt;0, "Discounted", "Non-Discounted")</f>
        <v>Discounted</v>
      </c>
      <c r="AF353">
        <f>IF(Orders[[#This Row],[Profit]]&lt;0,Orders[[#This Row],[Profit]], 0)</f>
        <v>-10.36</v>
      </c>
      <c r="AG353">
        <f>IF(Orders[[#This Row],[Profit]]&gt;0,Orders[[#This Row],[Profit]], 0)</f>
        <v>0</v>
      </c>
      <c r="AH353" s="7" t="str">
        <f>IFERROR((Orders[[#This Row],[Sales]]/Orders[[#This Row],[Profit_Prodcut/]])*100, "")</f>
        <v/>
      </c>
      <c r="AI353" s="9">
        <f>Orders[[#This Row],[Discount]]</f>
        <v>0.02</v>
      </c>
    </row>
    <row r="354" spans="1:35">
      <c r="A354">
        <v>23154</v>
      </c>
      <c r="B354" t="s">
        <v>59</v>
      </c>
      <c r="C354" s="9">
        <v>0.02</v>
      </c>
      <c r="D354" s="7">
        <v>106.75</v>
      </c>
      <c r="E354">
        <v>3.78</v>
      </c>
      <c r="F354">
        <v>0.71</v>
      </c>
      <c r="G354">
        <v>649</v>
      </c>
      <c r="H354" t="s">
        <v>767</v>
      </c>
      <c r="I354" t="s">
        <v>52</v>
      </c>
      <c r="J354" t="s">
        <v>43</v>
      </c>
      <c r="K354" t="s">
        <v>32</v>
      </c>
      <c r="L354" t="s">
        <v>69</v>
      </c>
      <c r="M354" t="s">
        <v>34</v>
      </c>
      <c r="N354" t="s">
        <v>768</v>
      </c>
      <c r="O354">
        <v>0.39</v>
      </c>
      <c r="P354" t="s">
        <v>36</v>
      </c>
      <c r="Q354" t="s">
        <v>64</v>
      </c>
      <c r="R354" t="s">
        <v>181</v>
      </c>
      <c r="S354" t="s">
        <v>769</v>
      </c>
      <c r="T354">
        <v>60089</v>
      </c>
      <c r="U354" s="1">
        <v>42153</v>
      </c>
      <c r="V354" s="1">
        <v>42154</v>
      </c>
      <c r="W354">
        <v>40</v>
      </c>
      <c r="X354" s="6">
        <v>154.71</v>
      </c>
      <c r="Y354">
        <v>91366</v>
      </c>
      <c r="Z354">
        <v>1</v>
      </c>
      <c r="AA354" s="10">
        <v>69</v>
      </c>
      <c r="AB354">
        <v>3.16</v>
      </c>
      <c r="AC354" t="s">
        <v>3060</v>
      </c>
      <c r="AD354" t="s">
        <v>3070</v>
      </c>
      <c r="AE354" t="str">
        <f>IF(Orders[[#This Row],[Discount]]&gt;0, "Discounted", "Non-Discounted")</f>
        <v>Discounted</v>
      </c>
      <c r="AF354">
        <f>IF(Orders[[#This Row],[Profit]]&lt;0,Orders[[#This Row],[Profit]], 0)</f>
        <v>0</v>
      </c>
      <c r="AG354">
        <f>IF(Orders[[#This Row],[Profit]]&gt;0,Orders[[#This Row],[Profit]], 0)</f>
        <v>106.75</v>
      </c>
      <c r="AH354" s="7">
        <f>IFERROR((Orders[[#This Row],[Sales]]/Orders[[#This Row],[Profit_Prodcut/]])*100, "")</f>
        <v>144.92740046838409</v>
      </c>
      <c r="AI354" s="9">
        <f>Orders[[#This Row],[Discount]]</f>
        <v>0.02</v>
      </c>
    </row>
    <row r="355" spans="1:35">
      <c r="A355">
        <v>24199</v>
      </c>
      <c r="B355" t="s">
        <v>28</v>
      </c>
      <c r="C355" s="9">
        <v>0.08</v>
      </c>
      <c r="D355" s="7">
        <v>-246.93</v>
      </c>
      <c r="E355">
        <v>15.99</v>
      </c>
      <c r="F355">
        <v>13.18</v>
      </c>
      <c r="G355">
        <v>651</v>
      </c>
      <c r="H355" t="s">
        <v>770</v>
      </c>
      <c r="I355" t="s">
        <v>52</v>
      </c>
      <c r="J355" t="s">
        <v>117</v>
      </c>
      <c r="K355" t="s">
        <v>32</v>
      </c>
      <c r="L355" t="s">
        <v>112</v>
      </c>
      <c r="M355" t="s">
        <v>62</v>
      </c>
      <c r="N355" t="s">
        <v>641</v>
      </c>
      <c r="O355">
        <v>0.37</v>
      </c>
      <c r="P355" t="s">
        <v>36</v>
      </c>
      <c r="Q355" t="s">
        <v>37</v>
      </c>
      <c r="R355" t="s">
        <v>536</v>
      </c>
      <c r="S355" t="s">
        <v>771</v>
      </c>
      <c r="T355">
        <v>89115</v>
      </c>
      <c r="U355" s="1">
        <v>42011</v>
      </c>
      <c r="V355" s="1">
        <v>42012</v>
      </c>
      <c r="W355">
        <v>12</v>
      </c>
      <c r="X355" s="6">
        <v>192.33</v>
      </c>
      <c r="Y355">
        <v>91575</v>
      </c>
      <c r="Z355">
        <v>1</v>
      </c>
      <c r="AA355" s="10">
        <v>-128.38999999999999</v>
      </c>
      <c r="AB355">
        <v>16.72</v>
      </c>
      <c r="AC355" t="s">
        <v>3057</v>
      </c>
      <c r="AD355" t="s">
        <v>3070</v>
      </c>
      <c r="AE355" t="str">
        <f>IF(Orders[[#This Row],[Discount]]&gt;0, "Discounted", "Non-Discounted")</f>
        <v>Discounted</v>
      </c>
      <c r="AF355">
        <f>IF(Orders[[#This Row],[Profit]]&lt;0,Orders[[#This Row],[Profit]], 0)</f>
        <v>-246.93</v>
      </c>
      <c r="AG355">
        <f>IF(Orders[[#This Row],[Profit]]&gt;0,Orders[[#This Row],[Profit]], 0)</f>
        <v>0</v>
      </c>
      <c r="AH355" s="7" t="str">
        <f>IFERROR((Orders[[#This Row],[Sales]]/Orders[[#This Row],[Profit_Prodcut/]])*100, "")</f>
        <v/>
      </c>
      <c r="AI355" s="9">
        <f>Orders[[#This Row],[Discount]]</f>
        <v>0.08</v>
      </c>
    </row>
    <row r="356" spans="1:35">
      <c r="A356">
        <v>23433</v>
      </c>
      <c r="B356" t="s">
        <v>109</v>
      </c>
      <c r="C356" s="9">
        <v>0.04</v>
      </c>
      <c r="D356" s="7">
        <v>4233.26</v>
      </c>
      <c r="E356">
        <v>880.98</v>
      </c>
      <c r="F356">
        <v>44.55</v>
      </c>
      <c r="G356">
        <v>651</v>
      </c>
      <c r="H356" t="s">
        <v>770</v>
      </c>
      <c r="I356" t="s">
        <v>42</v>
      </c>
      <c r="J356" t="s">
        <v>117</v>
      </c>
      <c r="K356" t="s">
        <v>44</v>
      </c>
      <c r="L356" t="s">
        <v>194</v>
      </c>
      <c r="M356" t="s">
        <v>124</v>
      </c>
      <c r="N356" t="s">
        <v>772</v>
      </c>
      <c r="O356">
        <v>0.62</v>
      </c>
      <c r="P356" t="s">
        <v>36</v>
      </c>
      <c r="Q356" t="s">
        <v>37</v>
      </c>
      <c r="R356" t="s">
        <v>536</v>
      </c>
      <c r="S356" t="s">
        <v>771</v>
      </c>
      <c r="T356">
        <v>89115</v>
      </c>
      <c r="U356" s="1">
        <v>42050</v>
      </c>
      <c r="V356" s="1">
        <v>42054</v>
      </c>
      <c r="W356">
        <v>8</v>
      </c>
      <c r="X356" s="6">
        <v>6901.25</v>
      </c>
      <c r="Y356">
        <v>91576</v>
      </c>
      <c r="Z356">
        <v>4</v>
      </c>
      <c r="AA356" s="10">
        <v>61.34</v>
      </c>
      <c r="AB356">
        <v>287.55</v>
      </c>
      <c r="AC356" t="s">
        <v>3059</v>
      </c>
      <c r="AD356" t="s">
        <v>3070</v>
      </c>
      <c r="AE356" t="str">
        <f>IF(Orders[[#This Row],[Discount]]&gt;0, "Discounted", "Non-Discounted")</f>
        <v>Discounted</v>
      </c>
      <c r="AF356">
        <f>IF(Orders[[#This Row],[Profit]]&lt;0,Orders[[#This Row],[Profit]], 0)</f>
        <v>0</v>
      </c>
      <c r="AG356">
        <f>IF(Orders[[#This Row],[Profit]]&gt;0,Orders[[#This Row],[Profit]], 0)</f>
        <v>4233.26</v>
      </c>
      <c r="AH356" s="7">
        <f>IFERROR((Orders[[#This Row],[Sales]]/Orders[[#This Row],[Profit_Prodcut/]])*100, "")</f>
        <v>163.02447758937555</v>
      </c>
      <c r="AI356" s="9">
        <f>Orders[[#This Row],[Discount]]</f>
        <v>0.04</v>
      </c>
    </row>
    <row r="357" spans="1:35">
      <c r="A357">
        <v>23434</v>
      </c>
      <c r="B357" t="s">
        <v>109</v>
      </c>
      <c r="C357" s="9">
        <v>7.0000000000000007E-2</v>
      </c>
      <c r="D357" s="7">
        <v>102.77</v>
      </c>
      <c r="E357">
        <v>13.4</v>
      </c>
      <c r="F357">
        <v>4.95</v>
      </c>
      <c r="G357">
        <v>651</v>
      </c>
      <c r="H357" t="s">
        <v>770</v>
      </c>
      <c r="I357" t="s">
        <v>52</v>
      </c>
      <c r="J357" t="s">
        <v>117</v>
      </c>
      <c r="K357" t="s">
        <v>44</v>
      </c>
      <c r="L357" t="s">
        <v>53</v>
      </c>
      <c r="M357" t="s">
        <v>54</v>
      </c>
      <c r="N357" t="s">
        <v>773</v>
      </c>
      <c r="O357">
        <v>0.37</v>
      </c>
      <c r="P357" t="s">
        <v>36</v>
      </c>
      <c r="Q357" t="s">
        <v>37</v>
      </c>
      <c r="R357" t="s">
        <v>536</v>
      </c>
      <c r="S357" t="s">
        <v>771</v>
      </c>
      <c r="T357">
        <v>89115</v>
      </c>
      <c r="U357" s="1">
        <v>42050</v>
      </c>
      <c r="V357" s="1">
        <v>42055</v>
      </c>
      <c r="W357">
        <v>11</v>
      </c>
      <c r="X357" s="6">
        <v>148.94</v>
      </c>
      <c r="Y357">
        <v>91576</v>
      </c>
      <c r="Z357">
        <v>5</v>
      </c>
      <c r="AA357" s="10">
        <v>69</v>
      </c>
      <c r="AB357">
        <v>11.21</v>
      </c>
      <c r="AC357" t="s">
        <v>3059</v>
      </c>
      <c r="AD357" t="s">
        <v>3070</v>
      </c>
      <c r="AE357" t="str">
        <f>IF(Orders[[#This Row],[Discount]]&gt;0, "Discounted", "Non-Discounted")</f>
        <v>Discounted</v>
      </c>
      <c r="AF357">
        <f>IF(Orders[[#This Row],[Profit]]&lt;0,Orders[[#This Row],[Profit]], 0)</f>
        <v>0</v>
      </c>
      <c r="AG357">
        <f>IF(Orders[[#This Row],[Profit]]&gt;0,Orders[[#This Row],[Profit]], 0)</f>
        <v>102.77</v>
      </c>
      <c r="AH357" s="7">
        <f>IFERROR((Orders[[#This Row],[Sales]]/Orders[[#This Row],[Profit_Prodcut/]])*100, "")</f>
        <v>144.92556193441666</v>
      </c>
      <c r="AI357" s="9">
        <f>Orders[[#This Row],[Discount]]</f>
        <v>7.0000000000000007E-2</v>
      </c>
    </row>
    <row r="358" spans="1:35">
      <c r="A358">
        <v>23435</v>
      </c>
      <c r="B358" t="s">
        <v>109</v>
      </c>
      <c r="C358" s="9">
        <v>0.01</v>
      </c>
      <c r="D358" s="7">
        <v>-36.67</v>
      </c>
      <c r="E358">
        <v>15.99</v>
      </c>
      <c r="F358">
        <v>11.28</v>
      </c>
      <c r="G358">
        <v>651</v>
      </c>
      <c r="H358" t="s">
        <v>770</v>
      </c>
      <c r="I358" t="s">
        <v>52</v>
      </c>
      <c r="J358" t="s">
        <v>117</v>
      </c>
      <c r="K358" t="s">
        <v>80</v>
      </c>
      <c r="L358" t="s">
        <v>88</v>
      </c>
      <c r="M358" t="s">
        <v>89</v>
      </c>
      <c r="N358" t="s">
        <v>553</v>
      </c>
      <c r="O358">
        <v>0.38</v>
      </c>
      <c r="P358" t="s">
        <v>36</v>
      </c>
      <c r="Q358" t="s">
        <v>37</v>
      </c>
      <c r="R358" t="s">
        <v>536</v>
      </c>
      <c r="S358" t="s">
        <v>771</v>
      </c>
      <c r="T358">
        <v>89115</v>
      </c>
      <c r="U358" s="1">
        <v>42050</v>
      </c>
      <c r="V358" s="1">
        <v>42057</v>
      </c>
      <c r="W358">
        <v>12</v>
      </c>
      <c r="X358" s="6">
        <v>200.68</v>
      </c>
      <c r="Y358">
        <v>91576</v>
      </c>
      <c r="Z358">
        <v>7</v>
      </c>
      <c r="AA358" s="10">
        <v>-18.27</v>
      </c>
      <c r="AB358">
        <v>2.0299999999999998</v>
      </c>
      <c r="AC358" t="s">
        <v>3059</v>
      </c>
      <c r="AD358" t="s">
        <v>3070</v>
      </c>
      <c r="AE358" t="str">
        <f>IF(Orders[[#This Row],[Discount]]&gt;0, "Discounted", "Non-Discounted")</f>
        <v>Discounted</v>
      </c>
      <c r="AF358">
        <f>IF(Orders[[#This Row],[Profit]]&lt;0,Orders[[#This Row],[Profit]], 0)</f>
        <v>-36.67</v>
      </c>
      <c r="AG358">
        <f>IF(Orders[[#This Row],[Profit]]&gt;0,Orders[[#This Row],[Profit]], 0)</f>
        <v>0</v>
      </c>
      <c r="AH358" s="7" t="str">
        <f>IFERROR((Orders[[#This Row],[Sales]]/Orders[[#This Row],[Profit_Prodcut/]])*100, "")</f>
        <v/>
      </c>
      <c r="AI358" s="9">
        <f>Orders[[#This Row],[Discount]]</f>
        <v>0.01</v>
      </c>
    </row>
    <row r="359" spans="1:35">
      <c r="A359">
        <v>25055</v>
      </c>
      <c r="B359" t="s">
        <v>40</v>
      </c>
      <c r="C359" s="9">
        <v>0</v>
      </c>
      <c r="D359" s="7">
        <v>20.64</v>
      </c>
      <c r="E359">
        <v>2.78</v>
      </c>
      <c r="F359">
        <v>1.49</v>
      </c>
      <c r="G359">
        <v>653</v>
      </c>
      <c r="H359" t="s">
        <v>774</v>
      </c>
      <c r="I359" t="s">
        <v>30</v>
      </c>
      <c r="J359" t="s">
        <v>117</v>
      </c>
      <c r="K359" t="s">
        <v>32</v>
      </c>
      <c r="L359" t="s">
        <v>112</v>
      </c>
      <c r="M359" t="s">
        <v>62</v>
      </c>
      <c r="N359" t="s">
        <v>775</v>
      </c>
      <c r="O359">
        <v>0.36</v>
      </c>
      <c r="P359" t="s">
        <v>36</v>
      </c>
      <c r="Q359" t="s">
        <v>37</v>
      </c>
      <c r="R359" t="s">
        <v>48</v>
      </c>
      <c r="S359" t="s">
        <v>776</v>
      </c>
      <c r="T359">
        <v>91730</v>
      </c>
      <c r="U359" s="1">
        <v>42110</v>
      </c>
      <c r="V359" s="1">
        <v>42111</v>
      </c>
      <c r="W359">
        <v>9</v>
      </c>
      <c r="X359" s="6">
        <v>29.92</v>
      </c>
      <c r="Y359">
        <v>91213</v>
      </c>
      <c r="Z359">
        <v>1</v>
      </c>
      <c r="AA359" s="10">
        <v>69</v>
      </c>
      <c r="AB359">
        <v>0</v>
      </c>
      <c r="AC359" t="s">
        <v>3061</v>
      </c>
      <c r="AD359" t="s">
        <v>3071</v>
      </c>
      <c r="AE359" t="str">
        <f>IF(Orders[[#This Row],[Discount]]&gt;0, "Discounted", "Non-Discounted")</f>
        <v>Non-Discounted</v>
      </c>
      <c r="AF359">
        <f>IF(Orders[[#This Row],[Profit]]&lt;0,Orders[[#This Row],[Profit]], 0)</f>
        <v>0</v>
      </c>
      <c r="AG359">
        <f>IF(Orders[[#This Row],[Profit]]&gt;0,Orders[[#This Row],[Profit]], 0)</f>
        <v>20.64</v>
      </c>
      <c r="AH359" s="7">
        <f>IFERROR((Orders[[#This Row],[Sales]]/Orders[[#This Row],[Profit_Prodcut/]])*100, "")</f>
        <v>144.96124031007753</v>
      </c>
      <c r="AI359" s="9">
        <f>Orders[[#This Row],[Discount]]</f>
        <v>0</v>
      </c>
    </row>
    <row r="360" spans="1:35">
      <c r="A360">
        <v>20874</v>
      </c>
      <c r="B360" t="s">
        <v>50</v>
      </c>
      <c r="C360" s="9">
        <v>0.1</v>
      </c>
      <c r="D360" s="7">
        <v>-24.2</v>
      </c>
      <c r="E360">
        <v>18.97</v>
      </c>
      <c r="F360">
        <v>9.0299999999999994</v>
      </c>
      <c r="G360">
        <v>657</v>
      </c>
      <c r="H360" t="s">
        <v>777</v>
      </c>
      <c r="I360" t="s">
        <v>52</v>
      </c>
      <c r="J360" t="s">
        <v>117</v>
      </c>
      <c r="K360" t="s">
        <v>32</v>
      </c>
      <c r="L360" t="s">
        <v>96</v>
      </c>
      <c r="M360" t="s">
        <v>62</v>
      </c>
      <c r="N360" t="s">
        <v>778</v>
      </c>
      <c r="O360">
        <v>0.37</v>
      </c>
      <c r="P360" t="s">
        <v>36</v>
      </c>
      <c r="Q360" t="s">
        <v>56</v>
      </c>
      <c r="R360" t="s">
        <v>196</v>
      </c>
      <c r="S360" t="s">
        <v>779</v>
      </c>
      <c r="T360">
        <v>1540</v>
      </c>
      <c r="U360" s="1">
        <v>42023</v>
      </c>
      <c r="V360" s="1">
        <v>42025</v>
      </c>
      <c r="W360">
        <v>1</v>
      </c>
      <c r="X360" s="6">
        <v>19.73</v>
      </c>
      <c r="Y360">
        <v>91212</v>
      </c>
      <c r="Z360">
        <v>2</v>
      </c>
      <c r="AA360" s="10">
        <v>-122.68</v>
      </c>
      <c r="AB360">
        <v>2.19</v>
      </c>
      <c r="AC360" t="s">
        <v>3057</v>
      </c>
      <c r="AD360" t="s">
        <v>3070</v>
      </c>
      <c r="AE360" t="str">
        <f>IF(Orders[[#This Row],[Discount]]&gt;0, "Discounted", "Non-Discounted")</f>
        <v>Discounted</v>
      </c>
      <c r="AF360">
        <f>IF(Orders[[#This Row],[Profit]]&lt;0,Orders[[#This Row],[Profit]], 0)</f>
        <v>-24.2</v>
      </c>
      <c r="AG360">
        <f>IF(Orders[[#This Row],[Profit]]&gt;0,Orders[[#This Row],[Profit]], 0)</f>
        <v>0</v>
      </c>
      <c r="AH360" s="7" t="str">
        <f>IFERROR((Orders[[#This Row],[Sales]]/Orders[[#This Row],[Profit_Prodcut/]])*100, "")</f>
        <v/>
      </c>
      <c r="AI360" s="9">
        <f>Orders[[#This Row],[Discount]]</f>
        <v>0.1</v>
      </c>
    </row>
    <row r="361" spans="1:35">
      <c r="A361">
        <v>20875</v>
      </c>
      <c r="B361" t="s">
        <v>50</v>
      </c>
      <c r="C361" s="9">
        <v>0</v>
      </c>
      <c r="D361" s="7">
        <v>-126.06</v>
      </c>
      <c r="E361">
        <v>119.99</v>
      </c>
      <c r="F361">
        <v>56.14</v>
      </c>
      <c r="G361">
        <v>659</v>
      </c>
      <c r="H361" t="s">
        <v>780</v>
      </c>
      <c r="I361" t="s">
        <v>42</v>
      </c>
      <c r="J361" t="s">
        <v>117</v>
      </c>
      <c r="K361" t="s">
        <v>80</v>
      </c>
      <c r="L361" t="s">
        <v>88</v>
      </c>
      <c r="M361" t="s">
        <v>124</v>
      </c>
      <c r="N361" t="s">
        <v>321</v>
      </c>
      <c r="O361">
        <v>0.39</v>
      </c>
      <c r="P361" t="s">
        <v>36</v>
      </c>
      <c r="Q361" t="s">
        <v>56</v>
      </c>
      <c r="R361" t="s">
        <v>152</v>
      </c>
      <c r="S361" t="s">
        <v>781</v>
      </c>
      <c r="T361">
        <v>5403</v>
      </c>
      <c r="U361" s="1">
        <v>42023</v>
      </c>
      <c r="V361" s="1">
        <v>42024</v>
      </c>
      <c r="W361">
        <v>5</v>
      </c>
      <c r="X361" s="6">
        <v>615.54</v>
      </c>
      <c r="Y361">
        <v>91212</v>
      </c>
      <c r="Z361">
        <v>1</v>
      </c>
      <c r="AA361" s="10">
        <v>-20.48</v>
      </c>
      <c r="AB361">
        <v>0</v>
      </c>
      <c r="AC361" t="s">
        <v>3057</v>
      </c>
      <c r="AD361" t="s">
        <v>3071</v>
      </c>
      <c r="AE361" t="str">
        <f>IF(Orders[[#This Row],[Discount]]&gt;0, "Discounted", "Non-Discounted")</f>
        <v>Non-Discounted</v>
      </c>
      <c r="AF361">
        <f>IF(Orders[[#This Row],[Profit]]&lt;0,Orders[[#This Row],[Profit]], 0)</f>
        <v>-126.06</v>
      </c>
      <c r="AG361">
        <f>IF(Orders[[#This Row],[Profit]]&gt;0,Orders[[#This Row],[Profit]], 0)</f>
        <v>0</v>
      </c>
      <c r="AH361" s="7" t="str">
        <f>IFERROR((Orders[[#This Row],[Sales]]/Orders[[#This Row],[Profit_Prodcut/]])*100, "")</f>
        <v/>
      </c>
      <c r="AI361" s="9">
        <f>Orders[[#This Row],[Discount]]</f>
        <v>0</v>
      </c>
    </row>
    <row r="362" spans="1:35">
      <c r="A362">
        <v>23487</v>
      </c>
      <c r="B362" t="s">
        <v>50</v>
      </c>
      <c r="C362" s="9">
        <v>0.02</v>
      </c>
      <c r="D362" s="7">
        <v>10.8</v>
      </c>
      <c r="E362">
        <v>14.58</v>
      </c>
      <c r="F362">
        <v>7.4</v>
      </c>
      <c r="G362">
        <v>663</v>
      </c>
      <c r="H362" t="s">
        <v>782</v>
      </c>
      <c r="I362" t="s">
        <v>52</v>
      </c>
      <c r="J362" t="s">
        <v>43</v>
      </c>
      <c r="K362" t="s">
        <v>44</v>
      </c>
      <c r="L362" t="s">
        <v>53</v>
      </c>
      <c r="M362" t="s">
        <v>62</v>
      </c>
      <c r="N362" t="s">
        <v>783</v>
      </c>
      <c r="O362">
        <v>0.48</v>
      </c>
      <c r="P362" t="s">
        <v>36</v>
      </c>
      <c r="Q362" t="s">
        <v>56</v>
      </c>
      <c r="R362" t="s">
        <v>157</v>
      </c>
      <c r="S362" t="s">
        <v>745</v>
      </c>
      <c r="T362">
        <v>43952</v>
      </c>
      <c r="U362" s="1">
        <v>42153</v>
      </c>
      <c r="V362" s="1">
        <v>42156</v>
      </c>
      <c r="W362">
        <v>17</v>
      </c>
      <c r="X362" s="6">
        <v>261.33999999999997</v>
      </c>
      <c r="Y362">
        <v>90922</v>
      </c>
      <c r="Z362">
        <v>3</v>
      </c>
      <c r="AA362" s="10">
        <v>4.13</v>
      </c>
      <c r="AB362">
        <v>5.33</v>
      </c>
      <c r="AC362" t="s">
        <v>3060</v>
      </c>
      <c r="AD362" t="s">
        <v>3070</v>
      </c>
      <c r="AE362" t="str">
        <f>IF(Orders[[#This Row],[Discount]]&gt;0, "Discounted", "Non-Discounted")</f>
        <v>Discounted</v>
      </c>
      <c r="AF362">
        <f>IF(Orders[[#This Row],[Profit]]&lt;0,Orders[[#This Row],[Profit]], 0)</f>
        <v>0</v>
      </c>
      <c r="AG362">
        <f>IF(Orders[[#This Row],[Profit]]&gt;0,Orders[[#This Row],[Profit]], 0)</f>
        <v>10.8</v>
      </c>
      <c r="AH362" s="7">
        <f>IFERROR((Orders[[#This Row],[Sales]]/Orders[[#This Row],[Profit_Prodcut/]])*100, "")</f>
        <v>2419.8148148148148</v>
      </c>
      <c r="AI362" s="9">
        <f>Orders[[#This Row],[Discount]]</f>
        <v>0.02</v>
      </c>
    </row>
    <row r="363" spans="1:35">
      <c r="A363">
        <v>21086</v>
      </c>
      <c r="B363" t="s">
        <v>109</v>
      </c>
      <c r="C363" s="9">
        <v>0.04</v>
      </c>
      <c r="D363" s="7">
        <v>-678.5</v>
      </c>
      <c r="E363">
        <v>22.72</v>
      </c>
      <c r="F363">
        <v>8.99</v>
      </c>
      <c r="G363">
        <v>665</v>
      </c>
      <c r="H363" t="s">
        <v>784</v>
      </c>
      <c r="I363" t="s">
        <v>52</v>
      </c>
      <c r="J363" t="s">
        <v>31</v>
      </c>
      <c r="K363" t="s">
        <v>44</v>
      </c>
      <c r="L363" t="s">
        <v>53</v>
      </c>
      <c r="M363" t="s">
        <v>54</v>
      </c>
      <c r="N363" t="s">
        <v>785</v>
      </c>
      <c r="O363">
        <v>0.44</v>
      </c>
      <c r="P363" t="s">
        <v>36</v>
      </c>
      <c r="Q363" t="s">
        <v>139</v>
      </c>
      <c r="R363" t="s">
        <v>247</v>
      </c>
      <c r="S363" t="s">
        <v>613</v>
      </c>
      <c r="T363">
        <v>37130</v>
      </c>
      <c r="U363" s="1">
        <v>42020</v>
      </c>
      <c r="V363" s="1">
        <v>42024</v>
      </c>
      <c r="W363">
        <v>9</v>
      </c>
      <c r="X363" s="6">
        <v>202.41</v>
      </c>
      <c r="Y363">
        <v>88677</v>
      </c>
      <c r="Z363">
        <v>4</v>
      </c>
      <c r="AA363" s="10">
        <v>-335.21</v>
      </c>
      <c r="AB363">
        <v>8.43</v>
      </c>
      <c r="AC363" t="s">
        <v>3057</v>
      </c>
      <c r="AD363" t="s">
        <v>3070</v>
      </c>
      <c r="AE363" t="str">
        <f>IF(Orders[[#This Row],[Discount]]&gt;0, "Discounted", "Non-Discounted")</f>
        <v>Discounted</v>
      </c>
      <c r="AF363">
        <f>IF(Orders[[#This Row],[Profit]]&lt;0,Orders[[#This Row],[Profit]], 0)</f>
        <v>-678.5</v>
      </c>
      <c r="AG363">
        <f>IF(Orders[[#This Row],[Profit]]&gt;0,Orders[[#This Row],[Profit]], 0)</f>
        <v>0</v>
      </c>
      <c r="AH363" s="7" t="str">
        <f>IFERROR((Orders[[#This Row],[Sales]]/Orders[[#This Row],[Profit_Prodcut/]])*100, "")</f>
        <v/>
      </c>
      <c r="AI363" s="9">
        <f>Orders[[#This Row],[Discount]]</f>
        <v>0.04</v>
      </c>
    </row>
    <row r="364" spans="1:35">
      <c r="A364">
        <v>18667</v>
      </c>
      <c r="B364" t="s">
        <v>50</v>
      </c>
      <c r="C364" s="9">
        <v>0.02</v>
      </c>
      <c r="D364" s="7">
        <v>90.76</v>
      </c>
      <c r="E364">
        <v>130.97999999999999</v>
      </c>
      <c r="F364">
        <v>30</v>
      </c>
      <c r="G364">
        <v>665</v>
      </c>
      <c r="H364" t="s">
        <v>784</v>
      </c>
      <c r="I364" t="s">
        <v>42</v>
      </c>
      <c r="J364" t="s">
        <v>31</v>
      </c>
      <c r="K364" t="s">
        <v>44</v>
      </c>
      <c r="L364" t="s">
        <v>45</v>
      </c>
      <c r="M364" t="s">
        <v>46</v>
      </c>
      <c r="N364" t="s">
        <v>549</v>
      </c>
      <c r="O364">
        <v>0.78</v>
      </c>
      <c r="P364" t="s">
        <v>36</v>
      </c>
      <c r="Q364" t="s">
        <v>139</v>
      </c>
      <c r="R364" t="s">
        <v>247</v>
      </c>
      <c r="S364" t="s">
        <v>613</v>
      </c>
      <c r="T364">
        <v>37130</v>
      </c>
      <c r="U364" s="1">
        <v>42112</v>
      </c>
      <c r="V364" s="1">
        <v>42113</v>
      </c>
      <c r="W364">
        <v>6</v>
      </c>
      <c r="X364" s="6">
        <v>793.39</v>
      </c>
      <c r="Y364">
        <v>88678</v>
      </c>
      <c r="Z364">
        <v>1</v>
      </c>
      <c r="AA364" s="10">
        <v>11.44</v>
      </c>
      <c r="AB364">
        <v>16.190000000000001</v>
      </c>
      <c r="AC364" t="s">
        <v>3061</v>
      </c>
      <c r="AD364" t="s">
        <v>3070</v>
      </c>
      <c r="AE364" t="str">
        <f>IF(Orders[[#This Row],[Discount]]&gt;0, "Discounted", "Non-Discounted")</f>
        <v>Discounted</v>
      </c>
      <c r="AF364">
        <f>IF(Orders[[#This Row],[Profit]]&lt;0,Orders[[#This Row],[Profit]], 0)</f>
        <v>0</v>
      </c>
      <c r="AG364">
        <f>IF(Orders[[#This Row],[Profit]]&gt;0,Orders[[#This Row],[Profit]], 0)</f>
        <v>90.76</v>
      </c>
      <c r="AH364" s="7">
        <f>IFERROR((Orders[[#This Row],[Sales]]/Orders[[#This Row],[Profit_Prodcut/]])*100, "")</f>
        <v>874.16262670780077</v>
      </c>
      <c r="AI364" s="9">
        <f>Orders[[#This Row],[Discount]]</f>
        <v>0.02</v>
      </c>
    </row>
    <row r="365" spans="1:35">
      <c r="A365">
        <v>24776</v>
      </c>
      <c r="B365" t="s">
        <v>109</v>
      </c>
      <c r="C365" s="9">
        <v>0.02</v>
      </c>
      <c r="D365" s="7">
        <v>-352.81</v>
      </c>
      <c r="E365">
        <v>4.57</v>
      </c>
      <c r="F365">
        <v>5.42</v>
      </c>
      <c r="G365">
        <v>666</v>
      </c>
      <c r="H365" t="s">
        <v>786</v>
      </c>
      <c r="I365" t="s">
        <v>52</v>
      </c>
      <c r="J365" t="s">
        <v>31</v>
      </c>
      <c r="K365" t="s">
        <v>32</v>
      </c>
      <c r="L365" t="s">
        <v>112</v>
      </c>
      <c r="M365" t="s">
        <v>62</v>
      </c>
      <c r="N365" t="s">
        <v>787</v>
      </c>
      <c r="O365">
        <v>0.37</v>
      </c>
      <c r="P365" t="s">
        <v>36</v>
      </c>
      <c r="Q365" t="s">
        <v>139</v>
      </c>
      <c r="R365" t="s">
        <v>247</v>
      </c>
      <c r="S365" t="s">
        <v>788</v>
      </c>
      <c r="T365">
        <v>37211</v>
      </c>
      <c r="U365" s="1">
        <v>42116</v>
      </c>
      <c r="V365" s="1">
        <v>42120</v>
      </c>
      <c r="W365">
        <v>11</v>
      </c>
      <c r="X365" s="6">
        <v>54.04</v>
      </c>
      <c r="Y365">
        <v>88679</v>
      </c>
      <c r="Z365">
        <v>4</v>
      </c>
      <c r="AA365" s="10">
        <v>-652.88</v>
      </c>
      <c r="AB365">
        <v>1.1000000000000001</v>
      </c>
      <c r="AC365" t="s">
        <v>3061</v>
      </c>
      <c r="AD365" t="s">
        <v>3070</v>
      </c>
      <c r="AE365" t="str">
        <f>IF(Orders[[#This Row],[Discount]]&gt;0, "Discounted", "Non-Discounted")</f>
        <v>Discounted</v>
      </c>
      <c r="AF365">
        <f>IF(Orders[[#This Row],[Profit]]&lt;0,Orders[[#This Row],[Profit]], 0)</f>
        <v>-352.81</v>
      </c>
      <c r="AG365">
        <f>IF(Orders[[#This Row],[Profit]]&gt;0,Orders[[#This Row],[Profit]], 0)</f>
        <v>0</v>
      </c>
      <c r="AH365" s="7" t="str">
        <f>IFERROR((Orders[[#This Row],[Sales]]/Orders[[#This Row],[Profit_Prodcut/]])*100, "")</f>
        <v/>
      </c>
      <c r="AI365" s="9">
        <f>Orders[[#This Row],[Discount]]</f>
        <v>0.02</v>
      </c>
    </row>
    <row r="366" spans="1:35">
      <c r="A366">
        <v>3086</v>
      </c>
      <c r="B366" t="s">
        <v>109</v>
      </c>
      <c r="C366" s="9">
        <v>0.04</v>
      </c>
      <c r="D366" s="7">
        <v>70.03</v>
      </c>
      <c r="E366">
        <v>22.72</v>
      </c>
      <c r="F366">
        <v>8.99</v>
      </c>
      <c r="G366">
        <v>667</v>
      </c>
      <c r="H366" t="s">
        <v>789</v>
      </c>
      <c r="I366" t="s">
        <v>52</v>
      </c>
      <c r="J366" t="s">
        <v>31</v>
      </c>
      <c r="K366" t="s">
        <v>44</v>
      </c>
      <c r="L366" t="s">
        <v>53</v>
      </c>
      <c r="M366" t="s">
        <v>54</v>
      </c>
      <c r="N366" t="s">
        <v>785</v>
      </c>
      <c r="O366">
        <v>0.44</v>
      </c>
      <c r="P366" t="s">
        <v>36</v>
      </c>
      <c r="Q366" t="s">
        <v>64</v>
      </c>
      <c r="R366" t="s">
        <v>133</v>
      </c>
      <c r="S366" t="s">
        <v>790</v>
      </c>
      <c r="T366">
        <v>75203</v>
      </c>
      <c r="U366" s="1">
        <v>42020</v>
      </c>
      <c r="V366" s="1">
        <v>42024</v>
      </c>
      <c r="W366">
        <v>37</v>
      </c>
      <c r="X366" s="6">
        <v>832.14</v>
      </c>
      <c r="Y366">
        <v>22147</v>
      </c>
      <c r="Z366">
        <v>4</v>
      </c>
      <c r="AA366" s="10">
        <v>8.42</v>
      </c>
      <c r="AB366">
        <v>34.67</v>
      </c>
      <c r="AC366" t="s">
        <v>3057</v>
      </c>
      <c r="AD366" t="s">
        <v>3070</v>
      </c>
      <c r="AE366" t="str">
        <f>IF(Orders[[#This Row],[Discount]]&gt;0, "Discounted", "Non-Discounted")</f>
        <v>Discounted</v>
      </c>
      <c r="AF366">
        <f>IF(Orders[[#This Row],[Profit]]&lt;0,Orders[[#This Row],[Profit]], 0)</f>
        <v>0</v>
      </c>
      <c r="AG366">
        <f>IF(Orders[[#This Row],[Profit]]&gt;0,Orders[[#This Row],[Profit]], 0)</f>
        <v>70.03</v>
      </c>
      <c r="AH366" s="7">
        <f>IFERROR((Orders[[#This Row],[Sales]]/Orders[[#This Row],[Profit_Prodcut/]])*100, "")</f>
        <v>1188.2621733542767</v>
      </c>
      <c r="AI366" s="9">
        <f>Orders[[#This Row],[Discount]]</f>
        <v>0.04</v>
      </c>
    </row>
    <row r="367" spans="1:35">
      <c r="A367">
        <v>6776</v>
      </c>
      <c r="B367" t="s">
        <v>109</v>
      </c>
      <c r="C367" s="9">
        <v>0.02</v>
      </c>
      <c r="D367" s="7">
        <v>-124.28</v>
      </c>
      <c r="E367">
        <v>4.57</v>
      </c>
      <c r="F367">
        <v>5.42</v>
      </c>
      <c r="G367">
        <v>667</v>
      </c>
      <c r="H367" t="s">
        <v>789</v>
      </c>
      <c r="I367" t="s">
        <v>52</v>
      </c>
      <c r="J367" t="s">
        <v>31</v>
      </c>
      <c r="K367" t="s">
        <v>32</v>
      </c>
      <c r="L367" t="s">
        <v>112</v>
      </c>
      <c r="M367" t="s">
        <v>62</v>
      </c>
      <c r="N367" t="s">
        <v>787</v>
      </c>
      <c r="O367">
        <v>0.37</v>
      </c>
      <c r="P367" t="s">
        <v>36</v>
      </c>
      <c r="Q367" t="s">
        <v>64</v>
      </c>
      <c r="R367" t="s">
        <v>133</v>
      </c>
      <c r="S367" t="s">
        <v>790</v>
      </c>
      <c r="T367">
        <v>75203</v>
      </c>
      <c r="U367" s="1">
        <v>42116</v>
      </c>
      <c r="V367" s="1">
        <v>42120</v>
      </c>
      <c r="W367">
        <v>45</v>
      </c>
      <c r="X367" s="6">
        <v>221.06</v>
      </c>
      <c r="Y367">
        <v>48257</v>
      </c>
      <c r="Z367">
        <v>4</v>
      </c>
      <c r="AA367" s="10">
        <v>-56.22</v>
      </c>
      <c r="AB367">
        <v>4.51</v>
      </c>
      <c r="AC367" t="s">
        <v>3061</v>
      </c>
      <c r="AD367" t="s">
        <v>3070</v>
      </c>
      <c r="AE367" t="str">
        <f>IF(Orders[[#This Row],[Discount]]&gt;0, "Discounted", "Non-Discounted")</f>
        <v>Discounted</v>
      </c>
      <c r="AF367">
        <f>IF(Orders[[#This Row],[Profit]]&lt;0,Orders[[#This Row],[Profit]], 0)</f>
        <v>-124.28</v>
      </c>
      <c r="AG367">
        <f>IF(Orders[[#This Row],[Profit]]&gt;0,Orders[[#This Row],[Profit]], 0)</f>
        <v>0</v>
      </c>
      <c r="AH367" s="7" t="str">
        <f>IFERROR((Orders[[#This Row],[Sales]]/Orders[[#This Row],[Profit_Prodcut/]])*100, "")</f>
        <v/>
      </c>
      <c r="AI367" s="9">
        <f>Orders[[#This Row],[Discount]]</f>
        <v>0.02</v>
      </c>
    </row>
    <row r="368" spans="1:35">
      <c r="A368">
        <v>24882</v>
      </c>
      <c r="B368" t="s">
        <v>59</v>
      </c>
      <c r="C368" s="9">
        <v>0.09</v>
      </c>
      <c r="D368" s="7">
        <v>40.479999999999997</v>
      </c>
      <c r="E368">
        <v>2.89</v>
      </c>
      <c r="F368">
        <v>0.5</v>
      </c>
      <c r="G368">
        <v>669</v>
      </c>
      <c r="H368" t="s">
        <v>791</v>
      </c>
      <c r="I368" t="s">
        <v>52</v>
      </c>
      <c r="J368" t="s">
        <v>43</v>
      </c>
      <c r="K368" t="s">
        <v>32</v>
      </c>
      <c r="L368" t="s">
        <v>137</v>
      </c>
      <c r="M368" t="s">
        <v>62</v>
      </c>
      <c r="N368" t="s">
        <v>792</v>
      </c>
      <c r="O368">
        <v>0.38</v>
      </c>
      <c r="P368" t="s">
        <v>36</v>
      </c>
      <c r="Q368" t="s">
        <v>64</v>
      </c>
      <c r="R368" t="s">
        <v>333</v>
      </c>
      <c r="S368" t="s">
        <v>793</v>
      </c>
      <c r="T368">
        <v>52501</v>
      </c>
      <c r="U368" s="1">
        <v>42083</v>
      </c>
      <c r="V368" s="1">
        <v>42085</v>
      </c>
      <c r="W368">
        <v>22</v>
      </c>
      <c r="X368" s="6">
        <v>58.67</v>
      </c>
      <c r="Y368">
        <v>88475</v>
      </c>
      <c r="Z368">
        <v>2</v>
      </c>
      <c r="AA368" s="10">
        <v>69</v>
      </c>
      <c r="AB368">
        <v>5.8</v>
      </c>
      <c r="AC368" t="s">
        <v>3062</v>
      </c>
      <c r="AD368" t="s">
        <v>3070</v>
      </c>
      <c r="AE368" t="str">
        <f>IF(Orders[[#This Row],[Discount]]&gt;0, "Discounted", "Non-Discounted")</f>
        <v>Discounted</v>
      </c>
      <c r="AF368">
        <f>IF(Orders[[#This Row],[Profit]]&lt;0,Orders[[#This Row],[Profit]], 0)</f>
        <v>0</v>
      </c>
      <c r="AG368">
        <f>IF(Orders[[#This Row],[Profit]]&gt;0,Orders[[#This Row],[Profit]], 0)</f>
        <v>40.479999999999997</v>
      </c>
      <c r="AH368" s="7">
        <f>IFERROR((Orders[[#This Row],[Sales]]/Orders[[#This Row],[Profit_Prodcut/]])*100, "")</f>
        <v>144.93577075098815</v>
      </c>
      <c r="AI368" s="9">
        <f>Orders[[#This Row],[Discount]]</f>
        <v>0.09</v>
      </c>
    </row>
    <row r="369" spans="1:35">
      <c r="A369">
        <v>24883</v>
      </c>
      <c r="B369" t="s">
        <v>59</v>
      </c>
      <c r="C369" s="9">
        <v>0.02</v>
      </c>
      <c r="D369" s="7">
        <v>32.86</v>
      </c>
      <c r="E369">
        <v>48.91</v>
      </c>
      <c r="F369">
        <v>5.81</v>
      </c>
      <c r="G369">
        <v>669</v>
      </c>
      <c r="H369" t="s">
        <v>791</v>
      </c>
      <c r="I369" t="s">
        <v>52</v>
      </c>
      <c r="J369" t="s">
        <v>43</v>
      </c>
      <c r="K369" t="s">
        <v>32</v>
      </c>
      <c r="L369" t="s">
        <v>96</v>
      </c>
      <c r="M369" t="s">
        <v>62</v>
      </c>
      <c r="N369" t="s">
        <v>794</v>
      </c>
      <c r="O369">
        <v>0.38</v>
      </c>
      <c r="P369" t="s">
        <v>36</v>
      </c>
      <c r="Q369" t="s">
        <v>64</v>
      </c>
      <c r="R369" t="s">
        <v>333</v>
      </c>
      <c r="S369" t="s">
        <v>793</v>
      </c>
      <c r="T369">
        <v>52501</v>
      </c>
      <c r="U369" s="1">
        <v>42083</v>
      </c>
      <c r="V369" s="1">
        <v>42084</v>
      </c>
      <c r="W369">
        <v>2</v>
      </c>
      <c r="X369" s="6">
        <v>101.06</v>
      </c>
      <c r="Y369">
        <v>88475</v>
      </c>
      <c r="Z369">
        <v>1</v>
      </c>
      <c r="AA369" s="10">
        <v>32.520000000000003</v>
      </c>
      <c r="AB369">
        <v>2.06</v>
      </c>
      <c r="AC369" t="s">
        <v>3062</v>
      </c>
      <c r="AD369" t="s">
        <v>3070</v>
      </c>
      <c r="AE369" t="str">
        <f>IF(Orders[[#This Row],[Discount]]&gt;0, "Discounted", "Non-Discounted")</f>
        <v>Discounted</v>
      </c>
      <c r="AF369">
        <f>IF(Orders[[#This Row],[Profit]]&lt;0,Orders[[#This Row],[Profit]], 0)</f>
        <v>0</v>
      </c>
      <c r="AG369">
        <f>IF(Orders[[#This Row],[Profit]]&gt;0,Orders[[#This Row],[Profit]], 0)</f>
        <v>32.86</v>
      </c>
      <c r="AH369" s="7">
        <f>IFERROR((Orders[[#This Row],[Sales]]/Orders[[#This Row],[Profit_Prodcut/]])*100, "")</f>
        <v>307.54716981132077</v>
      </c>
      <c r="AI369" s="9">
        <f>Orders[[#This Row],[Discount]]</f>
        <v>0.02</v>
      </c>
    </row>
    <row r="370" spans="1:35">
      <c r="A370">
        <v>18808</v>
      </c>
      <c r="B370" t="s">
        <v>109</v>
      </c>
      <c r="C370" s="9">
        <v>0.08</v>
      </c>
      <c r="D370" s="7">
        <v>-187.22</v>
      </c>
      <c r="E370">
        <v>296.18</v>
      </c>
      <c r="F370">
        <v>54.12</v>
      </c>
      <c r="G370">
        <v>670</v>
      </c>
      <c r="H370" t="s">
        <v>795</v>
      </c>
      <c r="I370" t="s">
        <v>42</v>
      </c>
      <c r="J370" t="s">
        <v>43</v>
      </c>
      <c r="K370" t="s">
        <v>44</v>
      </c>
      <c r="L370" t="s">
        <v>155</v>
      </c>
      <c r="M370" t="s">
        <v>124</v>
      </c>
      <c r="N370" t="s">
        <v>156</v>
      </c>
      <c r="O370">
        <v>0.76</v>
      </c>
      <c r="P370" t="s">
        <v>36</v>
      </c>
      <c r="Q370" t="s">
        <v>139</v>
      </c>
      <c r="R370" t="s">
        <v>140</v>
      </c>
      <c r="S370" t="s">
        <v>642</v>
      </c>
      <c r="T370">
        <v>22025</v>
      </c>
      <c r="U370" s="1">
        <v>42068</v>
      </c>
      <c r="V370" s="1">
        <v>42075</v>
      </c>
      <c r="W370">
        <v>5</v>
      </c>
      <c r="X370" s="6">
        <v>1429.81</v>
      </c>
      <c r="Y370">
        <v>88474</v>
      </c>
      <c r="Z370">
        <v>7</v>
      </c>
      <c r="AA370" s="10">
        <v>-13.09</v>
      </c>
      <c r="AB370">
        <v>124.33</v>
      </c>
      <c r="AC370" t="s">
        <v>3062</v>
      </c>
      <c r="AD370" t="s">
        <v>3070</v>
      </c>
      <c r="AE370" t="str">
        <f>IF(Orders[[#This Row],[Discount]]&gt;0, "Discounted", "Non-Discounted")</f>
        <v>Discounted</v>
      </c>
      <c r="AF370">
        <f>IF(Orders[[#This Row],[Profit]]&lt;0,Orders[[#This Row],[Profit]], 0)</f>
        <v>-187.22</v>
      </c>
      <c r="AG370">
        <f>IF(Orders[[#This Row],[Profit]]&gt;0,Orders[[#This Row],[Profit]], 0)</f>
        <v>0</v>
      </c>
      <c r="AH370" s="7" t="str">
        <f>IFERROR((Orders[[#This Row],[Sales]]/Orders[[#This Row],[Profit_Prodcut/]])*100, "")</f>
        <v/>
      </c>
      <c r="AI370" s="9">
        <f>Orders[[#This Row],[Discount]]</f>
        <v>0.08</v>
      </c>
    </row>
    <row r="371" spans="1:35">
      <c r="A371">
        <v>19423</v>
      </c>
      <c r="B371" t="s">
        <v>109</v>
      </c>
      <c r="C371" s="9">
        <v>7.0000000000000007E-2</v>
      </c>
      <c r="D371" s="7">
        <v>9.59</v>
      </c>
      <c r="E371">
        <v>2.88</v>
      </c>
      <c r="F371">
        <v>1.01</v>
      </c>
      <c r="G371">
        <v>672</v>
      </c>
      <c r="H371" t="s">
        <v>796</v>
      </c>
      <c r="I371" t="s">
        <v>52</v>
      </c>
      <c r="J371" t="s">
        <v>61</v>
      </c>
      <c r="K371" t="s">
        <v>32</v>
      </c>
      <c r="L371" t="s">
        <v>33</v>
      </c>
      <c r="M371" t="s">
        <v>34</v>
      </c>
      <c r="N371" t="s">
        <v>797</v>
      </c>
      <c r="O371">
        <v>0.55000000000000004</v>
      </c>
      <c r="P371" t="s">
        <v>36</v>
      </c>
      <c r="Q371" t="s">
        <v>64</v>
      </c>
      <c r="R371" t="s">
        <v>333</v>
      </c>
      <c r="S371" t="s">
        <v>334</v>
      </c>
      <c r="T371">
        <v>50208</v>
      </c>
      <c r="U371" s="1">
        <v>42040</v>
      </c>
      <c r="V371" s="1">
        <v>42044</v>
      </c>
      <c r="W371">
        <v>12</v>
      </c>
      <c r="X371" s="6">
        <v>34.97</v>
      </c>
      <c r="Y371">
        <v>88173</v>
      </c>
      <c r="Z371">
        <v>4</v>
      </c>
      <c r="AA371" s="10">
        <v>27.42</v>
      </c>
      <c r="AB371">
        <v>2.63</v>
      </c>
      <c r="AC371" t="s">
        <v>3059</v>
      </c>
      <c r="AD371" t="s">
        <v>3070</v>
      </c>
      <c r="AE371" t="str">
        <f>IF(Orders[[#This Row],[Discount]]&gt;0, "Discounted", "Non-Discounted")</f>
        <v>Discounted</v>
      </c>
      <c r="AF371">
        <f>IF(Orders[[#This Row],[Profit]]&lt;0,Orders[[#This Row],[Profit]], 0)</f>
        <v>0</v>
      </c>
      <c r="AG371">
        <f>IF(Orders[[#This Row],[Profit]]&gt;0,Orders[[#This Row],[Profit]], 0)</f>
        <v>9.59</v>
      </c>
      <c r="AH371" s="7">
        <f>IFERROR((Orders[[#This Row],[Sales]]/Orders[[#This Row],[Profit_Prodcut/]])*100, "")</f>
        <v>364.65067778936395</v>
      </c>
      <c r="AI371" s="9">
        <f>Orders[[#This Row],[Discount]]</f>
        <v>7.0000000000000007E-2</v>
      </c>
    </row>
    <row r="372" spans="1:35">
      <c r="A372">
        <v>19424</v>
      </c>
      <c r="B372" t="s">
        <v>109</v>
      </c>
      <c r="C372" s="9">
        <v>0.1</v>
      </c>
      <c r="D372" s="7">
        <v>-655.42</v>
      </c>
      <c r="E372">
        <v>195.99</v>
      </c>
      <c r="F372">
        <v>3.99</v>
      </c>
      <c r="G372">
        <v>672</v>
      </c>
      <c r="H372" t="s">
        <v>796</v>
      </c>
      <c r="I372" t="s">
        <v>52</v>
      </c>
      <c r="J372" t="s">
        <v>61</v>
      </c>
      <c r="K372" t="s">
        <v>80</v>
      </c>
      <c r="L372" t="s">
        <v>81</v>
      </c>
      <c r="M372" t="s">
        <v>62</v>
      </c>
      <c r="N372" t="s">
        <v>798</v>
      </c>
      <c r="O372">
        <v>0.57999999999999996</v>
      </c>
      <c r="P372" t="s">
        <v>36</v>
      </c>
      <c r="Q372" t="s">
        <v>64</v>
      </c>
      <c r="R372" t="s">
        <v>333</v>
      </c>
      <c r="S372" t="s">
        <v>334</v>
      </c>
      <c r="T372">
        <v>50208</v>
      </c>
      <c r="U372" s="1">
        <v>42040</v>
      </c>
      <c r="V372" s="1">
        <v>42047</v>
      </c>
      <c r="W372">
        <v>2</v>
      </c>
      <c r="X372" s="6">
        <v>308.86</v>
      </c>
      <c r="Y372">
        <v>88173</v>
      </c>
      <c r="Z372">
        <v>7</v>
      </c>
      <c r="AA372" s="10">
        <v>-212.21</v>
      </c>
      <c r="AB372">
        <v>34.32</v>
      </c>
      <c r="AC372" t="s">
        <v>3059</v>
      </c>
      <c r="AD372" t="s">
        <v>3070</v>
      </c>
      <c r="AE372" t="str">
        <f>IF(Orders[[#This Row],[Discount]]&gt;0, "Discounted", "Non-Discounted")</f>
        <v>Discounted</v>
      </c>
      <c r="AF372">
        <f>IF(Orders[[#This Row],[Profit]]&lt;0,Orders[[#This Row],[Profit]], 0)</f>
        <v>-655.42</v>
      </c>
      <c r="AG372">
        <f>IF(Orders[[#This Row],[Profit]]&gt;0,Orders[[#This Row],[Profit]], 0)</f>
        <v>0</v>
      </c>
      <c r="AH372" s="7" t="str">
        <f>IFERROR((Orders[[#This Row],[Sales]]/Orders[[#This Row],[Profit_Prodcut/]])*100, "")</f>
        <v/>
      </c>
      <c r="AI372" s="9">
        <f>Orders[[#This Row],[Discount]]</f>
        <v>0.1</v>
      </c>
    </row>
    <row r="373" spans="1:35">
      <c r="A373">
        <v>25059</v>
      </c>
      <c r="B373" t="s">
        <v>50</v>
      </c>
      <c r="C373" s="9">
        <v>0.06</v>
      </c>
      <c r="D373" s="7">
        <v>-7.58</v>
      </c>
      <c r="E373">
        <v>161.55000000000001</v>
      </c>
      <c r="F373">
        <v>19.989999999999998</v>
      </c>
      <c r="G373">
        <v>674</v>
      </c>
      <c r="H373" t="s">
        <v>799</v>
      </c>
      <c r="I373" t="s">
        <v>52</v>
      </c>
      <c r="J373" t="s">
        <v>61</v>
      </c>
      <c r="K373" t="s">
        <v>32</v>
      </c>
      <c r="L373" t="s">
        <v>144</v>
      </c>
      <c r="M373" t="s">
        <v>62</v>
      </c>
      <c r="N373" t="s">
        <v>164</v>
      </c>
      <c r="O373">
        <v>0.66</v>
      </c>
      <c r="P373" t="s">
        <v>36</v>
      </c>
      <c r="Q373" t="s">
        <v>64</v>
      </c>
      <c r="R373" t="s">
        <v>509</v>
      </c>
      <c r="S373" t="s">
        <v>800</v>
      </c>
      <c r="T373">
        <v>64133</v>
      </c>
      <c r="U373" s="1">
        <v>42006</v>
      </c>
      <c r="V373" s="1">
        <v>42007</v>
      </c>
      <c r="W373">
        <v>3</v>
      </c>
      <c r="X373" s="6">
        <v>485.01</v>
      </c>
      <c r="Y373">
        <v>88174</v>
      </c>
      <c r="Z373">
        <v>1</v>
      </c>
      <c r="AA373" s="10">
        <v>-1.56</v>
      </c>
      <c r="AB373">
        <v>30.96</v>
      </c>
      <c r="AC373" t="s">
        <v>3057</v>
      </c>
      <c r="AD373" t="s">
        <v>3070</v>
      </c>
      <c r="AE373" t="str">
        <f>IF(Orders[[#This Row],[Discount]]&gt;0, "Discounted", "Non-Discounted")</f>
        <v>Discounted</v>
      </c>
      <c r="AF373">
        <f>IF(Orders[[#This Row],[Profit]]&lt;0,Orders[[#This Row],[Profit]], 0)</f>
        <v>-7.58</v>
      </c>
      <c r="AG373">
        <f>IF(Orders[[#This Row],[Profit]]&gt;0,Orders[[#This Row],[Profit]], 0)</f>
        <v>0</v>
      </c>
      <c r="AH373" s="7" t="str">
        <f>IFERROR((Orders[[#This Row],[Sales]]/Orders[[#This Row],[Profit_Prodcut/]])*100, "")</f>
        <v/>
      </c>
      <c r="AI373" s="9">
        <f>Orders[[#This Row],[Discount]]</f>
        <v>0.06</v>
      </c>
    </row>
    <row r="374" spans="1:35">
      <c r="A374">
        <v>19326</v>
      </c>
      <c r="B374" t="s">
        <v>59</v>
      </c>
      <c r="C374" s="9">
        <v>0.04</v>
      </c>
      <c r="D374" s="7">
        <v>-109.7</v>
      </c>
      <c r="E374">
        <v>15.42</v>
      </c>
      <c r="F374">
        <v>10.68</v>
      </c>
      <c r="G374">
        <v>678</v>
      </c>
      <c r="H374" t="s">
        <v>801</v>
      </c>
      <c r="I374" t="s">
        <v>30</v>
      </c>
      <c r="J374" t="s">
        <v>31</v>
      </c>
      <c r="K374" t="s">
        <v>32</v>
      </c>
      <c r="L374" t="s">
        <v>144</v>
      </c>
      <c r="M374" t="s">
        <v>62</v>
      </c>
      <c r="N374" t="s">
        <v>429</v>
      </c>
      <c r="O374">
        <v>0.57999999999999996</v>
      </c>
      <c r="P374" t="s">
        <v>36</v>
      </c>
      <c r="Q374" t="s">
        <v>139</v>
      </c>
      <c r="R374" t="s">
        <v>140</v>
      </c>
      <c r="S374" t="s">
        <v>802</v>
      </c>
      <c r="T374">
        <v>24281</v>
      </c>
      <c r="U374" s="1">
        <v>42116</v>
      </c>
      <c r="V374" s="1">
        <v>42117</v>
      </c>
      <c r="W374">
        <v>5</v>
      </c>
      <c r="X374" s="6">
        <v>81.14</v>
      </c>
      <c r="Y374">
        <v>88889</v>
      </c>
      <c r="Z374">
        <v>1</v>
      </c>
      <c r="AA374" s="10">
        <v>-135.19999999999999</v>
      </c>
      <c r="AB374">
        <v>3.38</v>
      </c>
      <c r="AC374" t="s">
        <v>3061</v>
      </c>
      <c r="AD374" t="s">
        <v>3070</v>
      </c>
      <c r="AE374" t="str">
        <f>IF(Orders[[#This Row],[Discount]]&gt;0, "Discounted", "Non-Discounted")</f>
        <v>Discounted</v>
      </c>
      <c r="AF374">
        <f>IF(Orders[[#This Row],[Profit]]&lt;0,Orders[[#This Row],[Profit]], 0)</f>
        <v>-109.7</v>
      </c>
      <c r="AG374">
        <f>IF(Orders[[#This Row],[Profit]]&gt;0,Orders[[#This Row],[Profit]], 0)</f>
        <v>0</v>
      </c>
      <c r="AH374" s="7" t="str">
        <f>IFERROR((Orders[[#This Row],[Sales]]/Orders[[#This Row],[Profit_Prodcut/]])*100, "")</f>
        <v/>
      </c>
      <c r="AI374" s="9">
        <f>Orders[[#This Row],[Discount]]</f>
        <v>0.04</v>
      </c>
    </row>
    <row r="375" spans="1:35">
      <c r="A375">
        <v>21609</v>
      </c>
      <c r="B375" t="s">
        <v>59</v>
      </c>
      <c r="C375" s="9">
        <v>0.01</v>
      </c>
      <c r="D375" s="7">
        <v>-19.93</v>
      </c>
      <c r="E375">
        <v>3.95</v>
      </c>
      <c r="F375">
        <v>5.13</v>
      </c>
      <c r="G375">
        <v>679</v>
      </c>
      <c r="H375" t="s">
        <v>803</v>
      </c>
      <c r="I375" t="s">
        <v>52</v>
      </c>
      <c r="J375" t="s">
        <v>31</v>
      </c>
      <c r="K375" t="s">
        <v>32</v>
      </c>
      <c r="L375" t="s">
        <v>260</v>
      </c>
      <c r="M375" t="s">
        <v>62</v>
      </c>
      <c r="N375" t="s">
        <v>804</v>
      </c>
      <c r="O375">
        <v>0.59</v>
      </c>
      <c r="P375" t="s">
        <v>36</v>
      </c>
      <c r="Q375" t="s">
        <v>37</v>
      </c>
      <c r="R375" t="s">
        <v>38</v>
      </c>
      <c r="S375" t="s">
        <v>805</v>
      </c>
      <c r="T375">
        <v>98387</v>
      </c>
      <c r="U375" s="1">
        <v>42067</v>
      </c>
      <c r="V375" s="1">
        <v>42068</v>
      </c>
      <c r="W375">
        <v>2</v>
      </c>
      <c r="X375" s="6">
        <v>10.11</v>
      </c>
      <c r="Y375">
        <v>88890</v>
      </c>
      <c r="Z375">
        <v>1</v>
      </c>
      <c r="AA375" s="10">
        <v>-197.13</v>
      </c>
      <c r="AB375">
        <v>0.1</v>
      </c>
      <c r="AC375" t="s">
        <v>3062</v>
      </c>
      <c r="AD375" t="s">
        <v>3070</v>
      </c>
      <c r="AE375" t="str">
        <f>IF(Orders[[#This Row],[Discount]]&gt;0, "Discounted", "Non-Discounted")</f>
        <v>Discounted</v>
      </c>
      <c r="AF375">
        <f>IF(Orders[[#This Row],[Profit]]&lt;0,Orders[[#This Row],[Profit]], 0)</f>
        <v>-19.93</v>
      </c>
      <c r="AG375">
        <f>IF(Orders[[#This Row],[Profit]]&gt;0,Orders[[#This Row],[Profit]], 0)</f>
        <v>0</v>
      </c>
      <c r="AH375" s="7" t="str">
        <f>IFERROR((Orders[[#This Row],[Sales]]/Orders[[#This Row],[Profit_Prodcut/]])*100, "")</f>
        <v/>
      </c>
      <c r="AI375" s="9">
        <f>Orders[[#This Row],[Discount]]</f>
        <v>0.01</v>
      </c>
    </row>
    <row r="376" spans="1:35">
      <c r="A376">
        <v>21610</v>
      </c>
      <c r="B376" t="s">
        <v>59</v>
      </c>
      <c r="C376" s="9">
        <v>0.02</v>
      </c>
      <c r="D376" s="7">
        <v>4568.6099999999997</v>
      </c>
      <c r="E376">
        <v>367.99</v>
      </c>
      <c r="F376">
        <v>19.989999999999998</v>
      </c>
      <c r="G376">
        <v>679</v>
      </c>
      <c r="H376" t="s">
        <v>803</v>
      </c>
      <c r="I376" t="s">
        <v>52</v>
      </c>
      <c r="J376" t="s">
        <v>31</v>
      </c>
      <c r="K376" t="s">
        <v>32</v>
      </c>
      <c r="L376" t="s">
        <v>112</v>
      </c>
      <c r="M376" t="s">
        <v>62</v>
      </c>
      <c r="N376" t="s">
        <v>806</v>
      </c>
      <c r="O376">
        <v>0.4</v>
      </c>
      <c r="P376" t="s">
        <v>36</v>
      </c>
      <c r="Q376" t="s">
        <v>37</v>
      </c>
      <c r="R376" t="s">
        <v>38</v>
      </c>
      <c r="S376" t="s">
        <v>805</v>
      </c>
      <c r="T376">
        <v>98387</v>
      </c>
      <c r="U376" s="1">
        <v>42067</v>
      </c>
      <c r="V376" s="1">
        <v>42068</v>
      </c>
      <c r="W376">
        <v>17</v>
      </c>
      <c r="X376" s="6">
        <v>6621.17</v>
      </c>
      <c r="Y376">
        <v>88890</v>
      </c>
      <c r="Z376">
        <v>1</v>
      </c>
      <c r="AA376" s="10">
        <v>69</v>
      </c>
      <c r="AB376">
        <v>135.13</v>
      </c>
      <c r="AC376" t="s">
        <v>3062</v>
      </c>
      <c r="AD376" t="s">
        <v>3070</v>
      </c>
      <c r="AE376" t="str">
        <f>IF(Orders[[#This Row],[Discount]]&gt;0, "Discounted", "Non-Discounted")</f>
        <v>Discounted</v>
      </c>
      <c r="AF376">
        <f>IF(Orders[[#This Row],[Profit]]&lt;0,Orders[[#This Row],[Profit]], 0)</f>
        <v>0</v>
      </c>
      <c r="AG376">
        <f>IF(Orders[[#This Row],[Profit]]&gt;0,Orders[[#This Row],[Profit]], 0)</f>
        <v>4568.6099999999997</v>
      </c>
      <c r="AH376" s="7">
        <f>IFERROR((Orders[[#This Row],[Sales]]/Orders[[#This Row],[Profit_Prodcut/]])*100, "")</f>
        <v>144.92745058124902</v>
      </c>
      <c r="AI376" s="9">
        <f>Orders[[#This Row],[Discount]]</f>
        <v>0.02</v>
      </c>
    </row>
    <row r="377" spans="1:35">
      <c r="A377">
        <v>21612</v>
      </c>
      <c r="B377" t="s">
        <v>59</v>
      </c>
      <c r="C377" s="9">
        <v>0.04</v>
      </c>
      <c r="D377" s="7">
        <v>-258.23</v>
      </c>
      <c r="E377">
        <v>95.99</v>
      </c>
      <c r="F377">
        <v>4.9000000000000004</v>
      </c>
      <c r="G377">
        <v>680</v>
      </c>
      <c r="H377" t="s">
        <v>807</v>
      </c>
      <c r="I377" t="s">
        <v>52</v>
      </c>
      <c r="J377" t="s">
        <v>31</v>
      </c>
      <c r="K377" t="s">
        <v>80</v>
      </c>
      <c r="L377" t="s">
        <v>81</v>
      </c>
      <c r="M377" t="s">
        <v>62</v>
      </c>
      <c r="N377" t="s">
        <v>257</v>
      </c>
      <c r="O377">
        <v>0.56000000000000005</v>
      </c>
      <c r="P377" t="s">
        <v>36</v>
      </c>
      <c r="Q377" t="s">
        <v>37</v>
      </c>
      <c r="R377" t="s">
        <v>38</v>
      </c>
      <c r="S377" t="s">
        <v>808</v>
      </c>
      <c r="T377">
        <v>99207</v>
      </c>
      <c r="U377" s="1">
        <v>42067</v>
      </c>
      <c r="V377" s="1">
        <v>42069</v>
      </c>
      <c r="W377">
        <v>3</v>
      </c>
      <c r="X377" s="6">
        <v>253.78</v>
      </c>
      <c r="Y377">
        <v>88890</v>
      </c>
      <c r="Z377">
        <v>2</v>
      </c>
      <c r="AA377" s="10">
        <v>-101.75</v>
      </c>
      <c r="AB377">
        <v>10.57</v>
      </c>
      <c r="AC377" t="s">
        <v>3062</v>
      </c>
      <c r="AD377" t="s">
        <v>3070</v>
      </c>
      <c r="AE377" t="str">
        <f>IF(Orders[[#This Row],[Discount]]&gt;0, "Discounted", "Non-Discounted")</f>
        <v>Discounted</v>
      </c>
      <c r="AF377">
        <f>IF(Orders[[#This Row],[Profit]]&lt;0,Orders[[#This Row],[Profit]], 0)</f>
        <v>-258.23</v>
      </c>
      <c r="AG377">
        <f>IF(Orders[[#This Row],[Profit]]&gt;0,Orders[[#This Row],[Profit]], 0)</f>
        <v>0</v>
      </c>
      <c r="AH377" s="7" t="str">
        <f>IFERROR((Orders[[#This Row],[Sales]]/Orders[[#This Row],[Profit_Prodcut/]])*100, "")</f>
        <v/>
      </c>
      <c r="AI377" s="9">
        <f>Orders[[#This Row],[Discount]]</f>
        <v>0.04</v>
      </c>
    </row>
    <row r="378" spans="1:35">
      <c r="A378">
        <v>18555</v>
      </c>
      <c r="B378" t="s">
        <v>59</v>
      </c>
      <c r="C378" s="9">
        <v>0.06</v>
      </c>
      <c r="D378" s="7">
        <v>38.06</v>
      </c>
      <c r="E378">
        <v>17.670000000000002</v>
      </c>
      <c r="F378">
        <v>8.99</v>
      </c>
      <c r="G378">
        <v>683</v>
      </c>
      <c r="H378" t="s">
        <v>809</v>
      </c>
      <c r="I378" t="s">
        <v>30</v>
      </c>
      <c r="J378" t="s">
        <v>61</v>
      </c>
      <c r="K378" t="s">
        <v>44</v>
      </c>
      <c r="L378" t="s">
        <v>53</v>
      </c>
      <c r="M378" t="s">
        <v>54</v>
      </c>
      <c r="N378" t="s">
        <v>810</v>
      </c>
      <c r="O378">
        <v>0.47</v>
      </c>
      <c r="P378" t="s">
        <v>36</v>
      </c>
      <c r="Q378" t="s">
        <v>64</v>
      </c>
      <c r="R378" t="s">
        <v>499</v>
      </c>
      <c r="S378" t="s">
        <v>811</v>
      </c>
      <c r="T378">
        <v>68046</v>
      </c>
      <c r="U378" s="1">
        <v>42101</v>
      </c>
      <c r="V378" s="1">
        <v>42102</v>
      </c>
      <c r="W378">
        <v>4</v>
      </c>
      <c r="X378" s="6">
        <v>69.959999999999994</v>
      </c>
      <c r="Y378">
        <v>87765</v>
      </c>
      <c r="Z378">
        <v>1</v>
      </c>
      <c r="AA378" s="10">
        <v>54.4</v>
      </c>
      <c r="AB378">
        <v>4.47</v>
      </c>
      <c r="AC378" t="s">
        <v>3061</v>
      </c>
      <c r="AD378" t="s">
        <v>3070</v>
      </c>
      <c r="AE378" t="str">
        <f>IF(Orders[[#This Row],[Discount]]&gt;0, "Discounted", "Non-Discounted")</f>
        <v>Discounted</v>
      </c>
      <c r="AF378">
        <f>IF(Orders[[#This Row],[Profit]]&lt;0,Orders[[#This Row],[Profit]], 0)</f>
        <v>0</v>
      </c>
      <c r="AG378">
        <f>IF(Orders[[#This Row],[Profit]]&gt;0,Orders[[#This Row],[Profit]], 0)</f>
        <v>38.06</v>
      </c>
      <c r="AH378" s="7">
        <f>IFERROR((Orders[[#This Row],[Sales]]/Orders[[#This Row],[Profit_Prodcut/]])*100, "")</f>
        <v>183.81502890173408</v>
      </c>
      <c r="AI378" s="9">
        <f>Orders[[#This Row],[Discount]]</f>
        <v>0.06</v>
      </c>
    </row>
    <row r="379" spans="1:35">
      <c r="A379">
        <v>21411</v>
      </c>
      <c r="B379" t="s">
        <v>50</v>
      </c>
      <c r="C379" s="9">
        <v>7.0000000000000007E-2</v>
      </c>
      <c r="D379" s="7">
        <v>-207.28</v>
      </c>
      <c r="E379">
        <v>279.48</v>
      </c>
      <c r="F379">
        <v>35</v>
      </c>
      <c r="G379">
        <v>688</v>
      </c>
      <c r="H379" t="s">
        <v>812</v>
      </c>
      <c r="I379" t="s">
        <v>52</v>
      </c>
      <c r="J379" t="s">
        <v>61</v>
      </c>
      <c r="K379" t="s">
        <v>32</v>
      </c>
      <c r="L379" t="s">
        <v>144</v>
      </c>
      <c r="M379" t="s">
        <v>239</v>
      </c>
      <c r="N379" t="s">
        <v>813</v>
      </c>
      <c r="O379">
        <v>0.8</v>
      </c>
      <c r="P379" t="s">
        <v>36</v>
      </c>
      <c r="Q379" t="s">
        <v>64</v>
      </c>
      <c r="R379" t="s">
        <v>509</v>
      </c>
      <c r="S379" t="s">
        <v>814</v>
      </c>
      <c r="T379">
        <v>63116</v>
      </c>
      <c r="U379" s="1">
        <v>42140</v>
      </c>
      <c r="V379" s="1">
        <v>42140</v>
      </c>
      <c r="W379">
        <v>10</v>
      </c>
      <c r="X379" s="6">
        <v>2716.09</v>
      </c>
      <c r="Y379">
        <v>88503</v>
      </c>
      <c r="Z379">
        <v>0</v>
      </c>
      <c r="AA379" s="10">
        <v>-7.63</v>
      </c>
      <c r="AB379">
        <v>204.44</v>
      </c>
      <c r="AC379" t="s">
        <v>3060</v>
      </c>
      <c r="AD379" t="s">
        <v>3070</v>
      </c>
      <c r="AE379" t="str">
        <f>IF(Orders[[#This Row],[Discount]]&gt;0, "Discounted", "Non-Discounted")</f>
        <v>Discounted</v>
      </c>
      <c r="AF379">
        <f>IF(Orders[[#This Row],[Profit]]&lt;0,Orders[[#This Row],[Profit]], 0)</f>
        <v>-207.28</v>
      </c>
      <c r="AG379">
        <f>IF(Orders[[#This Row],[Profit]]&gt;0,Orders[[#This Row],[Profit]], 0)</f>
        <v>0</v>
      </c>
      <c r="AH379" s="7" t="str">
        <f>IFERROR((Orders[[#This Row],[Sales]]/Orders[[#This Row],[Profit_Prodcut/]])*100, "")</f>
        <v/>
      </c>
      <c r="AI379" s="9">
        <f>Orders[[#This Row],[Discount]]</f>
        <v>7.0000000000000007E-2</v>
      </c>
    </row>
    <row r="380" spans="1:35">
      <c r="A380">
        <v>19325</v>
      </c>
      <c r="B380" t="s">
        <v>109</v>
      </c>
      <c r="C380" s="9">
        <v>0.06</v>
      </c>
      <c r="D380" s="7">
        <v>-12.72</v>
      </c>
      <c r="E380">
        <v>4.18</v>
      </c>
      <c r="F380">
        <v>2.99</v>
      </c>
      <c r="G380">
        <v>688</v>
      </c>
      <c r="H380" t="s">
        <v>812</v>
      </c>
      <c r="I380" t="s">
        <v>52</v>
      </c>
      <c r="J380" t="s">
        <v>61</v>
      </c>
      <c r="K380" t="s">
        <v>32</v>
      </c>
      <c r="L380" t="s">
        <v>112</v>
      </c>
      <c r="M380" t="s">
        <v>62</v>
      </c>
      <c r="N380" t="s">
        <v>815</v>
      </c>
      <c r="O380">
        <v>0.37</v>
      </c>
      <c r="P380" t="s">
        <v>36</v>
      </c>
      <c r="Q380" t="s">
        <v>64</v>
      </c>
      <c r="R380" t="s">
        <v>509</v>
      </c>
      <c r="S380" t="s">
        <v>814</v>
      </c>
      <c r="T380">
        <v>63116</v>
      </c>
      <c r="U380" s="1">
        <v>42069</v>
      </c>
      <c r="V380" s="1">
        <v>42071</v>
      </c>
      <c r="W380">
        <v>5</v>
      </c>
      <c r="X380" s="6">
        <v>21.34</v>
      </c>
      <c r="Y380">
        <v>88504</v>
      </c>
      <c r="Z380">
        <v>2</v>
      </c>
      <c r="AA380" s="10">
        <v>-59.6</v>
      </c>
      <c r="AB380">
        <v>1.36</v>
      </c>
      <c r="AC380" t="s">
        <v>3062</v>
      </c>
      <c r="AD380" t="s">
        <v>3070</v>
      </c>
      <c r="AE380" t="str">
        <f>IF(Orders[[#This Row],[Discount]]&gt;0, "Discounted", "Non-Discounted")</f>
        <v>Discounted</v>
      </c>
      <c r="AF380">
        <f>IF(Orders[[#This Row],[Profit]]&lt;0,Orders[[#This Row],[Profit]], 0)</f>
        <v>-12.72</v>
      </c>
      <c r="AG380">
        <f>IF(Orders[[#This Row],[Profit]]&gt;0,Orders[[#This Row],[Profit]], 0)</f>
        <v>0</v>
      </c>
      <c r="AH380" s="7" t="str">
        <f>IFERROR((Orders[[#This Row],[Sales]]/Orders[[#This Row],[Profit_Prodcut/]])*100, "")</f>
        <v/>
      </c>
      <c r="AI380" s="9">
        <f>Orders[[#This Row],[Discount]]</f>
        <v>0.06</v>
      </c>
    </row>
    <row r="381" spans="1:35">
      <c r="A381">
        <v>26321</v>
      </c>
      <c r="B381" t="s">
        <v>59</v>
      </c>
      <c r="C381" s="9">
        <v>7.0000000000000007E-2</v>
      </c>
      <c r="D381" s="7">
        <v>-51.42</v>
      </c>
      <c r="E381">
        <v>1.7</v>
      </c>
      <c r="F381">
        <v>1.99</v>
      </c>
      <c r="G381">
        <v>689</v>
      </c>
      <c r="H381" t="s">
        <v>816</v>
      </c>
      <c r="I381" t="s">
        <v>52</v>
      </c>
      <c r="J381" t="s">
        <v>61</v>
      </c>
      <c r="K381" t="s">
        <v>80</v>
      </c>
      <c r="L381" t="s">
        <v>183</v>
      </c>
      <c r="M381" t="s">
        <v>54</v>
      </c>
      <c r="N381" t="s">
        <v>817</v>
      </c>
      <c r="O381">
        <v>0.51</v>
      </c>
      <c r="P381" t="s">
        <v>36</v>
      </c>
      <c r="Q381" t="s">
        <v>64</v>
      </c>
      <c r="R381" t="s">
        <v>509</v>
      </c>
      <c r="S381" t="s">
        <v>818</v>
      </c>
      <c r="T381">
        <v>63376</v>
      </c>
      <c r="U381" s="1">
        <v>42039</v>
      </c>
      <c r="V381" s="1">
        <v>42040</v>
      </c>
      <c r="W381">
        <v>10</v>
      </c>
      <c r="X381" s="6">
        <v>17.420000000000002</v>
      </c>
      <c r="Y381">
        <v>88502</v>
      </c>
      <c r="Z381">
        <v>1</v>
      </c>
      <c r="AA381" s="10">
        <v>-295.18</v>
      </c>
      <c r="AB381">
        <v>1.31</v>
      </c>
      <c r="AC381" t="s">
        <v>3059</v>
      </c>
      <c r="AD381" t="s">
        <v>3070</v>
      </c>
      <c r="AE381" t="str">
        <f>IF(Orders[[#This Row],[Discount]]&gt;0, "Discounted", "Non-Discounted")</f>
        <v>Discounted</v>
      </c>
      <c r="AF381">
        <f>IF(Orders[[#This Row],[Profit]]&lt;0,Orders[[#This Row],[Profit]], 0)</f>
        <v>-51.42</v>
      </c>
      <c r="AG381">
        <f>IF(Orders[[#This Row],[Profit]]&gt;0,Orders[[#This Row],[Profit]], 0)</f>
        <v>0</v>
      </c>
      <c r="AH381" s="7" t="str">
        <f>IFERROR((Orders[[#This Row],[Sales]]/Orders[[#This Row],[Profit_Prodcut/]])*100, "")</f>
        <v/>
      </c>
      <c r="AI381" s="9">
        <f>Orders[[#This Row],[Discount]]</f>
        <v>7.0000000000000007E-2</v>
      </c>
    </row>
    <row r="382" spans="1:35">
      <c r="A382">
        <v>19933</v>
      </c>
      <c r="B382" t="s">
        <v>28</v>
      </c>
      <c r="C382" s="9">
        <v>0.09</v>
      </c>
      <c r="D382" s="7">
        <v>-88.6</v>
      </c>
      <c r="E382">
        <v>6.48</v>
      </c>
      <c r="F382">
        <v>6.35</v>
      </c>
      <c r="G382">
        <v>691</v>
      </c>
      <c r="H382" t="s">
        <v>819</v>
      </c>
      <c r="I382" t="s">
        <v>52</v>
      </c>
      <c r="J382" t="s">
        <v>43</v>
      </c>
      <c r="K382" t="s">
        <v>32</v>
      </c>
      <c r="L382" t="s">
        <v>96</v>
      </c>
      <c r="M382" t="s">
        <v>62</v>
      </c>
      <c r="N382" t="s">
        <v>820</v>
      </c>
      <c r="O382">
        <v>0.37</v>
      </c>
      <c r="P382" t="s">
        <v>36</v>
      </c>
      <c r="Q382" t="s">
        <v>37</v>
      </c>
      <c r="R382" t="s">
        <v>38</v>
      </c>
      <c r="S382" t="s">
        <v>821</v>
      </c>
      <c r="T382">
        <v>98408</v>
      </c>
      <c r="U382" s="1">
        <v>42084</v>
      </c>
      <c r="V382" s="1">
        <v>42085</v>
      </c>
      <c r="W382">
        <v>8</v>
      </c>
      <c r="X382" s="6">
        <v>49.81</v>
      </c>
      <c r="Y382">
        <v>89915</v>
      </c>
      <c r="Z382">
        <v>1</v>
      </c>
      <c r="AA382" s="10">
        <v>-177.88</v>
      </c>
      <c r="AB382">
        <v>4.93</v>
      </c>
      <c r="AC382" t="s">
        <v>3062</v>
      </c>
      <c r="AD382" t="s">
        <v>3070</v>
      </c>
      <c r="AE382" t="str">
        <f>IF(Orders[[#This Row],[Discount]]&gt;0, "Discounted", "Non-Discounted")</f>
        <v>Discounted</v>
      </c>
      <c r="AF382">
        <f>IF(Orders[[#This Row],[Profit]]&lt;0,Orders[[#This Row],[Profit]], 0)</f>
        <v>-88.6</v>
      </c>
      <c r="AG382">
        <f>IF(Orders[[#This Row],[Profit]]&gt;0,Orders[[#This Row],[Profit]], 0)</f>
        <v>0</v>
      </c>
      <c r="AH382" s="7" t="str">
        <f>IFERROR((Orders[[#This Row],[Sales]]/Orders[[#This Row],[Profit_Prodcut/]])*100, "")</f>
        <v/>
      </c>
      <c r="AI382" s="9">
        <f>Orders[[#This Row],[Discount]]</f>
        <v>0.09</v>
      </c>
    </row>
    <row r="383" spans="1:35">
      <c r="A383">
        <v>19400</v>
      </c>
      <c r="B383" t="s">
        <v>109</v>
      </c>
      <c r="C383" s="9">
        <v>0.02</v>
      </c>
      <c r="D383" s="7">
        <v>2568.46</v>
      </c>
      <c r="E383">
        <v>500.98</v>
      </c>
      <c r="F383">
        <v>41.44</v>
      </c>
      <c r="G383">
        <v>693</v>
      </c>
      <c r="H383" t="s">
        <v>822</v>
      </c>
      <c r="I383" t="s">
        <v>42</v>
      </c>
      <c r="J383" t="s">
        <v>61</v>
      </c>
      <c r="K383" t="s">
        <v>44</v>
      </c>
      <c r="L383" t="s">
        <v>194</v>
      </c>
      <c r="M383" t="s">
        <v>124</v>
      </c>
      <c r="N383" t="s">
        <v>823</v>
      </c>
      <c r="O383">
        <v>0.66</v>
      </c>
      <c r="P383" t="s">
        <v>36</v>
      </c>
      <c r="Q383" t="s">
        <v>37</v>
      </c>
      <c r="R383" t="s">
        <v>258</v>
      </c>
      <c r="S383" t="s">
        <v>824</v>
      </c>
      <c r="T383">
        <v>80229</v>
      </c>
      <c r="U383" s="1">
        <v>42088</v>
      </c>
      <c r="V383" s="1">
        <v>42088</v>
      </c>
      <c r="W383">
        <v>7</v>
      </c>
      <c r="X383" s="6">
        <v>3722.41</v>
      </c>
      <c r="Y383">
        <v>87811</v>
      </c>
      <c r="Z383">
        <v>0</v>
      </c>
      <c r="AA383" s="10">
        <v>69</v>
      </c>
      <c r="AB383">
        <v>75.97</v>
      </c>
      <c r="AC383" t="s">
        <v>3062</v>
      </c>
      <c r="AD383" t="s">
        <v>3070</v>
      </c>
      <c r="AE383" t="str">
        <f>IF(Orders[[#This Row],[Discount]]&gt;0, "Discounted", "Non-Discounted")</f>
        <v>Discounted</v>
      </c>
      <c r="AF383">
        <f>IF(Orders[[#This Row],[Profit]]&lt;0,Orders[[#This Row],[Profit]], 0)</f>
        <v>0</v>
      </c>
      <c r="AG383">
        <f>IF(Orders[[#This Row],[Profit]]&gt;0,Orders[[#This Row],[Profit]], 0)</f>
        <v>2568.46</v>
      </c>
      <c r="AH383" s="7">
        <f>IFERROR((Orders[[#This Row],[Sales]]/Orders[[#This Row],[Profit_Prodcut/]])*100, "")</f>
        <v>144.9276998668463</v>
      </c>
      <c r="AI383" s="9">
        <f>Orders[[#This Row],[Discount]]</f>
        <v>0.02</v>
      </c>
    </row>
    <row r="384" spans="1:35">
      <c r="A384">
        <v>18736</v>
      </c>
      <c r="B384" t="s">
        <v>109</v>
      </c>
      <c r="C384" s="9">
        <v>0.09</v>
      </c>
      <c r="D384" s="7">
        <v>9.49</v>
      </c>
      <c r="E384">
        <v>5.34</v>
      </c>
      <c r="F384">
        <v>2.99</v>
      </c>
      <c r="G384">
        <v>693</v>
      </c>
      <c r="H384" t="s">
        <v>822</v>
      </c>
      <c r="I384" t="s">
        <v>30</v>
      </c>
      <c r="J384" t="s">
        <v>61</v>
      </c>
      <c r="K384" t="s">
        <v>32</v>
      </c>
      <c r="L384" t="s">
        <v>112</v>
      </c>
      <c r="M384" t="s">
        <v>62</v>
      </c>
      <c r="N384" t="s">
        <v>825</v>
      </c>
      <c r="O384">
        <v>0.38</v>
      </c>
      <c r="P384" t="s">
        <v>36</v>
      </c>
      <c r="Q384" t="s">
        <v>37</v>
      </c>
      <c r="R384" t="s">
        <v>258</v>
      </c>
      <c r="S384" t="s">
        <v>824</v>
      </c>
      <c r="T384">
        <v>80229</v>
      </c>
      <c r="U384" s="1">
        <v>42071</v>
      </c>
      <c r="V384" s="1">
        <v>42078</v>
      </c>
      <c r="W384">
        <v>17</v>
      </c>
      <c r="X384" s="6">
        <v>95.1</v>
      </c>
      <c r="Y384">
        <v>87812</v>
      </c>
      <c r="Z384">
        <v>7</v>
      </c>
      <c r="AA384" s="10">
        <v>9.9700000000000006</v>
      </c>
      <c r="AB384">
        <v>9.41</v>
      </c>
      <c r="AC384" t="s">
        <v>3062</v>
      </c>
      <c r="AD384" t="s">
        <v>3070</v>
      </c>
      <c r="AE384" t="str">
        <f>IF(Orders[[#This Row],[Discount]]&gt;0, "Discounted", "Non-Discounted")</f>
        <v>Discounted</v>
      </c>
      <c r="AF384">
        <f>IF(Orders[[#This Row],[Profit]]&lt;0,Orders[[#This Row],[Profit]], 0)</f>
        <v>0</v>
      </c>
      <c r="AG384">
        <f>IF(Orders[[#This Row],[Profit]]&gt;0,Orders[[#This Row],[Profit]], 0)</f>
        <v>9.49</v>
      </c>
      <c r="AH384" s="7">
        <f>IFERROR((Orders[[#This Row],[Sales]]/Orders[[#This Row],[Profit_Prodcut/]])*100, "")</f>
        <v>1002.1074815595363</v>
      </c>
      <c r="AI384" s="9">
        <f>Orders[[#This Row],[Discount]]</f>
        <v>0.09</v>
      </c>
    </row>
    <row r="385" spans="1:35">
      <c r="A385">
        <v>18737</v>
      </c>
      <c r="B385" t="s">
        <v>109</v>
      </c>
      <c r="C385" s="9">
        <v>7.0000000000000007E-2</v>
      </c>
      <c r="D385" s="7">
        <v>-263.64999999999998</v>
      </c>
      <c r="E385">
        <v>140.97999999999999</v>
      </c>
      <c r="F385">
        <v>53.48</v>
      </c>
      <c r="G385">
        <v>693</v>
      </c>
      <c r="H385" t="s">
        <v>822</v>
      </c>
      <c r="I385" t="s">
        <v>42</v>
      </c>
      <c r="J385" t="s">
        <v>61</v>
      </c>
      <c r="K385" t="s">
        <v>44</v>
      </c>
      <c r="L385" t="s">
        <v>194</v>
      </c>
      <c r="M385" t="s">
        <v>124</v>
      </c>
      <c r="N385" t="s">
        <v>826</v>
      </c>
      <c r="O385">
        <v>0.65</v>
      </c>
      <c r="P385" t="s">
        <v>36</v>
      </c>
      <c r="Q385" t="s">
        <v>37</v>
      </c>
      <c r="R385" t="s">
        <v>258</v>
      </c>
      <c r="S385" t="s">
        <v>824</v>
      </c>
      <c r="T385">
        <v>80229</v>
      </c>
      <c r="U385" s="1">
        <v>42071</v>
      </c>
      <c r="V385" s="1">
        <v>42078</v>
      </c>
      <c r="W385">
        <v>5</v>
      </c>
      <c r="X385" s="6">
        <v>734.74</v>
      </c>
      <c r="Y385">
        <v>87812</v>
      </c>
      <c r="Z385">
        <v>7</v>
      </c>
      <c r="AA385" s="10">
        <v>-35.880000000000003</v>
      </c>
      <c r="AB385">
        <v>55.3</v>
      </c>
      <c r="AC385" t="s">
        <v>3062</v>
      </c>
      <c r="AD385" t="s">
        <v>3070</v>
      </c>
      <c r="AE385" t="str">
        <f>IF(Orders[[#This Row],[Discount]]&gt;0, "Discounted", "Non-Discounted")</f>
        <v>Discounted</v>
      </c>
      <c r="AF385">
        <f>IF(Orders[[#This Row],[Profit]]&lt;0,Orders[[#This Row],[Profit]], 0)</f>
        <v>-263.64999999999998</v>
      </c>
      <c r="AG385">
        <f>IF(Orders[[#This Row],[Profit]]&gt;0,Orders[[#This Row],[Profit]], 0)</f>
        <v>0</v>
      </c>
      <c r="AH385" s="7" t="str">
        <f>IFERROR((Orders[[#This Row],[Sales]]/Orders[[#This Row],[Profit_Prodcut/]])*100, "")</f>
        <v/>
      </c>
      <c r="AI385" s="9">
        <f>Orders[[#This Row],[Discount]]</f>
        <v>7.0000000000000007E-2</v>
      </c>
    </row>
    <row r="386" spans="1:35">
      <c r="A386">
        <v>18738</v>
      </c>
      <c r="B386" t="s">
        <v>109</v>
      </c>
      <c r="C386" s="9">
        <v>0.06</v>
      </c>
      <c r="D386" s="7">
        <v>890.18</v>
      </c>
      <c r="E386">
        <v>205.99</v>
      </c>
      <c r="F386">
        <v>5.26</v>
      </c>
      <c r="G386">
        <v>693</v>
      </c>
      <c r="H386" t="s">
        <v>822</v>
      </c>
      <c r="I386" t="s">
        <v>52</v>
      </c>
      <c r="J386" t="s">
        <v>61</v>
      </c>
      <c r="K386" t="s">
        <v>80</v>
      </c>
      <c r="L386" t="s">
        <v>81</v>
      </c>
      <c r="M386" t="s">
        <v>62</v>
      </c>
      <c r="N386" t="s">
        <v>827</v>
      </c>
      <c r="O386">
        <v>0.56000000000000005</v>
      </c>
      <c r="P386" t="s">
        <v>36</v>
      </c>
      <c r="Q386" t="s">
        <v>37</v>
      </c>
      <c r="R386" t="s">
        <v>258</v>
      </c>
      <c r="S386" t="s">
        <v>824</v>
      </c>
      <c r="T386">
        <v>80229</v>
      </c>
      <c r="U386" s="1">
        <v>42071</v>
      </c>
      <c r="V386" s="1">
        <v>42078</v>
      </c>
      <c r="W386">
        <v>11</v>
      </c>
      <c r="X386" s="6">
        <v>1882.87</v>
      </c>
      <c r="Y386">
        <v>87812</v>
      </c>
      <c r="Z386">
        <v>7</v>
      </c>
      <c r="AA386" s="10">
        <v>47.28</v>
      </c>
      <c r="AB386">
        <v>120.18</v>
      </c>
      <c r="AC386" t="s">
        <v>3062</v>
      </c>
      <c r="AD386" t="s">
        <v>3070</v>
      </c>
      <c r="AE386" t="str">
        <f>IF(Orders[[#This Row],[Discount]]&gt;0, "Discounted", "Non-Discounted")</f>
        <v>Discounted</v>
      </c>
      <c r="AF386">
        <f>IF(Orders[[#This Row],[Profit]]&lt;0,Orders[[#This Row],[Profit]], 0)</f>
        <v>0</v>
      </c>
      <c r="AG386">
        <f>IF(Orders[[#This Row],[Profit]]&gt;0,Orders[[#This Row],[Profit]], 0)</f>
        <v>890.18</v>
      </c>
      <c r="AH386" s="7">
        <f>IFERROR((Orders[[#This Row],[Sales]]/Orders[[#This Row],[Profit_Prodcut/]])*100, "")</f>
        <v>211.51564852052394</v>
      </c>
      <c r="AI386" s="9">
        <f>Orders[[#This Row],[Discount]]</f>
        <v>0.06</v>
      </c>
    </row>
    <row r="387" spans="1:35">
      <c r="A387">
        <v>18810</v>
      </c>
      <c r="B387" t="s">
        <v>28</v>
      </c>
      <c r="C387" s="9">
        <v>0</v>
      </c>
      <c r="D387" s="7">
        <v>6095.86</v>
      </c>
      <c r="E387">
        <v>230.98</v>
      </c>
      <c r="F387">
        <v>23.78</v>
      </c>
      <c r="G387">
        <v>693</v>
      </c>
      <c r="H387" t="s">
        <v>822</v>
      </c>
      <c r="I387" t="s">
        <v>42</v>
      </c>
      <c r="J387" t="s">
        <v>61</v>
      </c>
      <c r="K387" t="s">
        <v>44</v>
      </c>
      <c r="L387" t="s">
        <v>155</v>
      </c>
      <c r="M387" t="s">
        <v>124</v>
      </c>
      <c r="N387" t="s">
        <v>828</v>
      </c>
      <c r="O387">
        <v>0.6</v>
      </c>
      <c r="P387" t="s">
        <v>36</v>
      </c>
      <c r="Q387" t="s">
        <v>37</v>
      </c>
      <c r="R387" t="s">
        <v>258</v>
      </c>
      <c r="S387" t="s">
        <v>824</v>
      </c>
      <c r="T387">
        <v>80229</v>
      </c>
      <c r="U387" s="1">
        <v>42129</v>
      </c>
      <c r="V387" s="1">
        <v>42131</v>
      </c>
      <c r="W387">
        <v>36</v>
      </c>
      <c r="X387" s="6">
        <v>8834.58</v>
      </c>
      <c r="Y387">
        <v>87813</v>
      </c>
      <c r="Z387">
        <v>2</v>
      </c>
      <c r="AA387" s="10">
        <v>69</v>
      </c>
      <c r="AB387">
        <v>0</v>
      </c>
      <c r="AC387" t="s">
        <v>3060</v>
      </c>
      <c r="AD387" t="s">
        <v>3071</v>
      </c>
      <c r="AE387" t="str">
        <f>IF(Orders[[#This Row],[Discount]]&gt;0, "Discounted", "Non-Discounted")</f>
        <v>Non-Discounted</v>
      </c>
      <c r="AF387">
        <f>IF(Orders[[#This Row],[Profit]]&lt;0,Orders[[#This Row],[Profit]], 0)</f>
        <v>0</v>
      </c>
      <c r="AG387">
        <f>IF(Orders[[#This Row],[Profit]]&gt;0,Orders[[#This Row],[Profit]], 0)</f>
        <v>6095.86</v>
      </c>
      <c r="AH387" s="7">
        <f>IFERROR((Orders[[#This Row],[Sales]]/Orders[[#This Row],[Profit_Prodcut/]])*100, "")</f>
        <v>144.92754098683369</v>
      </c>
      <c r="AI387" s="9">
        <f>Orders[[#This Row],[Discount]]</f>
        <v>0</v>
      </c>
    </row>
    <row r="388" spans="1:35">
      <c r="A388">
        <v>22613</v>
      </c>
      <c r="B388" t="s">
        <v>59</v>
      </c>
      <c r="C388" s="9">
        <v>0.06</v>
      </c>
      <c r="D388" s="7">
        <v>-82.83</v>
      </c>
      <c r="E388">
        <v>8.1199999999999992</v>
      </c>
      <c r="F388">
        <v>2.83</v>
      </c>
      <c r="G388">
        <v>696</v>
      </c>
      <c r="H388" t="s">
        <v>829</v>
      </c>
      <c r="I388" t="s">
        <v>52</v>
      </c>
      <c r="J388" t="s">
        <v>31</v>
      </c>
      <c r="K388" t="s">
        <v>80</v>
      </c>
      <c r="L388" t="s">
        <v>183</v>
      </c>
      <c r="M388" t="s">
        <v>54</v>
      </c>
      <c r="N388" t="s">
        <v>830</v>
      </c>
      <c r="O388">
        <v>0.77</v>
      </c>
      <c r="P388" t="s">
        <v>36</v>
      </c>
      <c r="Q388" t="s">
        <v>64</v>
      </c>
      <c r="R388" t="s">
        <v>706</v>
      </c>
      <c r="S388" t="s">
        <v>831</v>
      </c>
      <c r="T388">
        <v>46307</v>
      </c>
      <c r="U388" s="1">
        <v>42090</v>
      </c>
      <c r="V388" s="1">
        <v>42091</v>
      </c>
      <c r="W388">
        <v>10</v>
      </c>
      <c r="X388" s="6">
        <v>78.540000000000006</v>
      </c>
      <c r="Y388">
        <v>89847</v>
      </c>
      <c r="Z388">
        <v>1</v>
      </c>
      <c r="AA388" s="10">
        <v>-105.46</v>
      </c>
      <c r="AB388">
        <v>5.01</v>
      </c>
      <c r="AC388" t="s">
        <v>3062</v>
      </c>
      <c r="AD388" t="s">
        <v>3070</v>
      </c>
      <c r="AE388" t="str">
        <f>IF(Orders[[#This Row],[Discount]]&gt;0, "Discounted", "Non-Discounted")</f>
        <v>Discounted</v>
      </c>
      <c r="AF388">
        <f>IF(Orders[[#This Row],[Profit]]&lt;0,Orders[[#This Row],[Profit]], 0)</f>
        <v>-82.83</v>
      </c>
      <c r="AG388">
        <f>IF(Orders[[#This Row],[Profit]]&gt;0,Orders[[#This Row],[Profit]], 0)</f>
        <v>0</v>
      </c>
      <c r="AH388" s="7" t="str">
        <f>IFERROR((Orders[[#This Row],[Sales]]/Orders[[#This Row],[Profit_Prodcut/]])*100, "")</f>
        <v/>
      </c>
      <c r="AI388" s="9">
        <f>Orders[[#This Row],[Discount]]</f>
        <v>0.06</v>
      </c>
    </row>
    <row r="389" spans="1:35">
      <c r="A389">
        <v>22614</v>
      </c>
      <c r="B389" t="s">
        <v>59</v>
      </c>
      <c r="C389" s="9">
        <v>0.05</v>
      </c>
      <c r="D389" s="7">
        <v>25.04</v>
      </c>
      <c r="E389">
        <v>51.65</v>
      </c>
      <c r="F389">
        <v>18.45</v>
      </c>
      <c r="G389">
        <v>696</v>
      </c>
      <c r="H389" t="s">
        <v>829</v>
      </c>
      <c r="I389" t="s">
        <v>52</v>
      </c>
      <c r="J389" t="s">
        <v>31</v>
      </c>
      <c r="K389" t="s">
        <v>44</v>
      </c>
      <c r="L389" t="s">
        <v>53</v>
      </c>
      <c r="M389" t="s">
        <v>89</v>
      </c>
      <c r="N389" t="s">
        <v>832</v>
      </c>
      <c r="O389">
        <v>0.65</v>
      </c>
      <c r="P389" t="s">
        <v>36</v>
      </c>
      <c r="Q389" t="s">
        <v>64</v>
      </c>
      <c r="R389" t="s">
        <v>706</v>
      </c>
      <c r="S389" t="s">
        <v>831</v>
      </c>
      <c r="T389">
        <v>46307</v>
      </c>
      <c r="U389" s="1">
        <v>42090</v>
      </c>
      <c r="V389" s="1">
        <v>42091</v>
      </c>
      <c r="W389">
        <v>12</v>
      </c>
      <c r="X389" s="6">
        <v>605.1</v>
      </c>
      <c r="Y389">
        <v>89847</v>
      </c>
      <c r="Z389">
        <v>1</v>
      </c>
      <c r="AA389" s="10">
        <v>4.1399999999999997</v>
      </c>
      <c r="AB389">
        <v>31.85</v>
      </c>
      <c r="AC389" t="s">
        <v>3062</v>
      </c>
      <c r="AD389" t="s">
        <v>3070</v>
      </c>
      <c r="AE389" t="str">
        <f>IF(Orders[[#This Row],[Discount]]&gt;0, "Discounted", "Non-Discounted")</f>
        <v>Discounted</v>
      </c>
      <c r="AF389">
        <f>IF(Orders[[#This Row],[Profit]]&lt;0,Orders[[#This Row],[Profit]], 0)</f>
        <v>0</v>
      </c>
      <c r="AG389">
        <f>IF(Orders[[#This Row],[Profit]]&gt;0,Orders[[#This Row],[Profit]], 0)</f>
        <v>25.04</v>
      </c>
      <c r="AH389" s="7">
        <f>IFERROR((Orders[[#This Row],[Sales]]/Orders[[#This Row],[Profit_Prodcut/]])*100, "")</f>
        <v>2416.5335463258789</v>
      </c>
      <c r="AI389" s="9">
        <f>Orders[[#This Row],[Discount]]</f>
        <v>0.05</v>
      </c>
    </row>
    <row r="390" spans="1:35">
      <c r="A390">
        <v>19225</v>
      </c>
      <c r="B390" t="s">
        <v>109</v>
      </c>
      <c r="C390" s="9">
        <v>0.1</v>
      </c>
      <c r="D390" s="7">
        <v>-580.32000000000005</v>
      </c>
      <c r="E390">
        <v>40.479999999999997</v>
      </c>
      <c r="F390">
        <v>19.989999999999998</v>
      </c>
      <c r="G390">
        <v>696</v>
      </c>
      <c r="H390" t="s">
        <v>829</v>
      </c>
      <c r="I390" t="s">
        <v>52</v>
      </c>
      <c r="J390" t="s">
        <v>31</v>
      </c>
      <c r="K390" t="s">
        <v>80</v>
      </c>
      <c r="L390" t="s">
        <v>183</v>
      </c>
      <c r="M390" t="s">
        <v>62</v>
      </c>
      <c r="N390" t="s">
        <v>833</v>
      </c>
      <c r="O390">
        <v>0.77</v>
      </c>
      <c r="P390" t="s">
        <v>36</v>
      </c>
      <c r="Q390" t="s">
        <v>64</v>
      </c>
      <c r="R390" t="s">
        <v>706</v>
      </c>
      <c r="S390" t="s">
        <v>831</v>
      </c>
      <c r="T390">
        <v>46307</v>
      </c>
      <c r="U390" s="1">
        <v>42101</v>
      </c>
      <c r="V390" s="1">
        <v>42103</v>
      </c>
      <c r="W390">
        <v>9</v>
      </c>
      <c r="X390" s="6">
        <v>355.84</v>
      </c>
      <c r="Y390">
        <v>89848</v>
      </c>
      <c r="Z390">
        <v>2</v>
      </c>
      <c r="AA390" s="10">
        <v>-163.08000000000001</v>
      </c>
      <c r="AB390">
        <v>39.54</v>
      </c>
      <c r="AC390" t="s">
        <v>3061</v>
      </c>
      <c r="AD390" t="s">
        <v>3070</v>
      </c>
      <c r="AE390" t="str">
        <f>IF(Orders[[#This Row],[Discount]]&gt;0, "Discounted", "Non-Discounted")</f>
        <v>Discounted</v>
      </c>
      <c r="AF390">
        <f>IF(Orders[[#This Row],[Profit]]&lt;0,Orders[[#This Row],[Profit]], 0)</f>
        <v>-580.32000000000005</v>
      </c>
      <c r="AG390">
        <f>IF(Orders[[#This Row],[Profit]]&gt;0,Orders[[#This Row],[Profit]], 0)</f>
        <v>0</v>
      </c>
      <c r="AH390" s="7" t="str">
        <f>IFERROR((Orders[[#This Row],[Sales]]/Orders[[#This Row],[Profit_Prodcut/]])*100, "")</f>
        <v/>
      </c>
      <c r="AI390" s="9">
        <f>Orders[[#This Row],[Discount]]</f>
        <v>0.1</v>
      </c>
    </row>
    <row r="391" spans="1:35">
      <c r="A391">
        <v>22616</v>
      </c>
      <c r="B391" t="s">
        <v>59</v>
      </c>
      <c r="C391" s="9">
        <v>0.1</v>
      </c>
      <c r="D391" s="7">
        <v>928.96</v>
      </c>
      <c r="E391">
        <v>175.99</v>
      </c>
      <c r="F391">
        <v>8.99</v>
      </c>
      <c r="G391">
        <v>697</v>
      </c>
      <c r="H391" t="s">
        <v>834</v>
      </c>
      <c r="I391" t="s">
        <v>52</v>
      </c>
      <c r="J391" t="s">
        <v>31</v>
      </c>
      <c r="K391" t="s">
        <v>80</v>
      </c>
      <c r="L391" t="s">
        <v>81</v>
      </c>
      <c r="M391" t="s">
        <v>62</v>
      </c>
      <c r="N391" t="s">
        <v>171</v>
      </c>
      <c r="O391">
        <v>0.56999999999999995</v>
      </c>
      <c r="P391" t="s">
        <v>36</v>
      </c>
      <c r="Q391" t="s">
        <v>64</v>
      </c>
      <c r="R391" t="s">
        <v>706</v>
      </c>
      <c r="S391" t="s">
        <v>835</v>
      </c>
      <c r="T391">
        <v>46312</v>
      </c>
      <c r="U391" s="1">
        <v>42090</v>
      </c>
      <c r="V391" s="1">
        <v>42091</v>
      </c>
      <c r="W391">
        <v>10</v>
      </c>
      <c r="X391" s="6">
        <v>1346.32</v>
      </c>
      <c r="Y391">
        <v>89847</v>
      </c>
      <c r="Z391">
        <v>1</v>
      </c>
      <c r="AA391" s="10">
        <v>69</v>
      </c>
      <c r="AB391">
        <v>149.59</v>
      </c>
      <c r="AC391" t="s">
        <v>3062</v>
      </c>
      <c r="AD391" t="s">
        <v>3070</v>
      </c>
      <c r="AE391" t="str">
        <f>IF(Orders[[#This Row],[Discount]]&gt;0, "Discounted", "Non-Discounted")</f>
        <v>Discounted</v>
      </c>
      <c r="AF391">
        <f>IF(Orders[[#This Row],[Profit]]&lt;0,Orders[[#This Row],[Profit]], 0)</f>
        <v>0</v>
      </c>
      <c r="AG391">
        <f>IF(Orders[[#This Row],[Profit]]&gt;0,Orders[[#This Row],[Profit]], 0)</f>
        <v>928.96</v>
      </c>
      <c r="AH391" s="7">
        <f>IFERROR((Orders[[#This Row],[Sales]]/Orders[[#This Row],[Profit_Prodcut/]])*100, "")</f>
        <v>144.92766104030312</v>
      </c>
      <c r="AI391" s="9">
        <f>Orders[[#This Row],[Discount]]</f>
        <v>0.1</v>
      </c>
    </row>
    <row r="392" spans="1:35">
      <c r="A392">
        <v>25480</v>
      </c>
      <c r="B392" t="s">
        <v>50</v>
      </c>
      <c r="C392" s="9">
        <v>0.08</v>
      </c>
      <c r="D392" s="7">
        <v>-131.62</v>
      </c>
      <c r="E392">
        <v>14.81</v>
      </c>
      <c r="F392">
        <v>13.32</v>
      </c>
      <c r="G392">
        <v>697</v>
      </c>
      <c r="H392" t="s">
        <v>834</v>
      </c>
      <c r="I392" t="s">
        <v>52</v>
      </c>
      <c r="J392" t="s">
        <v>31</v>
      </c>
      <c r="K392" t="s">
        <v>32</v>
      </c>
      <c r="L392" t="s">
        <v>260</v>
      </c>
      <c r="M392" t="s">
        <v>62</v>
      </c>
      <c r="N392" t="s">
        <v>836</v>
      </c>
      <c r="O392">
        <v>0.43</v>
      </c>
      <c r="P392" t="s">
        <v>36</v>
      </c>
      <c r="Q392" t="s">
        <v>64</v>
      </c>
      <c r="R392" t="s">
        <v>706</v>
      </c>
      <c r="S392" t="s">
        <v>835</v>
      </c>
      <c r="T392">
        <v>46312</v>
      </c>
      <c r="U392" s="1">
        <v>42042</v>
      </c>
      <c r="V392" s="1">
        <v>42044</v>
      </c>
      <c r="W392">
        <v>20</v>
      </c>
      <c r="X392" s="6">
        <v>292.18</v>
      </c>
      <c r="Y392">
        <v>89849</v>
      </c>
      <c r="Z392">
        <v>2</v>
      </c>
      <c r="AA392" s="10">
        <v>-45.05</v>
      </c>
      <c r="AB392">
        <v>25.41</v>
      </c>
      <c r="AC392" t="s">
        <v>3059</v>
      </c>
      <c r="AD392" t="s">
        <v>3070</v>
      </c>
      <c r="AE392" t="str">
        <f>IF(Orders[[#This Row],[Discount]]&gt;0, "Discounted", "Non-Discounted")</f>
        <v>Discounted</v>
      </c>
      <c r="AF392">
        <f>IF(Orders[[#This Row],[Profit]]&lt;0,Orders[[#This Row],[Profit]], 0)</f>
        <v>-131.62</v>
      </c>
      <c r="AG392">
        <f>IF(Orders[[#This Row],[Profit]]&gt;0,Orders[[#This Row],[Profit]], 0)</f>
        <v>0</v>
      </c>
      <c r="AH392" s="7" t="str">
        <f>IFERROR((Orders[[#This Row],[Sales]]/Orders[[#This Row],[Profit_Prodcut/]])*100, "")</f>
        <v/>
      </c>
      <c r="AI392" s="9">
        <f>Orders[[#This Row],[Discount]]</f>
        <v>0.08</v>
      </c>
    </row>
    <row r="393" spans="1:35">
      <c r="A393">
        <v>4613</v>
      </c>
      <c r="B393" t="s">
        <v>59</v>
      </c>
      <c r="C393" s="9">
        <v>0.06</v>
      </c>
      <c r="D393" s="7">
        <v>-82.83</v>
      </c>
      <c r="E393">
        <v>8.1199999999999992</v>
      </c>
      <c r="F393">
        <v>2.83</v>
      </c>
      <c r="G393">
        <v>698</v>
      </c>
      <c r="H393" t="s">
        <v>837</v>
      </c>
      <c r="I393" t="s">
        <v>52</v>
      </c>
      <c r="J393" t="s">
        <v>31</v>
      </c>
      <c r="K393" t="s">
        <v>80</v>
      </c>
      <c r="L393" t="s">
        <v>183</v>
      </c>
      <c r="M393" t="s">
        <v>54</v>
      </c>
      <c r="N393" t="s">
        <v>830</v>
      </c>
      <c r="O393">
        <v>0.77</v>
      </c>
      <c r="P393" t="s">
        <v>36</v>
      </c>
      <c r="Q393" t="s">
        <v>37</v>
      </c>
      <c r="R393" t="s">
        <v>38</v>
      </c>
      <c r="S393" t="s">
        <v>212</v>
      </c>
      <c r="T393">
        <v>98105</v>
      </c>
      <c r="U393" s="1">
        <v>42090</v>
      </c>
      <c r="V393" s="1">
        <v>42091</v>
      </c>
      <c r="W393">
        <v>41</v>
      </c>
      <c r="X393" s="6">
        <v>322.02999999999997</v>
      </c>
      <c r="Y393">
        <v>32869</v>
      </c>
      <c r="Z393">
        <v>1</v>
      </c>
      <c r="AA393" s="10">
        <v>-25.72</v>
      </c>
      <c r="AB393">
        <v>20.56</v>
      </c>
      <c r="AC393" t="s">
        <v>3062</v>
      </c>
      <c r="AD393" t="s">
        <v>3070</v>
      </c>
      <c r="AE393" t="str">
        <f>IF(Orders[[#This Row],[Discount]]&gt;0, "Discounted", "Non-Discounted")</f>
        <v>Discounted</v>
      </c>
      <c r="AF393">
        <f>IF(Orders[[#This Row],[Profit]]&lt;0,Orders[[#This Row],[Profit]], 0)</f>
        <v>-82.83</v>
      </c>
      <c r="AG393">
        <f>IF(Orders[[#This Row],[Profit]]&gt;0,Orders[[#This Row],[Profit]], 0)</f>
        <v>0</v>
      </c>
      <c r="AH393" s="7" t="str">
        <f>IFERROR((Orders[[#This Row],[Sales]]/Orders[[#This Row],[Profit_Prodcut/]])*100, "")</f>
        <v/>
      </c>
      <c r="AI393" s="9">
        <f>Orders[[#This Row],[Discount]]</f>
        <v>0.06</v>
      </c>
    </row>
    <row r="394" spans="1:35">
      <c r="A394">
        <v>4614</v>
      </c>
      <c r="B394" t="s">
        <v>59</v>
      </c>
      <c r="C394" s="9">
        <v>0.05</v>
      </c>
      <c r="D394" s="7">
        <v>25.04</v>
      </c>
      <c r="E394">
        <v>51.65</v>
      </c>
      <c r="F394">
        <v>18.45</v>
      </c>
      <c r="G394">
        <v>698</v>
      </c>
      <c r="H394" t="s">
        <v>837</v>
      </c>
      <c r="I394" t="s">
        <v>52</v>
      </c>
      <c r="J394" t="s">
        <v>31</v>
      </c>
      <c r="K394" t="s">
        <v>44</v>
      </c>
      <c r="L394" t="s">
        <v>53</v>
      </c>
      <c r="M394" t="s">
        <v>89</v>
      </c>
      <c r="N394" t="s">
        <v>832</v>
      </c>
      <c r="O394">
        <v>0.65</v>
      </c>
      <c r="P394" t="s">
        <v>36</v>
      </c>
      <c r="Q394" t="s">
        <v>37</v>
      </c>
      <c r="R394" t="s">
        <v>38</v>
      </c>
      <c r="S394" t="s">
        <v>212</v>
      </c>
      <c r="T394">
        <v>98105</v>
      </c>
      <c r="U394" s="1">
        <v>42090</v>
      </c>
      <c r="V394" s="1">
        <v>42091</v>
      </c>
      <c r="W394">
        <v>49</v>
      </c>
      <c r="X394" s="6">
        <v>2470.84</v>
      </c>
      <c r="Y394">
        <v>32869</v>
      </c>
      <c r="Z394">
        <v>1</v>
      </c>
      <c r="AA394" s="10">
        <v>1.01</v>
      </c>
      <c r="AB394">
        <v>130.04</v>
      </c>
      <c r="AC394" t="s">
        <v>3062</v>
      </c>
      <c r="AD394" t="s">
        <v>3070</v>
      </c>
      <c r="AE394" t="str">
        <f>IF(Orders[[#This Row],[Discount]]&gt;0, "Discounted", "Non-Discounted")</f>
        <v>Discounted</v>
      </c>
      <c r="AF394">
        <f>IF(Orders[[#This Row],[Profit]]&lt;0,Orders[[#This Row],[Profit]], 0)</f>
        <v>0</v>
      </c>
      <c r="AG394">
        <f>IF(Orders[[#This Row],[Profit]]&gt;0,Orders[[#This Row],[Profit]], 0)</f>
        <v>25.04</v>
      </c>
      <c r="AH394" s="7">
        <f>IFERROR((Orders[[#This Row],[Sales]]/Orders[[#This Row],[Profit_Prodcut/]])*100, "")</f>
        <v>9867.5718849840268</v>
      </c>
      <c r="AI394" s="9">
        <f>Orders[[#This Row],[Discount]]</f>
        <v>0.05</v>
      </c>
    </row>
    <row r="395" spans="1:35">
      <c r="A395">
        <v>4616</v>
      </c>
      <c r="B395" t="s">
        <v>59</v>
      </c>
      <c r="C395" s="9">
        <v>0.1</v>
      </c>
      <c r="D395" s="7">
        <v>930.99</v>
      </c>
      <c r="E395">
        <v>175.99</v>
      </c>
      <c r="F395">
        <v>8.99</v>
      </c>
      <c r="G395">
        <v>698</v>
      </c>
      <c r="H395" t="s">
        <v>837</v>
      </c>
      <c r="I395" t="s">
        <v>52</v>
      </c>
      <c r="J395" t="s">
        <v>31</v>
      </c>
      <c r="K395" t="s">
        <v>80</v>
      </c>
      <c r="L395" t="s">
        <v>81</v>
      </c>
      <c r="M395" t="s">
        <v>62</v>
      </c>
      <c r="N395" t="s">
        <v>171</v>
      </c>
      <c r="O395">
        <v>0.56999999999999995</v>
      </c>
      <c r="P395" t="s">
        <v>36</v>
      </c>
      <c r="Q395" t="s">
        <v>37</v>
      </c>
      <c r="R395" t="s">
        <v>38</v>
      </c>
      <c r="S395" t="s">
        <v>212</v>
      </c>
      <c r="T395">
        <v>98105</v>
      </c>
      <c r="U395" s="1">
        <v>42090</v>
      </c>
      <c r="V395" s="1">
        <v>42091</v>
      </c>
      <c r="W395">
        <v>39</v>
      </c>
      <c r="X395" s="6">
        <v>5250.66</v>
      </c>
      <c r="Y395">
        <v>32869</v>
      </c>
      <c r="Z395">
        <v>1</v>
      </c>
      <c r="AA395" s="10">
        <v>17.73</v>
      </c>
      <c r="AB395">
        <v>583.41</v>
      </c>
      <c r="AC395" t="s">
        <v>3062</v>
      </c>
      <c r="AD395" t="s">
        <v>3070</v>
      </c>
      <c r="AE395" t="str">
        <f>IF(Orders[[#This Row],[Discount]]&gt;0, "Discounted", "Non-Discounted")</f>
        <v>Discounted</v>
      </c>
      <c r="AF395">
        <f>IF(Orders[[#This Row],[Profit]]&lt;0,Orders[[#This Row],[Profit]], 0)</f>
        <v>0</v>
      </c>
      <c r="AG395">
        <f>IF(Orders[[#This Row],[Profit]]&gt;0,Orders[[#This Row],[Profit]], 0)</f>
        <v>930.99</v>
      </c>
      <c r="AH395" s="7">
        <f>IFERROR((Orders[[#This Row],[Sales]]/Orders[[#This Row],[Profit_Prodcut/]])*100, "")</f>
        <v>563.98672381013762</v>
      </c>
      <c r="AI395" s="9">
        <f>Orders[[#This Row],[Discount]]</f>
        <v>0.1</v>
      </c>
    </row>
    <row r="396" spans="1:35">
      <c r="A396">
        <v>1225</v>
      </c>
      <c r="B396" t="s">
        <v>109</v>
      </c>
      <c r="C396" s="9">
        <v>0.1</v>
      </c>
      <c r="D396" s="7">
        <v>-580.32000000000005</v>
      </c>
      <c r="E396">
        <v>40.479999999999997</v>
      </c>
      <c r="F396">
        <v>19.989999999999998</v>
      </c>
      <c r="G396">
        <v>698</v>
      </c>
      <c r="H396" t="s">
        <v>837</v>
      </c>
      <c r="I396" t="s">
        <v>52</v>
      </c>
      <c r="J396" t="s">
        <v>31</v>
      </c>
      <c r="K396" t="s">
        <v>80</v>
      </c>
      <c r="L396" t="s">
        <v>183</v>
      </c>
      <c r="M396" t="s">
        <v>62</v>
      </c>
      <c r="N396" t="s">
        <v>833</v>
      </c>
      <c r="O396">
        <v>0.77</v>
      </c>
      <c r="P396" t="s">
        <v>36</v>
      </c>
      <c r="Q396" t="s">
        <v>37</v>
      </c>
      <c r="R396" t="s">
        <v>38</v>
      </c>
      <c r="S396" t="s">
        <v>212</v>
      </c>
      <c r="T396">
        <v>98105</v>
      </c>
      <c r="U396" s="1">
        <v>42101</v>
      </c>
      <c r="V396" s="1">
        <v>42103</v>
      </c>
      <c r="W396">
        <v>36</v>
      </c>
      <c r="X396" s="6">
        <v>1423.35</v>
      </c>
      <c r="Y396">
        <v>8994</v>
      </c>
      <c r="Z396">
        <v>2</v>
      </c>
      <c r="AA396" s="10">
        <v>-40.770000000000003</v>
      </c>
      <c r="AB396">
        <v>158.15</v>
      </c>
      <c r="AC396" t="s">
        <v>3061</v>
      </c>
      <c r="AD396" t="s">
        <v>3070</v>
      </c>
      <c r="AE396" t="str">
        <f>IF(Orders[[#This Row],[Discount]]&gt;0, "Discounted", "Non-Discounted")</f>
        <v>Discounted</v>
      </c>
      <c r="AF396">
        <f>IF(Orders[[#This Row],[Profit]]&lt;0,Orders[[#This Row],[Profit]], 0)</f>
        <v>-580.32000000000005</v>
      </c>
      <c r="AG396">
        <f>IF(Orders[[#This Row],[Profit]]&gt;0,Orders[[#This Row],[Profit]], 0)</f>
        <v>0</v>
      </c>
      <c r="AH396" s="7" t="str">
        <f>IFERROR((Orders[[#This Row],[Sales]]/Orders[[#This Row],[Profit_Prodcut/]])*100, "")</f>
        <v/>
      </c>
      <c r="AI396" s="9">
        <f>Orders[[#This Row],[Discount]]</f>
        <v>0.1</v>
      </c>
    </row>
    <row r="397" spans="1:35">
      <c r="A397">
        <v>7480</v>
      </c>
      <c r="B397" t="s">
        <v>50</v>
      </c>
      <c r="C397" s="9">
        <v>0.08</v>
      </c>
      <c r="D397" s="7">
        <v>-253.11</v>
      </c>
      <c r="E397">
        <v>14.81</v>
      </c>
      <c r="F397">
        <v>13.32</v>
      </c>
      <c r="G397">
        <v>698</v>
      </c>
      <c r="H397" t="s">
        <v>837</v>
      </c>
      <c r="I397" t="s">
        <v>52</v>
      </c>
      <c r="J397" t="s">
        <v>31</v>
      </c>
      <c r="K397" t="s">
        <v>32</v>
      </c>
      <c r="L397" t="s">
        <v>260</v>
      </c>
      <c r="M397" t="s">
        <v>62</v>
      </c>
      <c r="N397" t="s">
        <v>836</v>
      </c>
      <c r="O397">
        <v>0.43</v>
      </c>
      <c r="P397" t="s">
        <v>36</v>
      </c>
      <c r="Q397" t="s">
        <v>37</v>
      </c>
      <c r="R397" t="s">
        <v>38</v>
      </c>
      <c r="S397" t="s">
        <v>212</v>
      </c>
      <c r="T397">
        <v>98105</v>
      </c>
      <c r="U397" s="1">
        <v>42042</v>
      </c>
      <c r="V397" s="1">
        <v>42044</v>
      </c>
      <c r="W397">
        <v>79</v>
      </c>
      <c r="X397" s="6">
        <v>1154.1199999999999</v>
      </c>
      <c r="Y397">
        <v>53410</v>
      </c>
      <c r="Z397">
        <v>2</v>
      </c>
      <c r="AA397" s="10">
        <v>-21.93</v>
      </c>
      <c r="AB397">
        <v>100.36</v>
      </c>
      <c r="AC397" t="s">
        <v>3059</v>
      </c>
      <c r="AD397" t="s">
        <v>3070</v>
      </c>
      <c r="AE397" t="str">
        <f>IF(Orders[[#This Row],[Discount]]&gt;0, "Discounted", "Non-Discounted")</f>
        <v>Discounted</v>
      </c>
      <c r="AF397">
        <f>IF(Orders[[#This Row],[Profit]]&lt;0,Orders[[#This Row],[Profit]], 0)</f>
        <v>-253.11</v>
      </c>
      <c r="AG397">
        <f>IF(Orders[[#This Row],[Profit]]&gt;0,Orders[[#This Row],[Profit]], 0)</f>
        <v>0</v>
      </c>
      <c r="AH397" s="7" t="str">
        <f>IFERROR((Orders[[#This Row],[Sales]]/Orders[[#This Row],[Profit_Prodcut/]])*100, "")</f>
        <v/>
      </c>
      <c r="AI397" s="9">
        <f>Orders[[#This Row],[Discount]]</f>
        <v>0.08</v>
      </c>
    </row>
    <row r="398" spans="1:35">
      <c r="A398">
        <v>6289</v>
      </c>
      <c r="B398" t="s">
        <v>59</v>
      </c>
      <c r="C398" s="9">
        <v>0.03</v>
      </c>
      <c r="D398" s="7">
        <v>-16.670000000000002</v>
      </c>
      <c r="E398">
        <v>5.28</v>
      </c>
      <c r="F398">
        <v>5.61</v>
      </c>
      <c r="G398">
        <v>699</v>
      </c>
      <c r="H398" t="s">
        <v>838</v>
      </c>
      <c r="I398" t="s">
        <v>52</v>
      </c>
      <c r="J398" t="s">
        <v>117</v>
      </c>
      <c r="K398" t="s">
        <v>32</v>
      </c>
      <c r="L398" t="s">
        <v>96</v>
      </c>
      <c r="M398" t="s">
        <v>62</v>
      </c>
      <c r="N398" t="s">
        <v>839</v>
      </c>
      <c r="O398">
        <v>0.4</v>
      </c>
      <c r="P398" t="s">
        <v>36</v>
      </c>
      <c r="Q398" t="s">
        <v>37</v>
      </c>
      <c r="R398" t="s">
        <v>48</v>
      </c>
      <c r="S398" t="s">
        <v>666</v>
      </c>
      <c r="T398">
        <v>90041</v>
      </c>
      <c r="U398" s="1">
        <v>42117</v>
      </c>
      <c r="V398" s="1">
        <v>42118</v>
      </c>
      <c r="W398">
        <v>5</v>
      </c>
      <c r="X398" s="6">
        <v>32.5</v>
      </c>
      <c r="Y398">
        <v>44517</v>
      </c>
      <c r="Z398">
        <v>1</v>
      </c>
      <c r="AA398" s="10">
        <v>-51.29</v>
      </c>
      <c r="AB398">
        <v>1.01</v>
      </c>
      <c r="AC398" t="s">
        <v>3061</v>
      </c>
      <c r="AD398" t="s">
        <v>3070</v>
      </c>
      <c r="AE398" t="str">
        <f>IF(Orders[[#This Row],[Discount]]&gt;0, "Discounted", "Non-Discounted")</f>
        <v>Discounted</v>
      </c>
      <c r="AF398">
        <f>IF(Orders[[#This Row],[Profit]]&lt;0,Orders[[#This Row],[Profit]], 0)</f>
        <v>-16.670000000000002</v>
      </c>
      <c r="AG398">
        <f>IF(Orders[[#This Row],[Profit]]&gt;0,Orders[[#This Row],[Profit]], 0)</f>
        <v>0</v>
      </c>
      <c r="AH398" s="7" t="str">
        <f>IFERROR((Orders[[#This Row],[Sales]]/Orders[[#This Row],[Profit_Prodcut/]])*100, "")</f>
        <v/>
      </c>
      <c r="AI398" s="9">
        <f>Orders[[#This Row],[Discount]]</f>
        <v>0.03</v>
      </c>
    </row>
    <row r="399" spans="1:35">
      <c r="A399">
        <v>7733</v>
      </c>
      <c r="B399" t="s">
        <v>50</v>
      </c>
      <c r="C399" s="9">
        <v>0.02</v>
      </c>
      <c r="D399" s="7">
        <v>40.200000000000003</v>
      </c>
      <c r="E399">
        <v>6.47</v>
      </c>
      <c r="F399">
        <v>1.22</v>
      </c>
      <c r="G399">
        <v>699</v>
      </c>
      <c r="H399" t="s">
        <v>838</v>
      </c>
      <c r="I399" t="s">
        <v>52</v>
      </c>
      <c r="J399" t="s">
        <v>117</v>
      </c>
      <c r="K399" t="s">
        <v>32</v>
      </c>
      <c r="L399" t="s">
        <v>33</v>
      </c>
      <c r="M399" t="s">
        <v>34</v>
      </c>
      <c r="N399" t="s">
        <v>840</v>
      </c>
      <c r="O399">
        <v>0.4</v>
      </c>
      <c r="P399" t="s">
        <v>36</v>
      </c>
      <c r="Q399" t="s">
        <v>37</v>
      </c>
      <c r="R399" t="s">
        <v>48</v>
      </c>
      <c r="S399" t="s">
        <v>666</v>
      </c>
      <c r="T399">
        <v>90041</v>
      </c>
      <c r="U399" s="1">
        <v>42161</v>
      </c>
      <c r="V399" s="1">
        <v>42162</v>
      </c>
      <c r="W399">
        <v>30</v>
      </c>
      <c r="X399" s="6">
        <v>193.95</v>
      </c>
      <c r="Y399">
        <v>55392</v>
      </c>
      <c r="Z399">
        <v>1</v>
      </c>
      <c r="AA399" s="10">
        <v>20.73</v>
      </c>
      <c r="AB399">
        <v>3.96</v>
      </c>
      <c r="AC399" t="s">
        <v>3058</v>
      </c>
      <c r="AD399" t="s">
        <v>3070</v>
      </c>
      <c r="AE399" t="str">
        <f>IF(Orders[[#This Row],[Discount]]&gt;0, "Discounted", "Non-Discounted")</f>
        <v>Discounted</v>
      </c>
      <c r="AF399">
        <f>IF(Orders[[#This Row],[Profit]]&lt;0,Orders[[#This Row],[Profit]], 0)</f>
        <v>0</v>
      </c>
      <c r="AG399">
        <f>IF(Orders[[#This Row],[Profit]]&gt;0,Orders[[#This Row],[Profit]], 0)</f>
        <v>40.200000000000003</v>
      </c>
      <c r="AH399" s="7">
        <f>IFERROR((Orders[[#This Row],[Sales]]/Orders[[#This Row],[Profit_Prodcut/]])*100, "")</f>
        <v>482.46268656716416</v>
      </c>
      <c r="AI399" s="9">
        <f>Orders[[#This Row],[Discount]]</f>
        <v>0.02</v>
      </c>
    </row>
    <row r="400" spans="1:35">
      <c r="A400">
        <v>7734</v>
      </c>
      <c r="B400" t="s">
        <v>50</v>
      </c>
      <c r="C400" s="9">
        <v>7.0000000000000007E-2</v>
      </c>
      <c r="D400" s="7">
        <v>3.21</v>
      </c>
      <c r="E400">
        <v>2.84</v>
      </c>
      <c r="F400">
        <v>0.93</v>
      </c>
      <c r="G400">
        <v>699</v>
      </c>
      <c r="H400" t="s">
        <v>838</v>
      </c>
      <c r="I400" t="s">
        <v>52</v>
      </c>
      <c r="J400" t="s">
        <v>117</v>
      </c>
      <c r="K400" t="s">
        <v>32</v>
      </c>
      <c r="L400" t="s">
        <v>33</v>
      </c>
      <c r="M400" t="s">
        <v>34</v>
      </c>
      <c r="N400" t="s">
        <v>35</v>
      </c>
      <c r="O400">
        <v>0.54</v>
      </c>
      <c r="P400" t="s">
        <v>36</v>
      </c>
      <c r="Q400" t="s">
        <v>37</v>
      </c>
      <c r="R400" t="s">
        <v>48</v>
      </c>
      <c r="S400" t="s">
        <v>666</v>
      </c>
      <c r="T400">
        <v>90041</v>
      </c>
      <c r="U400" s="1">
        <v>42161</v>
      </c>
      <c r="V400" s="1">
        <v>42163</v>
      </c>
      <c r="W400">
        <v>59</v>
      </c>
      <c r="X400" s="6">
        <v>158.80000000000001</v>
      </c>
      <c r="Y400">
        <v>55392</v>
      </c>
      <c r="Z400">
        <v>2</v>
      </c>
      <c r="AA400" s="10">
        <v>2.02</v>
      </c>
      <c r="AB400">
        <v>11.95</v>
      </c>
      <c r="AC400" t="s">
        <v>3058</v>
      </c>
      <c r="AD400" t="s">
        <v>3070</v>
      </c>
      <c r="AE400" t="str">
        <f>IF(Orders[[#This Row],[Discount]]&gt;0, "Discounted", "Non-Discounted")</f>
        <v>Discounted</v>
      </c>
      <c r="AF400">
        <f>IF(Orders[[#This Row],[Profit]]&lt;0,Orders[[#This Row],[Profit]], 0)</f>
        <v>0</v>
      </c>
      <c r="AG400">
        <f>IF(Orders[[#This Row],[Profit]]&gt;0,Orders[[#This Row],[Profit]], 0)</f>
        <v>3.21</v>
      </c>
      <c r="AH400" s="7">
        <f>IFERROR((Orders[[#This Row],[Sales]]/Orders[[#This Row],[Profit_Prodcut/]])*100, "")</f>
        <v>4947.0404984423676</v>
      </c>
      <c r="AI400" s="9">
        <f>Orders[[#This Row],[Discount]]</f>
        <v>7.0000000000000007E-2</v>
      </c>
    </row>
    <row r="401" spans="1:35">
      <c r="A401">
        <v>5140</v>
      </c>
      <c r="B401" t="s">
        <v>28</v>
      </c>
      <c r="C401" s="9">
        <v>0.01</v>
      </c>
      <c r="D401" s="7">
        <v>38.700000000000003</v>
      </c>
      <c r="E401">
        <v>7.89</v>
      </c>
      <c r="F401">
        <v>2.82</v>
      </c>
      <c r="G401">
        <v>699</v>
      </c>
      <c r="H401" t="s">
        <v>838</v>
      </c>
      <c r="I401" t="s">
        <v>52</v>
      </c>
      <c r="J401" t="s">
        <v>117</v>
      </c>
      <c r="K401" t="s">
        <v>32</v>
      </c>
      <c r="L401" t="s">
        <v>69</v>
      </c>
      <c r="M401" t="s">
        <v>34</v>
      </c>
      <c r="N401" t="s">
        <v>841</v>
      </c>
      <c r="O401">
        <v>0.4</v>
      </c>
      <c r="P401" t="s">
        <v>36</v>
      </c>
      <c r="Q401" t="s">
        <v>37</v>
      </c>
      <c r="R401" t="s">
        <v>48</v>
      </c>
      <c r="S401" t="s">
        <v>666</v>
      </c>
      <c r="T401">
        <v>90041</v>
      </c>
      <c r="U401" s="1">
        <v>42185</v>
      </c>
      <c r="V401" s="1">
        <v>42186</v>
      </c>
      <c r="W401">
        <v>32</v>
      </c>
      <c r="X401" s="6">
        <v>274.26</v>
      </c>
      <c r="Y401">
        <v>36647</v>
      </c>
      <c r="Z401">
        <v>1</v>
      </c>
      <c r="AA401" s="10">
        <v>14.11</v>
      </c>
      <c r="AB401">
        <v>2.77</v>
      </c>
      <c r="AC401" t="s">
        <v>3058</v>
      </c>
      <c r="AD401" t="s">
        <v>3070</v>
      </c>
      <c r="AE401" t="str">
        <f>IF(Orders[[#This Row],[Discount]]&gt;0, "Discounted", "Non-Discounted")</f>
        <v>Discounted</v>
      </c>
      <c r="AF401">
        <f>IF(Orders[[#This Row],[Profit]]&lt;0,Orders[[#This Row],[Profit]], 0)</f>
        <v>0</v>
      </c>
      <c r="AG401">
        <f>IF(Orders[[#This Row],[Profit]]&gt;0,Orders[[#This Row],[Profit]], 0)</f>
        <v>38.700000000000003</v>
      </c>
      <c r="AH401" s="7">
        <f>IFERROR((Orders[[#This Row],[Sales]]/Orders[[#This Row],[Profit_Prodcut/]])*100, "")</f>
        <v>708.68217054263562</v>
      </c>
      <c r="AI401" s="9">
        <f>Orders[[#This Row],[Discount]]</f>
        <v>0.01</v>
      </c>
    </row>
    <row r="402" spans="1:35">
      <c r="A402">
        <v>5141</v>
      </c>
      <c r="B402" t="s">
        <v>28</v>
      </c>
      <c r="C402" s="9">
        <v>0.09</v>
      </c>
      <c r="D402" s="7">
        <v>-21.91</v>
      </c>
      <c r="E402">
        <v>3.68</v>
      </c>
      <c r="F402">
        <v>1.32</v>
      </c>
      <c r="G402">
        <v>699</v>
      </c>
      <c r="H402" t="s">
        <v>838</v>
      </c>
      <c r="I402" t="s">
        <v>52</v>
      </c>
      <c r="J402" t="s">
        <v>117</v>
      </c>
      <c r="K402" t="s">
        <v>32</v>
      </c>
      <c r="L402" t="s">
        <v>177</v>
      </c>
      <c r="M402" t="s">
        <v>34</v>
      </c>
      <c r="N402" t="s">
        <v>842</v>
      </c>
      <c r="O402">
        <v>0.83</v>
      </c>
      <c r="P402" t="s">
        <v>36</v>
      </c>
      <c r="Q402" t="s">
        <v>37</v>
      </c>
      <c r="R402" t="s">
        <v>48</v>
      </c>
      <c r="S402" t="s">
        <v>666</v>
      </c>
      <c r="T402">
        <v>90041</v>
      </c>
      <c r="U402" s="1">
        <v>42185</v>
      </c>
      <c r="V402" s="1">
        <v>42186</v>
      </c>
      <c r="W402">
        <v>24</v>
      </c>
      <c r="X402" s="6">
        <v>83.16</v>
      </c>
      <c r="Y402">
        <v>36647</v>
      </c>
      <c r="Z402">
        <v>1</v>
      </c>
      <c r="AA402" s="10">
        <v>-26.35</v>
      </c>
      <c r="AB402">
        <v>8.2200000000000006</v>
      </c>
      <c r="AC402" t="s">
        <v>3058</v>
      </c>
      <c r="AD402" t="s">
        <v>3070</v>
      </c>
      <c r="AE402" t="str">
        <f>IF(Orders[[#This Row],[Discount]]&gt;0, "Discounted", "Non-Discounted")</f>
        <v>Discounted</v>
      </c>
      <c r="AF402">
        <f>IF(Orders[[#This Row],[Profit]]&lt;0,Orders[[#This Row],[Profit]], 0)</f>
        <v>-21.91</v>
      </c>
      <c r="AG402">
        <f>IF(Orders[[#This Row],[Profit]]&gt;0,Orders[[#This Row],[Profit]], 0)</f>
        <v>0</v>
      </c>
      <c r="AH402" s="7" t="str">
        <f>IFERROR((Orders[[#This Row],[Sales]]/Orders[[#This Row],[Profit_Prodcut/]])*100, "")</f>
        <v/>
      </c>
      <c r="AI402" s="9">
        <f>Orders[[#This Row],[Discount]]</f>
        <v>0.09</v>
      </c>
    </row>
    <row r="403" spans="1:35">
      <c r="A403">
        <v>5142</v>
      </c>
      <c r="B403" t="s">
        <v>28</v>
      </c>
      <c r="C403" s="9">
        <v>0.1</v>
      </c>
      <c r="D403" s="7">
        <v>-119.77</v>
      </c>
      <c r="E403">
        <v>9.7100000000000009</v>
      </c>
      <c r="F403">
        <v>9.4499999999999993</v>
      </c>
      <c r="G403">
        <v>699</v>
      </c>
      <c r="H403" t="s">
        <v>838</v>
      </c>
      <c r="I403" t="s">
        <v>52</v>
      </c>
      <c r="J403" t="s">
        <v>117</v>
      </c>
      <c r="K403" t="s">
        <v>32</v>
      </c>
      <c r="L403" t="s">
        <v>144</v>
      </c>
      <c r="M403" t="s">
        <v>62</v>
      </c>
      <c r="N403" t="s">
        <v>513</v>
      </c>
      <c r="O403">
        <v>0.6</v>
      </c>
      <c r="P403" t="s">
        <v>36</v>
      </c>
      <c r="Q403" t="s">
        <v>37</v>
      </c>
      <c r="R403" t="s">
        <v>48</v>
      </c>
      <c r="S403" t="s">
        <v>666</v>
      </c>
      <c r="T403">
        <v>90041</v>
      </c>
      <c r="U403" s="1">
        <v>42185</v>
      </c>
      <c r="V403" s="1">
        <v>42188</v>
      </c>
      <c r="W403">
        <v>27</v>
      </c>
      <c r="X403" s="6">
        <v>261.93</v>
      </c>
      <c r="Y403">
        <v>36647</v>
      </c>
      <c r="Z403">
        <v>3</v>
      </c>
      <c r="AA403" s="10">
        <v>-45.73</v>
      </c>
      <c r="AB403">
        <v>29.1</v>
      </c>
      <c r="AC403" t="s">
        <v>3058</v>
      </c>
      <c r="AD403" t="s">
        <v>3070</v>
      </c>
      <c r="AE403" t="str">
        <f>IF(Orders[[#This Row],[Discount]]&gt;0, "Discounted", "Non-Discounted")</f>
        <v>Discounted</v>
      </c>
      <c r="AF403">
        <f>IF(Orders[[#This Row],[Profit]]&lt;0,Orders[[#This Row],[Profit]], 0)</f>
        <v>-119.77</v>
      </c>
      <c r="AG403">
        <f>IF(Orders[[#This Row],[Profit]]&gt;0,Orders[[#This Row],[Profit]], 0)</f>
        <v>0</v>
      </c>
      <c r="AH403" s="7" t="str">
        <f>IFERROR((Orders[[#This Row],[Sales]]/Orders[[#This Row],[Profit_Prodcut/]])*100, "")</f>
        <v/>
      </c>
      <c r="AI403" s="9">
        <f>Orders[[#This Row],[Discount]]</f>
        <v>0.1</v>
      </c>
    </row>
    <row r="404" spans="1:35">
      <c r="A404">
        <v>4556</v>
      </c>
      <c r="B404" t="s">
        <v>59</v>
      </c>
      <c r="C404" s="9">
        <v>7.0000000000000007E-2</v>
      </c>
      <c r="D404" s="7">
        <v>-168.72</v>
      </c>
      <c r="E404">
        <v>5.0199999999999996</v>
      </c>
      <c r="F404">
        <v>5.14</v>
      </c>
      <c r="G404">
        <v>699</v>
      </c>
      <c r="H404" t="s">
        <v>838</v>
      </c>
      <c r="I404" t="s">
        <v>52</v>
      </c>
      <c r="J404" t="s">
        <v>117</v>
      </c>
      <c r="K404" t="s">
        <v>80</v>
      </c>
      <c r="L404" t="s">
        <v>183</v>
      </c>
      <c r="M404" t="s">
        <v>54</v>
      </c>
      <c r="N404" t="s">
        <v>843</v>
      </c>
      <c r="O404">
        <v>0.79</v>
      </c>
      <c r="P404" t="s">
        <v>36</v>
      </c>
      <c r="Q404" t="s">
        <v>37</v>
      </c>
      <c r="R404" t="s">
        <v>48</v>
      </c>
      <c r="S404" t="s">
        <v>666</v>
      </c>
      <c r="T404">
        <v>90041</v>
      </c>
      <c r="U404" s="1">
        <v>42033</v>
      </c>
      <c r="V404" s="1">
        <v>42035</v>
      </c>
      <c r="W404">
        <v>42</v>
      </c>
      <c r="X404" s="6">
        <v>210.1</v>
      </c>
      <c r="Y404">
        <v>32420</v>
      </c>
      <c r="Z404">
        <v>2</v>
      </c>
      <c r="AA404" s="10">
        <v>-80.3</v>
      </c>
      <c r="AB404">
        <v>15.81</v>
      </c>
      <c r="AC404" t="s">
        <v>3057</v>
      </c>
      <c r="AD404" t="s">
        <v>3070</v>
      </c>
      <c r="AE404" t="str">
        <f>IF(Orders[[#This Row],[Discount]]&gt;0, "Discounted", "Non-Discounted")</f>
        <v>Discounted</v>
      </c>
      <c r="AF404">
        <f>IF(Orders[[#This Row],[Profit]]&lt;0,Orders[[#This Row],[Profit]], 0)</f>
        <v>-168.72</v>
      </c>
      <c r="AG404">
        <f>IF(Orders[[#This Row],[Profit]]&gt;0,Orders[[#This Row],[Profit]], 0)</f>
        <v>0</v>
      </c>
      <c r="AH404" s="7" t="str">
        <f>IFERROR((Orders[[#This Row],[Sales]]/Orders[[#This Row],[Profit_Prodcut/]])*100, "")</f>
        <v/>
      </c>
      <c r="AI404" s="9">
        <f>Orders[[#This Row],[Discount]]</f>
        <v>7.0000000000000007E-2</v>
      </c>
    </row>
    <row r="405" spans="1:35">
      <c r="A405">
        <v>4557</v>
      </c>
      <c r="B405" t="s">
        <v>59</v>
      </c>
      <c r="C405" s="9">
        <v>7.0000000000000007E-2</v>
      </c>
      <c r="D405" s="7">
        <v>-439.62</v>
      </c>
      <c r="E405">
        <v>280.98</v>
      </c>
      <c r="F405">
        <v>57</v>
      </c>
      <c r="G405">
        <v>699</v>
      </c>
      <c r="H405" t="s">
        <v>838</v>
      </c>
      <c r="I405" t="s">
        <v>42</v>
      </c>
      <c r="J405" t="s">
        <v>117</v>
      </c>
      <c r="K405" t="s">
        <v>44</v>
      </c>
      <c r="L405" t="s">
        <v>45</v>
      </c>
      <c r="M405" t="s">
        <v>46</v>
      </c>
      <c r="N405" t="s">
        <v>673</v>
      </c>
      <c r="O405">
        <v>0.78</v>
      </c>
      <c r="P405" t="s">
        <v>36</v>
      </c>
      <c r="Q405" t="s">
        <v>37</v>
      </c>
      <c r="R405" t="s">
        <v>48</v>
      </c>
      <c r="S405" t="s">
        <v>666</v>
      </c>
      <c r="T405">
        <v>90041</v>
      </c>
      <c r="U405" s="1">
        <v>42033</v>
      </c>
      <c r="V405" s="1">
        <v>42035</v>
      </c>
      <c r="W405">
        <v>23</v>
      </c>
      <c r="X405" s="6">
        <v>6499.87</v>
      </c>
      <c r="Y405">
        <v>32420</v>
      </c>
      <c r="Z405">
        <v>2</v>
      </c>
      <c r="AA405" s="10">
        <v>-6.76</v>
      </c>
      <c r="AB405">
        <v>489.24</v>
      </c>
      <c r="AC405" t="s">
        <v>3057</v>
      </c>
      <c r="AD405" t="s">
        <v>3070</v>
      </c>
      <c r="AE405" t="str">
        <f>IF(Orders[[#This Row],[Discount]]&gt;0, "Discounted", "Non-Discounted")</f>
        <v>Discounted</v>
      </c>
      <c r="AF405">
        <f>IF(Orders[[#This Row],[Profit]]&lt;0,Orders[[#This Row],[Profit]], 0)</f>
        <v>-439.62</v>
      </c>
      <c r="AG405">
        <f>IF(Orders[[#This Row],[Profit]]&gt;0,Orders[[#This Row],[Profit]], 0)</f>
        <v>0</v>
      </c>
      <c r="AH405" s="7" t="str">
        <f>IFERROR((Orders[[#This Row],[Sales]]/Orders[[#This Row],[Profit_Prodcut/]])*100, "")</f>
        <v/>
      </c>
      <c r="AI405" s="9">
        <f>Orders[[#This Row],[Discount]]</f>
        <v>7.0000000000000007E-2</v>
      </c>
    </row>
    <row r="406" spans="1:35">
      <c r="A406">
        <v>448</v>
      </c>
      <c r="B406" t="s">
        <v>59</v>
      </c>
      <c r="C406" s="9">
        <v>0.1</v>
      </c>
      <c r="D406" s="7">
        <v>15.42</v>
      </c>
      <c r="E406">
        <v>4.26</v>
      </c>
      <c r="F406">
        <v>1.2</v>
      </c>
      <c r="G406">
        <v>699</v>
      </c>
      <c r="H406" t="s">
        <v>838</v>
      </c>
      <c r="I406" t="s">
        <v>52</v>
      </c>
      <c r="J406" t="s">
        <v>117</v>
      </c>
      <c r="K406" t="s">
        <v>32</v>
      </c>
      <c r="L406" t="s">
        <v>33</v>
      </c>
      <c r="M406" t="s">
        <v>34</v>
      </c>
      <c r="N406" t="s">
        <v>205</v>
      </c>
      <c r="O406">
        <v>0.44</v>
      </c>
      <c r="P406" t="s">
        <v>36</v>
      </c>
      <c r="Q406" t="s">
        <v>37</v>
      </c>
      <c r="R406" t="s">
        <v>48</v>
      </c>
      <c r="S406" t="s">
        <v>666</v>
      </c>
      <c r="T406">
        <v>90041</v>
      </c>
      <c r="U406" s="1">
        <v>42144</v>
      </c>
      <c r="V406" s="1">
        <v>42145</v>
      </c>
      <c r="W406">
        <v>88</v>
      </c>
      <c r="X406" s="6">
        <v>351.56</v>
      </c>
      <c r="Y406">
        <v>3042</v>
      </c>
      <c r="Z406">
        <v>1</v>
      </c>
      <c r="AA406" s="10">
        <v>4.3899999999999997</v>
      </c>
      <c r="AB406">
        <v>39.06</v>
      </c>
      <c r="AC406" t="s">
        <v>3060</v>
      </c>
      <c r="AD406" t="s">
        <v>3070</v>
      </c>
      <c r="AE406" t="str">
        <f>IF(Orders[[#This Row],[Discount]]&gt;0, "Discounted", "Non-Discounted")</f>
        <v>Discounted</v>
      </c>
      <c r="AF406">
        <f>IF(Orders[[#This Row],[Profit]]&lt;0,Orders[[#This Row],[Profit]], 0)</f>
        <v>0</v>
      </c>
      <c r="AG406">
        <f>IF(Orders[[#This Row],[Profit]]&gt;0,Orders[[#This Row],[Profit]], 0)</f>
        <v>15.42</v>
      </c>
      <c r="AH406" s="7">
        <f>IFERROR((Orders[[#This Row],[Sales]]/Orders[[#This Row],[Profit_Prodcut/]])*100, "")</f>
        <v>2279.8962386511025</v>
      </c>
      <c r="AI406" s="9">
        <f>Orders[[#This Row],[Discount]]</f>
        <v>0.1</v>
      </c>
    </row>
    <row r="407" spans="1:35">
      <c r="A407">
        <v>18448</v>
      </c>
      <c r="B407" t="s">
        <v>59</v>
      </c>
      <c r="C407" s="9">
        <v>0.1</v>
      </c>
      <c r="D407" s="7">
        <v>33.92</v>
      </c>
      <c r="E407">
        <v>4.26</v>
      </c>
      <c r="F407">
        <v>1.2</v>
      </c>
      <c r="G407">
        <v>700</v>
      </c>
      <c r="H407" t="s">
        <v>844</v>
      </c>
      <c r="I407" t="s">
        <v>52</v>
      </c>
      <c r="J407" t="s">
        <v>117</v>
      </c>
      <c r="K407" t="s">
        <v>32</v>
      </c>
      <c r="L407" t="s">
        <v>33</v>
      </c>
      <c r="M407" t="s">
        <v>34</v>
      </c>
      <c r="N407" t="s">
        <v>205</v>
      </c>
      <c r="O407">
        <v>0.44</v>
      </c>
      <c r="P407" t="s">
        <v>36</v>
      </c>
      <c r="Q407" t="s">
        <v>37</v>
      </c>
      <c r="R407" t="s">
        <v>48</v>
      </c>
      <c r="S407" t="s">
        <v>759</v>
      </c>
      <c r="T407">
        <v>93454</v>
      </c>
      <c r="U407" s="1">
        <v>42144</v>
      </c>
      <c r="V407" s="1">
        <v>42145</v>
      </c>
      <c r="W407">
        <v>22</v>
      </c>
      <c r="X407" s="6">
        <v>87.89</v>
      </c>
      <c r="Y407">
        <v>87980</v>
      </c>
      <c r="Z407">
        <v>1</v>
      </c>
      <c r="AA407" s="10">
        <v>38.6</v>
      </c>
      <c r="AB407">
        <v>9.77</v>
      </c>
      <c r="AC407" t="s">
        <v>3060</v>
      </c>
      <c r="AD407" t="s">
        <v>3070</v>
      </c>
      <c r="AE407" t="str">
        <f>IF(Orders[[#This Row],[Discount]]&gt;0, "Discounted", "Non-Discounted")</f>
        <v>Discounted</v>
      </c>
      <c r="AF407">
        <f>IF(Orders[[#This Row],[Profit]]&lt;0,Orders[[#This Row],[Profit]], 0)</f>
        <v>0</v>
      </c>
      <c r="AG407">
        <f>IF(Orders[[#This Row],[Profit]]&gt;0,Orders[[#This Row],[Profit]], 0)</f>
        <v>33.92</v>
      </c>
      <c r="AH407" s="7">
        <f>IFERROR((Orders[[#This Row],[Sales]]/Orders[[#This Row],[Profit_Prodcut/]])*100, "")</f>
        <v>259.10966981132077</v>
      </c>
      <c r="AI407" s="9">
        <f>Orders[[#This Row],[Discount]]</f>
        <v>0.1</v>
      </c>
    </row>
    <row r="408" spans="1:35">
      <c r="A408">
        <v>24289</v>
      </c>
      <c r="B408" t="s">
        <v>59</v>
      </c>
      <c r="C408" s="9">
        <v>0.03</v>
      </c>
      <c r="D408" s="7">
        <v>-16.670000000000002</v>
      </c>
      <c r="E408">
        <v>5.28</v>
      </c>
      <c r="F408">
        <v>5.61</v>
      </c>
      <c r="G408">
        <v>702</v>
      </c>
      <c r="H408" t="s">
        <v>845</v>
      </c>
      <c r="I408" t="s">
        <v>52</v>
      </c>
      <c r="J408" t="s">
        <v>117</v>
      </c>
      <c r="K408" t="s">
        <v>32</v>
      </c>
      <c r="L408" t="s">
        <v>96</v>
      </c>
      <c r="M408" t="s">
        <v>62</v>
      </c>
      <c r="N408" t="s">
        <v>839</v>
      </c>
      <c r="O408">
        <v>0.4</v>
      </c>
      <c r="P408" t="s">
        <v>36</v>
      </c>
      <c r="Q408" t="s">
        <v>37</v>
      </c>
      <c r="R408" t="s">
        <v>48</v>
      </c>
      <c r="S408" t="s">
        <v>846</v>
      </c>
      <c r="T408">
        <v>95404</v>
      </c>
      <c r="U408" s="1">
        <v>42117</v>
      </c>
      <c r="V408" s="1">
        <v>42118</v>
      </c>
      <c r="W408">
        <v>1</v>
      </c>
      <c r="X408" s="6">
        <v>6.5</v>
      </c>
      <c r="Y408">
        <v>87977</v>
      </c>
      <c r="Z408">
        <v>1</v>
      </c>
      <c r="AA408" s="10">
        <v>-256.45999999999998</v>
      </c>
      <c r="AB408">
        <v>0.2</v>
      </c>
      <c r="AC408" t="s">
        <v>3061</v>
      </c>
      <c r="AD408" t="s">
        <v>3070</v>
      </c>
      <c r="AE408" t="str">
        <f>IF(Orders[[#This Row],[Discount]]&gt;0, "Discounted", "Non-Discounted")</f>
        <v>Discounted</v>
      </c>
      <c r="AF408">
        <f>IF(Orders[[#This Row],[Profit]]&lt;0,Orders[[#This Row],[Profit]], 0)</f>
        <v>-16.670000000000002</v>
      </c>
      <c r="AG408">
        <f>IF(Orders[[#This Row],[Profit]]&gt;0,Orders[[#This Row],[Profit]], 0)</f>
        <v>0</v>
      </c>
      <c r="AH408" s="7" t="str">
        <f>IFERROR((Orders[[#This Row],[Sales]]/Orders[[#This Row],[Profit_Prodcut/]])*100, "")</f>
        <v/>
      </c>
      <c r="AI408" s="9">
        <f>Orders[[#This Row],[Discount]]</f>
        <v>0.03</v>
      </c>
    </row>
    <row r="409" spans="1:35">
      <c r="A409">
        <v>23140</v>
      </c>
      <c r="B409" t="s">
        <v>28</v>
      </c>
      <c r="C409" s="9">
        <v>0.01</v>
      </c>
      <c r="D409" s="7">
        <v>46.44</v>
      </c>
      <c r="E409">
        <v>7.89</v>
      </c>
      <c r="F409">
        <v>2.82</v>
      </c>
      <c r="G409">
        <v>702</v>
      </c>
      <c r="H409" t="s">
        <v>845</v>
      </c>
      <c r="I409" t="s">
        <v>52</v>
      </c>
      <c r="J409" t="s">
        <v>117</v>
      </c>
      <c r="K409" t="s">
        <v>32</v>
      </c>
      <c r="L409" t="s">
        <v>69</v>
      </c>
      <c r="M409" t="s">
        <v>34</v>
      </c>
      <c r="N409" t="s">
        <v>841</v>
      </c>
      <c r="O409">
        <v>0.4</v>
      </c>
      <c r="P409" t="s">
        <v>36</v>
      </c>
      <c r="Q409" t="s">
        <v>37</v>
      </c>
      <c r="R409" t="s">
        <v>48</v>
      </c>
      <c r="S409" t="s">
        <v>846</v>
      </c>
      <c r="T409">
        <v>95404</v>
      </c>
      <c r="U409" s="1">
        <v>42185</v>
      </c>
      <c r="V409" s="1">
        <v>42186</v>
      </c>
      <c r="W409">
        <v>8</v>
      </c>
      <c r="X409" s="6">
        <v>68.56</v>
      </c>
      <c r="Y409">
        <v>87979</v>
      </c>
      <c r="Z409">
        <v>1</v>
      </c>
      <c r="AA409" s="10">
        <v>67.739999999999995</v>
      </c>
      <c r="AB409">
        <v>0.69</v>
      </c>
      <c r="AC409" t="s">
        <v>3058</v>
      </c>
      <c r="AD409" t="s">
        <v>3070</v>
      </c>
      <c r="AE409" t="str">
        <f>IF(Orders[[#This Row],[Discount]]&gt;0, "Discounted", "Non-Discounted")</f>
        <v>Discounted</v>
      </c>
      <c r="AF409">
        <f>IF(Orders[[#This Row],[Profit]]&lt;0,Orders[[#This Row],[Profit]], 0)</f>
        <v>0</v>
      </c>
      <c r="AG409">
        <f>IF(Orders[[#This Row],[Profit]]&gt;0,Orders[[#This Row],[Profit]], 0)</f>
        <v>46.44</v>
      </c>
      <c r="AH409" s="7">
        <f>IFERROR((Orders[[#This Row],[Sales]]/Orders[[#This Row],[Profit_Prodcut/]])*100, "")</f>
        <v>147.63135228251508</v>
      </c>
      <c r="AI409" s="9">
        <f>Orders[[#This Row],[Discount]]</f>
        <v>0.01</v>
      </c>
    </row>
    <row r="410" spans="1:35">
      <c r="A410">
        <v>23141</v>
      </c>
      <c r="B410" t="s">
        <v>28</v>
      </c>
      <c r="C410" s="9">
        <v>0.09</v>
      </c>
      <c r="D410" s="7">
        <v>-17.53</v>
      </c>
      <c r="E410">
        <v>3.68</v>
      </c>
      <c r="F410">
        <v>1.32</v>
      </c>
      <c r="G410">
        <v>702</v>
      </c>
      <c r="H410" t="s">
        <v>845</v>
      </c>
      <c r="I410" t="s">
        <v>52</v>
      </c>
      <c r="J410" t="s">
        <v>117</v>
      </c>
      <c r="K410" t="s">
        <v>32</v>
      </c>
      <c r="L410" t="s">
        <v>177</v>
      </c>
      <c r="M410" t="s">
        <v>34</v>
      </c>
      <c r="N410" t="s">
        <v>842</v>
      </c>
      <c r="O410">
        <v>0.83</v>
      </c>
      <c r="P410" t="s">
        <v>36</v>
      </c>
      <c r="Q410" t="s">
        <v>37</v>
      </c>
      <c r="R410" t="s">
        <v>48</v>
      </c>
      <c r="S410" t="s">
        <v>846</v>
      </c>
      <c r="T410">
        <v>95404</v>
      </c>
      <c r="U410" s="1">
        <v>42185</v>
      </c>
      <c r="V410" s="1">
        <v>42186</v>
      </c>
      <c r="W410">
        <v>6</v>
      </c>
      <c r="X410" s="6">
        <v>20.79</v>
      </c>
      <c r="Y410">
        <v>87979</v>
      </c>
      <c r="Z410">
        <v>1</v>
      </c>
      <c r="AA410" s="10">
        <v>-84.31</v>
      </c>
      <c r="AB410">
        <v>2.06</v>
      </c>
      <c r="AC410" t="s">
        <v>3058</v>
      </c>
      <c r="AD410" t="s">
        <v>3070</v>
      </c>
      <c r="AE410" t="str">
        <f>IF(Orders[[#This Row],[Discount]]&gt;0, "Discounted", "Non-Discounted")</f>
        <v>Discounted</v>
      </c>
      <c r="AF410">
        <f>IF(Orders[[#This Row],[Profit]]&lt;0,Orders[[#This Row],[Profit]], 0)</f>
        <v>-17.53</v>
      </c>
      <c r="AG410">
        <f>IF(Orders[[#This Row],[Profit]]&gt;0,Orders[[#This Row],[Profit]], 0)</f>
        <v>0</v>
      </c>
      <c r="AH410" s="7" t="str">
        <f>IFERROR((Orders[[#This Row],[Sales]]/Orders[[#This Row],[Profit_Prodcut/]])*100, "")</f>
        <v/>
      </c>
      <c r="AI410" s="9">
        <f>Orders[[#This Row],[Discount]]</f>
        <v>0.09</v>
      </c>
    </row>
    <row r="411" spans="1:35">
      <c r="A411">
        <v>23142</v>
      </c>
      <c r="B411" t="s">
        <v>28</v>
      </c>
      <c r="C411" s="9">
        <v>0.1</v>
      </c>
      <c r="D411" s="7">
        <v>-95.82</v>
      </c>
      <c r="E411">
        <v>9.7100000000000009</v>
      </c>
      <c r="F411">
        <v>9.4499999999999993</v>
      </c>
      <c r="G411">
        <v>702</v>
      </c>
      <c r="H411" t="s">
        <v>845</v>
      </c>
      <c r="I411" t="s">
        <v>52</v>
      </c>
      <c r="J411" t="s">
        <v>117</v>
      </c>
      <c r="K411" t="s">
        <v>32</v>
      </c>
      <c r="L411" t="s">
        <v>144</v>
      </c>
      <c r="M411" t="s">
        <v>62</v>
      </c>
      <c r="N411" t="s">
        <v>513</v>
      </c>
      <c r="O411">
        <v>0.6</v>
      </c>
      <c r="P411" t="s">
        <v>36</v>
      </c>
      <c r="Q411" t="s">
        <v>37</v>
      </c>
      <c r="R411" t="s">
        <v>48</v>
      </c>
      <c r="S411" t="s">
        <v>846</v>
      </c>
      <c r="T411">
        <v>95404</v>
      </c>
      <c r="U411" s="1">
        <v>42185</v>
      </c>
      <c r="V411" s="1">
        <v>42188</v>
      </c>
      <c r="W411">
        <v>7</v>
      </c>
      <c r="X411" s="6">
        <v>67.91</v>
      </c>
      <c r="Y411">
        <v>87979</v>
      </c>
      <c r="Z411">
        <v>3</v>
      </c>
      <c r="AA411" s="10">
        <v>-141.09</v>
      </c>
      <c r="AB411">
        <v>7.55</v>
      </c>
      <c r="AC411" t="s">
        <v>3058</v>
      </c>
      <c r="AD411" t="s">
        <v>3070</v>
      </c>
      <c r="AE411" t="str">
        <f>IF(Orders[[#This Row],[Discount]]&gt;0, "Discounted", "Non-Discounted")</f>
        <v>Discounted</v>
      </c>
      <c r="AF411">
        <f>IF(Orders[[#This Row],[Profit]]&lt;0,Orders[[#This Row],[Profit]], 0)</f>
        <v>-95.82</v>
      </c>
      <c r="AG411">
        <f>IF(Orders[[#This Row],[Profit]]&gt;0,Orders[[#This Row],[Profit]], 0)</f>
        <v>0</v>
      </c>
      <c r="AH411" s="7" t="str">
        <f>IFERROR((Orders[[#This Row],[Sales]]/Orders[[#This Row],[Profit_Prodcut/]])*100, "")</f>
        <v/>
      </c>
      <c r="AI411" s="9">
        <f>Orders[[#This Row],[Discount]]</f>
        <v>0.1</v>
      </c>
    </row>
    <row r="412" spans="1:35">
      <c r="A412">
        <v>25734</v>
      </c>
      <c r="B412" t="s">
        <v>50</v>
      </c>
      <c r="C412" s="9">
        <v>7.0000000000000007E-2</v>
      </c>
      <c r="D412" s="7">
        <v>3.85</v>
      </c>
      <c r="E412">
        <v>2.84</v>
      </c>
      <c r="F412">
        <v>0.93</v>
      </c>
      <c r="G412">
        <v>711</v>
      </c>
      <c r="H412" t="s">
        <v>847</v>
      </c>
      <c r="I412" t="s">
        <v>52</v>
      </c>
      <c r="J412" t="s">
        <v>117</v>
      </c>
      <c r="K412" t="s">
        <v>32</v>
      </c>
      <c r="L412" t="s">
        <v>33</v>
      </c>
      <c r="M412" t="s">
        <v>34</v>
      </c>
      <c r="N412" t="s">
        <v>35</v>
      </c>
      <c r="O412">
        <v>0.54</v>
      </c>
      <c r="P412" t="s">
        <v>36</v>
      </c>
      <c r="Q412" t="s">
        <v>56</v>
      </c>
      <c r="R412" t="s">
        <v>196</v>
      </c>
      <c r="S412" t="s">
        <v>848</v>
      </c>
      <c r="T412">
        <v>2152</v>
      </c>
      <c r="U412" s="1">
        <v>42161</v>
      </c>
      <c r="V412" s="1">
        <v>42163</v>
      </c>
      <c r="W412">
        <v>15</v>
      </c>
      <c r="X412" s="6">
        <v>40.369999999999997</v>
      </c>
      <c r="Y412">
        <v>87978</v>
      </c>
      <c r="Z412">
        <v>2</v>
      </c>
      <c r="AA412" s="10">
        <v>9.5399999999999991</v>
      </c>
      <c r="AB412">
        <v>3.04</v>
      </c>
      <c r="AC412" t="s">
        <v>3058</v>
      </c>
      <c r="AD412" t="s">
        <v>3070</v>
      </c>
      <c r="AE412" t="str">
        <f>IF(Orders[[#This Row],[Discount]]&gt;0, "Discounted", "Non-Discounted")</f>
        <v>Discounted</v>
      </c>
      <c r="AF412">
        <f>IF(Orders[[#This Row],[Profit]]&lt;0,Orders[[#This Row],[Profit]], 0)</f>
        <v>0</v>
      </c>
      <c r="AG412">
        <f>IF(Orders[[#This Row],[Profit]]&gt;0,Orders[[#This Row],[Profit]], 0)</f>
        <v>3.85</v>
      </c>
      <c r="AH412" s="7">
        <f>IFERROR((Orders[[#This Row],[Sales]]/Orders[[#This Row],[Profit_Prodcut/]])*100, "")</f>
        <v>1048.5714285714284</v>
      </c>
      <c r="AI412" s="9">
        <f>Orders[[#This Row],[Discount]]</f>
        <v>7.0000000000000007E-2</v>
      </c>
    </row>
    <row r="413" spans="1:35">
      <c r="A413">
        <v>20789</v>
      </c>
      <c r="B413" t="s">
        <v>40</v>
      </c>
      <c r="C413" s="9">
        <v>0</v>
      </c>
      <c r="D413" s="7">
        <v>71.739999999999995</v>
      </c>
      <c r="E413">
        <v>8.5</v>
      </c>
      <c r="F413">
        <v>1.99</v>
      </c>
      <c r="G413">
        <v>719</v>
      </c>
      <c r="H413" t="s">
        <v>849</v>
      </c>
      <c r="I413" t="s">
        <v>52</v>
      </c>
      <c r="J413" t="s">
        <v>31</v>
      </c>
      <c r="K413" t="s">
        <v>80</v>
      </c>
      <c r="L413" t="s">
        <v>183</v>
      </c>
      <c r="M413" t="s">
        <v>54</v>
      </c>
      <c r="N413" t="s">
        <v>850</v>
      </c>
      <c r="O413">
        <v>0.49</v>
      </c>
      <c r="P413" t="s">
        <v>36</v>
      </c>
      <c r="Q413" t="s">
        <v>37</v>
      </c>
      <c r="R413" t="s">
        <v>536</v>
      </c>
      <c r="S413" t="s">
        <v>851</v>
      </c>
      <c r="T413">
        <v>89041</v>
      </c>
      <c r="U413" s="1">
        <v>42063</v>
      </c>
      <c r="V413" s="1">
        <v>42065</v>
      </c>
      <c r="W413">
        <v>14</v>
      </c>
      <c r="X413" s="6">
        <v>122.25</v>
      </c>
      <c r="Y413">
        <v>89344</v>
      </c>
      <c r="Z413">
        <v>2</v>
      </c>
      <c r="AA413" s="10">
        <v>58.68</v>
      </c>
      <c r="AB413">
        <v>0</v>
      </c>
      <c r="AC413" t="s">
        <v>3059</v>
      </c>
      <c r="AD413" t="s">
        <v>3071</v>
      </c>
      <c r="AE413" t="str">
        <f>IF(Orders[[#This Row],[Discount]]&gt;0, "Discounted", "Non-Discounted")</f>
        <v>Non-Discounted</v>
      </c>
      <c r="AF413">
        <f>IF(Orders[[#This Row],[Profit]]&lt;0,Orders[[#This Row],[Profit]], 0)</f>
        <v>0</v>
      </c>
      <c r="AG413">
        <f>IF(Orders[[#This Row],[Profit]]&gt;0,Orders[[#This Row],[Profit]], 0)</f>
        <v>71.739999999999995</v>
      </c>
      <c r="AH413" s="7">
        <f>IFERROR((Orders[[#This Row],[Sales]]/Orders[[#This Row],[Profit_Prodcut/]])*100, "")</f>
        <v>170.40702536938949</v>
      </c>
      <c r="AI413" s="9">
        <f>Orders[[#This Row],[Discount]]</f>
        <v>0</v>
      </c>
    </row>
    <row r="414" spans="1:35">
      <c r="A414">
        <v>20790</v>
      </c>
      <c r="B414" t="s">
        <v>40</v>
      </c>
      <c r="C414" s="9">
        <v>0.03</v>
      </c>
      <c r="D414" s="7">
        <v>-79.319999999999993</v>
      </c>
      <c r="E414">
        <v>95.43</v>
      </c>
      <c r="F414">
        <v>19.989999999999998</v>
      </c>
      <c r="G414">
        <v>719</v>
      </c>
      <c r="H414" t="s">
        <v>849</v>
      </c>
      <c r="I414" t="s">
        <v>52</v>
      </c>
      <c r="J414" t="s">
        <v>31</v>
      </c>
      <c r="K414" t="s">
        <v>32</v>
      </c>
      <c r="L414" t="s">
        <v>144</v>
      </c>
      <c r="M414" t="s">
        <v>62</v>
      </c>
      <c r="N414" t="s">
        <v>852</v>
      </c>
      <c r="O414">
        <v>0.79</v>
      </c>
      <c r="P414" t="s">
        <v>36</v>
      </c>
      <c r="Q414" t="s">
        <v>37</v>
      </c>
      <c r="R414" t="s">
        <v>536</v>
      </c>
      <c r="S414" t="s">
        <v>851</v>
      </c>
      <c r="T414">
        <v>89041</v>
      </c>
      <c r="U414" s="1">
        <v>42063</v>
      </c>
      <c r="V414" s="1">
        <v>42065</v>
      </c>
      <c r="W414">
        <v>2</v>
      </c>
      <c r="X414" s="6">
        <v>206.09</v>
      </c>
      <c r="Y414">
        <v>89344</v>
      </c>
      <c r="Z414">
        <v>2</v>
      </c>
      <c r="AA414" s="10">
        <v>-38.49</v>
      </c>
      <c r="AB414">
        <v>6.37</v>
      </c>
      <c r="AC414" t="s">
        <v>3059</v>
      </c>
      <c r="AD414" t="s">
        <v>3070</v>
      </c>
      <c r="AE414" t="str">
        <f>IF(Orders[[#This Row],[Discount]]&gt;0, "Discounted", "Non-Discounted")</f>
        <v>Discounted</v>
      </c>
      <c r="AF414">
        <f>IF(Orders[[#This Row],[Profit]]&lt;0,Orders[[#This Row],[Profit]], 0)</f>
        <v>-79.319999999999993</v>
      </c>
      <c r="AG414">
        <f>IF(Orders[[#This Row],[Profit]]&gt;0,Orders[[#This Row],[Profit]], 0)</f>
        <v>0</v>
      </c>
      <c r="AH414" s="7" t="str">
        <f>IFERROR((Orders[[#This Row],[Sales]]/Orders[[#This Row],[Profit_Prodcut/]])*100, "")</f>
        <v/>
      </c>
      <c r="AI414" s="9">
        <f>Orders[[#This Row],[Discount]]</f>
        <v>0.03</v>
      </c>
    </row>
    <row r="415" spans="1:35">
      <c r="A415">
        <v>20633</v>
      </c>
      <c r="B415" t="s">
        <v>40</v>
      </c>
      <c r="C415" s="9">
        <v>0.04</v>
      </c>
      <c r="D415" s="7">
        <v>24.1</v>
      </c>
      <c r="E415">
        <v>10.64</v>
      </c>
      <c r="F415">
        <v>5.16</v>
      </c>
      <c r="G415">
        <v>721</v>
      </c>
      <c r="H415" t="s">
        <v>853</v>
      </c>
      <c r="I415" t="s">
        <v>52</v>
      </c>
      <c r="J415" t="s">
        <v>31</v>
      </c>
      <c r="K415" t="s">
        <v>44</v>
      </c>
      <c r="L415" t="s">
        <v>53</v>
      </c>
      <c r="M415" t="s">
        <v>62</v>
      </c>
      <c r="N415" t="s">
        <v>854</v>
      </c>
      <c r="O415">
        <v>0.56999999999999995</v>
      </c>
      <c r="P415" t="s">
        <v>36</v>
      </c>
      <c r="Q415" t="s">
        <v>64</v>
      </c>
      <c r="R415" t="s">
        <v>706</v>
      </c>
      <c r="S415" t="s">
        <v>855</v>
      </c>
      <c r="T415">
        <v>46041</v>
      </c>
      <c r="U415" s="1">
        <v>42179</v>
      </c>
      <c r="V415" s="1">
        <v>42180</v>
      </c>
      <c r="W415">
        <v>6</v>
      </c>
      <c r="X415" s="6">
        <v>66.900000000000006</v>
      </c>
      <c r="Y415">
        <v>91053</v>
      </c>
      <c r="Z415">
        <v>1</v>
      </c>
      <c r="AA415" s="10">
        <v>36.020000000000003</v>
      </c>
      <c r="AB415">
        <v>2.79</v>
      </c>
      <c r="AC415" t="s">
        <v>3058</v>
      </c>
      <c r="AD415" t="s">
        <v>3070</v>
      </c>
      <c r="AE415" t="str">
        <f>IF(Orders[[#This Row],[Discount]]&gt;0, "Discounted", "Non-Discounted")</f>
        <v>Discounted</v>
      </c>
      <c r="AF415">
        <f>IF(Orders[[#This Row],[Profit]]&lt;0,Orders[[#This Row],[Profit]], 0)</f>
        <v>0</v>
      </c>
      <c r="AG415">
        <f>IF(Orders[[#This Row],[Profit]]&gt;0,Orders[[#This Row],[Profit]], 0)</f>
        <v>24.1</v>
      </c>
      <c r="AH415" s="7">
        <f>IFERROR((Orders[[#This Row],[Sales]]/Orders[[#This Row],[Profit_Prodcut/]])*100, "")</f>
        <v>277.59336099585062</v>
      </c>
      <c r="AI415" s="9">
        <f>Orders[[#This Row],[Discount]]</f>
        <v>0.04</v>
      </c>
    </row>
    <row r="416" spans="1:35">
      <c r="A416">
        <v>20634</v>
      </c>
      <c r="B416" t="s">
        <v>40</v>
      </c>
      <c r="C416" s="9">
        <v>0.03</v>
      </c>
      <c r="D416" s="7">
        <v>6.97</v>
      </c>
      <c r="E416">
        <v>2.78</v>
      </c>
      <c r="F416">
        <v>1.34</v>
      </c>
      <c r="G416">
        <v>721</v>
      </c>
      <c r="H416" t="s">
        <v>853</v>
      </c>
      <c r="I416" t="s">
        <v>30</v>
      </c>
      <c r="J416" t="s">
        <v>31</v>
      </c>
      <c r="K416" t="s">
        <v>32</v>
      </c>
      <c r="L416" t="s">
        <v>33</v>
      </c>
      <c r="M416" t="s">
        <v>34</v>
      </c>
      <c r="N416" t="s">
        <v>856</v>
      </c>
      <c r="O416">
        <v>0.45</v>
      </c>
      <c r="P416" t="s">
        <v>36</v>
      </c>
      <c r="Q416" t="s">
        <v>64</v>
      </c>
      <c r="R416" t="s">
        <v>706</v>
      </c>
      <c r="S416" t="s">
        <v>855</v>
      </c>
      <c r="T416">
        <v>46041</v>
      </c>
      <c r="U416" s="1">
        <v>42179</v>
      </c>
      <c r="V416" s="1">
        <v>42181</v>
      </c>
      <c r="W416">
        <v>15</v>
      </c>
      <c r="X416" s="6">
        <v>43.13</v>
      </c>
      <c r="Y416">
        <v>91053</v>
      </c>
      <c r="Z416">
        <v>2</v>
      </c>
      <c r="AA416" s="10">
        <v>16.170000000000002</v>
      </c>
      <c r="AB416">
        <v>1.33</v>
      </c>
      <c r="AC416" t="s">
        <v>3058</v>
      </c>
      <c r="AD416" t="s">
        <v>3070</v>
      </c>
      <c r="AE416" t="str">
        <f>IF(Orders[[#This Row],[Discount]]&gt;0, "Discounted", "Non-Discounted")</f>
        <v>Discounted</v>
      </c>
      <c r="AF416">
        <f>IF(Orders[[#This Row],[Profit]]&lt;0,Orders[[#This Row],[Profit]], 0)</f>
        <v>0</v>
      </c>
      <c r="AG416">
        <f>IF(Orders[[#This Row],[Profit]]&gt;0,Orders[[#This Row],[Profit]], 0)</f>
        <v>6.97</v>
      </c>
      <c r="AH416" s="7">
        <f>IFERROR((Orders[[#This Row],[Sales]]/Orders[[#This Row],[Profit_Prodcut/]])*100, "")</f>
        <v>618.79483500717367</v>
      </c>
      <c r="AI416" s="9">
        <f>Orders[[#This Row],[Discount]]</f>
        <v>0.03</v>
      </c>
    </row>
    <row r="417" spans="1:35">
      <c r="A417">
        <v>24574</v>
      </c>
      <c r="B417" t="s">
        <v>59</v>
      </c>
      <c r="C417" s="9">
        <v>0.01</v>
      </c>
      <c r="D417" s="7">
        <v>-24.25</v>
      </c>
      <c r="E417">
        <v>7.28</v>
      </c>
      <c r="F417">
        <v>11.15</v>
      </c>
      <c r="G417">
        <v>721</v>
      </c>
      <c r="H417" t="s">
        <v>853</v>
      </c>
      <c r="I417" t="s">
        <v>52</v>
      </c>
      <c r="J417" t="s">
        <v>31</v>
      </c>
      <c r="K417" t="s">
        <v>32</v>
      </c>
      <c r="L417" t="s">
        <v>96</v>
      </c>
      <c r="M417" t="s">
        <v>62</v>
      </c>
      <c r="N417" t="s">
        <v>857</v>
      </c>
      <c r="O417">
        <v>0.37</v>
      </c>
      <c r="P417" t="s">
        <v>36</v>
      </c>
      <c r="Q417" t="s">
        <v>64</v>
      </c>
      <c r="R417" t="s">
        <v>706</v>
      </c>
      <c r="S417" t="s">
        <v>855</v>
      </c>
      <c r="T417">
        <v>46041</v>
      </c>
      <c r="U417" s="1">
        <v>42105</v>
      </c>
      <c r="V417" s="1">
        <v>42107</v>
      </c>
      <c r="W417">
        <v>1</v>
      </c>
      <c r="X417" s="6">
        <v>11.21</v>
      </c>
      <c r="Y417">
        <v>91054</v>
      </c>
      <c r="Z417">
        <v>2</v>
      </c>
      <c r="AA417" s="10">
        <v>-216.29</v>
      </c>
      <c r="AB417">
        <v>0.11</v>
      </c>
      <c r="AC417" t="s">
        <v>3061</v>
      </c>
      <c r="AD417" t="s">
        <v>3070</v>
      </c>
      <c r="AE417" t="str">
        <f>IF(Orders[[#This Row],[Discount]]&gt;0, "Discounted", "Non-Discounted")</f>
        <v>Discounted</v>
      </c>
      <c r="AF417">
        <f>IF(Orders[[#This Row],[Profit]]&lt;0,Orders[[#This Row],[Profit]], 0)</f>
        <v>-24.25</v>
      </c>
      <c r="AG417">
        <f>IF(Orders[[#This Row],[Profit]]&gt;0,Orders[[#This Row],[Profit]], 0)</f>
        <v>0</v>
      </c>
      <c r="AH417" s="7" t="str">
        <f>IFERROR((Orders[[#This Row],[Sales]]/Orders[[#This Row],[Profit_Prodcut/]])*100, "")</f>
        <v/>
      </c>
      <c r="AI417" s="9">
        <f>Orders[[#This Row],[Discount]]</f>
        <v>0.01</v>
      </c>
    </row>
    <row r="418" spans="1:35">
      <c r="A418">
        <v>19601</v>
      </c>
      <c r="B418" t="s">
        <v>59</v>
      </c>
      <c r="C418" s="9">
        <v>0.09</v>
      </c>
      <c r="D418" s="7">
        <v>-605.37</v>
      </c>
      <c r="E418">
        <v>125.99</v>
      </c>
      <c r="F418">
        <v>8.99</v>
      </c>
      <c r="G418">
        <v>724</v>
      </c>
      <c r="H418" t="s">
        <v>858</v>
      </c>
      <c r="I418" t="s">
        <v>52</v>
      </c>
      <c r="J418" t="s">
        <v>117</v>
      </c>
      <c r="K418" t="s">
        <v>80</v>
      </c>
      <c r="L418" t="s">
        <v>81</v>
      </c>
      <c r="M418" t="s">
        <v>62</v>
      </c>
      <c r="N418" t="s">
        <v>859</v>
      </c>
      <c r="O418">
        <v>0.55000000000000004</v>
      </c>
      <c r="P418" t="s">
        <v>36</v>
      </c>
      <c r="Q418" t="s">
        <v>56</v>
      </c>
      <c r="R418" t="s">
        <v>231</v>
      </c>
      <c r="S418" t="s">
        <v>860</v>
      </c>
      <c r="T418">
        <v>6614</v>
      </c>
      <c r="U418" s="1">
        <v>42078</v>
      </c>
      <c r="V418" s="1">
        <v>42079</v>
      </c>
      <c r="W418">
        <v>1</v>
      </c>
      <c r="X418" s="6">
        <v>100.38</v>
      </c>
      <c r="Y418">
        <v>90359</v>
      </c>
      <c r="Z418">
        <v>1</v>
      </c>
      <c r="AA418" s="10">
        <v>-603.08000000000004</v>
      </c>
      <c r="AB418">
        <v>9.93</v>
      </c>
      <c r="AC418" t="s">
        <v>3062</v>
      </c>
      <c r="AD418" t="s">
        <v>3070</v>
      </c>
      <c r="AE418" t="str">
        <f>IF(Orders[[#This Row],[Discount]]&gt;0, "Discounted", "Non-Discounted")</f>
        <v>Discounted</v>
      </c>
      <c r="AF418">
        <f>IF(Orders[[#This Row],[Profit]]&lt;0,Orders[[#This Row],[Profit]], 0)</f>
        <v>-605.37</v>
      </c>
      <c r="AG418">
        <f>IF(Orders[[#This Row],[Profit]]&gt;0,Orders[[#This Row],[Profit]], 0)</f>
        <v>0</v>
      </c>
      <c r="AH418" s="7" t="str">
        <f>IFERROR((Orders[[#This Row],[Sales]]/Orders[[#This Row],[Profit_Prodcut/]])*100, "")</f>
        <v/>
      </c>
      <c r="AI418" s="9">
        <f>Orders[[#This Row],[Discount]]</f>
        <v>0.09</v>
      </c>
    </row>
    <row r="419" spans="1:35">
      <c r="A419">
        <v>19600</v>
      </c>
      <c r="B419" t="s">
        <v>59</v>
      </c>
      <c r="C419" s="9">
        <v>0.1</v>
      </c>
      <c r="D419" s="7">
        <v>-99.55</v>
      </c>
      <c r="E419">
        <v>17.98</v>
      </c>
      <c r="F419">
        <v>4</v>
      </c>
      <c r="G419">
        <v>727</v>
      </c>
      <c r="H419" t="s">
        <v>861</v>
      </c>
      <c r="I419" t="s">
        <v>52</v>
      </c>
      <c r="J419" t="s">
        <v>117</v>
      </c>
      <c r="K419" t="s">
        <v>80</v>
      </c>
      <c r="L419" t="s">
        <v>183</v>
      </c>
      <c r="M419" t="s">
        <v>62</v>
      </c>
      <c r="N419" t="s">
        <v>184</v>
      </c>
      <c r="O419">
        <v>0.79</v>
      </c>
      <c r="P419" t="s">
        <v>36</v>
      </c>
      <c r="Q419" t="s">
        <v>56</v>
      </c>
      <c r="R419" t="s">
        <v>191</v>
      </c>
      <c r="S419" t="s">
        <v>479</v>
      </c>
      <c r="T419">
        <v>4240</v>
      </c>
      <c r="U419" s="1">
        <v>42078</v>
      </c>
      <c r="V419" s="1">
        <v>42079</v>
      </c>
      <c r="W419">
        <v>4</v>
      </c>
      <c r="X419" s="6">
        <v>66.319999999999993</v>
      </c>
      <c r="Y419">
        <v>90359</v>
      </c>
      <c r="Z419">
        <v>1</v>
      </c>
      <c r="AA419" s="10">
        <v>-150.11000000000001</v>
      </c>
      <c r="AB419">
        <v>7.37</v>
      </c>
      <c r="AC419" t="s">
        <v>3062</v>
      </c>
      <c r="AD419" t="s">
        <v>3070</v>
      </c>
      <c r="AE419" t="str">
        <f>IF(Orders[[#This Row],[Discount]]&gt;0, "Discounted", "Non-Discounted")</f>
        <v>Discounted</v>
      </c>
      <c r="AF419">
        <f>IF(Orders[[#This Row],[Profit]]&lt;0,Orders[[#This Row],[Profit]], 0)</f>
        <v>-99.55</v>
      </c>
      <c r="AG419">
        <f>IF(Orders[[#This Row],[Profit]]&gt;0,Orders[[#This Row],[Profit]], 0)</f>
        <v>0</v>
      </c>
      <c r="AH419" s="7" t="str">
        <f>IFERROR((Orders[[#This Row],[Sales]]/Orders[[#This Row],[Profit_Prodcut/]])*100, "")</f>
        <v/>
      </c>
      <c r="AI419" s="9">
        <f>Orders[[#This Row],[Discount]]</f>
        <v>0.1</v>
      </c>
    </row>
    <row r="420" spans="1:35">
      <c r="A420">
        <v>23436</v>
      </c>
      <c r="B420" t="s">
        <v>28</v>
      </c>
      <c r="C420" s="9">
        <v>0.09</v>
      </c>
      <c r="D420" s="7">
        <v>-801.15</v>
      </c>
      <c r="E420">
        <v>101.41</v>
      </c>
      <c r="F420">
        <v>35</v>
      </c>
      <c r="G420">
        <v>731</v>
      </c>
      <c r="H420" t="s">
        <v>862</v>
      </c>
      <c r="I420" t="s">
        <v>52</v>
      </c>
      <c r="J420" t="s">
        <v>117</v>
      </c>
      <c r="K420" t="s">
        <v>32</v>
      </c>
      <c r="L420" t="s">
        <v>144</v>
      </c>
      <c r="M420" t="s">
        <v>239</v>
      </c>
      <c r="N420" t="s">
        <v>863</v>
      </c>
      <c r="O420">
        <v>0.82</v>
      </c>
      <c r="P420" t="s">
        <v>36</v>
      </c>
      <c r="Q420" t="s">
        <v>56</v>
      </c>
      <c r="R420" t="s">
        <v>196</v>
      </c>
      <c r="S420" t="s">
        <v>153</v>
      </c>
      <c r="T420">
        <v>1803</v>
      </c>
      <c r="U420" s="1">
        <v>42120</v>
      </c>
      <c r="V420" s="1">
        <v>42121</v>
      </c>
      <c r="W420">
        <v>12</v>
      </c>
      <c r="X420" s="6">
        <v>1178.32</v>
      </c>
      <c r="Y420">
        <v>90362</v>
      </c>
      <c r="Z420">
        <v>1</v>
      </c>
      <c r="AA420" s="10">
        <v>-67.989999999999995</v>
      </c>
      <c r="AB420">
        <v>116.54</v>
      </c>
      <c r="AC420" t="s">
        <v>3061</v>
      </c>
      <c r="AD420" t="s">
        <v>3070</v>
      </c>
      <c r="AE420" t="str">
        <f>IF(Orders[[#This Row],[Discount]]&gt;0, "Discounted", "Non-Discounted")</f>
        <v>Discounted</v>
      </c>
      <c r="AF420">
        <f>IF(Orders[[#This Row],[Profit]]&lt;0,Orders[[#This Row],[Profit]], 0)</f>
        <v>-801.15</v>
      </c>
      <c r="AG420">
        <f>IF(Orders[[#This Row],[Profit]]&gt;0,Orders[[#This Row],[Profit]], 0)</f>
        <v>0</v>
      </c>
      <c r="AH420" s="7" t="str">
        <f>IFERROR((Orders[[#This Row],[Sales]]/Orders[[#This Row],[Profit_Prodcut/]])*100, "")</f>
        <v/>
      </c>
      <c r="AI420" s="9">
        <f>Orders[[#This Row],[Discount]]</f>
        <v>0.09</v>
      </c>
    </row>
    <row r="421" spans="1:35">
      <c r="A421">
        <v>21950</v>
      </c>
      <c r="B421" t="s">
        <v>40</v>
      </c>
      <c r="C421" s="9">
        <v>0.06</v>
      </c>
      <c r="D421" s="7">
        <v>797.86</v>
      </c>
      <c r="E421">
        <v>350.98</v>
      </c>
      <c r="F421">
        <v>30</v>
      </c>
      <c r="G421">
        <v>736</v>
      </c>
      <c r="H421" t="s">
        <v>864</v>
      </c>
      <c r="I421" t="s">
        <v>42</v>
      </c>
      <c r="J421" t="s">
        <v>117</v>
      </c>
      <c r="K421" t="s">
        <v>44</v>
      </c>
      <c r="L421" t="s">
        <v>45</v>
      </c>
      <c r="M421" t="s">
        <v>46</v>
      </c>
      <c r="N421" t="s">
        <v>865</v>
      </c>
      <c r="O421">
        <v>0.61</v>
      </c>
      <c r="P421" t="s">
        <v>36</v>
      </c>
      <c r="Q421" t="s">
        <v>56</v>
      </c>
      <c r="R421" t="s">
        <v>200</v>
      </c>
      <c r="S421" t="s">
        <v>141</v>
      </c>
      <c r="T421">
        <v>3079</v>
      </c>
      <c r="U421" s="1">
        <v>42170</v>
      </c>
      <c r="V421" s="1">
        <v>42172</v>
      </c>
      <c r="W421">
        <v>6</v>
      </c>
      <c r="X421" s="6">
        <v>2016.32</v>
      </c>
      <c r="Y421">
        <v>90361</v>
      </c>
      <c r="Z421">
        <v>2</v>
      </c>
      <c r="AA421" s="10">
        <v>39.57</v>
      </c>
      <c r="AB421">
        <v>128.69999999999999</v>
      </c>
      <c r="AC421" t="s">
        <v>3058</v>
      </c>
      <c r="AD421" t="s">
        <v>3070</v>
      </c>
      <c r="AE421" t="str">
        <f>IF(Orders[[#This Row],[Discount]]&gt;0, "Discounted", "Non-Discounted")</f>
        <v>Discounted</v>
      </c>
      <c r="AF421">
        <f>IF(Orders[[#This Row],[Profit]]&lt;0,Orders[[#This Row],[Profit]], 0)</f>
        <v>0</v>
      </c>
      <c r="AG421">
        <f>IF(Orders[[#This Row],[Profit]]&gt;0,Orders[[#This Row],[Profit]], 0)</f>
        <v>797.86</v>
      </c>
      <c r="AH421" s="7">
        <f>IFERROR((Orders[[#This Row],[Sales]]/Orders[[#This Row],[Profit_Prodcut/]])*100, "")</f>
        <v>252.71601534103726</v>
      </c>
      <c r="AI421" s="9">
        <f>Orders[[#This Row],[Discount]]</f>
        <v>0.06</v>
      </c>
    </row>
    <row r="422" spans="1:35">
      <c r="A422">
        <v>23613</v>
      </c>
      <c r="B422" t="s">
        <v>109</v>
      </c>
      <c r="C422" s="9">
        <v>0.02</v>
      </c>
      <c r="D422" s="7">
        <v>422.45</v>
      </c>
      <c r="E422">
        <v>48.04</v>
      </c>
      <c r="F422">
        <v>5.79</v>
      </c>
      <c r="G422">
        <v>737</v>
      </c>
      <c r="H422" t="s">
        <v>866</v>
      </c>
      <c r="I422" t="s">
        <v>52</v>
      </c>
      <c r="J422" t="s">
        <v>117</v>
      </c>
      <c r="K422" t="s">
        <v>32</v>
      </c>
      <c r="L422" t="s">
        <v>96</v>
      </c>
      <c r="M422" t="s">
        <v>62</v>
      </c>
      <c r="N422" t="s">
        <v>867</v>
      </c>
      <c r="O422">
        <v>0.37</v>
      </c>
      <c r="P422" t="s">
        <v>36</v>
      </c>
      <c r="Q422" t="s">
        <v>56</v>
      </c>
      <c r="R422" t="s">
        <v>57</v>
      </c>
      <c r="S422" t="s">
        <v>868</v>
      </c>
      <c r="T422">
        <v>7003</v>
      </c>
      <c r="U422" s="1">
        <v>42162</v>
      </c>
      <c r="V422" s="1">
        <v>42169</v>
      </c>
      <c r="W422">
        <v>12</v>
      </c>
      <c r="X422" s="6">
        <v>612.25</v>
      </c>
      <c r="Y422">
        <v>90360</v>
      </c>
      <c r="Z422">
        <v>7</v>
      </c>
      <c r="AA422" s="10">
        <v>69</v>
      </c>
      <c r="AB422">
        <v>12.49</v>
      </c>
      <c r="AC422" t="s">
        <v>3058</v>
      </c>
      <c r="AD422" t="s">
        <v>3070</v>
      </c>
      <c r="AE422" t="str">
        <f>IF(Orders[[#This Row],[Discount]]&gt;0, "Discounted", "Non-Discounted")</f>
        <v>Discounted</v>
      </c>
      <c r="AF422">
        <f>IF(Orders[[#This Row],[Profit]]&lt;0,Orders[[#This Row],[Profit]], 0)</f>
        <v>0</v>
      </c>
      <c r="AG422">
        <f>IF(Orders[[#This Row],[Profit]]&gt;0,Orders[[#This Row],[Profit]], 0)</f>
        <v>422.45</v>
      </c>
      <c r="AH422" s="7">
        <f>IFERROR((Orders[[#This Row],[Sales]]/Orders[[#This Row],[Profit_Prodcut/]])*100, "")</f>
        <v>144.92839389276838</v>
      </c>
      <c r="AI422" s="9">
        <f>Orders[[#This Row],[Discount]]</f>
        <v>0.02</v>
      </c>
    </row>
    <row r="423" spans="1:35">
      <c r="A423">
        <v>21949</v>
      </c>
      <c r="B423" t="s">
        <v>40</v>
      </c>
      <c r="C423" s="9">
        <v>0.02</v>
      </c>
      <c r="D423" s="7">
        <v>-178.22</v>
      </c>
      <c r="E423">
        <v>70.98</v>
      </c>
      <c r="F423">
        <v>46.74</v>
      </c>
      <c r="G423">
        <v>738</v>
      </c>
      <c r="H423" t="s">
        <v>869</v>
      </c>
      <c r="I423" t="s">
        <v>42</v>
      </c>
      <c r="J423" t="s">
        <v>117</v>
      </c>
      <c r="K423" t="s">
        <v>44</v>
      </c>
      <c r="L423" t="s">
        <v>194</v>
      </c>
      <c r="M423" t="s">
        <v>124</v>
      </c>
      <c r="N423" t="s">
        <v>870</v>
      </c>
      <c r="O423">
        <v>0.56000000000000005</v>
      </c>
      <c r="P423" t="s">
        <v>36</v>
      </c>
      <c r="Q423" t="s">
        <v>56</v>
      </c>
      <c r="R423" t="s">
        <v>57</v>
      </c>
      <c r="S423" t="s">
        <v>871</v>
      </c>
      <c r="T423">
        <v>7016</v>
      </c>
      <c r="U423" s="1">
        <v>42170</v>
      </c>
      <c r="V423" s="1">
        <v>42171</v>
      </c>
      <c r="W423">
        <v>4</v>
      </c>
      <c r="X423" s="6">
        <v>313.63</v>
      </c>
      <c r="Y423">
        <v>90361</v>
      </c>
      <c r="Z423">
        <v>1</v>
      </c>
      <c r="AA423" s="10">
        <v>-56.82</v>
      </c>
      <c r="AB423">
        <v>6.4</v>
      </c>
      <c r="AC423" t="s">
        <v>3058</v>
      </c>
      <c r="AD423" t="s">
        <v>3070</v>
      </c>
      <c r="AE423" t="str">
        <f>IF(Orders[[#This Row],[Discount]]&gt;0, "Discounted", "Non-Discounted")</f>
        <v>Discounted</v>
      </c>
      <c r="AF423">
        <f>IF(Orders[[#This Row],[Profit]]&lt;0,Orders[[#This Row],[Profit]], 0)</f>
        <v>-178.22</v>
      </c>
      <c r="AG423">
        <f>IF(Orders[[#This Row],[Profit]]&gt;0,Orders[[#This Row],[Profit]], 0)</f>
        <v>0</v>
      </c>
      <c r="AH423" s="7" t="str">
        <f>IFERROR((Orders[[#This Row],[Sales]]/Orders[[#This Row],[Profit_Prodcut/]])*100, "")</f>
        <v/>
      </c>
      <c r="AI423" s="9">
        <f>Orders[[#This Row],[Discount]]</f>
        <v>0.02</v>
      </c>
    </row>
    <row r="424" spans="1:35">
      <c r="A424">
        <v>21951</v>
      </c>
      <c r="B424" t="s">
        <v>40</v>
      </c>
      <c r="C424" s="9">
        <v>0.04</v>
      </c>
      <c r="D424" s="7">
        <v>-26.66</v>
      </c>
      <c r="E424">
        <v>27.48</v>
      </c>
      <c r="F424">
        <v>4</v>
      </c>
      <c r="G424">
        <v>741</v>
      </c>
      <c r="H424" t="s">
        <v>872</v>
      </c>
      <c r="I424" t="s">
        <v>52</v>
      </c>
      <c r="J424" t="s">
        <v>117</v>
      </c>
      <c r="K424" t="s">
        <v>80</v>
      </c>
      <c r="L424" t="s">
        <v>183</v>
      </c>
      <c r="M424" t="s">
        <v>62</v>
      </c>
      <c r="N424" t="s">
        <v>873</v>
      </c>
      <c r="O424">
        <v>0.75</v>
      </c>
      <c r="P424" t="s">
        <v>36</v>
      </c>
      <c r="Q424" t="s">
        <v>56</v>
      </c>
      <c r="R424" t="s">
        <v>57</v>
      </c>
      <c r="S424" t="s">
        <v>874</v>
      </c>
      <c r="T424">
        <v>7901</v>
      </c>
      <c r="U424" s="1">
        <v>42170</v>
      </c>
      <c r="V424" s="1">
        <v>42172</v>
      </c>
      <c r="W424">
        <v>15</v>
      </c>
      <c r="X424" s="6">
        <v>397.17</v>
      </c>
      <c r="Y424">
        <v>90361</v>
      </c>
      <c r="Z424">
        <v>2</v>
      </c>
      <c r="AA424" s="10">
        <v>-6.71</v>
      </c>
      <c r="AB424">
        <v>16.55</v>
      </c>
      <c r="AC424" t="s">
        <v>3058</v>
      </c>
      <c r="AD424" t="s">
        <v>3070</v>
      </c>
      <c r="AE424" t="str">
        <f>IF(Orders[[#This Row],[Discount]]&gt;0, "Discounted", "Non-Discounted")</f>
        <v>Discounted</v>
      </c>
      <c r="AF424">
        <f>IF(Orders[[#This Row],[Profit]]&lt;0,Orders[[#This Row],[Profit]], 0)</f>
        <v>-26.66</v>
      </c>
      <c r="AG424">
        <f>IF(Orders[[#This Row],[Profit]]&gt;0,Orders[[#This Row],[Profit]], 0)</f>
        <v>0</v>
      </c>
      <c r="AH424" s="7" t="str">
        <f>IFERROR((Orders[[#This Row],[Sales]]/Orders[[#This Row],[Profit_Prodcut/]])*100, "")</f>
        <v/>
      </c>
      <c r="AI424" s="9">
        <f>Orders[[#This Row],[Discount]]</f>
        <v>0.04</v>
      </c>
    </row>
    <row r="425" spans="1:35">
      <c r="A425">
        <v>19209</v>
      </c>
      <c r="B425" t="s">
        <v>109</v>
      </c>
      <c r="C425" s="9">
        <v>0.02</v>
      </c>
      <c r="D425" s="7">
        <v>-54.62</v>
      </c>
      <c r="E425">
        <v>59.98</v>
      </c>
      <c r="F425">
        <v>3.99</v>
      </c>
      <c r="G425">
        <v>744</v>
      </c>
      <c r="H425" t="s">
        <v>875</v>
      </c>
      <c r="I425" t="s">
        <v>52</v>
      </c>
      <c r="J425" t="s">
        <v>31</v>
      </c>
      <c r="K425" t="s">
        <v>32</v>
      </c>
      <c r="L425" t="s">
        <v>260</v>
      </c>
      <c r="M425" t="s">
        <v>62</v>
      </c>
      <c r="N425" t="s">
        <v>876</v>
      </c>
      <c r="O425">
        <v>0.56999999999999995</v>
      </c>
      <c r="P425" t="s">
        <v>36</v>
      </c>
      <c r="Q425" t="s">
        <v>37</v>
      </c>
      <c r="R425" t="s">
        <v>381</v>
      </c>
      <c r="S425" t="s">
        <v>877</v>
      </c>
      <c r="T425">
        <v>85737</v>
      </c>
      <c r="U425" s="1">
        <v>42032</v>
      </c>
      <c r="V425" s="1">
        <v>42041</v>
      </c>
      <c r="W425">
        <v>1</v>
      </c>
      <c r="X425" s="6">
        <v>63.48</v>
      </c>
      <c r="Y425">
        <v>87725</v>
      </c>
      <c r="Z425">
        <v>9</v>
      </c>
      <c r="AA425" s="10">
        <v>-86.05</v>
      </c>
      <c r="AB425">
        <v>1.3</v>
      </c>
      <c r="AC425" t="s">
        <v>3057</v>
      </c>
      <c r="AD425" t="s">
        <v>3070</v>
      </c>
      <c r="AE425" t="str">
        <f>IF(Orders[[#This Row],[Discount]]&gt;0, "Discounted", "Non-Discounted")</f>
        <v>Discounted</v>
      </c>
      <c r="AF425">
        <f>IF(Orders[[#This Row],[Profit]]&lt;0,Orders[[#This Row],[Profit]], 0)</f>
        <v>-54.62</v>
      </c>
      <c r="AG425">
        <f>IF(Orders[[#This Row],[Profit]]&gt;0,Orders[[#This Row],[Profit]], 0)</f>
        <v>0</v>
      </c>
      <c r="AH425" s="7" t="str">
        <f>IFERROR((Orders[[#This Row],[Sales]]/Orders[[#This Row],[Profit_Prodcut/]])*100, "")</f>
        <v/>
      </c>
      <c r="AI425" s="9">
        <f>Orders[[#This Row],[Discount]]</f>
        <v>0.02</v>
      </c>
    </row>
    <row r="426" spans="1:35">
      <c r="A426">
        <v>19210</v>
      </c>
      <c r="B426" t="s">
        <v>109</v>
      </c>
      <c r="C426" s="9">
        <v>0.03</v>
      </c>
      <c r="D426" s="7">
        <v>-126.81</v>
      </c>
      <c r="E426">
        <v>5.18</v>
      </c>
      <c r="F426">
        <v>5.74</v>
      </c>
      <c r="G426">
        <v>744</v>
      </c>
      <c r="H426" t="s">
        <v>875</v>
      </c>
      <c r="I426" t="s">
        <v>52</v>
      </c>
      <c r="J426" t="s">
        <v>31</v>
      </c>
      <c r="K426" t="s">
        <v>32</v>
      </c>
      <c r="L426" t="s">
        <v>112</v>
      </c>
      <c r="M426" t="s">
        <v>62</v>
      </c>
      <c r="N426" t="s">
        <v>878</v>
      </c>
      <c r="O426">
        <v>0.36</v>
      </c>
      <c r="P426" t="s">
        <v>36</v>
      </c>
      <c r="Q426" t="s">
        <v>37</v>
      </c>
      <c r="R426" t="s">
        <v>381</v>
      </c>
      <c r="S426" t="s">
        <v>877</v>
      </c>
      <c r="T426">
        <v>85737</v>
      </c>
      <c r="U426" s="1">
        <v>42032</v>
      </c>
      <c r="V426" s="1">
        <v>42036</v>
      </c>
      <c r="W426">
        <v>9</v>
      </c>
      <c r="X426" s="6">
        <v>47.64</v>
      </c>
      <c r="Y426">
        <v>87725</v>
      </c>
      <c r="Z426">
        <v>4</v>
      </c>
      <c r="AA426" s="10">
        <v>-266.19</v>
      </c>
      <c r="AB426">
        <v>1.47</v>
      </c>
      <c r="AC426" t="s">
        <v>3057</v>
      </c>
      <c r="AD426" t="s">
        <v>3070</v>
      </c>
      <c r="AE426" t="str">
        <f>IF(Orders[[#This Row],[Discount]]&gt;0, "Discounted", "Non-Discounted")</f>
        <v>Discounted</v>
      </c>
      <c r="AF426">
        <f>IF(Orders[[#This Row],[Profit]]&lt;0,Orders[[#This Row],[Profit]], 0)</f>
        <v>-126.81</v>
      </c>
      <c r="AG426">
        <f>IF(Orders[[#This Row],[Profit]]&gt;0,Orders[[#This Row],[Profit]], 0)</f>
        <v>0</v>
      </c>
      <c r="AH426" s="7" t="str">
        <f>IFERROR((Orders[[#This Row],[Sales]]/Orders[[#This Row],[Profit_Prodcut/]])*100, "")</f>
        <v/>
      </c>
      <c r="AI426" s="9">
        <f>Orders[[#This Row],[Discount]]</f>
        <v>0.03</v>
      </c>
    </row>
    <row r="427" spans="1:35">
      <c r="A427">
        <v>19638</v>
      </c>
      <c r="B427" t="s">
        <v>59</v>
      </c>
      <c r="C427" s="9">
        <v>0.03</v>
      </c>
      <c r="D427" s="7">
        <v>1400.1</v>
      </c>
      <c r="E427">
        <v>119.99</v>
      </c>
      <c r="F427">
        <v>56.14</v>
      </c>
      <c r="G427">
        <v>744</v>
      </c>
      <c r="H427" t="s">
        <v>875</v>
      </c>
      <c r="I427" t="s">
        <v>42</v>
      </c>
      <c r="J427" t="s">
        <v>117</v>
      </c>
      <c r="K427" t="s">
        <v>80</v>
      </c>
      <c r="L427" t="s">
        <v>88</v>
      </c>
      <c r="M427" t="s">
        <v>124</v>
      </c>
      <c r="N427" t="s">
        <v>321</v>
      </c>
      <c r="O427">
        <v>0.39</v>
      </c>
      <c r="P427" t="s">
        <v>36</v>
      </c>
      <c r="Q427" t="s">
        <v>37</v>
      </c>
      <c r="R427" t="s">
        <v>381</v>
      </c>
      <c r="S427" t="s">
        <v>877</v>
      </c>
      <c r="T427">
        <v>85737</v>
      </c>
      <c r="U427" s="1">
        <v>42021</v>
      </c>
      <c r="V427" s="1">
        <v>42023</v>
      </c>
      <c r="W427">
        <v>13</v>
      </c>
      <c r="X427" s="6">
        <v>1545.58</v>
      </c>
      <c r="Y427">
        <v>87726</v>
      </c>
      <c r="Z427">
        <v>2</v>
      </c>
      <c r="AA427" s="10">
        <v>90.59</v>
      </c>
      <c r="AB427">
        <v>47.8</v>
      </c>
      <c r="AC427" t="s">
        <v>3057</v>
      </c>
      <c r="AD427" t="s">
        <v>3070</v>
      </c>
      <c r="AE427" t="str">
        <f>IF(Orders[[#This Row],[Discount]]&gt;0, "Discounted", "Non-Discounted")</f>
        <v>Discounted</v>
      </c>
      <c r="AF427">
        <f>IF(Orders[[#This Row],[Profit]]&lt;0,Orders[[#This Row],[Profit]], 0)</f>
        <v>0</v>
      </c>
      <c r="AG427">
        <f>IF(Orders[[#This Row],[Profit]]&gt;0,Orders[[#This Row],[Profit]], 0)</f>
        <v>1400.1</v>
      </c>
      <c r="AH427" s="7">
        <f>IFERROR((Orders[[#This Row],[Sales]]/Orders[[#This Row],[Profit_Prodcut/]])*100, "")</f>
        <v>110.39068637954432</v>
      </c>
      <c r="AI427" s="9">
        <f>Orders[[#This Row],[Discount]]</f>
        <v>0.03</v>
      </c>
    </row>
    <row r="428" spans="1:35">
      <c r="A428">
        <v>19505</v>
      </c>
      <c r="B428" t="s">
        <v>109</v>
      </c>
      <c r="C428" s="9">
        <v>0.09</v>
      </c>
      <c r="D428" s="7">
        <v>916.68</v>
      </c>
      <c r="E428">
        <v>125.99</v>
      </c>
      <c r="F428">
        <v>8.99</v>
      </c>
      <c r="G428">
        <v>744</v>
      </c>
      <c r="H428" t="s">
        <v>875</v>
      </c>
      <c r="I428" t="s">
        <v>52</v>
      </c>
      <c r="J428" t="s">
        <v>117</v>
      </c>
      <c r="K428" t="s">
        <v>80</v>
      </c>
      <c r="L428" t="s">
        <v>81</v>
      </c>
      <c r="M428" t="s">
        <v>62</v>
      </c>
      <c r="N428" t="s">
        <v>859</v>
      </c>
      <c r="O428">
        <v>0.55000000000000004</v>
      </c>
      <c r="P428" t="s">
        <v>36</v>
      </c>
      <c r="Q428" t="s">
        <v>37</v>
      </c>
      <c r="R428" t="s">
        <v>381</v>
      </c>
      <c r="S428" t="s">
        <v>877</v>
      </c>
      <c r="T428">
        <v>85737</v>
      </c>
      <c r="U428" s="1">
        <v>42149</v>
      </c>
      <c r="V428" s="1">
        <v>42157</v>
      </c>
      <c r="W428">
        <v>20</v>
      </c>
      <c r="X428" s="6">
        <v>2104.9899999999998</v>
      </c>
      <c r="Y428">
        <v>87727</v>
      </c>
      <c r="Z428">
        <v>8</v>
      </c>
      <c r="AA428" s="10">
        <v>43.55</v>
      </c>
      <c r="AB428">
        <v>208.19</v>
      </c>
      <c r="AC428" t="s">
        <v>3060</v>
      </c>
      <c r="AD428" t="s">
        <v>3070</v>
      </c>
      <c r="AE428" t="str">
        <f>IF(Orders[[#This Row],[Discount]]&gt;0, "Discounted", "Non-Discounted")</f>
        <v>Discounted</v>
      </c>
      <c r="AF428">
        <f>IF(Orders[[#This Row],[Profit]]&lt;0,Orders[[#This Row],[Profit]], 0)</f>
        <v>0</v>
      </c>
      <c r="AG428">
        <f>IF(Orders[[#This Row],[Profit]]&gt;0,Orders[[#This Row],[Profit]], 0)</f>
        <v>916.68</v>
      </c>
      <c r="AH428" s="7">
        <f>IFERROR((Orders[[#This Row],[Sales]]/Orders[[#This Row],[Profit_Prodcut/]])*100, "")</f>
        <v>229.63193262643452</v>
      </c>
      <c r="AI428" s="9">
        <f>Orders[[#This Row],[Discount]]</f>
        <v>0.09</v>
      </c>
    </row>
    <row r="429" spans="1:35">
      <c r="A429">
        <v>19639</v>
      </c>
      <c r="B429" t="s">
        <v>59</v>
      </c>
      <c r="C429" s="9">
        <v>0.05</v>
      </c>
      <c r="D429" s="7">
        <v>67.599999999999994</v>
      </c>
      <c r="E429">
        <v>115.79</v>
      </c>
      <c r="F429">
        <v>1.99</v>
      </c>
      <c r="G429">
        <v>745</v>
      </c>
      <c r="H429" t="s">
        <v>879</v>
      </c>
      <c r="I429" t="s">
        <v>52</v>
      </c>
      <c r="J429" t="s">
        <v>117</v>
      </c>
      <c r="K429" t="s">
        <v>80</v>
      </c>
      <c r="L429" t="s">
        <v>183</v>
      </c>
      <c r="M429" t="s">
        <v>54</v>
      </c>
      <c r="N429" t="s">
        <v>880</v>
      </c>
      <c r="O429">
        <v>0.49</v>
      </c>
      <c r="P429" t="s">
        <v>36</v>
      </c>
      <c r="Q429" t="s">
        <v>37</v>
      </c>
      <c r="R429" t="s">
        <v>381</v>
      </c>
      <c r="S429" t="s">
        <v>881</v>
      </c>
      <c r="T429">
        <v>85345</v>
      </c>
      <c r="U429" s="1">
        <v>42021</v>
      </c>
      <c r="V429" s="1">
        <v>42023</v>
      </c>
      <c r="W429">
        <v>3</v>
      </c>
      <c r="X429" s="6">
        <v>353.1</v>
      </c>
      <c r="Y429">
        <v>87726</v>
      </c>
      <c r="Z429">
        <v>2</v>
      </c>
      <c r="AA429" s="10">
        <v>19.14</v>
      </c>
      <c r="AB429">
        <v>18.579999999999998</v>
      </c>
      <c r="AC429" t="s">
        <v>3057</v>
      </c>
      <c r="AD429" t="s">
        <v>3070</v>
      </c>
      <c r="AE429" t="str">
        <f>IF(Orders[[#This Row],[Discount]]&gt;0, "Discounted", "Non-Discounted")</f>
        <v>Discounted</v>
      </c>
      <c r="AF429">
        <f>IF(Orders[[#This Row],[Profit]]&lt;0,Orders[[#This Row],[Profit]], 0)</f>
        <v>0</v>
      </c>
      <c r="AG429">
        <f>IF(Orders[[#This Row],[Profit]]&gt;0,Orders[[#This Row],[Profit]], 0)</f>
        <v>67.599999999999994</v>
      </c>
      <c r="AH429" s="7">
        <f>IFERROR((Orders[[#This Row],[Sales]]/Orders[[#This Row],[Profit_Prodcut/]])*100, "")</f>
        <v>522.33727810650896</v>
      </c>
      <c r="AI429" s="9">
        <f>Orders[[#This Row],[Discount]]</f>
        <v>0.05</v>
      </c>
    </row>
    <row r="430" spans="1:35">
      <c r="A430">
        <v>20855</v>
      </c>
      <c r="B430" t="s">
        <v>40</v>
      </c>
      <c r="C430" s="9">
        <v>0.09</v>
      </c>
      <c r="D430" s="7">
        <v>-224.64</v>
      </c>
      <c r="E430">
        <v>27.75</v>
      </c>
      <c r="F430">
        <v>19.989999999999998</v>
      </c>
      <c r="G430">
        <v>750</v>
      </c>
      <c r="H430" t="s">
        <v>882</v>
      </c>
      <c r="I430" t="s">
        <v>52</v>
      </c>
      <c r="J430" t="s">
        <v>31</v>
      </c>
      <c r="K430" t="s">
        <v>32</v>
      </c>
      <c r="L430" t="s">
        <v>144</v>
      </c>
      <c r="M430" t="s">
        <v>62</v>
      </c>
      <c r="N430" t="s">
        <v>883</v>
      </c>
      <c r="O430">
        <v>0.67</v>
      </c>
      <c r="P430" t="s">
        <v>36</v>
      </c>
      <c r="Q430" t="s">
        <v>139</v>
      </c>
      <c r="R430" t="s">
        <v>616</v>
      </c>
      <c r="S430" t="s">
        <v>884</v>
      </c>
      <c r="T430">
        <v>41042</v>
      </c>
      <c r="U430" s="1">
        <v>42016</v>
      </c>
      <c r="V430" s="1">
        <v>42017</v>
      </c>
      <c r="W430">
        <v>10</v>
      </c>
      <c r="X430" s="6">
        <v>257.52</v>
      </c>
      <c r="Y430">
        <v>91200</v>
      </c>
      <c r="Z430">
        <v>1</v>
      </c>
      <c r="AA430" s="10">
        <v>-87.23</v>
      </c>
      <c r="AB430">
        <v>25.47</v>
      </c>
      <c r="AC430" t="s">
        <v>3057</v>
      </c>
      <c r="AD430" t="s">
        <v>3070</v>
      </c>
      <c r="AE430" t="str">
        <f>IF(Orders[[#This Row],[Discount]]&gt;0, "Discounted", "Non-Discounted")</f>
        <v>Discounted</v>
      </c>
      <c r="AF430">
        <f>IF(Orders[[#This Row],[Profit]]&lt;0,Orders[[#This Row],[Profit]], 0)</f>
        <v>-224.64</v>
      </c>
      <c r="AG430">
        <f>IF(Orders[[#This Row],[Profit]]&gt;0,Orders[[#This Row],[Profit]], 0)</f>
        <v>0</v>
      </c>
      <c r="AH430" s="7" t="str">
        <f>IFERROR((Orders[[#This Row],[Sales]]/Orders[[#This Row],[Profit_Prodcut/]])*100, "")</f>
        <v/>
      </c>
      <c r="AI430" s="9">
        <f>Orders[[#This Row],[Discount]]</f>
        <v>0.09</v>
      </c>
    </row>
    <row r="431" spans="1:35">
      <c r="A431">
        <v>23629</v>
      </c>
      <c r="B431" t="s">
        <v>109</v>
      </c>
      <c r="C431" s="9">
        <v>0.06</v>
      </c>
      <c r="D431" s="7">
        <v>14.76</v>
      </c>
      <c r="E431">
        <v>130.97999999999999</v>
      </c>
      <c r="F431">
        <v>54.74</v>
      </c>
      <c r="G431">
        <v>751</v>
      </c>
      <c r="H431" t="s">
        <v>885</v>
      </c>
      <c r="I431" t="s">
        <v>42</v>
      </c>
      <c r="J431" t="s">
        <v>31</v>
      </c>
      <c r="K431" t="s">
        <v>44</v>
      </c>
      <c r="L431" t="s">
        <v>194</v>
      </c>
      <c r="M431" t="s">
        <v>124</v>
      </c>
      <c r="N431" t="s">
        <v>408</v>
      </c>
      <c r="O431">
        <v>0.69</v>
      </c>
      <c r="P431" t="s">
        <v>36</v>
      </c>
      <c r="Q431" t="s">
        <v>139</v>
      </c>
      <c r="R431" t="s">
        <v>616</v>
      </c>
      <c r="S431" t="s">
        <v>886</v>
      </c>
      <c r="T431">
        <v>40324</v>
      </c>
      <c r="U431" s="1">
        <v>42062</v>
      </c>
      <c r="V431" s="1">
        <v>42069</v>
      </c>
      <c r="W431">
        <v>3</v>
      </c>
      <c r="X431" s="6">
        <v>411.64</v>
      </c>
      <c r="Y431">
        <v>91201</v>
      </c>
      <c r="Z431">
        <v>7</v>
      </c>
      <c r="AA431" s="10">
        <v>3.59</v>
      </c>
      <c r="AB431">
        <v>26.27</v>
      </c>
      <c r="AC431" t="s">
        <v>3059</v>
      </c>
      <c r="AD431" t="s">
        <v>3070</v>
      </c>
      <c r="AE431" t="str">
        <f>IF(Orders[[#This Row],[Discount]]&gt;0, "Discounted", "Non-Discounted")</f>
        <v>Discounted</v>
      </c>
      <c r="AF431">
        <f>IF(Orders[[#This Row],[Profit]]&lt;0,Orders[[#This Row],[Profit]], 0)</f>
        <v>0</v>
      </c>
      <c r="AG431">
        <f>IF(Orders[[#This Row],[Profit]]&gt;0,Orders[[#This Row],[Profit]], 0)</f>
        <v>14.76</v>
      </c>
      <c r="AH431" s="7">
        <f>IFERROR((Orders[[#This Row],[Sales]]/Orders[[#This Row],[Profit_Prodcut/]])*100, "")</f>
        <v>2788.8888888888891</v>
      </c>
      <c r="AI431" s="9">
        <f>Orders[[#This Row],[Discount]]</f>
        <v>0.06</v>
      </c>
    </row>
    <row r="432" spans="1:35">
      <c r="A432">
        <v>19679</v>
      </c>
      <c r="B432" t="s">
        <v>50</v>
      </c>
      <c r="C432" s="9">
        <v>0.06</v>
      </c>
      <c r="D432" s="7">
        <v>10.85</v>
      </c>
      <c r="E432">
        <v>2.61</v>
      </c>
      <c r="F432">
        <v>0.5</v>
      </c>
      <c r="G432">
        <v>753</v>
      </c>
      <c r="H432" t="s">
        <v>887</v>
      </c>
      <c r="I432" t="s">
        <v>30</v>
      </c>
      <c r="J432" t="s">
        <v>31</v>
      </c>
      <c r="K432" t="s">
        <v>32</v>
      </c>
      <c r="L432" t="s">
        <v>137</v>
      </c>
      <c r="M432" t="s">
        <v>62</v>
      </c>
      <c r="N432" t="s">
        <v>888</v>
      </c>
      <c r="O432">
        <v>0.39</v>
      </c>
      <c r="P432" t="s">
        <v>36</v>
      </c>
      <c r="Q432" t="s">
        <v>37</v>
      </c>
      <c r="R432" t="s">
        <v>381</v>
      </c>
      <c r="S432" t="s">
        <v>889</v>
      </c>
      <c r="T432">
        <v>86301</v>
      </c>
      <c r="U432" s="1">
        <v>42074</v>
      </c>
      <c r="V432" s="1">
        <v>42074</v>
      </c>
      <c r="W432">
        <v>1</v>
      </c>
      <c r="X432" s="6">
        <v>17.59</v>
      </c>
      <c r="Y432">
        <v>90438</v>
      </c>
      <c r="Z432">
        <v>0</v>
      </c>
      <c r="AA432" s="10">
        <v>61.68</v>
      </c>
      <c r="AB432">
        <v>1.1200000000000001</v>
      </c>
      <c r="AC432" t="s">
        <v>3062</v>
      </c>
      <c r="AD432" t="s">
        <v>3070</v>
      </c>
      <c r="AE432" t="str">
        <f>IF(Orders[[#This Row],[Discount]]&gt;0, "Discounted", "Non-Discounted")</f>
        <v>Discounted</v>
      </c>
      <c r="AF432">
        <f>IF(Orders[[#This Row],[Profit]]&lt;0,Orders[[#This Row],[Profit]], 0)</f>
        <v>0</v>
      </c>
      <c r="AG432">
        <f>IF(Orders[[#This Row],[Profit]]&gt;0,Orders[[#This Row],[Profit]], 0)</f>
        <v>10.85</v>
      </c>
      <c r="AH432" s="7">
        <f>IFERROR((Orders[[#This Row],[Sales]]/Orders[[#This Row],[Profit_Prodcut/]])*100, "")</f>
        <v>162.11981566820276</v>
      </c>
      <c r="AI432" s="9">
        <f>Orders[[#This Row],[Discount]]</f>
        <v>0.06</v>
      </c>
    </row>
    <row r="433" spans="1:35">
      <c r="A433">
        <v>19680</v>
      </c>
      <c r="B433" t="s">
        <v>50</v>
      </c>
      <c r="C433" s="9">
        <v>0.01</v>
      </c>
      <c r="D433" s="7">
        <v>97.66</v>
      </c>
      <c r="E433">
        <v>6.35</v>
      </c>
      <c r="F433">
        <v>1.02</v>
      </c>
      <c r="G433">
        <v>753</v>
      </c>
      <c r="H433" t="s">
        <v>887</v>
      </c>
      <c r="I433" t="s">
        <v>52</v>
      </c>
      <c r="J433" t="s">
        <v>31</v>
      </c>
      <c r="K433" t="s">
        <v>32</v>
      </c>
      <c r="L433" t="s">
        <v>96</v>
      </c>
      <c r="M433" t="s">
        <v>34</v>
      </c>
      <c r="N433" t="s">
        <v>890</v>
      </c>
      <c r="O433">
        <v>0.39</v>
      </c>
      <c r="P433" t="s">
        <v>36</v>
      </c>
      <c r="Q433" t="s">
        <v>37</v>
      </c>
      <c r="R433" t="s">
        <v>381</v>
      </c>
      <c r="S433" t="s">
        <v>889</v>
      </c>
      <c r="T433">
        <v>86301</v>
      </c>
      <c r="U433" s="1">
        <v>42074</v>
      </c>
      <c r="V433" s="1">
        <v>42076</v>
      </c>
      <c r="W433">
        <v>22</v>
      </c>
      <c r="X433" s="6">
        <v>141.54</v>
      </c>
      <c r="Y433">
        <v>90438</v>
      </c>
      <c r="Z433">
        <v>2</v>
      </c>
      <c r="AA433" s="10">
        <v>69</v>
      </c>
      <c r="AB433">
        <v>1.43</v>
      </c>
      <c r="AC433" t="s">
        <v>3062</v>
      </c>
      <c r="AD433" t="s">
        <v>3070</v>
      </c>
      <c r="AE433" t="str">
        <f>IF(Orders[[#This Row],[Discount]]&gt;0, "Discounted", "Non-Discounted")</f>
        <v>Discounted</v>
      </c>
      <c r="AF433">
        <f>IF(Orders[[#This Row],[Profit]]&lt;0,Orders[[#This Row],[Profit]], 0)</f>
        <v>0</v>
      </c>
      <c r="AG433">
        <f>IF(Orders[[#This Row],[Profit]]&gt;0,Orders[[#This Row],[Profit]], 0)</f>
        <v>97.66</v>
      </c>
      <c r="AH433" s="7">
        <f>IFERROR((Orders[[#This Row],[Sales]]/Orders[[#This Row],[Profit_Prodcut/]])*100, "")</f>
        <v>144.93139463444604</v>
      </c>
      <c r="AI433" s="9">
        <f>Orders[[#This Row],[Discount]]</f>
        <v>0.01</v>
      </c>
    </row>
    <row r="434" spans="1:35">
      <c r="A434">
        <v>25291</v>
      </c>
      <c r="B434" t="s">
        <v>28</v>
      </c>
      <c r="C434" s="9">
        <v>0.06</v>
      </c>
      <c r="D434" s="7">
        <v>-453.2</v>
      </c>
      <c r="E434">
        <v>218.75</v>
      </c>
      <c r="F434">
        <v>69.64</v>
      </c>
      <c r="G434">
        <v>754</v>
      </c>
      <c r="H434" t="s">
        <v>891</v>
      </c>
      <c r="I434" t="s">
        <v>42</v>
      </c>
      <c r="J434" t="s">
        <v>31</v>
      </c>
      <c r="K434" t="s">
        <v>44</v>
      </c>
      <c r="L434" t="s">
        <v>155</v>
      </c>
      <c r="M434" t="s">
        <v>124</v>
      </c>
      <c r="N434" t="s">
        <v>658</v>
      </c>
      <c r="O434">
        <v>0.77</v>
      </c>
      <c r="P434" t="s">
        <v>36</v>
      </c>
      <c r="Q434" t="s">
        <v>37</v>
      </c>
      <c r="R434" t="s">
        <v>381</v>
      </c>
      <c r="S434" t="s">
        <v>892</v>
      </c>
      <c r="T434">
        <v>86314</v>
      </c>
      <c r="U434" s="1">
        <v>42159</v>
      </c>
      <c r="V434" s="1">
        <v>42160</v>
      </c>
      <c r="W434">
        <v>4</v>
      </c>
      <c r="X434" s="6">
        <v>905.4</v>
      </c>
      <c r="Y434">
        <v>90437</v>
      </c>
      <c r="Z434">
        <v>1</v>
      </c>
      <c r="AA434" s="10">
        <v>-50.06</v>
      </c>
      <c r="AB434">
        <v>57.79</v>
      </c>
      <c r="AC434" t="s">
        <v>3058</v>
      </c>
      <c r="AD434" t="s">
        <v>3070</v>
      </c>
      <c r="AE434" t="str">
        <f>IF(Orders[[#This Row],[Discount]]&gt;0, "Discounted", "Non-Discounted")</f>
        <v>Discounted</v>
      </c>
      <c r="AF434">
        <f>IF(Orders[[#This Row],[Profit]]&lt;0,Orders[[#This Row],[Profit]], 0)</f>
        <v>-453.2</v>
      </c>
      <c r="AG434">
        <f>IF(Orders[[#This Row],[Profit]]&gt;0,Orders[[#This Row],[Profit]], 0)</f>
        <v>0</v>
      </c>
      <c r="AH434" s="7" t="str">
        <f>IFERROR((Orders[[#This Row],[Sales]]/Orders[[#This Row],[Profit_Prodcut/]])*100, "")</f>
        <v/>
      </c>
      <c r="AI434" s="9">
        <f>Orders[[#This Row],[Discount]]</f>
        <v>0.06</v>
      </c>
    </row>
    <row r="435" spans="1:35">
      <c r="A435">
        <v>25117</v>
      </c>
      <c r="B435" t="s">
        <v>109</v>
      </c>
      <c r="C435" s="9">
        <v>0.06</v>
      </c>
      <c r="D435" s="7">
        <v>-207.68</v>
      </c>
      <c r="E435">
        <v>119.99</v>
      </c>
      <c r="F435">
        <v>14</v>
      </c>
      <c r="G435">
        <v>754</v>
      </c>
      <c r="H435" t="s">
        <v>891</v>
      </c>
      <c r="I435" t="s">
        <v>42</v>
      </c>
      <c r="J435" t="s">
        <v>117</v>
      </c>
      <c r="K435" t="s">
        <v>80</v>
      </c>
      <c r="L435" t="s">
        <v>88</v>
      </c>
      <c r="M435" t="s">
        <v>46</v>
      </c>
      <c r="N435" t="s">
        <v>893</v>
      </c>
      <c r="O435">
        <v>0.36</v>
      </c>
      <c r="P435" t="s">
        <v>36</v>
      </c>
      <c r="Q435" t="s">
        <v>37</v>
      </c>
      <c r="R435" t="s">
        <v>381</v>
      </c>
      <c r="S435" t="s">
        <v>892</v>
      </c>
      <c r="T435">
        <v>86314</v>
      </c>
      <c r="U435" s="1">
        <v>42106</v>
      </c>
      <c r="V435" s="1">
        <v>42113</v>
      </c>
      <c r="W435">
        <v>2</v>
      </c>
      <c r="X435" s="6">
        <v>243.86</v>
      </c>
      <c r="Y435">
        <v>90439</v>
      </c>
      <c r="Z435">
        <v>7</v>
      </c>
      <c r="AA435" s="10">
        <v>-85.16</v>
      </c>
      <c r="AB435">
        <v>15.57</v>
      </c>
      <c r="AC435" t="s">
        <v>3061</v>
      </c>
      <c r="AD435" t="s">
        <v>3070</v>
      </c>
      <c r="AE435" t="str">
        <f>IF(Orders[[#This Row],[Discount]]&gt;0, "Discounted", "Non-Discounted")</f>
        <v>Discounted</v>
      </c>
      <c r="AF435">
        <f>IF(Orders[[#This Row],[Profit]]&lt;0,Orders[[#This Row],[Profit]], 0)</f>
        <v>-207.68</v>
      </c>
      <c r="AG435">
        <f>IF(Orders[[#This Row],[Profit]]&gt;0,Orders[[#This Row],[Profit]], 0)</f>
        <v>0</v>
      </c>
      <c r="AH435" s="7" t="str">
        <f>IFERROR((Orders[[#This Row],[Sales]]/Orders[[#This Row],[Profit_Prodcut/]])*100, "")</f>
        <v/>
      </c>
      <c r="AI435" s="9">
        <f>Orders[[#This Row],[Discount]]</f>
        <v>0.06</v>
      </c>
    </row>
    <row r="436" spans="1:35">
      <c r="A436">
        <v>25856</v>
      </c>
      <c r="B436" t="s">
        <v>40</v>
      </c>
      <c r="C436" s="9">
        <v>0.03</v>
      </c>
      <c r="D436" s="7">
        <v>-7.52</v>
      </c>
      <c r="E436">
        <v>37.94</v>
      </c>
      <c r="F436">
        <v>5.08</v>
      </c>
      <c r="G436">
        <v>757</v>
      </c>
      <c r="H436" t="s">
        <v>894</v>
      </c>
      <c r="I436" t="s">
        <v>52</v>
      </c>
      <c r="J436" t="s">
        <v>43</v>
      </c>
      <c r="K436" t="s">
        <v>32</v>
      </c>
      <c r="L436" t="s">
        <v>96</v>
      </c>
      <c r="M436" t="s">
        <v>34</v>
      </c>
      <c r="N436" t="s">
        <v>895</v>
      </c>
      <c r="O436">
        <v>0.38</v>
      </c>
      <c r="P436" t="s">
        <v>36</v>
      </c>
      <c r="Q436" t="s">
        <v>37</v>
      </c>
      <c r="R436" t="s">
        <v>105</v>
      </c>
      <c r="S436" t="s">
        <v>896</v>
      </c>
      <c r="T436">
        <v>97062</v>
      </c>
      <c r="U436" s="1">
        <v>42046</v>
      </c>
      <c r="V436" s="1">
        <v>42048</v>
      </c>
      <c r="W436">
        <v>1</v>
      </c>
      <c r="X436" s="6">
        <v>39.97</v>
      </c>
      <c r="Y436">
        <v>90258</v>
      </c>
      <c r="Z436">
        <v>2</v>
      </c>
      <c r="AA436" s="10">
        <v>-18.829999999999998</v>
      </c>
      <c r="AB436">
        <v>1.24</v>
      </c>
      <c r="AC436" t="s">
        <v>3059</v>
      </c>
      <c r="AD436" t="s">
        <v>3070</v>
      </c>
      <c r="AE436" t="str">
        <f>IF(Orders[[#This Row],[Discount]]&gt;0, "Discounted", "Non-Discounted")</f>
        <v>Discounted</v>
      </c>
      <c r="AF436">
        <f>IF(Orders[[#This Row],[Profit]]&lt;0,Orders[[#This Row],[Profit]], 0)</f>
        <v>-7.52</v>
      </c>
      <c r="AG436">
        <f>IF(Orders[[#This Row],[Profit]]&gt;0,Orders[[#This Row],[Profit]], 0)</f>
        <v>0</v>
      </c>
      <c r="AH436" s="7" t="str">
        <f>IFERROR((Orders[[#This Row],[Sales]]/Orders[[#This Row],[Profit_Prodcut/]])*100, "")</f>
        <v/>
      </c>
      <c r="AI436" s="9">
        <f>Orders[[#This Row],[Discount]]</f>
        <v>0.03</v>
      </c>
    </row>
    <row r="437" spans="1:35">
      <c r="A437">
        <v>21110</v>
      </c>
      <c r="B437" t="s">
        <v>109</v>
      </c>
      <c r="C437" s="9">
        <v>0</v>
      </c>
      <c r="D437" s="7">
        <v>-92.96</v>
      </c>
      <c r="E437">
        <v>20.99</v>
      </c>
      <c r="F437">
        <v>3.3</v>
      </c>
      <c r="G437">
        <v>759</v>
      </c>
      <c r="H437" t="s">
        <v>897</v>
      </c>
      <c r="I437" t="s">
        <v>52</v>
      </c>
      <c r="J437" t="s">
        <v>61</v>
      </c>
      <c r="K437" t="s">
        <v>80</v>
      </c>
      <c r="L437" t="s">
        <v>81</v>
      </c>
      <c r="M437" t="s">
        <v>54</v>
      </c>
      <c r="N437" t="s">
        <v>898</v>
      </c>
      <c r="O437">
        <v>0.81</v>
      </c>
      <c r="P437" t="s">
        <v>36</v>
      </c>
      <c r="Q437" t="s">
        <v>64</v>
      </c>
      <c r="R437" t="s">
        <v>181</v>
      </c>
      <c r="S437" t="s">
        <v>899</v>
      </c>
      <c r="T437">
        <v>62301</v>
      </c>
      <c r="U437" s="1">
        <v>42153</v>
      </c>
      <c r="V437" s="1">
        <v>42160</v>
      </c>
      <c r="W437">
        <v>5</v>
      </c>
      <c r="X437" s="6">
        <v>92.96</v>
      </c>
      <c r="Y437">
        <v>86639</v>
      </c>
      <c r="Z437">
        <v>7</v>
      </c>
      <c r="AA437" s="10">
        <v>-100</v>
      </c>
      <c r="AB437">
        <v>0</v>
      </c>
      <c r="AC437" t="s">
        <v>3060</v>
      </c>
      <c r="AD437" t="s">
        <v>3071</v>
      </c>
      <c r="AE437" t="str">
        <f>IF(Orders[[#This Row],[Discount]]&gt;0, "Discounted", "Non-Discounted")</f>
        <v>Non-Discounted</v>
      </c>
      <c r="AF437">
        <f>IF(Orders[[#This Row],[Profit]]&lt;0,Orders[[#This Row],[Profit]], 0)</f>
        <v>-92.96</v>
      </c>
      <c r="AG437">
        <f>IF(Orders[[#This Row],[Profit]]&gt;0,Orders[[#This Row],[Profit]], 0)</f>
        <v>0</v>
      </c>
      <c r="AH437" s="7" t="str">
        <f>IFERROR((Orders[[#This Row],[Sales]]/Orders[[#This Row],[Profit_Prodcut/]])*100, "")</f>
        <v/>
      </c>
      <c r="AI437" s="9">
        <f>Orders[[#This Row],[Discount]]</f>
        <v>0</v>
      </c>
    </row>
    <row r="438" spans="1:35">
      <c r="A438">
        <v>20377</v>
      </c>
      <c r="B438" t="s">
        <v>40</v>
      </c>
      <c r="C438" s="9">
        <v>0</v>
      </c>
      <c r="D438" s="7">
        <v>613.9</v>
      </c>
      <c r="E438">
        <v>125.99</v>
      </c>
      <c r="F438">
        <v>8.99</v>
      </c>
      <c r="G438">
        <v>762</v>
      </c>
      <c r="H438" t="s">
        <v>900</v>
      </c>
      <c r="I438" t="s">
        <v>52</v>
      </c>
      <c r="J438" t="s">
        <v>61</v>
      </c>
      <c r="K438" t="s">
        <v>80</v>
      </c>
      <c r="L438" t="s">
        <v>81</v>
      </c>
      <c r="M438" t="s">
        <v>62</v>
      </c>
      <c r="N438" t="s">
        <v>901</v>
      </c>
      <c r="O438">
        <v>0.56999999999999995</v>
      </c>
      <c r="P438" t="s">
        <v>36</v>
      </c>
      <c r="Q438" t="s">
        <v>37</v>
      </c>
      <c r="R438" t="s">
        <v>38</v>
      </c>
      <c r="S438" t="s">
        <v>902</v>
      </c>
      <c r="T438">
        <v>98661</v>
      </c>
      <c r="U438" s="1">
        <v>42121</v>
      </c>
      <c r="V438" s="1">
        <v>42123</v>
      </c>
      <c r="W438">
        <v>12</v>
      </c>
      <c r="X438" s="6">
        <v>1362.2</v>
      </c>
      <c r="Y438">
        <v>87525</v>
      </c>
      <c r="Z438">
        <v>2</v>
      </c>
      <c r="AA438" s="10">
        <v>45.07</v>
      </c>
      <c r="AB438">
        <v>0</v>
      </c>
      <c r="AC438" t="s">
        <v>3061</v>
      </c>
      <c r="AD438" t="s">
        <v>3071</v>
      </c>
      <c r="AE438" t="str">
        <f>IF(Orders[[#This Row],[Discount]]&gt;0, "Discounted", "Non-Discounted")</f>
        <v>Non-Discounted</v>
      </c>
      <c r="AF438">
        <f>IF(Orders[[#This Row],[Profit]]&lt;0,Orders[[#This Row],[Profit]], 0)</f>
        <v>0</v>
      </c>
      <c r="AG438">
        <f>IF(Orders[[#This Row],[Profit]]&gt;0,Orders[[#This Row],[Profit]], 0)</f>
        <v>613.9</v>
      </c>
      <c r="AH438" s="7">
        <f>IFERROR((Orders[[#This Row],[Sales]]/Orders[[#This Row],[Profit_Prodcut/]])*100, "")</f>
        <v>221.89281641961233</v>
      </c>
      <c r="AI438" s="9">
        <f>Orders[[#This Row],[Discount]]</f>
        <v>0</v>
      </c>
    </row>
    <row r="439" spans="1:35">
      <c r="A439">
        <v>18735</v>
      </c>
      <c r="B439" t="s">
        <v>50</v>
      </c>
      <c r="C439" s="9">
        <v>0.1</v>
      </c>
      <c r="D439" s="7">
        <v>232.28</v>
      </c>
      <c r="E439">
        <v>31.78</v>
      </c>
      <c r="F439">
        <v>1.99</v>
      </c>
      <c r="G439">
        <v>767</v>
      </c>
      <c r="H439" t="s">
        <v>903</v>
      </c>
      <c r="I439" t="s">
        <v>52</v>
      </c>
      <c r="J439" t="s">
        <v>31</v>
      </c>
      <c r="K439" t="s">
        <v>80</v>
      </c>
      <c r="L439" t="s">
        <v>183</v>
      </c>
      <c r="M439" t="s">
        <v>54</v>
      </c>
      <c r="N439" t="s">
        <v>904</v>
      </c>
      <c r="O439">
        <v>0.42</v>
      </c>
      <c r="P439" t="s">
        <v>36</v>
      </c>
      <c r="Q439" t="s">
        <v>64</v>
      </c>
      <c r="R439" t="s">
        <v>181</v>
      </c>
      <c r="S439" t="s">
        <v>905</v>
      </c>
      <c r="T439">
        <v>61201</v>
      </c>
      <c r="U439" s="1">
        <v>42034</v>
      </c>
      <c r="V439" s="1">
        <v>42036</v>
      </c>
      <c r="W439">
        <v>11</v>
      </c>
      <c r="X439" s="6">
        <v>336.64</v>
      </c>
      <c r="Y439">
        <v>86279</v>
      </c>
      <c r="Z439">
        <v>2</v>
      </c>
      <c r="AA439" s="10">
        <v>69</v>
      </c>
      <c r="AB439">
        <v>37.4</v>
      </c>
      <c r="AC439" t="s">
        <v>3057</v>
      </c>
      <c r="AD439" t="s">
        <v>3070</v>
      </c>
      <c r="AE439" t="str">
        <f>IF(Orders[[#This Row],[Discount]]&gt;0, "Discounted", "Non-Discounted")</f>
        <v>Discounted</v>
      </c>
      <c r="AF439">
        <f>IF(Orders[[#This Row],[Profit]]&lt;0,Orders[[#This Row],[Profit]], 0)</f>
        <v>0</v>
      </c>
      <c r="AG439">
        <f>IF(Orders[[#This Row],[Profit]]&gt;0,Orders[[#This Row],[Profit]], 0)</f>
        <v>232.28</v>
      </c>
      <c r="AH439" s="7">
        <f>IFERROR((Orders[[#This Row],[Sales]]/Orders[[#This Row],[Profit_Prodcut/]])*100, "")</f>
        <v>144.92853452729463</v>
      </c>
      <c r="AI439" s="9">
        <f>Orders[[#This Row],[Discount]]</f>
        <v>0.1</v>
      </c>
    </row>
    <row r="440" spans="1:35">
      <c r="A440">
        <v>18659</v>
      </c>
      <c r="B440" t="s">
        <v>50</v>
      </c>
      <c r="C440" s="9">
        <v>0.08</v>
      </c>
      <c r="D440" s="7">
        <v>-45.07</v>
      </c>
      <c r="E440">
        <v>30.73</v>
      </c>
      <c r="F440">
        <v>4</v>
      </c>
      <c r="G440">
        <v>770</v>
      </c>
      <c r="H440" t="s">
        <v>906</v>
      </c>
      <c r="I440" t="s">
        <v>52</v>
      </c>
      <c r="J440" t="s">
        <v>61</v>
      </c>
      <c r="K440" t="s">
        <v>80</v>
      </c>
      <c r="L440" t="s">
        <v>183</v>
      </c>
      <c r="M440" t="s">
        <v>62</v>
      </c>
      <c r="N440" t="s">
        <v>291</v>
      </c>
      <c r="O440">
        <v>0.75</v>
      </c>
      <c r="P440" t="s">
        <v>36</v>
      </c>
      <c r="Q440" t="s">
        <v>37</v>
      </c>
      <c r="R440" t="s">
        <v>105</v>
      </c>
      <c r="S440" t="s">
        <v>896</v>
      </c>
      <c r="T440">
        <v>97062</v>
      </c>
      <c r="U440" s="1">
        <v>42082</v>
      </c>
      <c r="V440" s="1">
        <v>42082</v>
      </c>
      <c r="W440">
        <v>14</v>
      </c>
      <c r="X440" s="6">
        <v>429.33</v>
      </c>
      <c r="Y440">
        <v>88667</v>
      </c>
      <c r="Z440">
        <v>0</v>
      </c>
      <c r="AA440" s="10">
        <v>-10.5</v>
      </c>
      <c r="AB440">
        <v>37.33</v>
      </c>
      <c r="AC440" t="s">
        <v>3062</v>
      </c>
      <c r="AD440" t="s">
        <v>3070</v>
      </c>
      <c r="AE440" t="str">
        <f>IF(Orders[[#This Row],[Discount]]&gt;0, "Discounted", "Non-Discounted")</f>
        <v>Discounted</v>
      </c>
      <c r="AF440">
        <f>IF(Orders[[#This Row],[Profit]]&lt;0,Orders[[#This Row],[Profit]], 0)</f>
        <v>-45.07</v>
      </c>
      <c r="AG440">
        <f>IF(Orders[[#This Row],[Profit]]&gt;0,Orders[[#This Row],[Profit]], 0)</f>
        <v>0</v>
      </c>
      <c r="AH440" s="7" t="str">
        <f>IFERROR((Orders[[#This Row],[Sales]]/Orders[[#This Row],[Profit_Prodcut/]])*100, "")</f>
        <v/>
      </c>
      <c r="AI440" s="9">
        <f>Orders[[#This Row],[Discount]]</f>
        <v>0.08</v>
      </c>
    </row>
    <row r="441" spans="1:35">
      <c r="A441">
        <v>18660</v>
      </c>
      <c r="B441" t="s">
        <v>50</v>
      </c>
      <c r="C441" s="9">
        <v>0.05</v>
      </c>
      <c r="D441" s="7">
        <v>-8.5299999999999994</v>
      </c>
      <c r="E441">
        <v>14.56</v>
      </c>
      <c r="F441">
        <v>3.5</v>
      </c>
      <c r="G441">
        <v>771</v>
      </c>
      <c r="H441" t="s">
        <v>907</v>
      </c>
      <c r="I441" t="s">
        <v>52</v>
      </c>
      <c r="J441" t="s">
        <v>61</v>
      </c>
      <c r="K441" t="s">
        <v>32</v>
      </c>
      <c r="L441" t="s">
        <v>260</v>
      </c>
      <c r="M441" t="s">
        <v>62</v>
      </c>
      <c r="N441" t="s">
        <v>908</v>
      </c>
      <c r="O441">
        <v>0.57999999999999996</v>
      </c>
      <c r="P441" t="s">
        <v>36</v>
      </c>
      <c r="Q441" t="s">
        <v>37</v>
      </c>
      <c r="R441" t="s">
        <v>105</v>
      </c>
      <c r="S441" t="s">
        <v>909</v>
      </c>
      <c r="T441">
        <v>97068</v>
      </c>
      <c r="U441" s="1">
        <v>42082</v>
      </c>
      <c r="V441" s="1">
        <v>42084</v>
      </c>
      <c r="W441">
        <v>3</v>
      </c>
      <c r="X441" s="6">
        <v>44.66</v>
      </c>
      <c r="Y441">
        <v>88667</v>
      </c>
      <c r="Z441">
        <v>2</v>
      </c>
      <c r="AA441" s="10">
        <v>-19.100000000000001</v>
      </c>
      <c r="AB441">
        <v>2.35</v>
      </c>
      <c r="AC441" t="s">
        <v>3062</v>
      </c>
      <c r="AD441" t="s">
        <v>3070</v>
      </c>
      <c r="AE441" t="str">
        <f>IF(Orders[[#This Row],[Discount]]&gt;0, "Discounted", "Non-Discounted")</f>
        <v>Discounted</v>
      </c>
      <c r="AF441">
        <f>IF(Orders[[#This Row],[Profit]]&lt;0,Orders[[#This Row],[Profit]], 0)</f>
        <v>-8.5299999999999994</v>
      </c>
      <c r="AG441">
        <f>IF(Orders[[#This Row],[Profit]]&gt;0,Orders[[#This Row],[Profit]], 0)</f>
        <v>0</v>
      </c>
      <c r="AH441" s="7" t="str">
        <f>IFERROR((Orders[[#This Row],[Sales]]/Orders[[#This Row],[Profit_Prodcut/]])*100, "")</f>
        <v/>
      </c>
      <c r="AI441" s="9">
        <f>Orders[[#This Row],[Discount]]</f>
        <v>0.05</v>
      </c>
    </row>
    <row r="442" spans="1:35">
      <c r="A442">
        <v>18661</v>
      </c>
      <c r="B442" t="s">
        <v>50</v>
      </c>
      <c r="C442" s="9">
        <v>0</v>
      </c>
      <c r="D442" s="7">
        <v>285.95</v>
      </c>
      <c r="E442">
        <v>299.99</v>
      </c>
      <c r="F442">
        <v>11.64</v>
      </c>
      <c r="G442">
        <v>771</v>
      </c>
      <c r="H442" t="s">
        <v>907</v>
      </c>
      <c r="I442" t="s">
        <v>52</v>
      </c>
      <c r="J442" t="s">
        <v>61</v>
      </c>
      <c r="K442" t="s">
        <v>80</v>
      </c>
      <c r="L442" t="s">
        <v>590</v>
      </c>
      <c r="M442" t="s">
        <v>239</v>
      </c>
      <c r="N442" t="s">
        <v>910</v>
      </c>
      <c r="O442">
        <v>0.5</v>
      </c>
      <c r="P442" t="s">
        <v>36</v>
      </c>
      <c r="Q442" t="s">
        <v>37</v>
      </c>
      <c r="R442" t="s">
        <v>105</v>
      </c>
      <c r="S442" t="s">
        <v>909</v>
      </c>
      <c r="T442">
        <v>97068</v>
      </c>
      <c r="U442" s="1">
        <v>42082</v>
      </c>
      <c r="V442" s="1">
        <v>42084</v>
      </c>
      <c r="W442">
        <v>5</v>
      </c>
      <c r="X442" s="6">
        <v>1619.95</v>
      </c>
      <c r="Y442">
        <v>88667</v>
      </c>
      <c r="Z442">
        <v>2</v>
      </c>
      <c r="AA442" s="10">
        <v>17.649999999999999</v>
      </c>
      <c r="AB442">
        <v>0</v>
      </c>
      <c r="AC442" t="s">
        <v>3062</v>
      </c>
      <c r="AD442" t="s">
        <v>3071</v>
      </c>
      <c r="AE442" t="str">
        <f>IF(Orders[[#This Row],[Discount]]&gt;0, "Discounted", "Non-Discounted")</f>
        <v>Non-Discounted</v>
      </c>
      <c r="AF442">
        <f>IF(Orders[[#This Row],[Profit]]&lt;0,Orders[[#This Row],[Profit]], 0)</f>
        <v>0</v>
      </c>
      <c r="AG442">
        <f>IF(Orders[[#This Row],[Profit]]&gt;0,Orders[[#This Row],[Profit]], 0)</f>
        <v>285.95</v>
      </c>
      <c r="AH442" s="7">
        <f>IFERROR((Orders[[#This Row],[Sales]]/Orders[[#This Row],[Profit_Prodcut/]])*100, "")</f>
        <v>566.51512502185699</v>
      </c>
      <c r="AI442" s="9">
        <f>Orders[[#This Row],[Discount]]</f>
        <v>0</v>
      </c>
    </row>
    <row r="443" spans="1:35">
      <c r="A443">
        <v>22875</v>
      </c>
      <c r="B443" t="s">
        <v>50</v>
      </c>
      <c r="C443" s="9">
        <v>0.08</v>
      </c>
      <c r="D443" s="7">
        <v>-209.25</v>
      </c>
      <c r="E443">
        <v>7.77</v>
      </c>
      <c r="F443">
        <v>9.23</v>
      </c>
      <c r="G443">
        <v>772</v>
      </c>
      <c r="H443" t="s">
        <v>911</v>
      </c>
      <c r="I443" t="s">
        <v>52</v>
      </c>
      <c r="J443" t="s">
        <v>61</v>
      </c>
      <c r="K443" t="s">
        <v>32</v>
      </c>
      <c r="L443" t="s">
        <v>260</v>
      </c>
      <c r="M443" t="s">
        <v>62</v>
      </c>
      <c r="N443" t="s">
        <v>445</v>
      </c>
      <c r="O443">
        <v>0.57999999999999996</v>
      </c>
      <c r="P443" t="s">
        <v>36</v>
      </c>
      <c r="Q443" t="s">
        <v>56</v>
      </c>
      <c r="R443" t="s">
        <v>237</v>
      </c>
      <c r="S443" t="s">
        <v>912</v>
      </c>
      <c r="T443">
        <v>18103</v>
      </c>
      <c r="U443" s="1">
        <v>42018</v>
      </c>
      <c r="V443" s="1">
        <v>42020</v>
      </c>
      <c r="W443">
        <v>7</v>
      </c>
      <c r="X443" s="6">
        <v>56.44</v>
      </c>
      <c r="Y443">
        <v>88666</v>
      </c>
      <c r="Z443">
        <v>2</v>
      </c>
      <c r="AA443" s="10">
        <v>-370.75</v>
      </c>
      <c r="AB443">
        <v>4.91</v>
      </c>
      <c r="AC443" t="s">
        <v>3057</v>
      </c>
      <c r="AD443" t="s">
        <v>3070</v>
      </c>
      <c r="AE443" t="str">
        <f>IF(Orders[[#This Row],[Discount]]&gt;0, "Discounted", "Non-Discounted")</f>
        <v>Discounted</v>
      </c>
      <c r="AF443">
        <f>IF(Orders[[#This Row],[Profit]]&lt;0,Orders[[#This Row],[Profit]], 0)</f>
        <v>-209.25</v>
      </c>
      <c r="AG443">
        <f>IF(Orders[[#This Row],[Profit]]&gt;0,Orders[[#This Row],[Profit]], 0)</f>
        <v>0</v>
      </c>
      <c r="AH443" s="7" t="str">
        <f>IFERROR((Orders[[#This Row],[Sales]]/Orders[[#This Row],[Profit_Prodcut/]])*100, "")</f>
        <v/>
      </c>
      <c r="AI443" s="9">
        <f>Orders[[#This Row],[Discount]]</f>
        <v>0.08</v>
      </c>
    </row>
    <row r="444" spans="1:35">
      <c r="A444">
        <v>22877</v>
      </c>
      <c r="B444" t="s">
        <v>50</v>
      </c>
      <c r="C444" s="9">
        <v>0.1</v>
      </c>
      <c r="D444" s="7">
        <v>-9.16</v>
      </c>
      <c r="E444">
        <v>18.97</v>
      </c>
      <c r="F444">
        <v>9.5399999999999991</v>
      </c>
      <c r="G444">
        <v>772</v>
      </c>
      <c r="H444" t="s">
        <v>911</v>
      </c>
      <c r="I444" t="s">
        <v>30</v>
      </c>
      <c r="J444" t="s">
        <v>61</v>
      </c>
      <c r="K444" t="s">
        <v>32</v>
      </c>
      <c r="L444" t="s">
        <v>96</v>
      </c>
      <c r="M444" t="s">
        <v>62</v>
      </c>
      <c r="N444" t="s">
        <v>226</v>
      </c>
      <c r="O444">
        <v>0.37</v>
      </c>
      <c r="P444" t="s">
        <v>36</v>
      </c>
      <c r="Q444" t="s">
        <v>56</v>
      </c>
      <c r="R444" t="s">
        <v>237</v>
      </c>
      <c r="S444" t="s">
        <v>912</v>
      </c>
      <c r="T444">
        <v>18103</v>
      </c>
      <c r="U444" s="1">
        <v>42018</v>
      </c>
      <c r="V444" s="1">
        <v>42020</v>
      </c>
      <c r="W444">
        <v>3</v>
      </c>
      <c r="X444" s="6">
        <v>56.73</v>
      </c>
      <c r="Y444">
        <v>88666</v>
      </c>
      <c r="Z444">
        <v>2</v>
      </c>
      <c r="AA444" s="10">
        <v>-16.149999999999999</v>
      </c>
      <c r="AB444">
        <v>6.3</v>
      </c>
      <c r="AC444" t="s">
        <v>3057</v>
      </c>
      <c r="AD444" t="s">
        <v>3070</v>
      </c>
      <c r="AE444" t="str">
        <f>IF(Orders[[#This Row],[Discount]]&gt;0, "Discounted", "Non-Discounted")</f>
        <v>Discounted</v>
      </c>
      <c r="AF444">
        <f>IF(Orders[[#This Row],[Profit]]&lt;0,Orders[[#This Row],[Profit]], 0)</f>
        <v>-9.16</v>
      </c>
      <c r="AG444">
        <f>IF(Orders[[#This Row],[Profit]]&gt;0,Orders[[#This Row],[Profit]], 0)</f>
        <v>0</v>
      </c>
      <c r="AH444" s="7" t="str">
        <f>IFERROR((Orders[[#This Row],[Sales]]/Orders[[#This Row],[Profit_Prodcut/]])*100, "")</f>
        <v/>
      </c>
      <c r="AI444" s="9">
        <f>Orders[[#This Row],[Discount]]</f>
        <v>0.1</v>
      </c>
    </row>
    <row r="445" spans="1:35">
      <c r="A445">
        <v>20967</v>
      </c>
      <c r="B445" t="s">
        <v>109</v>
      </c>
      <c r="C445" s="9">
        <v>0.02</v>
      </c>
      <c r="D445" s="7">
        <v>12.71</v>
      </c>
      <c r="E445">
        <v>4.0599999999999996</v>
      </c>
      <c r="F445">
        <v>6.89</v>
      </c>
      <c r="G445">
        <v>772</v>
      </c>
      <c r="H445" t="s">
        <v>911</v>
      </c>
      <c r="I445" t="s">
        <v>30</v>
      </c>
      <c r="J445" t="s">
        <v>61</v>
      </c>
      <c r="K445" t="s">
        <v>32</v>
      </c>
      <c r="L445" t="s">
        <v>260</v>
      </c>
      <c r="M445" t="s">
        <v>62</v>
      </c>
      <c r="N445" t="s">
        <v>913</v>
      </c>
      <c r="O445">
        <v>0.6</v>
      </c>
      <c r="P445" t="s">
        <v>36</v>
      </c>
      <c r="Q445" t="s">
        <v>56</v>
      </c>
      <c r="R445" t="s">
        <v>237</v>
      </c>
      <c r="S445" t="s">
        <v>912</v>
      </c>
      <c r="T445">
        <v>18103</v>
      </c>
      <c r="U445" s="1">
        <v>42141</v>
      </c>
      <c r="V445" s="1">
        <v>42145</v>
      </c>
      <c r="W445">
        <v>12</v>
      </c>
      <c r="X445" s="6">
        <v>64.41</v>
      </c>
      <c r="Y445">
        <v>88668</v>
      </c>
      <c r="Z445">
        <v>4</v>
      </c>
      <c r="AA445" s="10">
        <v>19.73</v>
      </c>
      <c r="AB445">
        <v>1.31</v>
      </c>
      <c r="AC445" t="s">
        <v>3060</v>
      </c>
      <c r="AD445" t="s">
        <v>3070</v>
      </c>
      <c r="AE445" t="str">
        <f>IF(Orders[[#This Row],[Discount]]&gt;0, "Discounted", "Non-Discounted")</f>
        <v>Discounted</v>
      </c>
      <c r="AF445">
        <f>IF(Orders[[#This Row],[Profit]]&lt;0,Orders[[#This Row],[Profit]], 0)</f>
        <v>0</v>
      </c>
      <c r="AG445">
        <f>IF(Orders[[#This Row],[Profit]]&gt;0,Orders[[#This Row],[Profit]], 0)</f>
        <v>12.71</v>
      </c>
      <c r="AH445" s="7">
        <f>IFERROR((Orders[[#This Row],[Sales]]/Orders[[#This Row],[Profit_Prodcut/]])*100, "")</f>
        <v>506.76632572777339</v>
      </c>
      <c r="AI445" s="9">
        <f>Orders[[#This Row],[Discount]]</f>
        <v>0.02</v>
      </c>
    </row>
    <row r="446" spans="1:35">
      <c r="A446">
        <v>20968</v>
      </c>
      <c r="B446" t="s">
        <v>109</v>
      </c>
      <c r="C446" s="9">
        <v>7.0000000000000007E-2</v>
      </c>
      <c r="D446" s="7">
        <v>7.72</v>
      </c>
      <c r="E446">
        <v>9.49</v>
      </c>
      <c r="F446">
        <v>5.76</v>
      </c>
      <c r="G446">
        <v>772</v>
      </c>
      <c r="H446" t="s">
        <v>911</v>
      </c>
      <c r="I446" t="s">
        <v>52</v>
      </c>
      <c r="J446" t="s">
        <v>61</v>
      </c>
      <c r="K446" t="s">
        <v>80</v>
      </c>
      <c r="L446" t="s">
        <v>88</v>
      </c>
      <c r="M446" t="s">
        <v>89</v>
      </c>
      <c r="N446" t="s">
        <v>914</v>
      </c>
      <c r="O446">
        <v>0.39</v>
      </c>
      <c r="P446" t="s">
        <v>36</v>
      </c>
      <c r="Q446" t="s">
        <v>56</v>
      </c>
      <c r="R446" t="s">
        <v>237</v>
      </c>
      <c r="S446" t="s">
        <v>912</v>
      </c>
      <c r="T446">
        <v>18103</v>
      </c>
      <c r="U446" s="1">
        <v>42141</v>
      </c>
      <c r="V446" s="1">
        <v>42145</v>
      </c>
      <c r="W446">
        <v>37</v>
      </c>
      <c r="X446" s="6">
        <v>344.57</v>
      </c>
      <c r="Y446">
        <v>88668</v>
      </c>
      <c r="Z446">
        <v>4</v>
      </c>
      <c r="AA446" s="10">
        <v>2.2400000000000002</v>
      </c>
      <c r="AB446">
        <v>25.94</v>
      </c>
      <c r="AC446" t="s">
        <v>3060</v>
      </c>
      <c r="AD446" t="s">
        <v>3070</v>
      </c>
      <c r="AE446" t="str">
        <f>IF(Orders[[#This Row],[Discount]]&gt;0, "Discounted", "Non-Discounted")</f>
        <v>Discounted</v>
      </c>
      <c r="AF446">
        <f>IF(Orders[[#This Row],[Profit]]&lt;0,Orders[[#This Row],[Profit]], 0)</f>
        <v>0</v>
      </c>
      <c r="AG446">
        <f>IF(Orders[[#This Row],[Profit]]&gt;0,Orders[[#This Row],[Profit]], 0)</f>
        <v>7.72</v>
      </c>
      <c r="AH446" s="7">
        <f>IFERROR((Orders[[#This Row],[Sales]]/Orders[[#This Row],[Profit_Prodcut/]])*100, "")</f>
        <v>4463.3419689119173</v>
      </c>
      <c r="AI446" s="9">
        <f>Orders[[#This Row],[Discount]]</f>
        <v>7.0000000000000007E-2</v>
      </c>
    </row>
    <row r="447" spans="1:35">
      <c r="A447">
        <v>20434</v>
      </c>
      <c r="B447" t="s">
        <v>28</v>
      </c>
      <c r="C447" s="9">
        <v>0.04</v>
      </c>
      <c r="D447" s="7">
        <v>192.52</v>
      </c>
      <c r="E447">
        <v>34.76</v>
      </c>
      <c r="F447">
        <v>5.49</v>
      </c>
      <c r="G447">
        <v>782</v>
      </c>
      <c r="H447" t="s">
        <v>915</v>
      </c>
      <c r="I447" t="s">
        <v>52</v>
      </c>
      <c r="J447" t="s">
        <v>61</v>
      </c>
      <c r="K447" t="s">
        <v>32</v>
      </c>
      <c r="L447" t="s">
        <v>144</v>
      </c>
      <c r="M447" t="s">
        <v>62</v>
      </c>
      <c r="N447" t="s">
        <v>916</v>
      </c>
      <c r="O447">
        <v>0.6</v>
      </c>
      <c r="P447" t="s">
        <v>36</v>
      </c>
      <c r="Q447" t="s">
        <v>37</v>
      </c>
      <c r="R447" t="s">
        <v>48</v>
      </c>
      <c r="S447" t="s">
        <v>917</v>
      </c>
      <c r="T447">
        <v>90604</v>
      </c>
      <c r="U447" s="1">
        <v>42123</v>
      </c>
      <c r="V447" s="1">
        <v>42124</v>
      </c>
      <c r="W447">
        <v>8</v>
      </c>
      <c r="X447" s="6">
        <v>279.01</v>
      </c>
      <c r="Y447">
        <v>90962</v>
      </c>
      <c r="Z447">
        <v>1</v>
      </c>
      <c r="AA447" s="10">
        <v>69</v>
      </c>
      <c r="AB447">
        <v>11.63</v>
      </c>
      <c r="AC447" t="s">
        <v>3061</v>
      </c>
      <c r="AD447" t="s">
        <v>3070</v>
      </c>
      <c r="AE447" t="str">
        <f>IF(Orders[[#This Row],[Discount]]&gt;0, "Discounted", "Non-Discounted")</f>
        <v>Discounted</v>
      </c>
      <c r="AF447">
        <f>IF(Orders[[#This Row],[Profit]]&lt;0,Orders[[#This Row],[Profit]], 0)</f>
        <v>0</v>
      </c>
      <c r="AG447">
        <f>IF(Orders[[#This Row],[Profit]]&gt;0,Orders[[#This Row],[Profit]], 0)</f>
        <v>192.52</v>
      </c>
      <c r="AH447" s="7">
        <f>IFERROR((Orders[[#This Row],[Sales]]/Orders[[#This Row],[Profit_Prodcut/]])*100, "")</f>
        <v>144.92520257635567</v>
      </c>
      <c r="AI447" s="9">
        <f>Orders[[#This Row],[Discount]]</f>
        <v>0.04</v>
      </c>
    </row>
    <row r="448" spans="1:35">
      <c r="A448">
        <v>24773</v>
      </c>
      <c r="B448" t="s">
        <v>109</v>
      </c>
      <c r="C448" s="9">
        <v>0.02</v>
      </c>
      <c r="D448" s="7">
        <v>-134.91</v>
      </c>
      <c r="E448">
        <v>100.98</v>
      </c>
      <c r="F448">
        <v>35.840000000000003</v>
      </c>
      <c r="G448">
        <v>783</v>
      </c>
      <c r="H448" t="s">
        <v>918</v>
      </c>
      <c r="I448" t="s">
        <v>42</v>
      </c>
      <c r="J448" t="s">
        <v>61</v>
      </c>
      <c r="K448" t="s">
        <v>44</v>
      </c>
      <c r="L448" t="s">
        <v>194</v>
      </c>
      <c r="M448" t="s">
        <v>124</v>
      </c>
      <c r="N448" t="s">
        <v>263</v>
      </c>
      <c r="O448">
        <v>0.62</v>
      </c>
      <c r="P448" t="s">
        <v>36</v>
      </c>
      <c r="Q448" t="s">
        <v>56</v>
      </c>
      <c r="R448" t="s">
        <v>231</v>
      </c>
      <c r="S448" t="s">
        <v>919</v>
      </c>
      <c r="T448">
        <v>6010</v>
      </c>
      <c r="U448" s="1">
        <v>42010</v>
      </c>
      <c r="V448" s="1">
        <v>42010</v>
      </c>
      <c r="W448">
        <v>6</v>
      </c>
      <c r="X448" s="6">
        <v>614.99</v>
      </c>
      <c r="Y448">
        <v>90961</v>
      </c>
      <c r="Z448">
        <v>0</v>
      </c>
      <c r="AA448" s="10">
        <v>-21.94</v>
      </c>
      <c r="AB448">
        <v>12.55</v>
      </c>
      <c r="AC448" t="s">
        <v>3057</v>
      </c>
      <c r="AD448" t="s">
        <v>3070</v>
      </c>
      <c r="AE448" t="str">
        <f>IF(Orders[[#This Row],[Discount]]&gt;0, "Discounted", "Non-Discounted")</f>
        <v>Discounted</v>
      </c>
      <c r="AF448">
        <f>IF(Orders[[#This Row],[Profit]]&lt;0,Orders[[#This Row],[Profit]], 0)</f>
        <v>-134.91</v>
      </c>
      <c r="AG448">
        <f>IF(Orders[[#This Row],[Profit]]&gt;0,Orders[[#This Row],[Profit]], 0)</f>
        <v>0</v>
      </c>
      <c r="AH448" s="7" t="str">
        <f>IFERROR((Orders[[#This Row],[Sales]]/Orders[[#This Row],[Profit_Prodcut/]])*100, "")</f>
        <v/>
      </c>
      <c r="AI448" s="9">
        <f>Orders[[#This Row],[Discount]]</f>
        <v>0.02</v>
      </c>
    </row>
    <row r="449" spans="1:35">
      <c r="A449">
        <v>22969</v>
      </c>
      <c r="B449" t="s">
        <v>59</v>
      </c>
      <c r="C449" s="9">
        <v>0</v>
      </c>
      <c r="D449" s="7">
        <v>-5.05</v>
      </c>
      <c r="E449">
        <v>8.34</v>
      </c>
      <c r="F449">
        <v>4.82</v>
      </c>
      <c r="G449">
        <v>786</v>
      </c>
      <c r="H449" t="s">
        <v>920</v>
      </c>
      <c r="I449" t="s">
        <v>52</v>
      </c>
      <c r="J449" t="s">
        <v>43</v>
      </c>
      <c r="K449" t="s">
        <v>32</v>
      </c>
      <c r="L449" t="s">
        <v>96</v>
      </c>
      <c r="M449" t="s">
        <v>62</v>
      </c>
      <c r="N449" t="s">
        <v>921</v>
      </c>
      <c r="O449">
        <v>0.4</v>
      </c>
      <c r="P449" t="s">
        <v>36</v>
      </c>
      <c r="Q449" t="s">
        <v>37</v>
      </c>
      <c r="R449" t="s">
        <v>48</v>
      </c>
      <c r="S449" t="s">
        <v>922</v>
      </c>
      <c r="T449">
        <v>92691</v>
      </c>
      <c r="U449" s="1">
        <v>42100</v>
      </c>
      <c r="V449" s="1">
        <v>42101</v>
      </c>
      <c r="W449">
        <v>9</v>
      </c>
      <c r="X449" s="6">
        <v>76.23</v>
      </c>
      <c r="Y449">
        <v>91513</v>
      </c>
      <c r="Z449">
        <v>1</v>
      </c>
      <c r="AA449" s="10">
        <v>-6.62</v>
      </c>
      <c r="AB449">
        <v>0</v>
      </c>
      <c r="AC449" t="s">
        <v>3061</v>
      </c>
      <c r="AD449" t="s">
        <v>3071</v>
      </c>
      <c r="AE449" t="str">
        <f>IF(Orders[[#This Row],[Discount]]&gt;0, "Discounted", "Non-Discounted")</f>
        <v>Non-Discounted</v>
      </c>
      <c r="AF449">
        <f>IF(Orders[[#This Row],[Profit]]&lt;0,Orders[[#This Row],[Profit]], 0)</f>
        <v>-5.05</v>
      </c>
      <c r="AG449">
        <f>IF(Orders[[#This Row],[Profit]]&gt;0,Orders[[#This Row],[Profit]], 0)</f>
        <v>0</v>
      </c>
      <c r="AH449" s="7" t="str">
        <f>IFERROR((Orders[[#This Row],[Sales]]/Orders[[#This Row],[Profit_Prodcut/]])*100, "")</f>
        <v/>
      </c>
      <c r="AI449" s="9">
        <f>Orders[[#This Row],[Discount]]</f>
        <v>0</v>
      </c>
    </row>
    <row r="450" spans="1:35">
      <c r="A450">
        <v>24629</v>
      </c>
      <c r="B450" t="s">
        <v>40</v>
      </c>
      <c r="C450" s="9">
        <v>0.09</v>
      </c>
      <c r="D450" s="7">
        <v>-204.16</v>
      </c>
      <c r="E450">
        <v>6.48</v>
      </c>
      <c r="F450">
        <v>9.68</v>
      </c>
      <c r="G450">
        <v>792</v>
      </c>
      <c r="H450" t="s">
        <v>923</v>
      </c>
      <c r="I450" t="s">
        <v>52</v>
      </c>
      <c r="J450" t="s">
        <v>31</v>
      </c>
      <c r="K450" t="s">
        <v>32</v>
      </c>
      <c r="L450" t="s">
        <v>96</v>
      </c>
      <c r="M450" t="s">
        <v>62</v>
      </c>
      <c r="N450" t="s">
        <v>924</v>
      </c>
      <c r="O450">
        <v>0.36</v>
      </c>
      <c r="P450" t="s">
        <v>36</v>
      </c>
      <c r="Q450" t="s">
        <v>64</v>
      </c>
      <c r="R450" t="s">
        <v>307</v>
      </c>
      <c r="S450" t="s">
        <v>925</v>
      </c>
      <c r="T450">
        <v>73064</v>
      </c>
      <c r="U450" s="1">
        <v>42176</v>
      </c>
      <c r="V450" s="1">
        <v>42177</v>
      </c>
      <c r="W450">
        <v>16</v>
      </c>
      <c r="X450" s="6">
        <v>99.92</v>
      </c>
      <c r="Y450">
        <v>88753</v>
      </c>
      <c r="Z450">
        <v>1</v>
      </c>
      <c r="AA450" s="10">
        <v>-204.32</v>
      </c>
      <c r="AB450">
        <v>9.8800000000000008</v>
      </c>
      <c r="AC450" t="s">
        <v>3058</v>
      </c>
      <c r="AD450" t="s">
        <v>3070</v>
      </c>
      <c r="AE450" t="str">
        <f>IF(Orders[[#This Row],[Discount]]&gt;0, "Discounted", "Non-Discounted")</f>
        <v>Discounted</v>
      </c>
      <c r="AF450">
        <f>IF(Orders[[#This Row],[Profit]]&lt;0,Orders[[#This Row],[Profit]], 0)</f>
        <v>-204.16</v>
      </c>
      <c r="AG450">
        <f>IF(Orders[[#This Row],[Profit]]&gt;0,Orders[[#This Row],[Profit]], 0)</f>
        <v>0</v>
      </c>
      <c r="AH450" s="7" t="str">
        <f>IFERROR((Orders[[#This Row],[Sales]]/Orders[[#This Row],[Profit_Prodcut/]])*100, "")</f>
        <v/>
      </c>
      <c r="AI450" s="9">
        <f>Orders[[#This Row],[Discount]]</f>
        <v>0.09</v>
      </c>
    </row>
    <row r="451" spans="1:35">
      <c r="A451">
        <v>18347</v>
      </c>
      <c r="B451" t="s">
        <v>40</v>
      </c>
      <c r="C451" s="9">
        <v>0.06</v>
      </c>
      <c r="D451" s="7">
        <v>-46.12</v>
      </c>
      <c r="E451">
        <v>8.6</v>
      </c>
      <c r="F451">
        <v>6.19</v>
      </c>
      <c r="G451">
        <v>796</v>
      </c>
      <c r="H451" t="s">
        <v>926</v>
      </c>
      <c r="I451" t="s">
        <v>52</v>
      </c>
      <c r="J451" t="s">
        <v>31</v>
      </c>
      <c r="K451" t="s">
        <v>32</v>
      </c>
      <c r="L451" t="s">
        <v>112</v>
      </c>
      <c r="M451" t="s">
        <v>62</v>
      </c>
      <c r="N451" t="s">
        <v>927</v>
      </c>
      <c r="O451">
        <v>0.38</v>
      </c>
      <c r="P451" t="s">
        <v>36</v>
      </c>
      <c r="Q451" t="s">
        <v>64</v>
      </c>
      <c r="R451" t="s">
        <v>499</v>
      </c>
      <c r="S451" t="s">
        <v>811</v>
      </c>
      <c r="T451">
        <v>68046</v>
      </c>
      <c r="U451" s="1">
        <v>42074</v>
      </c>
      <c r="V451" s="1">
        <v>42075</v>
      </c>
      <c r="W451">
        <v>9</v>
      </c>
      <c r="X451" s="6">
        <v>79.400000000000006</v>
      </c>
      <c r="Y451">
        <v>86867</v>
      </c>
      <c r="Z451">
        <v>1</v>
      </c>
      <c r="AA451" s="10">
        <v>-58.08</v>
      </c>
      <c r="AB451">
        <v>5.07</v>
      </c>
      <c r="AC451" t="s">
        <v>3062</v>
      </c>
      <c r="AD451" t="s">
        <v>3070</v>
      </c>
      <c r="AE451" t="str">
        <f>IF(Orders[[#This Row],[Discount]]&gt;0, "Discounted", "Non-Discounted")</f>
        <v>Discounted</v>
      </c>
      <c r="AF451">
        <f>IF(Orders[[#This Row],[Profit]]&lt;0,Orders[[#This Row],[Profit]], 0)</f>
        <v>-46.12</v>
      </c>
      <c r="AG451">
        <f>IF(Orders[[#This Row],[Profit]]&gt;0,Orders[[#This Row],[Profit]], 0)</f>
        <v>0</v>
      </c>
      <c r="AH451" s="7" t="str">
        <f>IFERROR((Orders[[#This Row],[Sales]]/Orders[[#This Row],[Profit_Prodcut/]])*100, "")</f>
        <v/>
      </c>
      <c r="AI451" s="9">
        <f>Orders[[#This Row],[Discount]]</f>
        <v>0.06</v>
      </c>
    </row>
    <row r="452" spans="1:35">
      <c r="A452">
        <v>18184</v>
      </c>
      <c r="B452" t="s">
        <v>40</v>
      </c>
      <c r="C452" s="9">
        <v>0.1</v>
      </c>
      <c r="D452" s="7">
        <v>-20.100000000000001</v>
      </c>
      <c r="E452">
        <v>14.42</v>
      </c>
      <c r="F452">
        <v>6.75</v>
      </c>
      <c r="G452">
        <v>796</v>
      </c>
      <c r="H452" t="s">
        <v>926</v>
      </c>
      <c r="I452" t="s">
        <v>52</v>
      </c>
      <c r="J452" t="s">
        <v>31</v>
      </c>
      <c r="K452" t="s">
        <v>32</v>
      </c>
      <c r="L452" t="s">
        <v>260</v>
      </c>
      <c r="M452" t="s">
        <v>89</v>
      </c>
      <c r="N452" t="s">
        <v>574</v>
      </c>
      <c r="O452">
        <v>0.52</v>
      </c>
      <c r="P452" t="s">
        <v>36</v>
      </c>
      <c r="Q452" t="s">
        <v>64</v>
      </c>
      <c r="R452" t="s">
        <v>499</v>
      </c>
      <c r="S452" t="s">
        <v>811</v>
      </c>
      <c r="T452">
        <v>68046</v>
      </c>
      <c r="U452" s="1">
        <v>42174</v>
      </c>
      <c r="V452" s="1">
        <v>42177</v>
      </c>
      <c r="W452">
        <v>1</v>
      </c>
      <c r="X452" s="6">
        <v>15.49</v>
      </c>
      <c r="Y452">
        <v>86869</v>
      </c>
      <c r="Z452">
        <v>3</v>
      </c>
      <c r="AA452" s="10">
        <v>-129.79</v>
      </c>
      <c r="AB452">
        <v>1.72</v>
      </c>
      <c r="AC452" t="s">
        <v>3058</v>
      </c>
      <c r="AD452" t="s">
        <v>3070</v>
      </c>
      <c r="AE452" t="str">
        <f>IF(Orders[[#This Row],[Discount]]&gt;0, "Discounted", "Non-Discounted")</f>
        <v>Discounted</v>
      </c>
      <c r="AF452">
        <f>IF(Orders[[#This Row],[Profit]]&lt;0,Orders[[#This Row],[Profit]], 0)</f>
        <v>-20.100000000000001</v>
      </c>
      <c r="AG452">
        <f>IF(Orders[[#This Row],[Profit]]&gt;0,Orders[[#This Row],[Profit]], 0)</f>
        <v>0</v>
      </c>
      <c r="AH452" s="7" t="str">
        <f>IFERROR((Orders[[#This Row],[Sales]]/Orders[[#This Row],[Profit_Prodcut/]])*100, "")</f>
        <v/>
      </c>
      <c r="AI452" s="9">
        <f>Orders[[#This Row],[Discount]]</f>
        <v>0.1</v>
      </c>
    </row>
    <row r="453" spans="1:35">
      <c r="A453">
        <v>19011</v>
      </c>
      <c r="B453" t="s">
        <v>40</v>
      </c>
      <c r="C453" s="9">
        <v>0.04</v>
      </c>
      <c r="D453" s="7">
        <v>-3.5</v>
      </c>
      <c r="E453">
        <v>9.11</v>
      </c>
      <c r="F453">
        <v>2.25</v>
      </c>
      <c r="G453">
        <v>797</v>
      </c>
      <c r="H453" t="s">
        <v>928</v>
      </c>
      <c r="I453" t="s">
        <v>52</v>
      </c>
      <c r="J453" t="s">
        <v>31</v>
      </c>
      <c r="K453" t="s">
        <v>32</v>
      </c>
      <c r="L453" t="s">
        <v>33</v>
      </c>
      <c r="M453" t="s">
        <v>34</v>
      </c>
      <c r="N453" t="s">
        <v>929</v>
      </c>
      <c r="O453">
        <v>0.52</v>
      </c>
      <c r="P453" t="s">
        <v>36</v>
      </c>
      <c r="Q453" t="s">
        <v>37</v>
      </c>
      <c r="R453" t="s">
        <v>215</v>
      </c>
      <c r="S453" t="s">
        <v>930</v>
      </c>
      <c r="T453">
        <v>84067</v>
      </c>
      <c r="U453" s="1">
        <v>42156</v>
      </c>
      <c r="V453" s="1">
        <v>42159</v>
      </c>
      <c r="W453">
        <v>2</v>
      </c>
      <c r="X453" s="6">
        <v>18.59</v>
      </c>
      <c r="Y453">
        <v>86868</v>
      </c>
      <c r="Z453">
        <v>3</v>
      </c>
      <c r="AA453" s="10">
        <v>-18.809999999999999</v>
      </c>
      <c r="AB453">
        <v>0.77</v>
      </c>
      <c r="AC453" t="s">
        <v>3058</v>
      </c>
      <c r="AD453" t="s">
        <v>3070</v>
      </c>
      <c r="AE453" t="str">
        <f>IF(Orders[[#This Row],[Discount]]&gt;0, "Discounted", "Non-Discounted")</f>
        <v>Discounted</v>
      </c>
      <c r="AF453">
        <f>IF(Orders[[#This Row],[Profit]]&lt;0,Orders[[#This Row],[Profit]], 0)</f>
        <v>-3.5</v>
      </c>
      <c r="AG453">
        <f>IF(Orders[[#This Row],[Profit]]&gt;0,Orders[[#This Row],[Profit]], 0)</f>
        <v>0</v>
      </c>
      <c r="AH453" s="7" t="str">
        <f>IFERROR((Orders[[#This Row],[Sales]]/Orders[[#This Row],[Profit_Prodcut/]])*100, "")</f>
        <v/>
      </c>
      <c r="AI453" s="9">
        <f>Orders[[#This Row],[Discount]]</f>
        <v>0.04</v>
      </c>
    </row>
    <row r="454" spans="1:35">
      <c r="A454">
        <v>19012</v>
      </c>
      <c r="B454" t="s">
        <v>40</v>
      </c>
      <c r="C454" s="9">
        <v>7.0000000000000007E-2</v>
      </c>
      <c r="D454" s="7">
        <v>-717.07</v>
      </c>
      <c r="E454">
        <v>64.650000000000006</v>
      </c>
      <c r="F454">
        <v>35</v>
      </c>
      <c r="G454">
        <v>797</v>
      </c>
      <c r="H454" t="s">
        <v>928</v>
      </c>
      <c r="I454" t="s">
        <v>52</v>
      </c>
      <c r="J454" t="s">
        <v>31</v>
      </c>
      <c r="K454" t="s">
        <v>32</v>
      </c>
      <c r="L454" t="s">
        <v>144</v>
      </c>
      <c r="M454" t="s">
        <v>239</v>
      </c>
      <c r="N454" t="s">
        <v>931</v>
      </c>
      <c r="O454">
        <v>0.8</v>
      </c>
      <c r="P454" t="s">
        <v>36</v>
      </c>
      <c r="Q454" t="s">
        <v>37</v>
      </c>
      <c r="R454" t="s">
        <v>215</v>
      </c>
      <c r="S454" t="s">
        <v>930</v>
      </c>
      <c r="T454">
        <v>84067</v>
      </c>
      <c r="U454" s="1">
        <v>42156</v>
      </c>
      <c r="V454" s="1">
        <v>42158</v>
      </c>
      <c r="W454">
        <v>13</v>
      </c>
      <c r="X454" s="6">
        <v>834.08</v>
      </c>
      <c r="Y454">
        <v>86868</v>
      </c>
      <c r="Z454">
        <v>2</v>
      </c>
      <c r="AA454" s="10">
        <v>-85.97</v>
      </c>
      <c r="AB454">
        <v>62.78</v>
      </c>
      <c r="AC454" t="s">
        <v>3058</v>
      </c>
      <c r="AD454" t="s">
        <v>3070</v>
      </c>
      <c r="AE454" t="str">
        <f>IF(Orders[[#This Row],[Discount]]&gt;0, "Discounted", "Non-Discounted")</f>
        <v>Discounted</v>
      </c>
      <c r="AF454">
        <f>IF(Orders[[#This Row],[Profit]]&lt;0,Orders[[#This Row],[Profit]], 0)</f>
        <v>-717.07</v>
      </c>
      <c r="AG454">
        <f>IF(Orders[[#This Row],[Profit]]&gt;0,Orders[[#This Row],[Profit]], 0)</f>
        <v>0</v>
      </c>
      <c r="AH454" s="7" t="str">
        <f>IFERROR((Orders[[#This Row],[Sales]]/Orders[[#This Row],[Profit_Prodcut/]])*100, "")</f>
        <v/>
      </c>
      <c r="AI454" s="9">
        <f>Orders[[#This Row],[Discount]]</f>
        <v>7.0000000000000007E-2</v>
      </c>
    </row>
    <row r="455" spans="1:35">
      <c r="A455">
        <v>24851</v>
      </c>
      <c r="B455" t="s">
        <v>109</v>
      </c>
      <c r="C455" s="9">
        <v>0.09</v>
      </c>
      <c r="D455" s="7">
        <v>-62.23</v>
      </c>
      <c r="E455">
        <v>6.48</v>
      </c>
      <c r="F455">
        <v>6.86</v>
      </c>
      <c r="G455">
        <v>797</v>
      </c>
      <c r="H455" t="s">
        <v>928</v>
      </c>
      <c r="I455" t="s">
        <v>52</v>
      </c>
      <c r="J455" t="s">
        <v>31</v>
      </c>
      <c r="K455" t="s">
        <v>32</v>
      </c>
      <c r="L455" t="s">
        <v>96</v>
      </c>
      <c r="M455" t="s">
        <v>62</v>
      </c>
      <c r="N455" t="s">
        <v>932</v>
      </c>
      <c r="O455">
        <v>0.37</v>
      </c>
      <c r="P455" t="s">
        <v>36</v>
      </c>
      <c r="Q455" t="s">
        <v>37</v>
      </c>
      <c r="R455" t="s">
        <v>215</v>
      </c>
      <c r="S455" t="s">
        <v>930</v>
      </c>
      <c r="T455">
        <v>84067</v>
      </c>
      <c r="U455" s="1">
        <v>42069</v>
      </c>
      <c r="V455" s="1">
        <v>42071</v>
      </c>
      <c r="W455">
        <v>8</v>
      </c>
      <c r="X455" s="6">
        <v>50.88</v>
      </c>
      <c r="Y455">
        <v>86870</v>
      </c>
      <c r="Z455">
        <v>2</v>
      </c>
      <c r="AA455" s="10">
        <v>-122.31</v>
      </c>
      <c r="AB455">
        <v>5.03</v>
      </c>
      <c r="AC455" t="s">
        <v>3062</v>
      </c>
      <c r="AD455" t="s">
        <v>3070</v>
      </c>
      <c r="AE455" t="str">
        <f>IF(Orders[[#This Row],[Discount]]&gt;0, "Discounted", "Non-Discounted")</f>
        <v>Discounted</v>
      </c>
      <c r="AF455">
        <f>IF(Orders[[#This Row],[Profit]]&lt;0,Orders[[#This Row],[Profit]], 0)</f>
        <v>-62.23</v>
      </c>
      <c r="AG455">
        <f>IF(Orders[[#This Row],[Profit]]&gt;0,Orders[[#This Row],[Profit]], 0)</f>
        <v>0</v>
      </c>
      <c r="AH455" s="7" t="str">
        <f>IFERROR((Orders[[#This Row],[Sales]]/Orders[[#This Row],[Profit_Prodcut/]])*100, "")</f>
        <v/>
      </c>
      <c r="AI455" s="9">
        <f>Orders[[#This Row],[Discount]]</f>
        <v>0.09</v>
      </c>
    </row>
    <row r="456" spans="1:35">
      <c r="A456">
        <v>20001</v>
      </c>
      <c r="B456" t="s">
        <v>40</v>
      </c>
      <c r="C456" s="9">
        <v>0.01</v>
      </c>
      <c r="D456" s="7">
        <v>131.38</v>
      </c>
      <c r="E456">
        <v>150.97999999999999</v>
      </c>
      <c r="F456">
        <v>30</v>
      </c>
      <c r="G456">
        <v>799</v>
      </c>
      <c r="H456" t="s">
        <v>933</v>
      </c>
      <c r="I456" t="s">
        <v>42</v>
      </c>
      <c r="J456" t="s">
        <v>117</v>
      </c>
      <c r="K456" t="s">
        <v>44</v>
      </c>
      <c r="L456" t="s">
        <v>45</v>
      </c>
      <c r="M456" t="s">
        <v>46</v>
      </c>
      <c r="N456" t="s">
        <v>934</v>
      </c>
      <c r="O456">
        <v>0.74</v>
      </c>
      <c r="P456" t="s">
        <v>36</v>
      </c>
      <c r="Q456" t="s">
        <v>139</v>
      </c>
      <c r="R456" t="s">
        <v>935</v>
      </c>
      <c r="S456" t="s">
        <v>936</v>
      </c>
      <c r="T456">
        <v>29915</v>
      </c>
      <c r="U456" s="1">
        <v>42010</v>
      </c>
      <c r="V456" s="1">
        <v>42012</v>
      </c>
      <c r="W456">
        <v>6</v>
      </c>
      <c r="X456" s="6">
        <v>958.46</v>
      </c>
      <c r="Y456">
        <v>89909</v>
      </c>
      <c r="Z456">
        <v>2</v>
      </c>
      <c r="AA456" s="10">
        <v>13.71</v>
      </c>
      <c r="AB456">
        <v>9.68</v>
      </c>
      <c r="AC456" t="s">
        <v>3057</v>
      </c>
      <c r="AD456" t="s">
        <v>3070</v>
      </c>
      <c r="AE456" t="str">
        <f>IF(Orders[[#This Row],[Discount]]&gt;0, "Discounted", "Non-Discounted")</f>
        <v>Discounted</v>
      </c>
      <c r="AF456">
        <f>IF(Orders[[#This Row],[Profit]]&lt;0,Orders[[#This Row],[Profit]], 0)</f>
        <v>0</v>
      </c>
      <c r="AG456">
        <f>IF(Orders[[#This Row],[Profit]]&gt;0,Orders[[#This Row],[Profit]], 0)</f>
        <v>131.38</v>
      </c>
      <c r="AH456" s="7">
        <f>IFERROR((Orders[[#This Row],[Sales]]/Orders[[#This Row],[Profit_Prodcut/]])*100, "")</f>
        <v>729.53265337189839</v>
      </c>
      <c r="AI456" s="9">
        <f>Orders[[#This Row],[Discount]]</f>
        <v>0.01</v>
      </c>
    </row>
    <row r="457" spans="1:35">
      <c r="A457">
        <v>20002</v>
      </c>
      <c r="B457" t="s">
        <v>40</v>
      </c>
      <c r="C457" s="9">
        <v>0.01</v>
      </c>
      <c r="D457" s="7">
        <v>-89.29</v>
      </c>
      <c r="E457">
        <v>28.28</v>
      </c>
      <c r="F457">
        <v>13.99</v>
      </c>
      <c r="G457">
        <v>799</v>
      </c>
      <c r="H457" t="s">
        <v>933</v>
      </c>
      <c r="I457" t="s">
        <v>30</v>
      </c>
      <c r="J457" t="s">
        <v>117</v>
      </c>
      <c r="K457" t="s">
        <v>32</v>
      </c>
      <c r="L457" t="s">
        <v>144</v>
      </c>
      <c r="M457" t="s">
        <v>89</v>
      </c>
      <c r="N457" t="s">
        <v>937</v>
      </c>
      <c r="O457">
        <v>0.57999999999999996</v>
      </c>
      <c r="P457" t="s">
        <v>36</v>
      </c>
      <c r="Q457" t="s">
        <v>139</v>
      </c>
      <c r="R457" t="s">
        <v>935</v>
      </c>
      <c r="S457" t="s">
        <v>936</v>
      </c>
      <c r="T457">
        <v>29915</v>
      </c>
      <c r="U457" s="1">
        <v>42010</v>
      </c>
      <c r="V457" s="1">
        <v>42012</v>
      </c>
      <c r="W457">
        <v>12</v>
      </c>
      <c r="X457" s="6">
        <v>368.84</v>
      </c>
      <c r="Y457">
        <v>89909</v>
      </c>
      <c r="Z457">
        <v>2</v>
      </c>
      <c r="AA457" s="10">
        <v>-24.21</v>
      </c>
      <c r="AB457">
        <v>3.73</v>
      </c>
      <c r="AC457" t="s">
        <v>3057</v>
      </c>
      <c r="AD457" t="s">
        <v>3070</v>
      </c>
      <c r="AE457" t="str">
        <f>IF(Orders[[#This Row],[Discount]]&gt;0, "Discounted", "Non-Discounted")</f>
        <v>Discounted</v>
      </c>
      <c r="AF457">
        <f>IF(Orders[[#This Row],[Profit]]&lt;0,Orders[[#This Row],[Profit]], 0)</f>
        <v>-89.29</v>
      </c>
      <c r="AG457">
        <f>IF(Orders[[#This Row],[Profit]]&gt;0,Orders[[#This Row],[Profit]], 0)</f>
        <v>0</v>
      </c>
      <c r="AH457" s="7" t="str">
        <f>IFERROR((Orders[[#This Row],[Sales]]/Orders[[#This Row],[Profit_Prodcut/]])*100, "")</f>
        <v/>
      </c>
      <c r="AI457" s="9">
        <f>Orders[[#This Row],[Discount]]</f>
        <v>0.01</v>
      </c>
    </row>
    <row r="458" spans="1:35">
      <c r="A458">
        <v>20003</v>
      </c>
      <c r="B458" t="s">
        <v>40</v>
      </c>
      <c r="C458" s="9">
        <v>0.03</v>
      </c>
      <c r="D458" s="7">
        <v>-211.04</v>
      </c>
      <c r="E458">
        <v>35.99</v>
      </c>
      <c r="F458">
        <v>1.1000000000000001</v>
      </c>
      <c r="G458">
        <v>799</v>
      </c>
      <c r="H458" t="s">
        <v>933</v>
      </c>
      <c r="I458" t="s">
        <v>52</v>
      </c>
      <c r="J458" t="s">
        <v>117</v>
      </c>
      <c r="K458" t="s">
        <v>80</v>
      </c>
      <c r="L458" t="s">
        <v>81</v>
      </c>
      <c r="M458" t="s">
        <v>62</v>
      </c>
      <c r="N458" t="s">
        <v>938</v>
      </c>
      <c r="O458">
        <v>0.55000000000000004</v>
      </c>
      <c r="P458" t="s">
        <v>36</v>
      </c>
      <c r="Q458" t="s">
        <v>139</v>
      </c>
      <c r="R458" t="s">
        <v>935</v>
      </c>
      <c r="S458" t="s">
        <v>936</v>
      </c>
      <c r="T458">
        <v>29915</v>
      </c>
      <c r="U458" s="1">
        <v>42010</v>
      </c>
      <c r="V458" s="1">
        <v>42011</v>
      </c>
      <c r="W458">
        <v>1</v>
      </c>
      <c r="X458" s="6">
        <v>30.86</v>
      </c>
      <c r="Y458">
        <v>89909</v>
      </c>
      <c r="Z458">
        <v>1</v>
      </c>
      <c r="AA458" s="10">
        <v>-683.85</v>
      </c>
      <c r="AB458">
        <v>0.95</v>
      </c>
      <c r="AC458" t="s">
        <v>3057</v>
      </c>
      <c r="AD458" t="s">
        <v>3070</v>
      </c>
      <c r="AE458" t="str">
        <f>IF(Orders[[#This Row],[Discount]]&gt;0, "Discounted", "Non-Discounted")</f>
        <v>Discounted</v>
      </c>
      <c r="AF458">
        <f>IF(Orders[[#This Row],[Profit]]&lt;0,Orders[[#This Row],[Profit]], 0)</f>
        <v>-211.04</v>
      </c>
      <c r="AG458">
        <f>IF(Orders[[#This Row],[Profit]]&gt;0,Orders[[#This Row],[Profit]], 0)</f>
        <v>0</v>
      </c>
      <c r="AH458" s="7" t="str">
        <f>IFERROR((Orders[[#This Row],[Sales]]/Orders[[#This Row],[Profit_Prodcut/]])*100, "")</f>
        <v/>
      </c>
      <c r="AI458" s="9">
        <f>Orders[[#This Row],[Discount]]</f>
        <v>0.03</v>
      </c>
    </row>
    <row r="459" spans="1:35">
      <c r="A459">
        <v>19265</v>
      </c>
      <c r="B459" t="s">
        <v>109</v>
      </c>
      <c r="C459" s="9">
        <v>0.04</v>
      </c>
      <c r="D459" s="7">
        <v>-13.28</v>
      </c>
      <c r="E459">
        <v>50.98</v>
      </c>
      <c r="F459">
        <v>6.5</v>
      </c>
      <c r="G459">
        <v>800</v>
      </c>
      <c r="H459" t="s">
        <v>939</v>
      </c>
      <c r="I459" t="s">
        <v>52</v>
      </c>
      <c r="J459" t="s">
        <v>117</v>
      </c>
      <c r="K459" t="s">
        <v>80</v>
      </c>
      <c r="L459" t="s">
        <v>183</v>
      </c>
      <c r="M459" t="s">
        <v>62</v>
      </c>
      <c r="N459" t="s">
        <v>940</v>
      </c>
      <c r="O459">
        <v>0.73</v>
      </c>
      <c r="P459" t="s">
        <v>36</v>
      </c>
      <c r="Q459" t="s">
        <v>37</v>
      </c>
      <c r="R459" t="s">
        <v>215</v>
      </c>
      <c r="S459" t="s">
        <v>930</v>
      </c>
      <c r="T459">
        <v>84067</v>
      </c>
      <c r="U459" s="1">
        <v>42091</v>
      </c>
      <c r="V459" s="1">
        <v>42097</v>
      </c>
      <c r="W459">
        <v>11</v>
      </c>
      <c r="X459" s="6">
        <v>568.25</v>
      </c>
      <c r="Y459">
        <v>89910</v>
      </c>
      <c r="Z459">
        <v>6</v>
      </c>
      <c r="AA459" s="10">
        <v>-2.34</v>
      </c>
      <c r="AB459">
        <v>23.68</v>
      </c>
      <c r="AC459" t="s">
        <v>3062</v>
      </c>
      <c r="AD459" t="s">
        <v>3070</v>
      </c>
      <c r="AE459" t="str">
        <f>IF(Orders[[#This Row],[Discount]]&gt;0, "Discounted", "Non-Discounted")</f>
        <v>Discounted</v>
      </c>
      <c r="AF459">
        <f>IF(Orders[[#This Row],[Profit]]&lt;0,Orders[[#This Row],[Profit]], 0)</f>
        <v>-13.28</v>
      </c>
      <c r="AG459">
        <f>IF(Orders[[#This Row],[Profit]]&gt;0,Orders[[#This Row],[Profit]], 0)</f>
        <v>0</v>
      </c>
      <c r="AH459" s="7" t="str">
        <f>IFERROR((Orders[[#This Row],[Sales]]/Orders[[#This Row],[Profit_Prodcut/]])*100, "")</f>
        <v/>
      </c>
      <c r="AI459" s="9">
        <f>Orders[[#This Row],[Discount]]</f>
        <v>0.04</v>
      </c>
    </row>
    <row r="460" spans="1:35">
      <c r="A460">
        <v>19266</v>
      </c>
      <c r="B460" t="s">
        <v>109</v>
      </c>
      <c r="C460" s="9">
        <v>0.02</v>
      </c>
      <c r="D460" s="7">
        <v>-48.68</v>
      </c>
      <c r="E460">
        <v>6.48</v>
      </c>
      <c r="F460">
        <v>5.14</v>
      </c>
      <c r="G460">
        <v>800</v>
      </c>
      <c r="H460" t="s">
        <v>939</v>
      </c>
      <c r="I460" t="s">
        <v>52</v>
      </c>
      <c r="J460" t="s">
        <v>117</v>
      </c>
      <c r="K460" t="s">
        <v>32</v>
      </c>
      <c r="L460" t="s">
        <v>96</v>
      </c>
      <c r="M460" t="s">
        <v>62</v>
      </c>
      <c r="N460" t="s">
        <v>941</v>
      </c>
      <c r="O460">
        <v>0.37</v>
      </c>
      <c r="P460" t="s">
        <v>36</v>
      </c>
      <c r="Q460" t="s">
        <v>37</v>
      </c>
      <c r="R460" t="s">
        <v>215</v>
      </c>
      <c r="S460" t="s">
        <v>930</v>
      </c>
      <c r="T460">
        <v>84067</v>
      </c>
      <c r="U460" s="1">
        <v>42091</v>
      </c>
      <c r="V460" s="1">
        <v>42093</v>
      </c>
      <c r="W460">
        <v>19</v>
      </c>
      <c r="X460" s="6">
        <v>126.66</v>
      </c>
      <c r="Y460">
        <v>89910</v>
      </c>
      <c r="Z460">
        <v>2</v>
      </c>
      <c r="AA460" s="10">
        <v>-38.43</v>
      </c>
      <c r="AB460">
        <v>2.58</v>
      </c>
      <c r="AC460" t="s">
        <v>3062</v>
      </c>
      <c r="AD460" t="s">
        <v>3070</v>
      </c>
      <c r="AE460" t="str">
        <f>IF(Orders[[#This Row],[Discount]]&gt;0, "Discounted", "Non-Discounted")</f>
        <v>Discounted</v>
      </c>
      <c r="AF460">
        <f>IF(Orders[[#This Row],[Profit]]&lt;0,Orders[[#This Row],[Profit]], 0)</f>
        <v>-48.68</v>
      </c>
      <c r="AG460">
        <f>IF(Orders[[#This Row],[Profit]]&gt;0,Orders[[#This Row],[Profit]], 0)</f>
        <v>0</v>
      </c>
      <c r="AH460" s="7" t="str">
        <f>IFERROR((Orders[[#This Row],[Sales]]/Orders[[#This Row],[Profit_Prodcut/]])*100, "")</f>
        <v/>
      </c>
      <c r="AI460" s="9">
        <f>Orders[[#This Row],[Discount]]</f>
        <v>0.02</v>
      </c>
    </row>
    <row r="461" spans="1:35">
      <c r="A461">
        <v>22484</v>
      </c>
      <c r="B461" t="s">
        <v>59</v>
      </c>
      <c r="C461" s="9">
        <v>0.03</v>
      </c>
      <c r="D461" s="7">
        <v>-184.55</v>
      </c>
      <c r="E461">
        <v>35.99</v>
      </c>
      <c r="F461">
        <v>5</v>
      </c>
      <c r="G461">
        <v>803</v>
      </c>
      <c r="H461" t="s">
        <v>942</v>
      </c>
      <c r="I461" t="s">
        <v>52</v>
      </c>
      <c r="J461" t="s">
        <v>61</v>
      </c>
      <c r="K461" t="s">
        <v>80</v>
      </c>
      <c r="L461" t="s">
        <v>81</v>
      </c>
      <c r="M461" t="s">
        <v>62</v>
      </c>
      <c r="N461" t="s">
        <v>720</v>
      </c>
      <c r="O461">
        <v>0.85</v>
      </c>
      <c r="P461" t="s">
        <v>36</v>
      </c>
      <c r="Q461" t="s">
        <v>139</v>
      </c>
      <c r="R461" t="s">
        <v>365</v>
      </c>
      <c r="S461" t="s">
        <v>943</v>
      </c>
      <c r="T461">
        <v>32168</v>
      </c>
      <c r="U461" s="1">
        <v>42123</v>
      </c>
      <c r="V461" s="1">
        <v>42124</v>
      </c>
      <c r="W461">
        <v>3</v>
      </c>
      <c r="X461" s="6">
        <v>93.82</v>
      </c>
      <c r="Y461">
        <v>90048</v>
      </c>
      <c r="Z461">
        <v>1</v>
      </c>
      <c r="AA461" s="10">
        <v>-196.7</v>
      </c>
      <c r="AB461">
        <v>2.9</v>
      </c>
      <c r="AC461" t="s">
        <v>3061</v>
      </c>
      <c r="AD461" t="s">
        <v>3070</v>
      </c>
      <c r="AE461" t="str">
        <f>IF(Orders[[#This Row],[Discount]]&gt;0, "Discounted", "Non-Discounted")</f>
        <v>Discounted</v>
      </c>
      <c r="AF461">
        <f>IF(Orders[[#This Row],[Profit]]&lt;0,Orders[[#This Row],[Profit]], 0)</f>
        <v>-184.55</v>
      </c>
      <c r="AG461">
        <f>IF(Orders[[#This Row],[Profit]]&gt;0,Orders[[#This Row],[Profit]], 0)</f>
        <v>0</v>
      </c>
      <c r="AH461" s="7" t="str">
        <f>IFERROR((Orders[[#This Row],[Sales]]/Orders[[#This Row],[Profit_Prodcut/]])*100, "")</f>
        <v/>
      </c>
      <c r="AI461" s="9">
        <f>Orders[[#This Row],[Discount]]</f>
        <v>0.03</v>
      </c>
    </row>
    <row r="462" spans="1:35">
      <c r="A462">
        <v>5722</v>
      </c>
      <c r="B462" t="s">
        <v>50</v>
      </c>
      <c r="C462" s="9">
        <v>0.06</v>
      </c>
      <c r="D462" s="7">
        <v>1220.04</v>
      </c>
      <c r="E462">
        <v>179.99</v>
      </c>
      <c r="F462">
        <v>13.99</v>
      </c>
      <c r="G462">
        <v>806</v>
      </c>
      <c r="H462" t="s">
        <v>944</v>
      </c>
      <c r="I462" t="s">
        <v>30</v>
      </c>
      <c r="J462" t="s">
        <v>61</v>
      </c>
      <c r="K462" t="s">
        <v>80</v>
      </c>
      <c r="L462" t="s">
        <v>81</v>
      </c>
      <c r="M462" t="s">
        <v>89</v>
      </c>
      <c r="N462" t="s">
        <v>945</v>
      </c>
      <c r="O462">
        <v>0.56999999999999995</v>
      </c>
      <c r="P462" t="s">
        <v>36</v>
      </c>
      <c r="Q462" t="s">
        <v>139</v>
      </c>
      <c r="R462" t="s">
        <v>365</v>
      </c>
      <c r="S462" t="s">
        <v>450</v>
      </c>
      <c r="T462">
        <v>33132</v>
      </c>
      <c r="U462" s="1">
        <v>42013</v>
      </c>
      <c r="V462" s="1">
        <v>42015</v>
      </c>
      <c r="W462">
        <v>54</v>
      </c>
      <c r="X462" s="6">
        <v>8332.91</v>
      </c>
      <c r="Y462">
        <v>40547</v>
      </c>
      <c r="Z462">
        <v>2</v>
      </c>
      <c r="AA462" s="10">
        <v>14.64</v>
      </c>
      <c r="AB462">
        <v>531.89</v>
      </c>
      <c r="AC462" t="s">
        <v>3057</v>
      </c>
      <c r="AD462" t="s">
        <v>3070</v>
      </c>
      <c r="AE462" t="str">
        <f>IF(Orders[[#This Row],[Discount]]&gt;0, "Discounted", "Non-Discounted")</f>
        <v>Discounted</v>
      </c>
      <c r="AF462">
        <f>IF(Orders[[#This Row],[Profit]]&lt;0,Orders[[#This Row],[Profit]], 0)</f>
        <v>0</v>
      </c>
      <c r="AG462">
        <f>IF(Orders[[#This Row],[Profit]]&gt;0,Orders[[#This Row],[Profit]], 0)</f>
        <v>1220.04</v>
      </c>
      <c r="AH462" s="7">
        <f>IFERROR((Orders[[#This Row],[Sales]]/Orders[[#This Row],[Profit_Prodcut/]])*100, "")</f>
        <v>683.00301629454771</v>
      </c>
      <c r="AI462" s="9">
        <f>Orders[[#This Row],[Discount]]</f>
        <v>0.06</v>
      </c>
    </row>
    <row r="463" spans="1:35">
      <c r="A463">
        <v>21942</v>
      </c>
      <c r="B463" t="s">
        <v>109</v>
      </c>
      <c r="C463" s="9">
        <v>0.09</v>
      </c>
      <c r="D463" s="7">
        <v>-2.87</v>
      </c>
      <c r="E463">
        <v>5.84</v>
      </c>
      <c r="F463">
        <v>0.83</v>
      </c>
      <c r="G463">
        <v>820</v>
      </c>
      <c r="H463" t="s">
        <v>946</v>
      </c>
      <c r="I463" t="s">
        <v>52</v>
      </c>
      <c r="J463" t="s">
        <v>61</v>
      </c>
      <c r="K463" t="s">
        <v>32</v>
      </c>
      <c r="L463" t="s">
        <v>33</v>
      </c>
      <c r="M463" t="s">
        <v>34</v>
      </c>
      <c r="N463" t="s">
        <v>947</v>
      </c>
      <c r="O463">
        <v>0.49</v>
      </c>
      <c r="P463" t="s">
        <v>36</v>
      </c>
      <c r="Q463" t="s">
        <v>37</v>
      </c>
      <c r="R463" t="s">
        <v>38</v>
      </c>
      <c r="S463" t="s">
        <v>948</v>
      </c>
      <c r="T463">
        <v>99362</v>
      </c>
      <c r="U463" s="1">
        <v>42145</v>
      </c>
      <c r="V463" s="1">
        <v>42149</v>
      </c>
      <c r="W463">
        <v>1</v>
      </c>
      <c r="X463" s="6">
        <v>5.9</v>
      </c>
      <c r="Y463">
        <v>90244</v>
      </c>
      <c r="Z463">
        <v>4</v>
      </c>
      <c r="AA463" s="10">
        <v>-48.64</v>
      </c>
      <c r="AB463">
        <v>0.57999999999999996</v>
      </c>
      <c r="AC463" t="s">
        <v>3060</v>
      </c>
      <c r="AD463" t="s">
        <v>3070</v>
      </c>
      <c r="AE463" t="str">
        <f>IF(Orders[[#This Row],[Discount]]&gt;0, "Discounted", "Non-Discounted")</f>
        <v>Discounted</v>
      </c>
      <c r="AF463">
        <f>IF(Orders[[#This Row],[Profit]]&lt;0,Orders[[#This Row],[Profit]], 0)</f>
        <v>-2.87</v>
      </c>
      <c r="AG463">
        <f>IF(Orders[[#This Row],[Profit]]&gt;0,Orders[[#This Row],[Profit]], 0)</f>
        <v>0</v>
      </c>
      <c r="AH463" s="7" t="str">
        <f>IFERROR((Orders[[#This Row],[Sales]]/Orders[[#This Row],[Profit_Prodcut/]])*100, "")</f>
        <v/>
      </c>
      <c r="AI463" s="9">
        <f>Orders[[#This Row],[Discount]]</f>
        <v>0.09</v>
      </c>
    </row>
    <row r="464" spans="1:35">
      <c r="A464">
        <v>20661</v>
      </c>
      <c r="B464" t="s">
        <v>109</v>
      </c>
      <c r="C464" s="9">
        <v>0.04</v>
      </c>
      <c r="D464" s="7">
        <v>4.38</v>
      </c>
      <c r="E464">
        <v>6.24</v>
      </c>
      <c r="F464">
        <v>5.22</v>
      </c>
      <c r="G464">
        <v>823</v>
      </c>
      <c r="H464" t="s">
        <v>949</v>
      </c>
      <c r="I464" t="s">
        <v>52</v>
      </c>
      <c r="J464" t="s">
        <v>61</v>
      </c>
      <c r="K464" t="s">
        <v>44</v>
      </c>
      <c r="L464" t="s">
        <v>53</v>
      </c>
      <c r="M464" t="s">
        <v>62</v>
      </c>
      <c r="N464" t="s">
        <v>950</v>
      </c>
      <c r="O464">
        <v>0.6</v>
      </c>
      <c r="P464" t="s">
        <v>36</v>
      </c>
      <c r="Q464" t="s">
        <v>139</v>
      </c>
      <c r="R464" t="s">
        <v>247</v>
      </c>
      <c r="S464" t="s">
        <v>951</v>
      </c>
      <c r="T464">
        <v>37167</v>
      </c>
      <c r="U464" s="1">
        <v>42016</v>
      </c>
      <c r="V464" s="1">
        <v>42021</v>
      </c>
      <c r="W464">
        <v>13</v>
      </c>
      <c r="X464" s="6">
        <v>80.23</v>
      </c>
      <c r="Y464">
        <v>89257</v>
      </c>
      <c r="Z464">
        <v>5</v>
      </c>
      <c r="AA464" s="10">
        <v>5.46</v>
      </c>
      <c r="AB464">
        <v>3.34</v>
      </c>
      <c r="AC464" t="s">
        <v>3057</v>
      </c>
      <c r="AD464" t="s">
        <v>3070</v>
      </c>
      <c r="AE464" t="str">
        <f>IF(Orders[[#This Row],[Discount]]&gt;0, "Discounted", "Non-Discounted")</f>
        <v>Discounted</v>
      </c>
      <c r="AF464">
        <f>IF(Orders[[#This Row],[Profit]]&lt;0,Orders[[#This Row],[Profit]], 0)</f>
        <v>0</v>
      </c>
      <c r="AG464">
        <f>IF(Orders[[#This Row],[Profit]]&gt;0,Orders[[#This Row],[Profit]], 0)</f>
        <v>4.38</v>
      </c>
      <c r="AH464" s="7">
        <f>IFERROR((Orders[[#This Row],[Sales]]/Orders[[#This Row],[Profit_Prodcut/]])*100, "")</f>
        <v>1831.7351598173516</v>
      </c>
      <c r="AI464" s="9">
        <f>Orders[[#This Row],[Discount]]</f>
        <v>0.04</v>
      </c>
    </row>
    <row r="465" spans="1:35">
      <c r="A465">
        <v>20663</v>
      </c>
      <c r="B465" t="s">
        <v>109</v>
      </c>
      <c r="C465" s="9">
        <v>0.09</v>
      </c>
      <c r="D465" s="7">
        <v>-100.74</v>
      </c>
      <c r="E465">
        <v>260.98</v>
      </c>
      <c r="F465">
        <v>41.91</v>
      </c>
      <c r="G465">
        <v>824</v>
      </c>
      <c r="H465" t="s">
        <v>952</v>
      </c>
      <c r="I465" t="s">
        <v>42</v>
      </c>
      <c r="J465" t="s">
        <v>61</v>
      </c>
      <c r="K465" t="s">
        <v>44</v>
      </c>
      <c r="L465" t="s">
        <v>194</v>
      </c>
      <c r="M465" t="s">
        <v>124</v>
      </c>
      <c r="N465" t="s">
        <v>953</v>
      </c>
      <c r="O465">
        <v>0.59</v>
      </c>
      <c r="P465" t="s">
        <v>36</v>
      </c>
      <c r="Q465" t="s">
        <v>139</v>
      </c>
      <c r="R465" t="s">
        <v>247</v>
      </c>
      <c r="S465" t="s">
        <v>954</v>
      </c>
      <c r="T465">
        <v>37174</v>
      </c>
      <c r="U465" s="1">
        <v>42016</v>
      </c>
      <c r="V465" s="1">
        <v>42023</v>
      </c>
      <c r="W465">
        <v>8</v>
      </c>
      <c r="X465" s="6">
        <v>2044.9</v>
      </c>
      <c r="Y465">
        <v>89257</v>
      </c>
      <c r="Z465">
        <v>7</v>
      </c>
      <c r="AA465" s="10">
        <v>-4.93</v>
      </c>
      <c r="AB465">
        <v>202.24</v>
      </c>
      <c r="AC465" t="s">
        <v>3057</v>
      </c>
      <c r="AD465" t="s">
        <v>3070</v>
      </c>
      <c r="AE465" t="str">
        <f>IF(Orders[[#This Row],[Discount]]&gt;0, "Discounted", "Non-Discounted")</f>
        <v>Discounted</v>
      </c>
      <c r="AF465">
        <f>IF(Orders[[#This Row],[Profit]]&lt;0,Orders[[#This Row],[Profit]], 0)</f>
        <v>-100.74</v>
      </c>
      <c r="AG465">
        <f>IF(Orders[[#This Row],[Profit]]&gt;0,Orders[[#This Row],[Profit]], 0)</f>
        <v>0</v>
      </c>
      <c r="AH465" s="7" t="str">
        <f>IFERROR((Orders[[#This Row],[Sales]]/Orders[[#This Row],[Profit_Prodcut/]])*100, "")</f>
        <v/>
      </c>
      <c r="AI465" s="9">
        <f>Orders[[#This Row],[Discount]]</f>
        <v>0.09</v>
      </c>
    </row>
    <row r="466" spans="1:35">
      <c r="A466">
        <v>21350</v>
      </c>
      <c r="B466" t="s">
        <v>50</v>
      </c>
      <c r="C466" s="9">
        <v>0</v>
      </c>
      <c r="D466" s="7">
        <v>3.38</v>
      </c>
      <c r="E466">
        <v>11.97</v>
      </c>
      <c r="F466">
        <v>4.9800000000000004</v>
      </c>
      <c r="G466">
        <v>825</v>
      </c>
      <c r="H466" t="s">
        <v>955</v>
      </c>
      <c r="I466" t="s">
        <v>52</v>
      </c>
      <c r="J466" t="s">
        <v>43</v>
      </c>
      <c r="K466" t="s">
        <v>32</v>
      </c>
      <c r="L466" t="s">
        <v>260</v>
      </c>
      <c r="M466" t="s">
        <v>62</v>
      </c>
      <c r="N466" t="s">
        <v>587</v>
      </c>
      <c r="O466">
        <v>0.57999999999999996</v>
      </c>
      <c r="P466" t="s">
        <v>36</v>
      </c>
      <c r="Q466" t="s">
        <v>64</v>
      </c>
      <c r="R466" t="s">
        <v>133</v>
      </c>
      <c r="S466" t="s">
        <v>956</v>
      </c>
      <c r="T466">
        <v>79605</v>
      </c>
      <c r="U466" s="1">
        <v>42145</v>
      </c>
      <c r="V466" s="1">
        <v>42148</v>
      </c>
      <c r="W466">
        <v>4</v>
      </c>
      <c r="X466" s="6">
        <v>53.3</v>
      </c>
      <c r="Y466">
        <v>89258</v>
      </c>
      <c r="Z466">
        <v>3</v>
      </c>
      <c r="AA466" s="10">
        <v>6.35</v>
      </c>
      <c r="AB466">
        <v>0</v>
      </c>
      <c r="AC466" t="s">
        <v>3060</v>
      </c>
      <c r="AD466" t="s">
        <v>3071</v>
      </c>
      <c r="AE466" t="str">
        <f>IF(Orders[[#This Row],[Discount]]&gt;0, "Discounted", "Non-Discounted")</f>
        <v>Non-Discounted</v>
      </c>
      <c r="AF466">
        <f>IF(Orders[[#This Row],[Profit]]&lt;0,Orders[[#This Row],[Profit]], 0)</f>
        <v>0</v>
      </c>
      <c r="AG466">
        <f>IF(Orders[[#This Row],[Profit]]&gt;0,Orders[[#This Row],[Profit]], 0)</f>
        <v>3.38</v>
      </c>
      <c r="AH466" s="7">
        <f>IFERROR((Orders[[#This Row],[Sales]]/Orders[[#This Row],[Profit_Prodcut/]])*100, "")</f>
        <v>1576.9230769230769</v>
      </c>
      <c r="AI466" s="9">
        <f>Orders[[#This Row],[Discount]]</f>
        <v>0</v>
      </c>
    </row>
    <row r="467" spans="1:35">
      <c r="A467">
        <v>24842</v>
      </c>
      <c r="B467" t="s">
        <v>59</v>
      </c>
      <c r="C467" s="9">
        <v>0.01</v>
      </c>
      <c r="D467" s="7">
        <v>0.35</v>
      </c>
      <c r="E467">
        <v>6.98</v>
      </c>
      <c r="F467">
        <v>1.6</v>
      </c>
      <c r="G467">
        <v>827</v>
      </c>
      <c r="H467" t="s">
        <v>957</v>
      </c>
      <c r="I467" t="s">
        <v>52</v>
      </c>
      <c r="J467" t="s">
        <v>43</v>
      </c>
      <c r="K467" t="s">
        <v>32</v>
      </c>
      <c r="L467" t="s">
        <v>96</v>
      </c>
      <c r="M467" t="s">
        <v>34</v>
      </c>
      <c r="N467" t="s">
        <v>958</v>
      </c>
      <c r="O467">
        <v>0.38</v>
      </c>
      <c r="P467" t="s">
        <v>36</v>
      </c>
      <c r="Q467" t="s">
        <v>64</v>
      </c>
      <c r="R467" t="s">
        <v>133</v>
      </c>
      <c r="S467" t="s">
        <v>959</v>
      </c>
      <c r="T467">
        <v>79109</v>
      </c>
      <c r="U467" s="1">
        <v>42149</v>
      </c>
      <c r="V467" s="1">
        <v>42150</v>
      </c>
      <c r="W467">
        <v>3</v>
      </c>
      <c r="X467" s="6">
        <v>21.93</v>
      </c>
      <c r="Y467">
        <v>89259</v>
      </c>
      <c r="Z467">
        <v>1</v>
      </c>
      <c r="AA467" s="10">
        <v>1.58</v>
      </c>
      <c r="AB467">
        <v>0.22</v>
      </c>
      <c r="AC467" t="s">
        <v>3060</v>
      </c>
      <c r="AD467" t="s">
        <v>3070</v>
      </c>
      <c r="AE467" t="str">
        <f>IF(Orders[[#This Row],[Discount]]&gt;0, "Discounted", "Non-Discounted")</f>
        <v>Discounted</v>
      </c>
      <c r="AF467">
        <f>IF(Orders[[#This Row],[Profit]]&lt;0,Orders[[#This Row],[Profit]], 0)</f>
        <v>0</v>
      </c>
      <c r="AG467">
        <f>IF(Orders[[#This Row],[Profit]]&gt;0,Orders[[#This Row],[Profit]], 0)</f>
        <v>0.35</v>
      </c>
      <c r="AH467" s="7">
        <f>IFERROR((Orders[[#This Row],[Sales]]/Orders[[#This Row],[Profit_Prodcut/]])*100, "")</f>
        <v>6265.7142857142862</v>
      </c>
      <c r="AI467" s="9">
        <f>Orders[[#This Row],[Discount]]</f>
        <v>0.01</v>
      </c>
    </row>
    <row r="468" spans="1:35">
      <c r="A468">
        <v>24236</v>
      </c>
      <c r="B468" t="s">
        <v>40</v>
      </c>
      <c r="C468" s="9">
        <v>0.01</v>
      </c>
      <c r="D468" s="7">
        <v>-17.649999999999999</v>
      </c>
      <c r="E468">
        <v>5.18</v>
      </c>
      <c r="F468">
        <v>2.04</v>
      </c>
      <c r="G468">
        <v>829</v>
      </c>
      <c r="H468" t="s">
        <v>960</v>
      </c>
      <c r="I468" t="s">
        <v>52</v>
      </c>
      <c r="J468" t="s">
        <v>31</v>
      </c>
      <c r="K468" t="s">
        <v>32</v>
      </c>
      <c r="L468" t="s">
        <v>96</v>
      </c>
      <c r="M468" t="s">
        <v>34</v>
      </c>
      <c r="N468" t="s">
        <v>170</v>
      </c>
      <c r="O468">
        <v>0.36</v>
      </c>
      <c r="P468" t="s">
        <v>36</v>
      </c>
      <c r="Q468" t="s">
        <v>139</v>
      </c>
      <c r="R468" t="s">
        <v>961</v>
      </c>
      <c r="S468" t="s">
        <v>962</v>
      </c>
      <c r="T468">
        <v>71854</v>
      </c>
      <c r="U468" s="1">
        <v>42057</v>
      </c>
      <c r="V468" s="1">
        <v>42059</v>
      </c>
      <c r="W468">
        <v>5</v>
      </c>
      <c r="X468" s="6">
        <v>28.46</v>
      </c>
      <c r="Y468">
        <v>90271</v>
      </c>
      <c r="Z468">
        <v>2</v>
      </c>
      <c r="AA468" s="10">
        <v>-62.03</v>
      </c>
      <c r="AB468">
        <v>0.28999999999999998</v>
      </c>
      <c r="AC468" t="s">
        <v>3059</v>
      </c>
      <c r="AD468" t="s">
        <v>3070</v>
      </c>
      <c r="AE468" t="str">
        <f>IF(Orders[[#This Row],[Discount]]&gt;0, "Discounted", "Non-Discounted")</f>
        <v>Discounted</v>
      </c>
      <c r="AF468">
        <f>IF(Orders[[#This Row],[Profit]]&lt;0,Orders[[#This Row],[Profit]], 0)</f>
        <v>-17.649999999999999</v>
      </c>
      <c r="AG468">
        <f>IF(Orders[[#This Row],[Profit]]&gt;0,Orders[[#This Row],[Profit]], 0)</f>
        <v>0</v>
      </c>
      <c r="AH468" s="7" t="str">
        <f>IFERROR((Orders[[#This Row],[Sales]]/Orders[[#This Row],[Profit_Prodcut/]])*100, "")</f>
        <v/>
      </c>
      <c r="AI468" s="9">
        <f>Orders[[#This Row],[Discount]]</f>
        <v>0.01</v>
      </c>
    </row>
    <row r="469" spans="1:35">
      <c r="A469">
        <v>20664</v>
      </c>
      <c r="B469" t="s">
        <v>28</v>
      </c>
      <c r="C469" s="9">
        <v>0.01</v>
      </c>
      <c r="D469" s="7">
        <v>-13.83</v>
      </c>
      <c r="E469">
        <v>14.42</v>
      </c>
      <c r="F469">
        <v>6.75</v>
      </c>
      <c r="G469">
        <v>830</v>
      </c>
      <c r="H469" t="s">
        <v>963</v>
      </c>
      <c r="I469" t="s">
        <v>52</v>
      </c>
      <c r="J469" t="s">
        <v>31</v>
      </c>
      <c r="K469" t="s">
        <v>32</v>
      </c>
      <c r="L469" t="s">
        <v>260</v>
      </c>
      <c r="M469" t="s">
        <v>89</v>
      </c>
      <c r="N469" t="s">
        <v>574</v>
      </c>
      <c r="O469">
        <v>0.52</v>
      </c>
      <c r="P469" t="s">
        <v>36</v>
      </c>
      <c r="Q469" t="s">
        <v>37</v>
      </c>
      <c r="R469" t="s">
        <v>258</v>
      </c>
      <c r="S469" t="s">
        <v>964</v>
      </c>
      <c r="T469">
        <v>80033</v>
      </c>
      <c r="U469" s="1">
        <v>42028</v>
      </c>
      <c r="V469" s="1">
        <v>42028</v>
      </c>
      <c r="W469">
        <v>6</v>
      </c>
      <c r="X469" s="6">
        <v>89.91</v>
      </c>
      <c r="Y469">
        <v>90270</v>
      </c>
      <c r="Z469">
        <v>0</v>
      </c>
      <c r="AA469" s="10">
        <v>-15.38</v>
      </c>
      <c r="AB469">
        <v>0.91</v>
      </c>
      <c r="AC469" t="s">
        <v>3057</v>
      </c>
      <c r="AD469" t="s">
        <v>3070</v>
      </c>
      <c r="AE469" t="str">
        <f>IF(Orders[[#This Row],[Discount]]&gt;0, "Discounted", "Non-Discounted")</f>
        <v>Discounted</v>
      </c>
      <c r="AF469">
        <f>IF(Orders[[#This Row],[Profit]]&lt;0,Orders[[#This Row],[Profit]], 0)</f>
        <v>-13.83</v>
      </c>
      <c r="AG469">
        <f>IF(Orders[[#This Row],[Profit]]&gt;0,Orders[[#This Row],[Profit]], 0)</f>
        <v>0</v>
      </c>
      <c r="AH469" s="7" t="str">
        <f>IFERROR((Orders[[#This Row],[Sales]]/Orders[[#This Row],[Profit_Prodcut/]])*100, "")</f>
        <v/>
      </c>
      <c r="AI469" s="9">
        <f>Orders[[#This Row],[Discount]]</f>
        <v>0.01</v>
      </c>
    </row>
    <row r="470" spans="1:35">
      <c r="A470">
        <v>19173</v>
      </c>
      <c r="B470" t="s">
        <v>28</v>
      </c>
      <c r="C470" s="9">
        <v>0</v>
      </c>
      <c r="D470" s="7">
        <v>-203.67</v>
      </c>
      <c r="E470">
        <v>11.66</v>
      </c>
      <c r="F470">
        <v>8.99</v>
      </c>
      <c r="G470">
        <v>833</v>
      </c>
      <c r="H470" t="s">
        <v>965</v>
      </c>
      <c r="I470" t="s">
        <v>30</v>
      </c>
      <c r="J470" t="s">
        <v>31</v>
      </c>
      <c r="K470" t="s">
        <v>32</v>
      </c>
      <c r="L470" t="s">
        <v>33</v>
      </c>
      <c r="M470" t="s">
        <v>54</v>
      </c>
      <c r="N470" t="s">
        <v>966</v>
      </c>
      <c r="O470">
        <v>0.59</v>
      </c>
      <c r="P470" t="s">
        <v>36</v>
      </c>
      <c r="Q470" t="s">
        <v>37</v>
      </c>
      <c r="R470" t="s">
        <v>48</v>
      </c>
      <c r="S470" t="s">
        <v>967</v>
      </c>
      <c r="T470">
        <v>95020</v>
      </c>
      <c r="U470" s="1">
        <v>42013</v>
      </c>
      <c r="V470" s="1">
        <v>42015</v>
      </c>
      <c r="W470">
        <v>11</v>
      </c>
      <c r="X470" s="6">
        <v>138.51</v>
      </c>
      <c r="Y470">
        <v>89770</v>
      </c>
      <c r="Z470">
        <v>2</v>
      </c>
      <c r="AA470" s="10">
        <v>-147.04</v>
      </c>
      <c r="AB470">
        <v>0</v>
      </c>
      <c r="AC470" t="s">
        <v>3057</v>
      </c>
      <c r="AD470" t="s">
        <v>3071</v>
      </c>
      <c r="AE470" t="str">
        <f>IF(Orders[[#This Row],[Discount]]&gt;0, "Discounted", "Non-Discounted")</f>
        <v>Non-Discounted</v>
      </c>
      <c r="AF470">
        <f>IF(Orders[[#This Row],[Profit]]&lt;0,Orders[[#This Row],[Profit]], 0)</f>
        <v>-203.67</v>
      </c>
      <c r="AG470">
        <f>IF(Orders[[#This Row],[Profit]]&gt;0,Orders[[#This Row],[Profit]], 0)</f>
        <v>0</v>
      </c>
      <c r="AH470" s="7" t="str">
        <f>IFERROR((Orders[[#This Row],[Sales]]/Orders[[#This Row],[Profit_Prodcut/]])*100, "")</f>
        <v/>
      </c>
      <c r="AI470" s="9">
        <f>Orders[[#This Row],[Discount]]</f>
        <v>0</v>
      </c>
    </row>
    <row r="471" spans="1:35">
      <c r="A471">
        <v>19383</v>
      </c>
      <c r="B471" t="s">
        <v>40</v>
      </c>
      <c r="C471" s="9">
        <v>7.0000000000000007E-2</v>
      </c>
      <c r="D471" s="7">
        <v>19.57</v>
      </c>
      <c r="E471">
        <v>6.08</v>
      </c>
      <c r="F471">
        <v>0.91</v>
      </c>
      <c r="G471">
        <v>850</v>
      </c>
      <c r="H471" t="s">
        <v>968</v>
      </c>
      <c r="I471" t="s">
        <v>52</v>
      </c>
      <c r="J471" t="s">
        <v>31</v>
      </c>
      <c r="K471" t="s">
        <v>32</v>
      </c>
      <c r="L471" t="s">
        <v>33</v>
      </c>
      <c r="M471" t="s">
        <v>34</v>
      </c>
      <c r="N471" t="s">
        <v>969</v>
      </c>
      <c r="O471">
        <v>0.51</v>
      </c>
      <c r="P471" t="s">
        <v>36</v>
      </c>
      <c r="Q471" t="s">
        <v>37</v>
      </c>
      <c r="R471" t="s">
        <v>48</v>
      </c>
      <c r="S471" t="s">
        <v>970</v>
      </c>
      <c r="T471">
        <v>93117</v>
      </c>
      <c r="U471" s="1">
        <v>42070</v>
      </c>
      <c r="V471" s="1">
        <v>42071</v>
      </c>
      <c r="W471">
        <v>7</v>
      </c>
      <c r="X471" s="6">
        <v>41.96</v>
      </c>
      <c r="Y471">
        <v>88569</v>
      </c>
      <c r="Z471">
        <v>1</v>
      </c>
      <c r="AA471" s="10">
        <v>46.64</v>
      </c>
      <c r="AB471">
        <v>3.16</v>
      </c>
      <c r="AC471" t="s">
        <v>3062</v>
      </c>
      <c r="AD471" t="s">
        <v>3070</v>
      </c>
      <c r="AE471" t="str">
        <f>IF(Orders[[#This Row],[Discount]]&gt;0, "Discounted", "Non-Discounted")</f>
        <v>Discounted</v>
      </c>
      <c r="AF471">
        <f>IF(Orders[[#This Row],[Profit]]&lt;0,Orders[[#This Row],[Profit]], 0)</f>
        <v>0</v>
      </c>
      <c r="AG471">
        <f>IF(Orders[[#This Row],[Profit]]&gt;0,Orders[[#This Row],[Profit]], 0)</f>
        <v>19.57</v>
      </c>
      <c r="AH471" s="7">
        <f>IFERROR((Orders[[#This Row],[Sales]]/Orders[[#This Row],[Profit_Prodcut/]])*100, "")</f>
        <v>214.40981093510473</v>
      </c>
      <c r="AI471" s="9">
        <f>Orders[[#This Row],[Discount]]</f>
        <v>7.0000000000000007E-2</v>
      </c>
    </row>
    <row r="472" spans="1:35">
      <c r="A472">
        <v>20604</v>
      </c>
      <c r="B472" t="s">
        <v>109</v>
      </c>
      <c r="C472" s="9">
        <v>0.1</v>
      </c>
      <c r="D472" s="7">
        <v>98.12</v>
      </c>
      <c r="E472">
        <v>50.98</v>
      </c>
      <c r="F472">
        <v>22.24</v>
      </c>
      <c r="G472">
        <v>851</v>
      </c>
      <c r="H472" t="s">
        <v>971</v>
      </c>
      <c r="I472" t="s">
        <v>52</v>
      </c>
      <c r="J472" t="s">
        <v>31</v>
      </c>
      <c r="K472" t="s">
        <v>44</v>
      </c>
      <c r="L472" t="s">
        <v>53</v>
      </c>
      <c r="M472" t="s">
        <v>239</v>
      </c>
      <c r="N472" t="s">
        <v>972</v>
      </c>
      <c r="O472">
        <v>0.55000000000000004</v>
      </c>
      <c r="P472" t="s">
        <v>36</v>
      </c>
      <c r="Q472" t="s">
        <v>37</v>
      </c>
      <c r="R472" t="s">
        <v>48</v>
      </c>
      <c r="S472" t="s">
        <v>973</v>
      </c>
      <c r="T472">
        <v>91745</v>
      </c>
      <c r="U472" s="1">
        <v>42060</v>
      </c>
      <c r="V472" s="1">
        <v>42062</v>
      </c>
      <c r="W472">
        <v>6</v>
      </c>
      <c r="X472" s="6">
        <v>300.63</v>
      </c>
      <c r="Y472">
        <v>88568</v>
      </c>
      <c r="Z472">
        <v>2</v>
      </c>
      <c r="AA472" s="10">
        <v>32.64</v>
      </c>
      <c r="AB472">
        <v>33.4</v>
      </c>
      <c r="AC472" t="s">
        <v>3059</v>
      </c>
      <c r="AD472" t="s">
        <v>3070</v>
      </c>
      <c r="AE472" t="str">
        <f>IF(Orders[[#This Row],[Discount]]&gt;0, "Discounted", "Non-Discounted")</f>
        <v>Discounted</v>
      </c>
      <c r="AF472">
        <f>IF(Orders[[#This Row],[Profit]]&lt;0,Orders[[#This Row],[Profit]], 0)</f>
        <v>0</v>
      </c>
      <c r="AG472">
        <f>IF(Orders[[#This Row],[Profit]]&gt;0,Orders[[#This Row],[Profit]], 0)</f>
        <v>98.12</v>
      </c>
      <c r="AH472" s="7">
        <f>IFERROR((Orders[[#This Row],[Sales]]/Orders[[#This Row],[Profit_Prodcut/]])*100, "")</f>
        <v>306.39013452914799</v>
      </c>
      <c r="AI472" s="9">
        <f>Orders[[#This Row],[Discount]]</f>
        <v>0.1</v>
      </c>
    </row>
    <row r="473" spans="1:35">
      <c r="A473">
        <v>19384</v>
      </c>
      <c r="B473" t="s">
        <v>40</v>
      </c>
      <c r="C473" s="9">
        <v>0.08</v>
      </c>
      <c r="D473" s="7">
        <v>107.11</v>
      </c>
      <c r="E473">
        <v>19.899999999999999</v>
      </c>
      <c r="F473">
        <v>5.29</v>
      </c>
      <c r="G473">
        <v>851</v>
      </c>
      <c r="H473" t="s">
        <v>971</v>
      </c>
      <c r="I473" t="s">
        <v>52</v>
      </c>
      <c r="J473" t="s">
        <v>31</v>
      </c>
      <c r="K473" t="s">
        <v>32</v>
      </c>
      <c r="L473" t="s">
        <v>260</v>
      </c>
      <c r="M473" t="s">
        <v>89</v>
      </c>
      <c r="N473" t="s">
        <v>974</v>
      </c>
      <c r="O473">
        <v>0.4</v>
      </c>
      <c r="P473" t="s">
        <v>36</v>
      </c>
      <c r="Q473" t="s">
        <v>37</v>
      </c>
      <c r="R473" t="s">
        <v>48</v>
      </c>
      <c r="S473" t="s">
        <v>973</v>
      </c>
      <c r="T473">
        <v>91745</v>
      </c>
      <c r="U473" s="1">
        <v>42070</v>
      </c>
      <c r="V473" s="1">
        <v>42072</v>
      </c>
      <c r="W473">
        <v>13</v>
      </c>
      <c r="X473" s="6">
        <v>240.46</v>
      </c>
      <c r="Y473">
        <v>88569</v>
      </c>
      <c r="Z473">
        <v>2</v>
      </c>
      <c r="AA473" s="10">
        <v>44.54</v>
      </c>
      <c r="AB473">
        <v>20.91</v>
      </c>
      <c r="AC473" t="s">
        <v>3062</v>
      </c>
      <c r="AD473" t="s">
        <v>3070</v>
      </c>
      <c r="AE473" t="str">
        <f>IF(Orders[[#This Row],[Discount]]&gt;0, "Discounted", "Non-Discounted")</f>
        <v>Discounted</v>
      </c>
      <c r="AF473">
        <f>IF(Orders[[#This Row],[Profit]]&lt;0,Orders[[#This Row],[Profit]], 0)</f>
        <v>0</v>
      </c>
      <c r="AG473">
        <f>IF(Orders[[#This Row],[Profit]]&gt;0,Orders[[#This Row],[Profit]], 0)</f>
        <v>107.11</v>
      </c>
      <c r="AH473" s="7">
        <f>IFERROR((Orders[[#This Row],[Sales]]/Orders[[#This Row],[Profit_Prodcut/]])*100, "")</f>
        <v>224.49817944169547</v>
      </c>
      <c r="AI473" s="9">
        <f>Orders[[#This Row],[Discount]]</f>
        <v>0.08</v>
      </c>
    </row>
    <row r="474" spans="1:35">
      <c r="A474">
        <v>19385</v>
      </c>
      <c r="B474" t="s">
        <v>40</v>
      </c>
      <c r="C474" s="9">
        <v>0.02</v>
      </c>
      <c r="D474" s="7">
        <v>-216.15</v>
      </c>
      <c r="E474">
        <v>3.36</v>
      </c>
      <c r="F474">
        <v>6.27</v>
      </c>
      <c r="G474">
        <v>851</v>
      </c>
      <c r="H474" t="s">
        <v>971</v>
      </c>
      <c r="I474" t="s">
        <v>52</v>
      </c>
      <c r="J474" t="s">
        <v>31</v>
      </c>
      <c r="K474" t="s">
        <v>32</v>
      </c>
      <c r="L474" t="s">
        <v>112</v>
      </c>
      <c r="M474" t="s">
        <v>62</v>
      </c>
      <c r="N474" t="s">
        <v>589</v>
      </c>
      <c r="O474">
        <v>0.4</v>
      </c>
      <c r="P474" t="s">
        <v>36</v>
      </c>
      <c r="Q474" t="s">
        <v>37</v>
      </c>
      <c r="R474" t="s">
        <v>48</v>
      </c>
      <c r="S474" t="s">
        <v>973</v>
      </c>
      <c r="T474">
        <v>91745</v>
      </c>
      <c r="U474" s="1">
        <v>42070</v>
      </c>
      <c r="V474" s="1">
        <v>42072</v>
      </c>
      <c r="W474">
        <v>21</v>
      </c>
      <c r="X474" s="6">
        <v>74.08</v>
      </c>
      <c r="Y474">
        <v>88569</v>
      </c>
      <c r="Z474">
        <v>2</v>
      </c>
      <c r="AA474" s="10">
        <v>-291.77999999999997</v>
      </c>
      <c r="AB474">
        <v>1.51</v>
      </c>
      <c r="AC474" t="s">
        <v>3062</v>
      </c>
      <c r="AD474" t="s">
        <v>3070</v>
      </c>
      <c r="AE474" t="str">
        <f>IF(Orders[[#This Row],[Discount]]&gt;0, "Discounted", "Non-Discounted")</f>
        <v>Discounted</v>
      </c>
      <c r="AF474">
        <f>IF(Orders[[#This Row],[Profit]]&lt;0,Orders[[#This Row],[Profit]], 0)</f>
        <v>-216.15</v>
      </c>
      <c r="AG474">
        <f>IF(Orders[[#This Row],[Profit]]&gt;0,Orders[[#This Row],[Profit]], 0)</f>
        <v>0</v>
      </c>
      <c r="AH474" s="7" t="str">
        <f>IFERROR((Orders[[#This Row],[Sales]]/Orders[[#This Row],[Profit_Prodcut/]])*100, "")</f>
        <v/>
      </c>
      <c r="AI474" s="9">
        <f>Orders[[#This Row],[Discount]]</f>
        <v>0.02</v>
      </c>
    </row>
    <row r="475" spans="1:35">
      <c r="A475">
        <v>21353</v>
      </c>
      <c r="B475" t="s">
        <v>50</v>
      </c>
      <c r="C475" s="9">
        <v>0.06</v>
      </c>
      <c r="D475" s="7">
        <v>-6.61</v>
      </c>
      <c r="E475">
        <v>1.26</v>
      </c>
      <c r="F475">
        <v>0.7</v>
      </c>
      <c r="G475">
        <v>851</v>
      </c>
      <c r="H475" t="s">
        <v>971</v>
      </c>
      <c r="I475" t="s">
        <v>52</v>
      </c>
      <c r="J475" t="s">
        <v>31</v>
      </c>
      <c r="K475" t="s">
        <v>32</v>
      </c>
      <c r="L475" t="s">
        <v>69</v>
      </c>
      <c r="M475" t="s">
        <v>34</v>
      </c>
      <c r="N475" t="s">
        <v>975</v>
      </c>
      <c r="O475">
        <v>0.81</v>
      </c>
      <c r="P475" t="s">
        <v>36</v>
      </c>
      <c r="Q475" t="s">
        <v>37</v>
      </c>
      <c r="R475" t="s">
        <v>48</v>
      </c>
      <c r="S475" t="s">
        <v>973</v>
      </c>
      <c r="T475">
        <v>91745</v>
      </c>
      <c r="U475" s="1">
        <v>42124</v>
      </c>
      <c r="V475" s="1">
        <v>42124</v>
      </c>
      <c r="W475">
        <v>4</v>
      </c>
      <c r="X475" s="6">
        <v>5.28</v>
      </c>
      <c r="Y475">
        <v>88571</v>
      </c>
      <c r="Z475">
        <v>0</v>
      </c>
      <c r="AA475" s="10">
        <v>-125.18</v>
      </c>
      <c r="AB475">
        <v>0.34</v>
      </c>
      <c r="AC475" t="s">
        <v>3061</v>
      </c>
      <c r="AD475" t="s">
        <v>3070</v>
      </c>
      <c r="AE475" t="str">
        <f>IF(Orders[[#This Row],[Discount]]&gt;0, "Discounted", "Non-Discounted")</f>
        <v>Discounted</v>
      </c>
      <c r="AF475">
        <f>IF(Orders[[#This Row],[Profit]]&lt;0,Orders[[#This Row],[Profit]], 0)</f>
        <v>-6.61</v>
      </c>
      <c r="AG475">
        <f>IF(Orders[[#This Row],[Profit]]&gt;0,Orders[[#This Row],[Profit]], 0)</f>
        <v>0</v>
      </c>
      <c r="AH475" s="7" t="str">
        <f>IFERROR((Orders[[#This Row],[Sales]]/Orders[[#This Row],[Profit_Prodcut/]])*100, "")</f>
        <v/>
      </c>
      <c r="AI475" s="9">
        <f>Orders[[#This Row],[Discount]]</f>
        <v>0.06</v>
      </c>
    </row>
    <row r="476" spans="1:35">
      <c r="A476">
        <v>26093</v>
      </c>
      <c r="B476" t="s">
        <v>28</v>
      </c>
      <c r="C476" s="9">
        <v>0.05</v>
      </c>
      <c r="D476" s="7">
        <v>-89.22</v>
      </c>
      <c r="E476">
        <v>4.24</v>
      </c>
      <c r="F476">
        <v>5.41</v>
      </c>
      <c r="G476">
        <v>853</v>
      </c>
      <c r="H476" t="s">
        <v>976</v>
      </c>
      <c r="I476" t="s">
        <v>52</v>
      </c>
      <c r="J476" t="s">
        <v>61</v>
      </c>
      <c r="K476" t="s">
        <v>32</v>
      </c>
      <c r="L476" t="s">
        <v>112</v>
      </c>
      <c r="M476" t="s">
        <v>62</v>
      </c>
      <c r="N476" t="s">
        <v>113</v>
      </c>
      <c r="O476">
        <v>0.35</v>
      </c>
      <c r="P476" t="s">
        <v>36</v>
      </c>
      <c r="Q476" t="s">
        <v>37</v>
      </c>
      <c r="R476" t="s">
        <v>48</v>
      </c>
      <c r="S476" t="s">
        <v>977</v>
      </c>
      <c r="T476">
        <v>92345</v>
      </c>
      <c r="U476" s="1">
        <v>42079</v>
      </c>
      <c r="V476" s="1">
        <v>42081</v>
      </c>
      <c r="W476">
        <v>12</v>
      </c>
      <c r="X476" s="6">
        <v>50.83</v>
      </c>
      <c r="Y476">
        <v>88570</v>
      </c>
      <c r="Z476">
        <v>2</v>
      </c>
      <c r="AA476" s="10">
        <v>-175.52</v>
      </c>
      <c r="AB476">
        <v>2.68</v>
      </c>
      <c r="AC476" t="s">
        <v>3062</v>
      </c>
      <c r="AD476" t="s">
        <v>3070</v>
      </c>
      <c r="AE476" t="str">
        <f>IF(Orders[[#This Row],[Discount]]&gt;0, "Discounted", "Non-Discounted")</f>
        <v>Discounted</v>
      </c>
      <c r="AF476">
        <f>IF(Orders[[#This Row],[Profit]]&lt;0,Orders[[#This Row],[Profit]], 0)</f>
        <v>-89.22</v>
      </c>
      <c r="AG476">
        <f>IF(Orders[[#This Row],[Profit]]&gt;0,Orders[[#This Row],[Profit]], 0)</f>
        <v>0</v>
      </c>
      <c r="AH476" s="7" t="str">
        <f>IFERROR((Orders[[#This Row],[Sales]]/Orders[[#This Row],[Profit_Prodcut/]])*100, "")</f>
        <v/>
      </c>
      <c r="AI476" s="9">
        <f>Orders[[#This Row],[Discount]]</f>
        <v>0.05</v>
      </c>
    </row>
    <row r="477" spans="1:35">
      <c r="A477">
        <v>21351</v>
      </c>
      <c r="B477" t="s">
        <v>50</v>
      </c>
      <c r="C477" s="9">
        <v>0.06</v>
      </c>
      <c r="D477" s="7">
        <v>1.22</v>
      </c>
      <c r="E477">
        <v>1.76</v>
      </c>
      <c r="F477">
        <v>0.7</v>
      </c>
      <c r="G477">
        <v>854</v>
      </c>
      <c r="H477" t="s">
        <v>978</v>
      </c>
      <c r="I477" t="s">
        <v>52</v>
      </c>
      <c r="J477" t="s">
        <v>31</v>
      </c>
      <c r="K477" t="s">
        <v>32</v>
      </c>
      <c r="L477" t="s">
        <v>33</v>
      </c>
      <c r="M477" t="s">
        <v>34</v>
      </c>
      <c r="N477" t="s">
        <v>130</v>
      </c>
      <c r="O477">
        <v>0.56000000000000005</v>
      </c>
      <c r="P477" t="s">
        <v>36</v>
      </c>
      <c r="Q477" t="s">
        <v>56</v>
      </c>
      <c r="R477" t="s">
        <v>231</v>
      </c>
      <c r="S477" t="s">
        <v>979</v>
      </c>
      <c r="T477">
        <v>6405</v>
      </c>
      <c r="U477" s="1">
        <v>42124</v>
      </c>
      <c r="V477" s="1">
        <v>42126</v>
      </c>
      <c r="W477">
        <v>22</v>
      </c>
      <c r="X477" s="6">
        <v>39.26</v>
      </c>
      <c r="Y477">
        <v>88571</v>
      </c>
      <c r="Z477">
        <v>2</v>
      </c>
      <c r="AA477" s="10">
        <v>3.12</v>
      </c>
      <c r="AB477">
        <v>2.5099999999999998</v>
      </c>
      <c r="AC477" t="s">
        <v>3061</v>
      </c>
      <c r="AD477" t="s">
        <v>3070</v>
      </c>
      <c r="AE477" t="str">
        <f>IF(Orders[[#This Row],[Discount]]&gt;0, "Discounted", "Non-Discounted")</f>
        <v>Discounted</v>
      </c>
      <c r="AF477">
        <f>IF(Orders[[#This Row],[Profit]]&lt;0,Orders[[#This Row],[Profit]], 0)</f>
        <v>0</v>
      </c>
      <c r="AG477">
        <f>IF(Orders[[#This Row],[Profit]]&gt;0,Orders[[#This Row],[Profit]], 0)</f>
        <v>1.22</v>
      </c>
      <c r="AH477" s="7">
        <f>IFERROR((Orders[[#This Row],[Sales]]/Orders[[#This Row],[Profit_Prodcut/]])*100, "")</f>
        <v>3218.032786885246</v>
      </c>
      <c r="AI477" s="9">
        <f>Orders[[#This Row],[Discount]]</f>
        <v>0.06</v>
      </c>
    </row>
    <row r="478" spans="1:35">
      <c r="A478">
        <v>21352</v>
      </c>
      <c r="B478" t="s">
        <v>50</v>
      </c>
      <c r="C478" s="9">
        <v>0.02</v>
      </c>
      <c r="D478" s="7">
        <v>4.3099999999999996</v>
      </c>
      <c r="E478">
        <v>24.98</v>
      </c>
      <c r="F478">
        <v>8.7899999999999991</v>
      </c>
      <c r="G478">
        <v>855</v>
      </c>
      <c r="H478" t="s">
        <v>980</v>
      </c>
      <c r="I478" t="s">
        <v>52</v>
      </c>
      <c r="J478" t="s">
        <v>31</v>
      </c>
      <c r="K478" t="s">
        <v>32</v>
      </c>
      <c r="L478" t="s">
        <v>144</v>
      </c>
      <c r="M478" t="s">
        <v>62</v>
      </c>
      <c r="N478" t="s">
        <v>981</v>
      </c>
      <c r="O478">
        <v>0.66</v>
      </c>
      <c r="P478" t="s">
        <v>36</v>
      </c>
      <c r="Q478" t="s">
        <v>56</v>
      </c>
      <c r="R478" t="s">
        <v>231</v>
      </c>
      <c r="S478" t="s">
        <v>982</v>
      </c>
      <c r="T478">
        <v>6810</v>
      </c>
      <c r="U478" s="1">
        <v>42124</v>
      </c>
      <c r="V478" s="1">
        <v>42125</v>
      </c>
      <c r="W478">
        <v>23</v>
      </c>
      <c r="X478" s="6">
        <v>606.51</v>
      </c>
      <c r="Y478">
        <v>88571</v>
      </c>
      <c r="Z478">
        <v>1</v>
      </c>
      <c r="AA478" s="10">
        <v>0.71</v>
      </c>
      <c r="AB478">
        <v>12.38</v>
      </c>
      <c r="AC478" t="s">
        <v>3061</v>
      </c>
      <c r="AD478" t="s">
        <v>3070</v>
      </c>
      <c r="AE478" t="str">
        <f>IF(Orders[[#This Row],[Discount]]&gt;0, "Discounted", "Non-Discounted")</f>
        <v>Discounted</v>
      </c>
      <c r="AF478">
        <f>IF(Orders[[#This Row],[Profit]]&lt;0,Orders[[#This Row],[Profit]], 0)</f>
        <v>0</v>
      </c>
      <c r="AG478">
        <f>IF(Orders[[#This Row],[Profit]]&gt;0,Orders[[#This Row],[Profit]], 0)</f>
        <v>4.3099999999999996</v>
      </c>
      <c r="AH478" s="7">
        <f>IFERROR((Orders[[#This Row],[Sales]]/Orders[[#This Row],[Profit_Prodcut/]])*100, "")</f>
        <v>14072.157772621809</v>
      </c>
      <c r="AI478" s="9">
        <f>Orders[[#This Row],[Discount]]</f>
        <v>0.02</v>
      </c>
    </row>
    <row r="479" spans="1:35">
      <c r="A479">
        <v>21354</v>
      </c>
      <c r="B479" t="s">
        <v>50</v>
      </c>
      <c r="C479" s="9">
        <v>0.05</v>
      </c>
      <c r="D479" s="7">
        <v>-125.83</v>
      </c>
      <c r="E479">
        <v>35.99</v>
      </c>
      <c r="F479">
        <v>5.99</v>
      </c>
      <c r="G479">
        <v>858</v>
      </c>
      <c r="H479" t="s">
        <v>983</v>
      </c>
      <c r="I479" t="s">
        <v>30</v>
      </c>
      <c r="J479" t="s">
        <v>31</v>
      </c>
      <c r="K479" t="s">
        <v>80</v>
      </c>
      <c r="L479" t="s">
        <v>81</v>
      </c>
      <c r="M479" t="s">
        <v>34</v>
      </c>
      <c r="N479" t="s">
        <v>984</v>
      </c>
      <c r="O479">
        <v>0.38</v>
      </c>
      <c r="P479" t="s">
        <v>36</v>
      </c>
      <c r="Q479" t="s">
        <v>56</v>
      </c>
      <c r="R479" t="s">
        <v>191</v>
      </c>
      <c r="S479" t="s">
        <v>479</v>
      </c>
      <c r="T479">
        <v>4240</v>
      </c>
      <c r="U479" s="1">
        <v>42124</v>
      </c>
      <c r="V479" s="1">
        <v>42126</v>
      </c>
      <c r="W479">
        <v>2</v>
      </c>
      <c r="X479" s="6">
        <v>64.89</v>
      </c>
      <c r="Y479">
        <v>88571</v>
      </c>
      <c r="Z479">
        <v>2</v>
      </c>
      <c r="AA479" s="10">
        <v>-193.92</v>
      </c>
      <c r="AB479">
        <v>3.42</v>
      </c>
      <c r="AC479" t="s">
        <v>3061</v>
      </c>
      <c r="AD479" t="s">
        <v>3070</v>
      </c>
      <c r="AE479" t="str">
        <f>IF(Orders[[#This Row],[Discount]]&gt;0, "Discounted", "Non-Discounted")</f>
        <v>Discounted</v>
      </c>
      <c r="AF479">
        <f>IF(Orders[[#This Row],[Profit]]&lt;0,Orders[[#This Row],[Profit]], 0)</f>
        <v>-125.83</v>
      </c>
      <c r="AG479">
        <f>IF(Orders[[#This Row],[Profit]]&gt;0,Orders[[#This Row],[Profit]], 0)</f>
        <v>0</v>
      </c>
      <c r="AH479" s="7" t="str">
        <f>IFERROR((Orders[[#This Row],[Sales]]/Orders[[#This Row],[Profit_Prodcut/]])*100, "")</f>
        <v/>
      </c>
      <c r="AI479" s="9">
        <f>Orders[[#This Row],[Discount]]</f>
        <v>0.05</v>
      </c>
    </row>
    <row r="480" spans="1:35">
      <c r="A480">
        <v>21214</v>
      </c>
      <c r="B480" t="s">
        <v>50</v>
      </c>
      <c r="C480" s="9">
        <v>0.03</v>
      </c>
      <c r="D480" s="7">
        <v>122.21</v>
      </c>
      <c r="E480">
        <v>14.2</v>
      </c>
      <c r="F480">
        <v>5.3</v>
      </c>
      <c r="G480">
        <v>865</v>
      </c>
      <c r="H480" t="s">
        <v>985</v>
      </c>
      <c r="I480" t="s">
        <v>52</v>
      </c>
      <c r="J480" t="s">
        <v>31</v>
      </c>
      <c r="K480" t="s">
        <v>44</v>
      </c>
      <c r="L480" t="s">
        <v>53</v>
      </c>
      <c r="M480" t="s">
        <v>34</v>
      </c>
      <c r="N480" t="s">
        <v>733</v>
      </c>
      <c r="O480">
        <v>0.46</v>
      </c>
      <c r="P480" t="s">
        <v>36</v>
      </c>
      <c r="Q480" t="s">
        <v>64</v>
      </c>
      <c r="R480" t="s">
        <v>706</v>
      </c>
      <c r="S480" t="s">
        <v>835</v>
      </c>
      <c r="T480">
        <v>46312</v>
      </c>
      <c r="U480" s="1">
        <v>42151</v>
      </c>
      <c r="V480" s="1">
        <v>42152</v>
      </c>
      <c r="W480">
        <v>18</v>
      </c>
      <c r="X480" s="6">
        <v>267.2</v>
      </c>
      <c r="Y480">
        <v>90674</v>
      </c>
      <c r="Z480">
        <v>1</v>
      </c>
      <c r="AA480" s="10">
        <v>45.74</v>
      </c>
      <c r="AB480">
        <v>8.26</v>
      </c>
      <c r="AC480" t="s">
        <v>3060</v>
      </c>
      <c r="AD480" t="s">
        <v>3070</v>
      </c>
      <c r="AE480" t="str">
        <f>IF(Orders[[#This Row],[Discount]]&gt;0, "Discounted", "Non-Discounted")</f>
        <v>Discounted</v>
      </c>
      <c r="AF480">
        <f>IF(Orders[[#This Row],[Profit]]&lt;0,Orders[[#This Row],[Profit]], 0)</f>
        <v>0</v>
      </c>
      <c r="AG480">
        <f>IF(Orders[[#This Row],[Profit]]&gt;0,Orders[[#This Row],[Profit]], 0)</f>
        <v>122.21</v>
      </c>
      <c r="AH480" s="7">
        <f>IFERROR((Orders[[#This Row],[Sales]]/Orders[[#This Row],[Profit_Prodcut/]])*100, "")</f>
        <v>218.64004582276411</v>
      </c>
      <c r="AI480" s="9">
        <f>Orders[[#This Row],[Discount]]</f>
        <v>0.03</v>
      </c>
    </row>
    <row r="481" spans="1:35">
      <c r="A481">
        <v>19947</v>
      </c>
      <c r="B481" t="s">
        <v>109</v>
      </c>
      <c r="C481" s="9">
        <v>0.04</v>
      </c>
      <c r="D481" s="7">
        <v>-11.13</v>
      </c>
      <c r="E481">
        <v>6.48</v>
      </c>
      <c r="F481">
        <v>5.16</v>
      </c>
      <c r="G481">
        <v>865</v>
      </c>
      <c r="H481" t="s">
        <v>985</v>
      </c>
      <c r="I481" t="s">
        <v>30</v>
      </c>
      <c r="J481" t="s">
        <v>31</v>
      </c>
      <c r="K481" t="s">
        <v>32</v>
      </c>
      <c r="L481" t="s">
        <v>96</v>
      </c>
      <c r="M481" t="s">
        <v>62</v>
      </c>
      <c r="N481" t="s">
        <v>986</v>
      </c>
      <c r="O481">
        <v>0.37</v>
      </c>
      <c r="P481" t="s">
        <v>36</v>
      </c>
      <c r="Q481" t="s">
        <v>64</v>
      </c>
      <c r="R481" t="s">
        <v>706</v>
      </c>
      <c r="S481" t="s">
        <v>835</v>
      </c>
      <c r="T481">
        <v>46312</v>
      </c>
      <c r="U481" s="1">
        <v>42061</v>
      </c>
      <c r="V481" s="1">
        <v>42065</v>
      </c>
      <c r="W481">
        <v>12</v>
      </c>
      <c r="X481" s="6">
        <v>86.79</v>
      </c>
      <c r="Y481">
        <v>90675</v>
      </c>
      <c r="Z481">
        <v>4</v>
      </c>
      <c r="AA481" s="10">
        <v>-12.83</v>
      </c>
      <c r="AB481">
        <v>3.62</v>
      </c>
      <c r="AC481" t="s">
        <v>3059</v>
      </c>
      <c r="AD481" t="s">
        <v>3070</v>
      </c>
      <c r="AE481" t="str">
        <f>IF(Orders[[#This Row],[Discount]]&gt;0, "Discounted", "Non-Discounted")</f>
        <v>Discounted</v>
      </c>
      <c r="AF481">
        <f>IF(Orders[[#This Row],[Profit]]&lt;0,Orders[[#This Row],[Profit]], 0)</f>
        <v>-11.13</v>
      </c>
      <c r="AG481">
        <f>IF(Orders[[#This Row],[Profit]]&gt;0,Orders[[#This Row],[Profit]], 0)</f>
        <v>0</v>
      </c>
      <c r="AH481" s="7" t="str">
        <f>IFERROR((Orders[[#This Row],[Sales]]/Orders[[#This Row],[Profit_Prodcut/]])*100, "")</f>
        <v/>
      </c>
      <c r="AI481" s="9">
        <f>Orders[[#This Row],[Discount]]</f>
        <v>0.04</v>
      </c>
    </row>
    <row r="482" spans="1:35">
      <c r="A482">
        <v>24774</v>
      </c>
      <c r="B482" t="s">
        <v>40</v>
      </c>
      <c r="C482" s="9">
        <v>0.04</v>
      </c>
      <c r="D482" s="7">
        <v>201.74</v>
      </c>
      <c r="E482">
        <v>29.18</v>
      </c>
      <c r="F482">
        <v>8.5500000000000007</v>
      </c>
      <c r="G482">
        <v>868</v>
      </c>
      <c r="H482" t="s">
        <v>987</v>
      </c>
      <c r="I482" t="s">
        <v>30</v>
      </c>
      <c r="J482" t="s">
        <v>31</v>
      </c>
      <c r="K482" t="s">
        <v>44</v>
      </c>
      <c r="L482" t="s">
        <v>53</v>
      </c>
      <c r="M482" t="s">
        <v>62</v>
      </c>
      <c r="N482" t="s">
        <v>988</v>
      </c>
      <c r="O482">
        <v>0.42</v>
      </c>
      <c r="P482" t="s">
        <v>36</v>
      </c>
      <c r="Q482" t="s">
        <v>64</v>
      </c>
      <c r="R482" t="s">
        <v>65</v>
      </c>
      <c r="S482" t="s">
        <v>989</v>
      </c>
      <c r="T482">
        <v>55126</v>
      </c>
      <c r="U482" s="1">
        <v>42060</v>
      </c>
      <c r="V482" s="1">
        <v>42062</v>
      </c>
      <c r="W482">
        <v>10</v>
      </c>
      <c r="X482" s="6">
        <v>292.37</v>
      </c>
      <c r="Y482">
        <v>91194</v>
      </c>
      <c r="Z482">
        <v>2</v>
      </c>
      <c r="AA482" s="10">
        <v>69</v>
      </c>
      <c r="AB482">
        <v>12.18</v>
      </c>
      <c r="AC482" t="s">
        <v>3059</v>
      </c>
      <c r="AD482" t="s">
        <v>3070</v>
      </c>
      <c r="AE482" t="str">
        <f>IF(Orders[[#This Row],[Discount]]&gt;0, "Discounted", "Non-Discounted")</f>
        <v>Discounted</v>
      </c>
      <c r="AF482">
        <f>IF(Orders[[#This Row],[Profit]]&lt;0,Orders[[#This Row],[Profit]], 0)</f>
        <v>0</v>
      </c>
      <c r="AG482">
        <f>IF(Orders[[#This Row],[Profit]]&gt;0,Orders[[#This Row],[Profit]], 0)</f>
        <v>201.74</v>
      </c>
      <c r="AH482" s="7">
        <f>IFERROR((Orders[[#This Row],[Sales]]/Orders[[#This Row],[Profit_Prodcut/]])*100, "")</f>
        <v>144.92415980965598</v>
      </c>
      <c r="AI482" s="9">
        <f>Orders[[#This Row],[Discount]]</f>
        <v>0.04</v>
      </c>
    </row>
    <row r="483" spans="1:35">
      <c r="A483">
        <v>24775</v>
      </c>
      <c r="B483" t="s">
        <v>40</v>
      </c>
      <c r="C483" s="9">
        <v>0</v>
      </c>
      <c r="D483" s="7">
        <v>-684.78</v>
      </c>
      <c r="E483">
        <v>80.98</v>
      </c>
      <c r="F483">
        <v>35</v>
      </c>
      <c r="G483">
        <v>868</v>
      </c>
      <c r="H483" t="s">
        <v>987</v>
      </c>
      <c r="I483" t="s">
        <v>52</v>
      </c>
      <c r="J483" t="s">
        <v>31</v>
      </c>
      <c r="K483" t="s">
        <v>32</v>
      </c>
      <c r="L483" t="s">
        <v>144</v>
      </c>
      <c r="M483" t="s">
        <v>239</v>
      </c>
      <c r="N483" t="s">
        <v>990</v>
      </c>
      <c r="O483">
        <v>0.83</v>
      </c>
      <c r="P483" t="s">
        <v>36</v>
      </c>
      <c r="Q483" t="s">
        <v>64</v>
      </c>
      <c r="R483" t="s">
        <v>65</v>
      </c>
      <c r="S483" t="s">
        <v>989</v>
      </c>
      <c r="T483">
        <v>55126</v>
      </c>
      <c r="U483" s="1">
        <v>42060</v>
      </c>
      <c r="V483" s="1">
        <v>42062</v>
      </c>
      <c r="W483">
        <v>8</v>
      </c>
      <c r="X483" s="6">
        <v>682.79</v>
      </c>
      <c r="Y483">
        <v>91194</v>
      </c>
      <c r="Z483">
        <v>2</v>
      </c>
      <c r="AA483" s="10">
        <v>-100.29</v>
      </c>
      <c r="AB483">
        <v>0</v>
      </c>
      <c r="AC483" t="s">
        <v>3059</v>
      </c>
      <c r="AD483" t="s">
        <v>3071</v>
      </c>
      <c r="AE483" t="str">
        <f>IF(Orders[[#This Row],[Discount]]&gt;0, "Discounted", "Non-Discounted")</f>
        <v>Non-Discounted</v>
      </c>
      <c r="AF483">
        <f>IF(Orders[[#This Row],[Profit]]&lt;0,Orders[[#This Row],[Profit]], 0)</f>
        <v>-684.78</v>
      </c>
      <c r="AG483">
        <f>IF(Orders[[#This Row],[Profit]]&gt;0,Orders[[#This Row],[Profit]], 0)</f>
        <v>0</v>
      </c>
      <c r="AH483" s="7" t="str">
        <f>IFERROR((Orders[[#This Row],[Sales]]/Orders[[#This Row],[Profit_Prodcut/]])*100, "")</f>
        <v/>
      </c>
      <c r="AI483" s="9">
        <f>Orders[[#This Row],[Discount]]</f>
        <v>0</v>
      </c>
    </row>
    <row r="484" spans="1:35">
      <c r="A484">
        <v>24763</v>
      </c>
      <c r="B484" t="s">
        <v>50</v>
      </c>
      <c r="C484" s="9">
        <v>0.06</v>
      </c>
      <c r="D484" s="7">
        <v>-237.47</v>
      </c>
      <c r="E484">
        <v>6.48</v>
      </c>
      <c r="F484">
        <v>8.8800000000000008</v>
      </c>
      <c r="G484">
        <v>868</v>
      </c>
      <c r="H484" t="s">
        <v>987</v>
      </c>
      <c r="I484" t="s">
        <v>52</v>
      </c>
      <c r="J484" t="s">
        <v>31</v>
      </c>
      <c r="K484" t="s">
        <v>32</v>
      </c>
      <c r="L484" t="s">
        <v>96</v>
      </c>
      <c r="M484" t="s">
        <v>62</v>
      </c>
      <c r="N484" t="s">
        <v>991</v>
      </c>
      <c r="O484">
        <v>0.37</v>
      </c>
      <c r="P484" t="s">
        <v>36</v>
      </c>
      <c r="Q484" t="s">
        <v>64</v>
      </c>
      <c r="R484" t="s">
        <v>65</v>
      </c>
      <c r="S484" t="s">
        <v>989</v>
      </c>
      <c r="T484">
        <v>55126</v>
      </c>
      <c r="U484" s="1">
        <v>42069</v>
      </c>
      <c r="V484" s="1">
        <v>42070</v>
      </c>
      <c r="W484">
        <v>20</v>
      </c>
      <c r="X484" s="6">
        <v>125.77</v>
      </c>
      <c r="Y484">
        <v>91195</v>
      </c>
      <c r="Z484">
        <v>1</v>
      </c>
      <c r="AA484" s="10">
        <v>-188.81</v>
      </c>
      <c r="AB484">
        <v>8.0299999999999994</v>
      </c>
      <c r="AC484" t="s">
        <v>3062</v>
      </c>
      <c r="AD484" t="s">
        <v>3070</v>
      </c>
      <c r="AE484" t="str">
        <f>IF(Orders[[#This Row],[Discount]]&gt;0, "Discounted", "Non-Discounted")</f>
        <v>Discounted</v>
      </c>
      <c r="AF484">
        <f>IF(Orders[[#This Row],[Profit]]&lt;0,Orders[[#This Row],[Profit]], 0)</f>
        <v>-237.47</v>
      </c>
      <c r="AG484">
        <f>IF(Orders[[#This Row],[Profit]]&gt;0,Orders[[#This Row],[Profit]], 0)</f>
        <v>0</v>
      </c>
      <c r="AH484" s="7" t="str">
        <f>IFERROR((Orders[[#This Row],[Sales]]/Orders[[#This Row],[Profit_Prodcut/]])*100, "")</f>
        <v/>
      </c>
      <c r="AI484" s="9">
        <f>Orders[[#This Row],[Discount]]</f>
        <v>0.06</v>
      </c>
    </row>
    <row r="485" spans="1:35">
      <c r="A485">
        <v>24764</v>
      </c>
      <c r="B485" t="s">
        <v>50</v>
      </c>
      <c r="C485" s="9">
        <v>0.09</v>
      </c>
      <c r="D485" s="7">
        <v>-2946.05</v>
      </c>
      <c r="E485">
        <v>349.45</v>
      </c>
      <c r="F485">
        <v>60</v>
      </c>
      <c r="G485">
        <v>868</v>
      </c>
      <c r="H485" t="s">
        <v>987</v>
      </c>
      <c r="I485" t="s">
        <v>42</v>
      </c>
      <c r="J485" t="s">
        <v>31</v>
      </c>
      <c r="K485" t="s">
        <v>44</v>
      </c>
      <c r="L485" t="s">
        <v>155</v>
      </c>
      <c r="M485" t="s">
        <v>46</v>
      </c>
      <c r="N485" t="s">
        <v>992</v>
      </c>
      <c r="O485">
        <v>0.51883000000000001</v>
      </c>
      <c r="P485" t="s">
        <v>36</v>
      </c>
      <c r="Q485" t="s">
        <v>64</v>
      </c>
      <c r="R485" t="s">
        <v>65</v>
      </c>
      <c r="S485" t="s">
        <v>989</v>
      </c>
      <c r="T485">
        <v>55126</v>
      </c>
      <c r="U485" s="1">
        <v>42069</v>
      </c>
      <c r="V485" s="1">
        <v>42070</v>
      </c>
      <c r="W485">
        <v>12</v>
      </c>
      <c r="X485" s="6">
        <v>3918.98</v>
      </c>
      <c r="Y485">
        <v>91195</v>
      </c>
      <c r="Z485">
        <v>1</v>
      </c>
      <c r="AA485" s="10">
        <v>-75.17</v>
      </c>
      <c r="AB485">
        <v>387.59</v>
      </c>
      <c r="AC485" t="s">
        <v>3062</v>
      </c>
      <c r="AD485" t="s">
        <v>3070</v>
      </c>
      <c r="AE485" t="str">
        <f>IF(Orders[[#This Row],[Discount]]&gt;0, "Discounted", "Non-Discounted")</f>
        <v>Discounted</v>
      </c>
      <c r="AF485">
        <f>IF(Orders[[#This Row],[Profit]]&lt;0,Orders[[#This Row],[Profit]], 0)</f>
        <v>-2946.05</v>
      </c>
      <c r="AG485">
        <f>IF(Orders[[#This Row],[Profit]]&gt;0,Orders[[#This Row],[Profit]], 0)</f>
        <v>0</v>
      </c>
      <c r="AH485" s="7" t="str">
        <f>IFERROR((Orders[[#This Row],[Sales]]/Orders[[#This Row],[Profit_Prodcut/]])*100, "")</f>
        <v/>
      </c>
      <c r="AI485" s="9">
        <f>Orders[[#This Row],[Discount]]</f>
        <v>0.09</v>
      </c>
    </row>
    <row r="486" spans="1:35">
      <c r="A486">
        <v>25507</v>
      </c>
      <c r="B486" t="s">
        <v>40</v>
      </c>
      <c r="C486" s="9">
        <v>0.03</v>
      </c>
      <c r="D486" s="7">
        <v>21.56</v>
      </c>
      <c r="E486">
        <v>14.2</v>
      </c>
      <c r="F486">
        <v>5.3</v>
      </c>
      <c r="G486">
        <v>871</v>
      </c>
      <c r="H486" t="s">
        <v>993</v>
      </c>
      <c r="I486" t="s">
        <v>52</v>
      </c>
      <c r="J486" t="s">
        <v>43</v>
      </c>
      <c r="K486" t="s">
        <v>44</v>
      </c>
      <c r="L486" t="s">
        <v>53</v>
      </c>
      <c r="M486" t="s">
        <v>34</v>
      </c>
      <c r="N486" t="s">
        <v>733</v>
      </c>
      <c r="O486">
        <v>0.46</v>
      </c>
      <c r="P486" t="s">
        <v>36</v>
      </c>
      <c r="Q486" t="s">
        <v>37</v>
      </c>
      <c r="R486" t="s">
        <v>536</v>
      </c>
      <c r="S486" t="s">
        <v>994</v>
      </c>
      <c r="T486">
        <v>89502</v>
      </c>
      <c r="U486" s="1">
        <v>42078</v>
      </c>
      <c r="V486" s="1">
        <v>42080</v>
      </c>
      <c r="W486">
        <v>2</v>
      </c>
      <c r="X486" s="6">
        <v>31.24</v>
      </c>
      <c r="Y486">
        <v>90577</v>
      </c>
      <c r="Z486">
        <v>2</v>
      </c>
      <c r="AA486" s="10">
        <v>69</v>
      </c>
      <c r="AB486">
        <v>0.97</v>
      </c>
      <c r="AC486" t="s">
        <v>3062</v>
      </c>
      <c r="AD486" t="s">
        <v>3070</v>
      </c>
      <c r="AE486" t="str">
        <f>IF(Orders[[#This Row],[Discount]]&gt;0, "Discounted", "Non-Discounted")</f>
        <v>Discounted</v>
      </c>
      <c r="AF486">
        <f>IF(Orders[[#This Row],[Profit]]&lt;0,Orders[[#This Row],[Profit]], 0)</f>
        <v>0</v>
      </c>
      <c r="AG486">
        <f>IF(Orders[[#This Row],[Profit]]&gt;0,Orders[[#This Row],[Profit]], 0)</f>
        <v>21.56</v>
      </c>
      <c r="AH486" s="7">
        <f>IFERROR((Orders[[#This Row],[Sales]]/Orders[[#This Row],[Profit_Prodcut/]])*100, "")</f>
        <v>144.89795918367346</v>
      </c>
      <c r="AI486" s="9">
        <f>Orders[[#This Row],[Discount]]</f>
        <v>0.03</v>
      </c>
    </row>
    <row r="487" spans="1:35">
      <c r="A487">
        <v>22547</v>
      </c>
      <c r="B487" t="s">
        <v>40</v>
      </c>
      <c r="C487" s="9">
        <v>0.01</v>
      </c>
      <c r="D487" s="7">
        <v>-239.32</v>
      </c>
      <c r="E487">
        <v>5.94</v>
      </c>
      <c r="F487">
        <v>9.92</v>
      </c>
      <c r="G487">
        <v>871</v>
      </c>
      <c r="H487" t="s">
        <v>993</v>
      </c>
      <c r="I487" t="s">
        <v>52</v>
      </c>
      <c r="J487" t="s">
        <v>43</v>
      </c>
      <c r="K487" t="s">
        <v>32</v>
      </c>
      <c r="L487" t="s">
        <v>112</v>
      </c>
      <c r="M487" t="s">
        <v>62</v>
      </c>
      <c r="N487" t="s">
        <v>347</v>
      </c>
      <c r="O487">
        <v>0.38</v>
      </c>
      <c r="P487" t="s">
        <v>36</v>
      </c>
      <c r="Q487" t="s">
        <v>37</v>
      </c>
      <c r="R487" t="s">
        <v>536</v>
      </c>
      <c r="S487" t="s">
        <v>994</v>
      </c>
      <c r="T487">
        <v>89502</v>
      </c>
      <c r="U487" s="1">
        <v>42144</v>
      </c>
      <c r="V487" s="1">
        <v>42147</v>
      </c>
      <c r="W487">
        <v>12</v>
      </c>
      <c r="X487" s="6">
        <v>74.77</v>
      </c>
      <c r="Y487">
        <v>90578</v>
      </c>
      <c r="Z487">
        <v>3</v>
      </c>
      <c r="AA487" s="10">
        <v>-320.07</v>
      </c>
      <c r="AB487">
        <v>0.76</v>
      </c>
      <c r="AC487" t="s">
        <v>3060</v>
      </c>
      <c r="AD487" t="s">
        <v>3070</v>
      </c>
      <c r="AE487" t="str">
        <f>IF(Orders[[#This Row],[Discount]]&gt;0, "Discounted", "Non-Discounted")</f>
        <v>Discounted</v>
      </c>
      <c r="AF487">
        <f>IF(Orders[[#This Row],[Profit]]&lt;0,Orders[[#This Row],[Profit]], 0)</f>
        <v>-239.32</v>
      </c>
      <c r="AG487">
        <f>IF(Orders[[#This Row],[Profit]]&gt;0,Orders[[#This Row],[Profit]], 0)</f>
        <v>0</v>
      </c>
      <c r="AH487" s="7" t="str">
        <f>IFERROR((Orders[[#This Row],[Sales]]/Orders[[#This Row],[Profit_Prodcut/]])*100, "")</f>
        <v/>
      </c>
      <c r="AI487" s="9">
        <f>Orders[[#This Row],[Discount]]</f>
        <v>0.01</v>
      </c>
    </row>
    <row r="488" spans="1:35">
      <c r="A488">
        <v>22548</v>
      </c>
      <c r="B488" t="s">
        <v>40</v>
      </c>
      <c r="C488" s="9">
        <v>0</v>
      </c>
      <c r="D488" s="7">
        <v>-33.31</v>
      </c>
      <c r="E488">
        <v>6.48</v>
      </c>
      <c r="F488">
        <v>5.1100000000000003</v>
      </c>
      <c r="G488">
        <v>871</v>
      </c>
      <c r="H488" t="s">
        <v>993</v>
      </c>
      <c r="I488" t="s">
        <v>52</v>
      </c>
      <c r="J488" t="s">
        <v>43</v>
      </c>
      <c r="K488" t="s">
        <v>32</v>
      </c>
      <c r="L488" t="s">
        <v>96</v>
      </c>
      <c r="M488" t="s">
        <v>62</v>
      </c>
      <c r="N488" t="s">
        <v>995</v>
      </c>
      <c r="O488">
        <v>0.37</v>
      </c>
      <c r="P488" t="s">
        <v>36</v>
      </c>
      <c r="Q488" t="s">
        <v>37</v>
      </c>
      <c r="R488" t="s">
        <v>536</v>
      </c>
      <c r="S488" t="s">
        <v>994</v>
      </c>
      <c r="T488">
        <v>89502</v>
      </c>
      <c r="U488" s="1">
        <v>42144</v>
      </c>
      <c r="V488" s="1">
        <v>42146</v>
      </c>
      <c r="W488">
        <v>18</v>
      </c>
      <c r="X488" s="6">
        <v>127.81</v>
      </c>
      <c r="Y488">
        <v>90578</v>
      </c>
      <c r="Z488">
        <v>2</v>
      </c>
      <c r="AA488" s="10">
        <v>-26.06</v>
      </c>
      <c r="AB488">
        <v>0</v>
      </c>
      <c r="AC488" t="s">
        <v>3060</v>
      </c>
      <c r="AD488" t="s">
        <v>3071</v>
      </c>
      <c r="AE488" t="str">
        <f>IF(Orders[[#This Row],[Discount]]&gt;0, "Discounted", "Non-Discounted")</f>
        <v>Non-Discounted</v>
      </c>
      <c r="AF488">
        <f>IF(Orders[[#This Row],[Profit]]&lt;0,Orders[[#This Row],[Profit]], 0)</f>
        <v>-33.31</v>
      </c>
      <c r="AG488">
        <f>IF(Orders[[#This Row],[Profit]]&gt;0,Orders[[#This Row],[Profit]], 0)</f>
        <v>0</v>
      </c>
      <c r="AH488" s="7" t="str">
        <f>IFERROR((Orders[[#This Row],[Sales]]/Orders[[#This Row],[Profit_Prodcut/]])*100, "")</f>
        <v/>
      </c>
      <c r="AI488" s="9">
        <f>Orders[[#This Row],[Discount]]</f>
        <v>0</v>
      </c>
    </row>
    <row r="489" spans="1:35">
      <c r="A489">
        <v>19262</v>
      </c>
      <c r="B489" t="s">
        <v>28</v>
      </c>
      <c r="C489" s="9">
        <v>0.04</v>
      </c>
      <c r="D489" s="7">
        <v>-74.48</v>
      </c>
      <c r="E489">
        <v>4.37</v>
      </c>
      <c r="F489">
        <v>5.15</v>
      </c>
      <c r="G489">
        <v>875</v>
      </c>
      <c r="H489" t="s">
        <v>996</v>
      </c>
      <c r="I489" t="s">
        <v>52</v>
      </c>
      <c r="J489" t="s">
        <v>61</v>
      </c>
      <c r="K489" t="s">
        <v>32</v>
      </c>
      <c r="L489" t="s">
        <v>260</v>
      </c>
      <c r="M489" t="s">
        <v>62</v>
      </c>
      <c r="N489" t="s">
        <v>997</v>
      </c>
      <c r="O489">
        <v>0.59</v>
      </c>
      <c r="P489" t="s">
        <v>36</v>
      </c>
      <c r="Q489" t="s">
        <v>37</v>
      </c>
      <c r="R489" t="s">
        <v>215</v>
      </c>
      <c r="S489" t="s">
        <v>998</v>
      </c>
      <c r="T489">
        <v>84106</v>
      </c>
      <c r="U489" s="1">
        <v>42056</v>
      </c>
      <c r="V489" s="1">
        <v>42057</v>
      </c>
      <c r="W489">
        <v>18</v>
      </c>
      <c r="X489" s="6">
        <v>78.59</v>
      </c>
      <c r="Y489">
        <v>89059</v>
      </c>
      <c r="Z489">
        <v>1</v>
      </c>
      <c r="AA489" s="10">
        <v>-94.77</v>
      </c>
      <c r="AB489">
        <v>3.27</v>
      </c>
      <c r="AC489" t="s">
        <v>3059</v>
      </c>
      <c r="AD489" t="s">
        <v>3070</v>
      </c>
      <c r="AE489" t="str">
        <f>IF(Orders[[#This Row],[Discount]]&gt;0, "Discounted", "Non-Discounted")</f>
        <v>Discounted</v>
      </c>
      <c r="AF489">
        <f>IF(Orders[[#This Row],[Profit]]&lt;0,Orders[[#This Row],[Profit]], 0)</f>
        <v>-74.48</v>
      </c>
      <c r="AG489">
        <f>IF(Orders[[#This Row],[Profit]]&gt;0,Orders[[#This Row],[Profit]], 0)</f>
        <v>0</v>
      </c>
      <c r="AH489" s="7" t="str">
        <f>IFERROR((Orders[[#This Row],[Sales]]/Orders[[#This Row],[Profit_Prodcut/]])*100, "")</f>
        <v/>
      </c>
      <c r="AI489" s="9">
        <f>Orders[[#This Row],[Discount]]</f>
        <v>0.04</v>
      </c>
    </row>
    <row r="490" spans="1:35">
      <c r="A490">
        <v>19263</v>
      </c>
      <c r="B490" t="s">
        <v>28</v>
      </c>
      <c r="C490" s="9">
        <v>0.09</v>
      </c>
      <c r="D490" s="7">
        <v>-232.22</v>
      </c>
      <c r="E490">
        <v>155.99</v>
      </c>
      <c r="F490">
        <v>8.99</v>
      </c>
      <c r="G490">
        <v>875</v>
      </c>
      <c r="H490" t="s">
        <v>996</v>
      </c>
      <c r="I490" t="s">
        <v>52</v>
      </c>
      <c r="J490" t="s">
        <v>61</v>
      </c>
      <c r="K490" t="s">
        <v>80</v>
      </c>
      <c r="L490" t="s">
        <v>81</v>
      </c>
      <c r="M490" t="s">
        <v>62</v>
      </c>
      <c r="N490" t="s">
        <v>999</v>
      </c>
      <c r="O490">
        <v>0.57999999999999996</v>
      </c>
      <c r="P490" t="s">
        <v>36</v>
      </c>
      <c r="Q490" t="s">
        <v>37</v>
      </c>
      <c r="R490" t="s">
        <v>215</v>
      </c>
      <c r="S490" t="s">
        <v>998</v>
      </c>
      <c r="T490">
        <v>84106</v>
      </c>
      <c r="U490" s="1">
        <v>42056</v>
      </c>
      <c r="V490" s="1">
        <v>42058</v>
      </c>
      <c r="W490">
        <v>4</v>
      </c>
      <c r="X490" s="6">
        <v>497.11</v>
      </c>
      <c r="Y490">
        <v>89059</v>
      </c>
      <c r="Z490">
        <v>2</v>
      </c>
      <c r="AA490" s="10">
        <v>-46.71</v>
      </c>
      <c r="AB490">
        <v>49.16</v>
      </c>
      <c r="AC490" t="s">
        <v>3059</v>
      </c>
      <c r="AD490" t="s">
        <v>3070</v>
      </c>
      <c r="AE490" t="str">
        <f>IF(Orders[[#This Row],[Discount]]&gt;0, "Discounted", "Non-Discounted")</f>
        <v>Discounted</v>
      </c>
      <c r="AF490">
        <f>IF(Orders[[#This Row],[Profit]]&lt;0,Orders[[#This Row],[Profit]], 0)</f>
        <v>-232.22</v>
      </c>
      <c r="AG490">
        <f>IF(Orders[[#This Row],[Profit]]&gt;0,Orders[[#This Row],[Profit]], 0)</f>
        <v>0</v>
      </c>
      <c r="AH490" s="7" t="str">
        <f>IFERROR((Orders[[#This Row],[Sales]]/Orders[[#This Row],[Profit_Prodcut/]])*100, "")</f>
        <v/>
      </c>
      <c r="AI490" s="9">
        <f>Orders[[#This Row],[Discount]]</f>
        <v>0.09</v>
      </c>
    </row>
    <row r="491" spans="1:35">
      <c r="A491">
        <v>18054</v>
      </c>
      <c r="B491" t="s">
        <v>50</v>
      </c>
      <c r="C491" s="9">
        <v>7.0000000000000007E-2</v>
      </c>
      <c r="D491" s="7">
        <v>18.64</v>
      </c>
      <c r="E491">
        <v>5.68</v>
      </c>
      <c r="F491">
        <v>1.39</v>
      </c>
      <c r="G491">
        <v>880</v>
      </c>
      <c r="H491" t="s">
        <v>1000</v>
      </c>
      <c r="I491" t="s">
        <v>52</v>
      </c>
      <c r="J491" t="s">
        <v>61</v>
      </c>
      <c r="K491" t="s">
        <v>32</v>
      </c>
      <c r="L491" t="s">
        <v>72</v>
      </c>
      <c r="M491" t="s">
        <v>62</v>
      </c>
      <c r="N491" t="s">
        <v>1001</v>
      </c>
      <c r="O491">
        <v>0.38</v>
      </c>
      <c r="P491" t="s">
        <v>36</v>
      </c>
      <c r="Q491" t="s">
        <v>37</v>
      </c>
      <c r="R491" t="s">
        <v>381</v>
      </c>
      <c r="S491" t="s">
        <v>1002</v>
      </c>
      <c r="T491">
        <v>85254</v>
      </c>
      <c r="U491" s="1">
        <v>42088</v>
      </c>
      <c r="V491" s="1">
        <v>42090</v>
      </c>
      <c r="W491">
        <v>5</v>
      </c>
      <c r="X491" s="6">
        <v>27.02</v>
      </c>
      <c r="Y491">
        <v>86153</v>
      </c>
      <c r="Z491">
        <v>2</v>
      </c>
      <c r="AA491" s="10">
        <v>69</v>
      </c>
      <c r="AB491">
        <v>2.0299999999999998</v>
      </c>
      <c r="AC491" t="s">
        <v>3062</v>
      </c>
      <c r="AD491" t="s">
        <v>3070</v>
      </c>
      <c r="AE491" t="str">
        <f>IF(Orders[[#This Row],[Discount]]&gt;0, "Discounted", "Non-Discounted")</f>
        <v>Discounted</v>
      </c>
      <c r="AF491">
        <f>IF(Orders[[#This Row],[Profit]]&lt;0,Orders[[#This Row],[Profit]], 0)</f>
        <v>0</v>
      </c>
      <c r="AG491">
        <f>IF(Orders[[#This Row],[Profit]]&gt;0,Orders[[#This Row],[Profit]], 0)</f>
        <v>18.64</v>
      </c>
      <c r="AH491" s="7">
        <f>IFERROR((Orders[[#This Row],[Sales]]/Orders[[#This Row],[Profit_Prodcut/]])*100, "")</f>
        <v>144.95708154506437</v>
      </c>
      <c r="AI491" s="9">
        <f>Orders[[#This Row],[Discount]]</f>
        <v>7.0000000000000007E-2</v>
      </c>
    </row>
    <row r="492" spans="1:35">
      <c r="A492">
        <v>18055</v>
      </c>
      <c r="B492" t="s">
        <v>50</v>
      </c>
      <c r="C492" s="9">
        <v>0.06</v>
      </c>
      <c r="D492" s="7">
        <v>-31.24</v>
      </c>
      <c r="E492">
        <v>22.84</v>
      </c>
      <c r="F492">
        <v>11.54</v>
      </c>
      <c r="G492">
        <v>880</v>
      </c>
      <c r="H492" t="s">
        <v>1000</v>
      </c>
      <c r="I492" t="s">
        <v>52</v>
      </c>
      <c r="J492" t="s">
        <v>61</v>
      </c>
      <c r="K492" t="s">
        <v>32</v>
      </c>
      <c r="L492" t="s">
        <v>96</v>
      </c>
      <c r="M492" t="s">
        <v>62</v>
      </c>
      <c r="N492" t="s">
        <v>230</v>
      </c>
      <c r="O492">
        <v>0.39</v>
      </c>
      <c r="P492" t="s">
        <v>36</v>
      </c>
      <c r="Q492" t="s">
        <v>37</v>
      </c>
      <c r="R492" t="s">
        <v>381</v>
      </c>
      <c r="S492" t="s">
        <v>1002</v>
      </c>
      <c r="T492">
        <v>85254</v>
      </c>
      <c r="U492" s="1">
        <v>42088</v>
      </c>
      <c r="V492" s="1">
        <v>42090</v>
      </c>
      <c r="W492">
        <v>1</v>
      </c>
      <c r="X492" s="6">
        <v>27.67</v>
      </c>
      <c r="Y492">
        <v>86153</v>
      </c>
      <c r="Z492">
        <v>2</v>
      </c>
      <c r="AA492" s="10">
        <v>-112.9</v>
      </c>
      <c r="AB492">
        <v>1.77</v>
      </c>
      <c r="AC492" t="s">
        <v>3062</v>
      </c>
      <c r="AD492" t="s">
        <v>3070</v>
      </c>
      <c r="AE492" t="str">
        <f>IF(Orders[[#This Row],[Discount]]&gt;0, "Discounted", "Non-Discounted")</f>
        <v>Discounted</v>
      </c>
      <c r="AF492">
        <f>IF(Orders[[#This Row],[Profit]]&lt;0,Orders[[#This Row],[Profit]], 0)</f>
        <v>-31.24</v>
      </c>
      <c r="AG492">
        <f>IF(Orders[[#This Row],[Profit]]&gt;0,Orders[[#This Row],[Profit]], 0)</f>
        <v>0</v>
      </c>
      <c r="AH492" s="7" t="str">
        <f>IFERROR((Orders[[#This Row],[Sales]]/Orders[[#This Row],[Profit_Prodcut/]])*100, "")</f>
        <v/>
      </c>
      <c r="AI492" s="9">
        <f>Orders[[#This Row],[Discount]]</f>
        <v>0.06</v>
      </c>
    </row>
    <row r="493" spans="1:35">
      <c r="A493">
        <v>19401</v>
      </c>
      <c r="B493" t="s">
        <v>50</v>
      </c>
      <c r="C493" s="9">
        <v>0.06</v>
      </c>
      <c r="D493" s="7">
        <v>55.89</v>
      </c>
      <c r="E493">
        <v>25.98</v>
      </c>
      <c r="F493">
        <v>14.36</v>
      </c>
      <c r="G493">
        <v>885</v>
      </c>
      <c r="H493" t="s">
        <v>1003</v>
      </c>
      <c r="I493" t="s">
        <v>42</v>
      </c>
      <c r="J493" t="s">
        <v>31</v>
      </c>
      <c r="K493" t="s">
        <v>44</v>
      </c>
      <c r="L493" t="s">
        <v>45</v>
      </c>
      <c r="M493" t="s">
        <v>46</v>
      </c>
      <c r="N493" t="s">
        <v>1004</v>
      </c>
      <c r="O493">
        <v>0.6</v>
      </c>
      <c r="P493" t="s">
        <v>36</v>
      </c>
      <c r="Q493" t="s">
        <v>64</v>
      </c>
      <c r="R493" t="s">
        <v>133</v>
      </c>
      <c r="S493" t="s">
        <v>959</v>
      </c>
      <c r="T493">
        <v>79109</v>
      </c>
      <c r="U493" s="1">
        <v>42148</v>
      </c>
      <c r="V493" s="1">
        <v>42149</v>
      </c>
      <c r="W493">
        <v>41</v>
      </c>
      <c r="X493" s="6">
        <v>1033.56</v>
      </c>
      <c r="Y493">
        <v>89537</v>
      </c>
      <c r="Z493">
        <v>1</v>
      </c>
      <c r="AA493" s="10">
        <v>5.41</v>
      </c>
      <c r="AB493">
        <v>65.97</v>
      </c>
      <c r="AC493" t="s">
        <v>3060</v>
      </c>
      <c r="AD493" t="s">
        <v>3070</v>
      </c>
      <c r="AE493" t="str">
        <f>IF(Orders[[#This Row],[Discount]]&gt;0, "Discounted", "Non-Discounted")</f>
        <v>Discounted</v>
      </c>
      <c r="AF493">
        <f>IF(Orders[[#This Row],[Profit]]&lt;0,Orders[[#This Row],[Profit]], 0)</f>
        <v>0</v>
      </c>
      <c r="AG493">
        <f>IF(Orders[[#This Row],[Profit]]&gt;0,Orders[[#This Row],[Profit]], 0)</f>
        <v>55.89</v>
      </c>
      <c r="AH493" s="7">
        <f>IFERROR((Orders[[#This Row],[Sales]]/Orders[[#This Row],[Profit_Prodcut/]])*100, "")</f>
        <v>1849.2753623188405</v>
      </c>
      <c r="AI493" s="9">
        <f>Orders[[#This Row],[Discount]]</f>
        <v>0.06</v>
      </c>
    </row>
    <row r="494" spans="1:35">
      <c r="A494">
        <v>26011</v>
      </c>
      <c r="B494" t="s">
        <v>50</v>
      </c>
      <c r="C494" s="9">
        <v>0.08</v>
      </c>
      <c r="D494" s="7">
        <v>1.32</v>
      </c>
      <c r="E494">
        <v>1.81</v>
      </c>
      <c r="F494">
        <v>0.75</v>
      </c>
      <c r="G494">
        <v>890</v>
      </c>
      <c r="H494" t="s">
        <v>1005</v>
      </c>
      <c r="I494" t="s">
        <v>52</v>
      </c>
      <c r="J494" t="s">
        <v>117</v>
      </c>
      <c r="K494" t="s">
        <v>44</v>
      </c>
      <c r="L494" t="s">
        <v>45</v>
      </c>
      <c r="M494" t="s">
        <v>46</v>
      </c>
      <c r="N494" t="s">
        <v>1006</v>
      </c>
      <c r="O494">
        <v>0.57999999999999996</v>
      </c>
      <c r="P494" t="s">
        <v>36</v>
      </c>
      <c r="Q494" t="s">
        <v>64</v>
      </c>
      <c r="R494" t="s">
        <v>133</v>
      </c>
      <c r="S494" t="s">
        <v>1007</v>
      </c>
      <c r="T494">
        <v>76021</v>
      </c>
      <c r="U494" s="1">
        <v>42009</v>
      </c>
      <c r="V494" s="1">
        <v>42010</v>
      </c>
      <c r="W494">
        <v>11</v>
      </c>
      <c r="X494" s="6">
        <v>19.97</v>
      </c>
      <c r="Y494">
        <v>89536</v>
      </c>
      <c r="Z494">
        <v>1</v>
      </c>
      <c r="AA494" s="10">
        <v>6.62</v>
      </c>
      <c r="AB494">
        <v>1.74</v>
      </c>
      <c r="AC494" t="s">
        <v>3057</v>
      </c>
      <c r="AD494" t="s">
        <v>3070</v>
      </c>
      <c r="AE494" t="str">
        <f>IF(Orders[[#This Row],[Discount]]&gt;0, "Discounted", "Non-Discounted")</f>
        <v>Discounted</v>
      </c>
      <c r="AF494">
        <f>IF(Orders[[#This Row],[Profit]]&lt;0,Orders[[#This Row],[Profit]], 0)</f>
        <v>0</v>
      </c>
      <c r="AG494">
        <f>IF(Orders[[#This Row],[Profit]]&gt;0,Orders[[#This Row],[Profit]], 0)</f>
        <v>1.32</v>
      </c>
      <c r="AH494" s="7">
        <f>IFERROR((Orders[[#This Row],[Sales]]/Orders[[#This Row],[Profit_Prodcut/]])*100, "")</f>
        <v>1512.8787878787878</v>
      </c>
      <c r="AI494" s="9">
        <f>Orders[[#This Row],[Discount]]</f>
        <v>0.08</v>
      </c>
    </row>
    <row r="495" spans="1:35">
      <c r="A495">
        <v>26015</v>
      </c>
      <c r="B495" t="s">
        <v>50</v>
      </c>
      <c r="C495" s="9">
        <v>0.04</v>
      </c>
      <c r="D495" s="7">
        <v>455.42</v>
      </c>
      <c r="E495">
        <v>125.99</v>
      </c>
      <c r="F495">
        <v>5.26</v>
      </c>
      <c r="G495">
        <v>890</v>
      </c>
      <c r="H495" t="s">
        <v>1005</v>
      </c>
      <c r="I495" t="s">
        <v>52</v>
      </c>
      <c r="J495" t="s">
        <v>117</v>
      </c>
      <c r="K495" t="s">
        <v>80</v>
      </c>
      <c r="L495" t="s">
        <v>81</v>
      </c>
      <c r="M495" t="s">
        <v>62</v>
      </c>
      <c r="N495" t="s">
        <v>1008</v>
      </c>
      <c r="O495">
        <v>0.55000000000000004</v>
      </c>
      <c r="P495" t="s">
        <v>36</v>
      </c>
      <c r="Q495" t="s">
        <v>64</v>
      </c>
      <c r="R495" t="s">
        <v>133</v>
      </c>
      <c r="S495" t="s">
        <v>1007</v>
      </c>
      <c r="T495">
        <v>76021</v>
      </c>
      <c r="U495" s="1">
        <v>42009</v>
      </c>
      <c r="V495" s="1">
        <v>42009</v>
      </c>
      <c r="W495">
        <v>6</v>
      </c>
      <c r="X495" s="6">
        <v>660.03</v>
      </c>
      <c r="Y495">
        <v>89536</v>
      </c>
      <c r="Z495">
        <v>0</v>
      </c>
      <c r="AA495" s="10">
        <v>69</v>
      </c>
      <c r="AB495">
        <v>27.5</v>
      </c>
      <c r="AC495" t="s">
        <v>3057</v>
      </c>
      <c r="AD495" t="s">
        <v>3070</v>
      </c>
      <c r="AE495" t="str">
        <f>IF(Orders[[#This Row],[Discount]]&gt;0, "Discounted", "Non-Discounted")</f>
        <v>Discounted</v>
      </c>
      <c r="AF495">
        <f>IF(Orders[[#This Row],[Profit]]&lt;0,Orders[[#This Row],[Profit]], 0)</f>
        <v>0</v>
      </c>
      <c r="AG495">
        <f>IF(Orders[[#This Row],[Profit]]&gt;0,Orders[[#This Row],[Profit]], 0)</f>
        <v>455.42</v>
      </c>
      <c r="AH495" s="7">
        <f>IFERROR((Orders[[#This Row],[Sales]]/Orders[[#This Row],[Profit_Prodcut/]])*100, "")</f>
        <v>144.92775899169996</v>
      </c>
      <c r="AI495" s="9">
        <f>Orders[[#This Row],[Discount]]</f>
        <v>0.04</v>
      </c>
    </row>
    <row r="496" spans="1:35">
      <c r="A496">
        <v>2045</v>
      </c>
      <c r="B496" t="s">
        <v>50</v>
      </c>
      <c r="C496" s="9">
        <v>0.01</v>
      </c>
      <c r="D496" s="7">
        <v>29.33</v>
      </c>
      <c r="E496">
        <v>8.34</v>
      </c>
      <c r="F496">
        <v>0.96</v>
      </c>
      <c r="G496">
        <v>894</v>
      </c>
      <c r="H496" t="s">
        <v>1009</v>
      </c>
      <c r="I496" t="s">
        <v>52</v>
      </c>
      <c r="J496" t="s">
        <v>31</v>
      </c>
      <c r="K496" t="s">
        <v>44</v>
      </c>
      <c r="L496" t="s">
        <v>53</v>
      </c>
      <c r="M496" t="s">
        <v>34</v>
      </c>
      <c r="N496" t="s">
        <v>1010</v>
      </c>
      <c r="O496">
        <v>0.43</v>
      </c>
      <c r="P496" t="s">
        <v>36</v>
      </c>
      <c r="Q496" t="s">
        <v>56</v>
      </c>
      <c r="R496" t="s">
        <v>1011</v>
      </c>
      <c r="S496" t="s">
        <v>38</v>
      </c>
      <c r="T496">
        <v>20024</v>
      </c>
      <c r="U496" s="1">
        <v>42014</v>
      </c>
      <c r="V496" s="1">
        <v>42016</v>
      </c>
      <c r="W496">
        <v>24</v>
      </c>
      <c r="X496" s="6">
        <v>199.12</v>
      </c>
      <c r="Y496">
        <v>14596</v>
      </c>
      <c r="Z496">
        <v>2</v>
      </c>
      <c r="AA496" s="10">
        <v>14.73</v>
      </c>
      <c r="AB496">
        <v>2.0099999999999998</v>
      </c>
      <c r="AC496" t="s">
        <v>3057</v>
      </c>
      <c r="AD496" t="s">
        <v>3070</v>
      </c>
      <c r="AE496" t="str">
        <f>IF(Orders[[#This Row],[Discount]]&gt;0, "Discounted", "Non-Discounted")</f>
        <v>Discounted</v>
      </c>
      <c r="AF496">
        <f>IF(Orders[[#This Row],[Profit]]&lt;0,Orders[[#This Row],[Profit]], 0)</f>
        <v>0</v>
      </c>
      <c r="AG496">
        <f>IF(Orders[[#This Row],[Profit]]&gt;0,Orders[[#This Row],[Profit]], 0)</f>
        <v>29.33</v>
      </c>
      <c r="AH496" s="7">
        <f>IFERROR((Orders[[#This Row],[Sales]]/Orders[[#This Row],[Profit_Prodcut/]])*100, "")</f>
        <v>678.89532901466077</v>
      </c>
      <c r="AI496" s="9">
        <f>Orders[[#This Row],[Discount]]</f>
        <v>0.01</v>
      </c>
    </row>
    <row r="497" spans="1:35">
      <c r="A497">
        <v>2046</v>
      </c>
      <c r="B497" t="s">
        <v>50</v>
      </c>
      <c r="C497" s="9">
        <v>0.06</v>
      </c>
      <c r="D497" s="7">
        <v>-86</v>
      </c>
      <c r="E497">
        <v>3.28</v>
      </c>
      <c r="F497">
        <v>3.97</v>
      </c>
      <c r="G497">
        <v>894</v>
      </c>
      <c r="H497" t="s">
        <v>1009</v>
      </c>
      <c r="I497" t="s">
        <v>52</v>
      </c>
      <c r="J497" t="s">
        <v>31</v>
      </c>
      <c r="K497" t="s">
        <v>32</v>
      </c>
      <c r="L497" t="s">
        <v>33</v>
      </c>
      <c r="M497" t="s">
        <v>34</v>
      </c>
      <c r="N497" t="s">
        <v>1012</v>
      </c>
      <c r="O497">
        <v>0.56000000000000005</v>
      </c>
      <c r="P497" t="s">
        <v>36</v>
      </c>
      <c r="Q497" t="s">
        <v>56</v>
      </c>
      <c r="R497" t="s">
        <v>1011</v>
      </c>
      <c r="S497" t="s">
        <v>38</v>
      </c>
      <c r="T497">
        <v>20024</v>
      </c>
      <c r="U497" s="1">
        <v>42014</v>
      </c>
      <c r="V497" s="1">
        <v>42015</v>
      </c>
      <c r="W497">
        <v>19</v>
      </c>
      <c r="X497" s="6">
        <v>63.14</v>
      </c>
      <c r="Y497">
        <v>14596</v>
      </c>
      <c r="Z497">
        <v>1</v>
      </c>
      <c r="AA497" s="10">
        <v>-136.21</v>
      </c>
      <c r="AB497">
        <v>4.03</v>
      </c>
      <c r="AC497" t="s">
        <v>3057</v>
      </c>
      <c r="AD497" t="s">
        <v>3070</v>
      </c>
      <c r="AE497" t="str">
        <f>IF(Orders[[#This Row],[Discount]]&gt;0, "Discounted", "Non-Discounted")</f>
        <v>Discounted</v>
      </c>
      <c r="AF497">
        <f>IF(Orders[[#This Row],[Profit]]&lt;0,Orders[[#This Row],[Profit]], 0)</f>
        <v>-86</v>
      </c>
      <c r="AG497">
        <f>IF(Orders[[#This Row],[Profit]]&gt;0,Orders[[#This Row],[Profit]], 0)</f>
        <v>0</v>
      </c>
      <c r="AH497" s="7" t="str">
        <f>IFERROR((Orders[[#This Row],[Sales]]/Orders[[#This Row],[Profit_Prodcut/]])*100, "")</f>
        <v/>
      </c>
      <c r="AI497" s="9">
        <f>Orders[[#This Row],[Discount]]</f>
        <v>0.06</v>
      </c>
    </row>
    <row r="498" spans="1:35">
      <c r="A498">
        <v>5421</v>
      </c>
      <c r="B498" t="s">
        <v>109</v>
      </c>
      <c r="C498" s="9">
        <v>0.02</v>
      </c>
      <c r="D498" s="7">
        <v>-0.49</v>
      </c>
      <c r="E498">
        <v>1.1399999999999999</v>
      </c>
      <c r="F498">
        <v>0.7</v>
      </c>
      <c r="G498">
        <v>894</v>
      </c>
      <c r="H498" t="s">
        <v>1009</v>
      </c>
      <c r="I498" t="s">
        <v>52</v>
      </c>
      <c r="J498" t="s">
        <v>31</v>
      </c>
      <c r="K498" t="s">
        <v>32</v>
      </c>
      <c r="L498" t="s">
        <v>69</v>
      </c>
      <c r="M498" t="s">
        <v>34</v>
      </c>
      <c r="N498" t="s">
        <v>1013</v>
      </c>
      <c r="O498">
        <v>0.38</v>
      </c>
      <c r="P498" t="s">
        <v>36</v>
      </c>
      <c r="Q498" t="s">
        <v>56</v>
      </c>
      <c r="R498" t="s">
        <v>1011</v>
      </c>
      <c r="S498" t="s">
        <v>38</v>
      </c>
      <c r="T498">
        <v>20024</v>
      </c>
      <c r="U498" s="1">
        <v>42037</v>
      </c>
      <c r="V498" s="1">
        <v>42037</v>
      </c>
      <c r="W498">
        <v>38</v>
      </c>
      <c r="X498" s="6">
        <v>44.85</v>
      </c>
      <c r="Y498">
        <v>38529</v>
      </c>
      <c r="Z498">
        <v>0</v>
      </c>
      <c r="AA498" s="10">
        <v>-1.0900000000000001</v>
      </c>
      <c r="AB498">
        <v>0.92</v>
      </c>
      <c r="AC498" t="s">
        <v>3059</v>
      </c>
      <c r="AD498" t="s">
        <v>3070</v>
      </c>
      <c r="AE498" t="str">
        <f>IF(Orders[[#This Row],[Discount]]&gt;0, "Discounted", "Non-Discounted")</f>
        <v>Discounted</v>
      </c>
      <c r="AF498">
        <f>IF(Orders[[#This Row],[Profit]]&lt;0,Orders[[#This Row],[Profit]], 0)</f>
        <v>-0.49</v>
      </c>
      <c r="AG498">
        <f>IF(Orders[[#This Row],[Profit]]&gt;0,Orders[[#This Row],[Profit]], 0)</f>
        <v>0</v>
      </c>
      <c r="AH498" s="7" t="str">
        <f>IFERROR((Orders[[#This Row],[Sales]]/Orders[[#This Row],[Profit_Prodcut/]])*100, "")</f>
        <v/>
      </c>
      <c r="AI498" s="9">
        <f>Orders[[#This Row],[Discount]]</f>
        <v>0.02</v>
      </c>
    </row>
    <row r="499" spans="1:35">
      <c r="A499">
        <v>20045</v>
      </c>
      <c r="B499" t="s">
        <v>50</v>
      </c>
      <c r="C499" s="9">
        <v>0.01</v>
      </c>
      <c r="D499" s="7">
        <v>34.35</v>
      </c>
      <c r="E499">
        <v>8.34</v>
      </c>
      <c r="F499">
        <v>0.96</v>
      </c>
      <c r="G499">
        <v>896</v>
      </c>
      <c r="H499" t="s">
        <v>1014</v>
      </c>
      <c r="I499" t="s">
        <v>52</v>
      </c>
      <c r="J499" t="s">
        <v>31</v>
      </c>
      <c r="K499" t="s">
        <v>44</v>
      </c>
      <c r="L499" t="s">
        <v>53</v>
      </c>
      <c r="M499" t="s">
        <v>34</v>
      </c>
      <c r="N499" t="s">
        <v>1010</v>
      </c>
      <c r="O499">
        <v>0.43</v>
      </c>
      <c r="P499" t="s">
        <v>36</v>
      </c>
      <c r="Q499" t="s">
        <v>64</v>
      </c>
      <c r="R499" t="s">
        <v>133</v>
      </c>
      <c r="S499" t="s">
        <v>1015</v>
      </c>
      <c r="T499">
        <v>76201</v>
      </c>
      <c r="U499" s="1">
        <v>42014</v>
      </c>
      <c r="V499" s="1">
        <v>42016</v>
      </c>
      <c r="W499">
        <v>6</v>
      </c>
      <c r="X499" s="6">
        <v>49.78</v>
      </c>
      <c r="Y499">
        <v>90166</v>
      </c>
      <c r="Z499">
        <v>2</v>
      </c>
      <c r="AA499" s="10">
        <v>69</v>
      </c>
      <c r="AB499">
        <v>0.5</v>
      </c>
      <c r="AC499" t="s">
        <v>3057</v>
      </c>
      <c r="AD499" t="s">
        <v>3070</v>
      </c>
      <c r="AE499" t="str">
        <f>IF(Orders[[#This Row],[Discount]]&gt;0, "Discounted", "Non-Discounted")</f>
        <v>Discounted</v>
      </c>
      <c r="AF499">
        <f>IF(Orders[[#This Row],[Profit]]&lt;0,Orders[[#This Row],[Profit]], 0)</f>
        <v>0</v>
      </c>
      <c r="AG499">
        <f>IF(Orders[[#This Row],[Profit]]&gt;0,Orders[[#This Row],[Profit]], 0)</f>
        <v>34.35</v>
      </c>
      <c r="AH499" s="7">
        <f>IFERROR((Orders[[#This Row],[Sales]]/Orders[[#This Row],[Profit_Prodcut/]])*100, "")</f>
        <v>144.91994177583697</v>
      </c>
      <c r="AI499" s="9">
        <f>Orders[[#This Row],[Discount]]</f>
        <v>0.01</v>
      </c>
    </row>
    <row r="500" spans="1:35">
      <c r="A500">
        <v>20046</v>
      </c>
      <c r="B500" t="s">
        <v>50</v>
      </c>
      <c r="C500" s="9">
        <v>0.06</v>
      </c>
      <c r="D500" s="7">
        <v>-66.650000000000006</v>
      </c>
      <c r="E500">
        <v>3.28</v>
      </c>
      <c r="F500">
        <v>3.97</v>
      </c>
      <c r="G500">
        <v>896</v>
      </c>
      <c r="H500" t="s">
        <v>1014</v>
      </c>
      <c r="I500" t="s">
        <v>52</v>
      </c>
      <c r="J500" t="s">
        <v>31</v>
      </c>
      <c r="K500" t="s">
        <v>32</v>
      </c>
      <c r="L500" t="s">
        <v>33</v>
      </c>
      <c r="M500" t="s">
        <v>34</v>
      </c>
      <c r="N500" t="s">
        <v>1012</v>
      </c>
      <c r="O500">
        <v>0.56000000000000005</v>
      </c>
      <c r="P500" t="s">
        <v>36</v>
      </c>
      <c r="Q500" t="s">
        <v>64</v>
      </c>
      <c r="R500" t="s">
        <v>133</v>
      </c>
      <c r="S500" t="s">
        <v>1015</v>
      </c>
      <c r="T500">
        <v>76201</v>
      </c>
      <c r="U500" s="1">
        <v>42014</v>
      </c>
      <c r="V500" s="1">
        <v>42015</v>
      </c>
      <c r="W500">
        <v>5</v>
      </c>
      <c r="X500" s="6">
        <v>16.62</v>
      </c>
      <c r="Y500">
        <v>90166</v>
      </c>
      <c r="Z500">
        <v>1</v>
      </c>
      <c r="AA500" s="10">
        <v>-401.02</v>
      </c>
      <c r="AB500">
        <v>1.06</v>
      </c>
      <c r="AC500" t="s">
        <v>3057</v>
      </c>
      <c r="AD500" t="s">
        <v>3070</v>
      </c>
      <c r="AE500" t="str">
        <f>IF(Orders[[#This Row],[Discount]]&gt;0, "Discounted", "Non-Discounted")</f>
        <v>Discounted</v>
      </c>
      <c r="AF500">
        <f>IF(Orders[[#This Row],[Profit]]&lt;0,Orders[[#This Row],[Profit]], 0)</f>
        <v>-66.650000000000006</v>
      </c>
      <c r="AG500">
        <f>IF(Orders[[#This Row],[Profit]]&gt;0,Orders[[#This Row],[Profit]], 0)</f>
        <v>0</v>
      </c>
      <c r="AH500" s="7" t="str">
        <f>IFERROR((Orders[[#This Row],[Sales]]/Orders[[#This Row],[Profit_Prodcut/]])*100, "")</f>
        <v/>
      </c>
      <c r="AI500" s="9">
        <f>Orders[[#This Row],[Discount]]</f>
        <v>0.06</v>
      </c>
    </row>
    <row r="501" spans="1:35">
      <c r="A501">
        <v>19470</v>
      </c>
      <c r="B501" t="s">
        <v>50</v>
      </c>
      <c r="C501" s="9">
        <v>0.06</v>
      </c>
      <c r="D501" s="7">
        <v>35.950000000000003</v>
      </c>
      <c r="E501">
        <v>47.98</v>
      </c>
      <c r="F501">
        <v>3.61</v>
      </c>
      <c r="G501">
        <v>896</v>
      </c>
      <c r="H501" t="s">
        <v>1014</v>
      </c>
      <c r="I501" t="s">
        <v>52</v>
      </c>
      <c r="J501" t="s">
        <v>31</v>
      </c>
      <c r="K501" t="s">
        <v>80</v>
      </c>
      <c r="L501" t="s">
        <v>183</v>
      </c>
      <c r="M501" t="s">
        <v>54</v>
      </c>
      <c r="N501" t="s">
        <v>1016</v>
      </c>
      <c r="O501">
        <v>0.71</v>
      </c>
      <c r="P501" t="s">
        <v>36</v>
      </c>
      <c r="Q501" t="s">
        <v>64</v>
      </c>
      <c r="R501" t="s">
        <v>133</v>
      </c>
      <c r="S501" t="s">
        <v>1015</v>
      </c>
      <c r="T501">
        <v>76201</v>
      </c>
      <c r="U501" s="1">
        <v>42175</v>
      </c>
      <c r="V501" s="1">
        <v>42177</v>
      </c>
      <c r="W501">
        <v>11</v>
      </c>
      <c r="X501" s="6">
        <v>517.67999999999995</v>
      </c>
      <c r="Y501">
        <v>90167</v>
      </c>
      <c r="Z501">
        <v>2</v>
      </c>
      <c r="AA501" s="10">
        <v>6.95</v>
      </c>
      <c r="AB501">
        <v>33.04</v>
      </c>
      <c r="AC501" t="s">
        <v>3058</v>
      </c>
      <c r="AD501" t="s">
        <v>3070</v>
      </c>
      <c r="AE501" t="str">
        <f>IF(Orders[[#This Row],[Discount]]&gt;0, "Discounted", "Non-Discounted")</f>
        <v>Discounted</v>
      </c>
      <c r="AF501">
        <f>IF(Orders[[#This Row],[Profit]]&lt;0,Orders[[#This Row],[Profit]], 0)</f>
        <v>0</v>
      </c>
      <c r="AG501">
        <f>IF(Orders[[#This Row],[Profit]]&gt;0,Orders[[#This Row],[Profit]], 0)</f>
        <v>35.950000000000003</v>
      </c>
      <c r="AH501" s="7">
        <f>IFERROR((Orders[[#This Row],[Sales]]/Orders[[#This Row],[Profit_Prodcut/]])*100, "")</f>
        <v>1439.9999999999998</v>
      </c>
      <c r="AI501" s="9">
        <f>Orders[[#This Row],[Discount]]</f>
        <v>0.06</v>
      </c>
    </row>
    <row r="502" spans="1:35">
      <c r="A502">
        <v>4724</v>
      </c>
      <c r="B502" t="s">
        <v>28</v>
      </c>
      <c r="C502" s="9">
        <v>0.04</v>
      </c>
      <c r="D502" s="7">
        <v>-173.1</v>
      </c>
      <c r="E502">
        <v>90.97</v>
      </c>
      <c r="F502">
        <v>28</v>
      </c>
      <c r="G502">
        <v>898</v>
      </c>
      <c r="H502" t="s">
        <v>1017</v>
      </c>
      <c r="I502" t="s">
        <v>42</v>
      </c>
      <c r="J502" t="s">
        <v>61</v>
      </c>
      <c r="K502" t="s">
        <v>80</v>
      </c>
      <c r="L502" t="s">
        <v>88</v>
      </c>
      <c r="M502" t="s">
        <v>46</v>
      </c>
      <c r="N502" t="s">
        <v>1018</v>
      </c>
      <c r="O502">
        <v>0.38</v>
      </c>
      <c r="P502" t="s">
        <v>36</v>
      </c>
      <c r="Q502" t="s">
        <v>56</v>
      </c>
      <c r="R502" t="s">
        <v>74</v>
      </c>
      <c r="S502" t="s">
        <v>93</v>
      </c>
      <c r="T502">
        <v>10039</v>
      </c>
      <c r="U502" s="1">
        <v>42016</v>
      </c>
      <c r="V502" s="1">
        <v>42017</v>
      </c>
      <c r="W502">
        <v>6</v>
      </c>
      <c r="X502" s="6">
        <v>573.30999999999995</v>
      </c>
      <c r="Y502">
        <v>33635</v>
      </c>
      <c r="Z502">
        <v>1</v>
      </c>
      <c r="AA502" s="10">
        <v>-30.19</v>
      </c>
      <c r="AB502">
        <v>23.89</v>
      </c>
      <c r="AC502" t="s">
        <v>3057</v>
      </c>
      <c r="AD502" t="s">
        <v>3070</v>
      </c>
      <c r="AE502" t="str">
        <f>IF(Orders[[#This Row],[Discount]]&gt;0, "Discounted", "Non-Discounted")</f>
        <v>Discounted</v>
      </c>
      <c r="AF502">
        <f>IF(Orders[[#This Row],[Profit]]&lt;0,Orders[[#This Row],[Profit]], 0)</f>
        <v>-173.1</v>
      </c>
      <c r="AG502">
        <f>IF(Orders[[#This Row],[Profit]]&gt;0,Orders[[#This Row],[Profit]], 0)</f>
        <v>0</v>
      </c>
      <c r="AH502" s="7" t="str">
        <f>IFERROR((Orders[[#This Row],[Sales]]/Orders[[#This Row],[Profit_Prodcut/]])*100, "")</f>
        <v/>
      </c>
      <c r="AI502" s="9">
        <f>Orders[[#This Row],[Discount]]</f>
        <v>0.04</v>
      </c>
    </row>
    <row r="503" spans="1:35">
      <c r="A503">
        <v>4725</v>
      </c>
      <c r="B503" t="s">
        <v>28</v>
      </c>
      <c r="C503" s="9">
        <v>7.0000000000000007E-2</v>
      </c>
      <c r="D503" s="7">
        <v>-96.16</v>
      </c>
      <c r="E503">
        <v>20.34</v>
      </c>
      <c r="F503">
        <v>35</v>
      </c>
      <c r="G503">
        <v>898</v>
      </c>
      <c r="H503" t="s">
        <v>1017</v>
      </c>
      <c r="I503" t="s">
        <v>52</v>
      </c>
      <c r="J503" t="s">
        <v>61</v>
      </c>
      <c r="K503" t="s">
        <v>32</v>
      </c>
      <c r="L503" t="s">
        <v>144</v>
      </c>
      <c r="M503" t="s">
        <v>239</v>
      </c>
      <c r="N503" t="s">
        <v>378</v>
      </c>
      <c r="O503">
        <v>0.84</v>
      </c>
      <c r="P503" t="s">
        <v>36</v>
      </c>
      <c r="Q503" t="s">
        <v>56</v>
      </c>
      <c r="R503" t="s">
        <v>74</v>
      </c>
      <c r="S503" t="s">
        <v>93</v>
      </c>
      <c r="T503">
        <v>10039</v>
      </c>
      <c r="U503" s="1">
        <v>42016</v>
      </c>
      <c r="V503" s="1">
        <v>42017</v>
      </c>
      <c r="W503">
        <v>5</v>
      </c>
      <c r="X503" s="6">
        <v>140.22999999999999</v>
      </c>
      <c r="Y503">
        <v>33635</v>
      </c>
      <c r="Z503">
        <v>1</v>
      </c>
      <c r="AA503" s="10">
        <v>-68.569999999999993</v>
      </c>
      <c r="AB503">
        <v>10.55</v>
      </c>
      <c r="AC503" t="s">
        <v>3057</v>
      </c>
      <c r="AD503" t="s">
        <v>3070</v>
      </c>
      <c r="AE503" t="str">
        <f>IF(Orders[[#This Row],[Discount]]&gt;0, "Discounted", "Non-Discounted")</f>
        <v>Discounted</v>
      </c>
      <c r="AF503">
        <f>IF(Orders[[#This Row],[Profit]]&lt;0,Orders[[#This Row],[Profit]], 0)</f>
        <v>-96.16</v>
      </c>
      <c r="AG503">
        <f>IF(Orders[[#This Row],[Profit]]&gt;0,Orders[[#This Row],[Profit]], 0)</f>
        <v>0</v>
      </c>
      <c r="AH503" s="7" t="str">
        <f>IFERROR((Orders[[#This Row],[Sales]]/Orders[[#This Row],[Profit_Prodcut/]])*100, "")</f>
        <v/>
      </c>
      <c r="AI503" s="9">
        <f>Orders[[#This Row],[Discount]]</f>
        <v>7.0000000000000007E-2</v>
      </c>
    </row>
    <row r="504" spans="1:35">
      <c r="A504">
        <v>1311</v>
      </c>
      <c r="B504" t="s">
        <v>40</v>
      </c>
      <c r="C504" s="9">
        <v>0.02</v>
      </c>
      <c r="D504" s="7">
        <v>263.39999999999998</v>
      </c>
      <c r="E504">
        <v>12.53</v>
      </c>
      <c r="F504">
        <v>0.49</v>
      </c>
      <c r="G504">
        <v>898</v>
      </c>
      <c r="H504" t="s">
        <v>1017</v>
      </c>
      <c r="I504" t="s">
        <v>52</v>
      </c>
      <c r="J504" t="s">
        <v>61</v>
      </c>
      <c r="K504" t="s">
        <v>32</v>
      </c>
      <c r="L504" t="s">
        <v>137</v>
      </c>
      <c r="M504" t="s">
        <v>62</v>
      </c>
      <c r="N504" t="s">
        <v>1019</v>
      </c>
      <c r="O504">
        <v>0.38</v>
      </c>
      <c r="P504" t="s">
        <v>36</v>
      </c>
      <c r="Q504" t="s">
        <v>56</v>
      </c>
      <c r="R504" t="s">
        <v>74</v>
      </c>
      <c r="S504" t="s">
        <v>93</v>
      </c>
      <c r="T504">
        <v>10039</v>
      </c>
      <c r="U504" s="1">
        <v>42031</v>
      </c>
      <c r="V504" s="1">
        <v>42031</v>
      </c>
      <c r="W504">
        <v>47</v>
      </c>
      <c r="X504" s="6">
        <v>594.44000000000005</v>
      </c>
      <c r="Y504">
        <v>9606</v>
      </c>
      <c r="Z504">
        <v>0</v>
      </c>
      <c r="AA504" s="10">
        <v>44.31</v>
      </c>
      <c r="AB504">
        <v>12.13</v>
      </c>
      <c r="AC504" t="s">
        <v>3057</v>
      </c>
      <c r="AD504" t="s">
        <v>3070</v>
      </c>
      <c r="AE504" t="str">
        <f>IF(Orders[[#This Row],[Discount]]&gt;0, "Discounted", "Non-Discounted")</f>
        <v>Discounted</v>
      </c>
      <c r="AF504">
        <f>IF(Orders[[#This Row],[Profit]]&lt;0,Orders[[#This Row],[Profit]], 0)</f>
        <v>0</v>
      </c>
      <c r="AG504">
        <f>IF(Orders[[#This Row],[Profit]]&gt;0,Orders[[#This Row],[Profit]], 0)</f>
        <v>263.39999999999998</v>
      </c>
      <c r="AH504" s="7">
        <f>IFERROR((Orders[[#This Row],[Sales]]/Orders[[#This Row],[Profit_Prodcut/]])*100, "")</f>
        <v>225.67957479119215</v>
      </c>
      <c r="AI504" s="9">
        <f>Orders[[#This Row],[Discount]]</f>
        <v>0.02</v>
      </c>
    </row>
    <row r="505" spans="1:35">
      <c r="A505">
        <v>1312</v>
      </c>
      <c r="B505" t="s">
        <v>40</v>
      </c>
      <c r="C505" s="9">
        <v>7.0000000000000007E-2</v>
      </c>
      <c r="D505" s="7">
        <v>37.31</v>
      </c>
      <c r="E505">
        <v>5.18</v>
      </c>
      <c r="F505">
        <v>2.04</v>
      </c>
      <c r="G505">
        <v>898</v>
      </c>
      <c r="H505" t="s">
        <v>1017</v>
      </c>
      <c r="I505" t="s">
        <v>30</v>
      </c>
      <c r="J505" t="s">
        <v>61</v>
      </c>
      <c r="K505" t="s">
        <v>32</v>
      </c>
      <c r="L505" t="s">
        <v>96</v>
      </c>
      <c r="M505" t="s">
        <v>34</v>
      </c>
      <c r="N505" t="s">
        <v>170</v>
      </c>
      <c r="O505">
        <v>0.36</v>
      </c>
      <c r="P505" t="s">
        <v>36</v>
      </c>
      <c r="Q505" t="s">
        <v>56</v>
      </c>
      <c r="R505" t="s">
        <v>74</v>
      </c>
      <c r="S505" t="s">
        <v>93</v>
      </c>
      <c r="T505">
        <v>10039</v>
      </c>
      <c r="U505" s="1">
        <v>42031</v>
      </c>
      <c r="V505" s="1">
        <v>42033</v>
      </c>
      <c r="W505">
        <v>44</v>
      </c>
      <c r="X505" s="6">
        <v>228.5</v>
      </c>
      <c r="Y505">
        <v>9606</v>
      </c>
      <c r="Z505">
        <v>2</v>
      </c>
      <c r="AA505" s="10">
        <v>16.329999999999998</v>
      </c>
      <c r="AB505">
        <v>17.2</v>
      </c>
      <c r="AC505" t="s">
        <v>3057</v>
      </c>
      <c r="AD505" t="s">
        <v>3070</v>
      </c>
      <c r="AE505" t="str">
        <f>IF(Orders[[#This Row],[Discount]]&gt;0, "Discounted", "Non-Discounted")</f>
        <v>Discounted</v>
      </c>
      <c r="AF505">
        <f>IF(Orders[[#This Row],[Profit]]&lt;0,Orders[[#This Row],[Profit]], 0)</f>
        <v>0</v>
      </c>
      <c r="AG505">
        <f>IF(Orders[[#This Row],[Profit]]&gt;0,Orders[[#This Row],[Profit]], 0)</f>
        <v>37.31</v>
      </c>
      <c r="AH505" s="7">
        <f>IFERROR((Orders[[#This Row],[Sales]]/Orders[[#This Row],[Profit_Prodcut/]])*100, "")</f>
        <v>612.43634414366113</v>
      </c>
      <c r="AI505" s="9">
        <f>Orders[[#This Row],[Discount]]</f>
        <v>7.0000000000000007E-2</v>
      </c>
    </row>
    <row r="506" spans="1:35">
      <c r="A506">
        <v>22724</v>
      </c>
      <c r="B506" t="s">
        <v>28</v>
      </c>
      <c r="C506" s="9">
        <v>0.04</v>
      </c>
      <c r="D506" s="7">
        <v>-173.1</v>
      </c>
      <c r="E506">
        <v>90.97</v>
      </c>
      <c r="F506">
        <v>28</v>
      </c>
      <c r="G506">
        <v>899</v>
      </c>
      <c r="H506" t="s">
        <v>1020</v>
      </c>
      <c r="I506" t="s">
        <v>42</v>
      </c>
      <c r="J506" t="s">
        <v>61</v>
      </c>
      <c r="K506" t="s">
        <v>80</v>
      </c>
      <c r="L506" t="s">
        <v>88</v>
      </c>
      <c r="M506" t="s">
        <v>46</v>
      </c>
      <c r="N506" t="s">
        <v>1018</v>
      </c>
      <c r="O506">
        <v>0.38</v>
      </c>
      <c r="P506" t="s">
        <v>36</v>
      </c>
      <c r="Q506" t="s">
        <v>56</v>
      </c>
      <c r="R506" t="s">
        <v>237</v>
      </c>
      <c r="S506" t="s">
        <v>1021</v>
      </c>
      <c r="T506">
        <v>16602</v>
      </c>
      <c r="U506" s="1">
        <v>42016</v>
      </c>
      <c r="V506" s="1">
        <v>42017</v>
      </c>
      <c r="W506">
        <v>2</v>
      </c>
      <c r="X506" s="6">
        <v>191.1</v>
      </c>
      <c r="Y506">
        <v>86263</v>
      </c>
      <c r="Z506">
        <v>1</v>
      </c>
      <c r="AA506" s="10">
        <v>-90.58</v>
      </c>
      <c r="AB506">
        <v>7.96</v>
      </c>
      <c r="AC506" t="s">
        <v>3057</v>
      </c>
      <c r="AD506" t="s">
        <v>3070</v>
      </c>
      <c r="AE506" t="str">
        <f>IF(Orders[[#This Row],[Discount]]&gt;0, "Discounted", "Non-Discounted")</f>
        <v>Discounted</v>
      </c>
      <c r="AF506">
        <f>IF(Orders[[#This Row],[Profit]]&lt;0,Orders[[#This Row],[Profit]], 0)</f>
        <v>-173.1</v>
      </c>
      <c r="AG506">
        <f>IF(Orders[[#This Row],[Profit]]&gt;0,Orders[[#This Row],[Profit]], 0)</f>
        <v>0</v>
      </c>
      <c r="AH506" s="7" t="str">
        <f>IFERROR((Orders[[#This Row],[Sales]]/Orders[[#This Row],[Profit_Prodcut/]])*100, "")</f>
        <v/>
      </c>
      <c r="AI506" s="9">
        <f>Orders[[#This Row],[Discount]]</f>
        <v>0.04</v>
      </c>
    </row>
    <row r="507" spans="1:35">
      <c r="A507">
        <v>22725</v>
      </c>
      <c r="B507" t="s">
        <v>28</v>
      </c>
      <c r="C507" s="9">
        <v>7.0000000000000007E-2</v>
      </c>
      <c r="D507" s="7">
        <v>-96.16</v>
      </c>
      <c r="E507">
        <v>20.34</v>
      </c>
      <c r="F507">
        <v>35</v>
      </c>
      <c r="G507">
        <v>899</v>
      </c>
      <c r="H507" t="s">
        <v>1020</v>
      </c>
      <c r="I507" t="s">
        <v>52</v>
      </c>
      <c r="J507" t="s">
        <v>61</v>
      </c>
      <c r="K507" t="s">
        <v>32</v>
      </c>
      <c r="L507" t="s">
        <v>144</v>
      </c>
      <c r="M507" t="s">
        <v>239</v>
      </c>
      <c r="N507" t="s">
        <v>378</v>
      </c>
      <c r="O507">
        <v>0.84</v>
      </c>
      <c r="P507" t="s">
        <v>36</v>
      </c>
      <c r="Q507" t="s">
        <v>56</v>
      </c>
      <c r="R507" t="s">
        <v>237</v>
      </c>
      <c r="S507" t="s">
        <v>1021</v>
      </c>
      <c r="T507">
        <v>16602</v>
      </c>
      <c r="U507" s="1">
        <v>42016</v>
      </c>
      <c r="V507" s="1">
        <v>42017</v>
      </c>
      <c r="W507">
        <v>1</v>
      </c>
      <c r="X507" s="6">
        <v>28.05</v>
      </c>
      <c r="Y507">
        <v>86263</v>
      </c>
      <c r="Z507">
        <v>1</v>
      </c>
      <c r="AA507" s="10">
        <v>-342.82</v>
      </c>
      <c r="AB507">
        <v>2.11</v>
      </c>
      <c r="AC507" t="s">
        <v>3057</v>
      </c>
      <c r="AD507" t="s">
        <v>3070</v>
      </c>
      <c r="AE507" t="str">
        <f>IF(Orders[[#This Row],[Discount]]&gt;0, "Discounted", "Non-Discounted")</f>
        <v>Discounted</v>
      </c>
      <c r="AF507">
        <f>IF(Orders[[#This Row],[Profit]]&lt;0,Orders[[#This Row],[Profit]], 0)</f>
        <v>-96.16</v>
      </c>
      <c r="AG507">
        <f>IF(Orders[[#This Row],[Profit]]&gt;0,Orders[[#This Row],[Profit]], 0)</f>
        <v>0</v>
      </c>
      <c r="AH507" s="7" t="str">
        <f>IFERROR((Orders[[#This Row],[Sales]]/Orders[[#This Row],[Profit_Prodcut/]])*100, "")</f>
        <v/>
      </c>
      <c r="AI507" s="9">
        <f>Orders[[#This Row],[Discount]]</f>
        <v>7.0000000000000007E-2</v>
      </c>
    </row>
    <row r="508" spans="1:35">
      <c r="A508">
        <v>19311</v>
      </c>
      <c r="B508" t="s">
        <v>40</v>
      </c>
      <c r="C508" s="9">
        <v>0.02</v>
      </c>
      <c r="D508" s="7">
        <v>104.72</v>
      </c>
      <c r="E508">
        <v>12.53</v>
      </c>
      <c r="F508">
        <v>0.49</v>
      </c>
      <c r="G508">
        <v>899</v>
      </c>
      <c r="H508" t="s">
        <v>1020</v>
      </c>
      <c r="I508" t="s">
        <v>52</v>
      </c>
      <c r="J508" t="s">
        <v>61</v>
      </c>
      <c r="K508" t="s">
        <v>32</v>
      </c>
      <c r="L508" t="s">
        <v>137</v>
      </c>
      <c r="M508" t="s">
        <v>62</v>
      </c>
      <c r="N508" t="s">
        <v>1019</v>
      </c>
      <c r="O508">
        <v>0.38</v>
      </c>
      <c r="P508" t="s">
        <v>36</v>
      </c>
      <c r="Q508" t="s">
        <v>56</v>
      </c>
      <c r="R508" t="s">
        <v>237</v>
      </c>
      <c r="S508" t="s">
        <v>1021</v>
      </c>
      <c r="T508">
        <v>16602</v>
      </c>
      <c r="U508" s="1">
        <v>42031</v>
      </c>
      <c r="V508" s="1">
        <v>42031</v>
      </c>
      <c r="W508">
        <v>12</v>
      </c>
      <c r="X508" s="6">
        <v>151.77000000000001</v>
      </c>
      <c r="Y508">
        <v>86264</v>
      </c>
      <c r="Z508">
        <v>0</v>
      </c>
      <c r="AA508" s="10">
        <v>69</v>
      </c>
      <c r="AB508">
        <v>3.1</v>
      </c>
      <c r="AC508" t="s">
        <v>3057</v>
      </c>
      <c r="AD508" t="s">
        <v>3070</v>
      </c>
      <c r="AE508" t="str">
        <f>IF(Orders[[#This Row],[Discount]]&gt;0, "Discounted", "Non-Discounted")</f>
        <v>Discounted</v>
      </c>
      <c r="AF508">
        <f>IF(Orders[[#This Row],[Profit]]&lt;0,Orders[[#This Row],[Profit]], 0)</f>
        <v>0</v>
      </c>
      <c r="AG508">
        <f>IF(Orders[[#This Row],[Profit]]&gt;0,Orders[[#This Row],[Profit]], 0)</f>
        <v>104.72</v>
      </c>
      <c r="AH508" s="7">
        <f>IFERROR((Orders[[#This Row],[Sales]]/Orders[[#This Row],[Profit_Prodcut/]])*100, "")</f>
        <v>144.92933537051184</v>
      </c>
      <c r="AI508" s="9">
        <f>Orders[[#This Row],[Discount]]</f>
        <v>0.02</v>
      </c>
    </row>
    <row r="509" spans="1:35">
      <c r="A509">
        <v>19312</v>
      </c>
      <c r="B509" t="s">
        <v>40</v>
      </c>
      <c r="C509" s="9">
        <v>7.0000000000000007E-2</v>
      </c>
      <c r="D509" s="7">
        <v>37.31</v>
      </c>
      <c r="E509">
        <v>5.18</v>
      </c>
      <c r="F509">
        <v>2.04</v>
      </c>
      <c r="G509">
        <v>899</v>
      </c>
      <c r="H509" t="s">
        <v>1020</v>
      </c>
      <c r="I509" t="s">
        <v>30</v>
      </c>
      <c r="J509" t="s">
        <v>61</v>
      </c>
      <c r="K509" t="s">
        <v>32</v>
      </c>
      <c r="L509" t="s">
        <v>96</v>
      </c>
      <c r="M509" t="s">
        <v>34</v>
      </c>
      <c r="N509" t="s">
        <v>170</v>
      </c>
      <c r="O509">
        <v>0.36</v>
      </c>
      <c r="P509" t="s">
        <v>36</v>
      </c>
      <c r="Q509" t="s">
        <v>56</v>
      </c>
      <c r="R509" t="s">
        <v>237</v>
      </c>
      <c r="S509" t="s">
        <v>1021</v>
      </c>
      <c r="T509">
        <v>16602</v>
      </c>
      <c r="U509" s="1">
        <v>42031</v>
      </c>
      <c r="V509" s="1">
        <v>42033</v>
      </c>
      <c r="W509">
        <v>11</v>
      </c>
      <c r="X509" s="6">
        <v>57.13</v>
      </c>
      <c r="Y509">
        <v>86264</v>
      </c>
      <c r="Z509">
        <v>2</v>
      </c>
      <c r="AA509" s="10">
        <v>65.31</v>
      </c>
      <c r="AB509">
        <v>4.3</v>
      </c>
      <c r="AC509" t="s">
        <v>3057</v>
      </c>
      <c r="AD509" t="s">
        <v>3070</v>
      </c>
      <c r="AE509" t="str">
        <f>IF(Orders[[#This Row],[Discount]]&gt;0, "Discounted", "Non-Discounted")</f>
        <v>Discounted</v>
      </c>
      <c r="AF509">
        <f>IF(Orders[[#This Row],[Profit]]&lt;0,Orders[[#This Row],[Profit]], 0)</f>
        <v>0</v>
      </c>
      <c r="AG509">
        <f>IF(Orders[[#This Row],[Profit]]&gt;0,Orders[[#This Row],[Profit]], 0)</f>
        <v>37.31</v>
      </c>
      <c r="AH509" s="7">
        <f>IFERROR((Orders[[#This Row],[Sales]]/Orders[[#This Row],[Profit_Prodcut/]])*100, "")</f>
        <v>153.12248726882873</v>
      </c>
      <c r="AI509" s="9">
        <f>Orders[[#This Row],[Discount]]</f>
        <v>7.0000000000000007E-2</v>
      </c>
    </row>
    <row r="510" spans="1:35">
      <c r="A510">
        <v>24981</v>
      </c>
      <c r="B510" t="s">
        <v>40</v>
      </c>
      <c r="C510" s="9">
        <v>0</v>
      </c>
      <c r="D510" s="7">
        <v>80.67</v>
      </c>
      <c r="E510">
        <v>5.98</v>
      </c>
      <c r="F510">
        <v>1.49</v>
      </c>
      <c r="G510">
        <v>903</v>
      </c>
      <c r="H510" t="s">
        <v>1022</v>
      </c>
      <c r="I510" t="s">
        <v>52</v>
      </c>
      <c r="J510" t="s">
        <v>117</v>
      </c>
      <c r="K510" t="s">
        <v>32</v>
      </c>
      <c r="L510" t="s">
        <v>112</v>
      </c>
      <c r="M510" t="s">
        <v>62</v>
      </c>
      <c r="N510" t="s">
        <v>1023</v>
      </c>
      <c r="O510">
        <v>0.39</v>
      </c>
      <c r="P510" t="s">
        <v>36</v>
      </c>
      <c r="Q510" t="s">
        <v>56</v>
      </c>
      <c r="R510" t="s">
        <v>196</v>
      </c>
      <c r="S510" t="s">
        <v>1024</v>
      </c>
      <c r="T510">
        <v>1887</v>
      </c>
      <c r="U510" s="1">
        <v>42075</v>
      </c>
      <c r="V510" s="1">
        <v>42077</v>
      </c>
      <c r="W510">
        <v>18</v>
      </c>
      <c r="X510" s="6">
        <v>116.92</v>
      </c>
      <c r="Y510">
        <v>90806</v>
      </c>
      <c r="Z510">
        <v>2</v>
      </c>
      <c r="AA510" s="10">
        <v>69</v>
      </c>
      <c r="AB510">
        <v>0</v>
      </c>
      <c r="AC510" t="s">
        <v>3062</v>
      </c>
      <c r="AD510" t="s">
        <v>3071</v>
      </c>
      <c r="AE510" t="str">
        <f>IF(Orders[[#This Row],[Discount]]&gt;0, "Discounted", "Non-Discounted")</f>
        <v>Non-Discounted</v>
      </c>
      <c r="AF510">
        <f>IF(Orders[[#This Row],[Profit]]&lt;0,Orders[[#This Row],[Profit]], 0)</f>
        <v>0</v>
      </c>
      <c r="AG510">
        <f>IF(Orders[[#This Row],[Profit]]&gt;0,Orders[[#This Row],[Profit]], 0)</f>
        <v>80.67</v>
      </c>
      <c r="AH510" s="7">
        <f>IFERROR((Orders[[#This Row],[Sales]]/Orders[[#This Row],[Profit_Prodcut/]])*100, "")</f>
        <v>144.93615966282385</v>
      </c>
      <c r="AI510" s="9">
        <f>Orders[[#This Row],[Discount]]</f>
        <v>0</v>
      </c>
    </row>
    <row r="511" spans="1:35">
      <c r="A511">
        <v>22288</v>
      </c>
      <c r="B511" t="s">
        <v>50</v>
      </c>
      <c r="C511" s="9">
        <v>0.09</v>
      </c>
      <c r="D511" s="7">
        <v>114.32</v>
      </c>
      <c r="E511">
        <v>35.99</v>
      </c>
      <c r="F511">
        <v>5.99</v>
      </c>
      <c r="G511">
        <v>907</v>
      </c>
      <c r="H511" t="s">
        <v>1025</v>
      </c>
      <c r="I511" t="s">
        <v>52</v>
      </c>
      <c r="J511" t="s">
        <v>43</v>
      </c>
      <c r="K511" t="s">
        <v>80</v>
      </c>
      <c r="L511" t="s">
        <v>81</v>
      </c>
      <c r="M511" t="s">
        <v>34</v>
      </c>
      <c r="N511" t="s">
        <v>984</v>
      </c>
      <c r="O511">
        <v>0.38</v>
      </c>
      <c r="P511" t="s">
        <v>36</v>
      </c>
      <c r="Q511" t="s">
        <v>139</v>
      </c>
      <c r="R511" t="s">
        <v>616</v>
      </c>
      <c r="S511" t="s">
        <v>678</v>
      </c>
      <c r="T511">
        <v>42420</v>
      </c>
      <c r="U511" s="1">
        <v>42061</v>
      </c>
      <c r="V511" s="1">
        <v>42062</v>
      </c>
      <c r="W511">
        <v>5</v>
      </c>
      <c r="X511" s="6">
        <v>151.6</v>
      </c>
      <c r="Y511">
        <v>86459</v>
      </c>
      <c r="Z511">
        <v>1</v>
      </c>
      <c r="AA511" s="10">
        <v>75.41</v>
      </c>
      <c r="AB511">
        <v>14.99</v>
      </c>
      <c r="AC511" t="s">
        <v>3059</v>
      </c>
      <c r="AD511" t="s">
        <v>3070</v>
      </c>
      <c r="AE511" t="str">
        <f>IF(Orders[[#This Row],[Discount]]&gt;0, "Discounted", "Non-Discounted")</f>
        <v>Discounted</v>
      </c>
      <c r="AF511">
        <f>IF(Orders[[#This Row],[Profit]]&lt;0,Orders[[#This Row],[Profit]], 0)</f>
        <v>0</v>
      </c>
      <c r="AG511">
        <f>IF(Orders[[#This Row],[Profit]]&gt;0,Orders[[#This Row],[Profit]], 0)</f>
        <v>114.32</v>
      </c>
      <c r="AH511" s="7">
        <f>IFERROR((Orders[[#This Row],[Sales]]/Orders[[#This Row],[Profit_Prodcut/]])*100, "")</f>
        <v>132.61021693491952</v>
      </c>
      <c r="AI511" s="9">
        <f>Orders[[#This Row],[Discount]]</f>
        <v>0.09</v>
      </c>
    </row>
    <row r="512" spans="1:35">
      <c r="A512">
        <v>21345</v>
      </c>
      <c r="B512" t="s">
        <v>59</v>
      </c>
      <c r="C512" s="9">
        <v>0.09</v>
      </c>
      <c r="D512" s="7">
        <v>1107.4100000000001</v>
      </c>
      <c r="E512">
        <v>2.6</v>
      </c>
      <c r="F512">
        <v>2.4</v>
      </c>
      <c r="G512">
        <v>907</v>
      </c>
      <c r="H512" t="s">
        <v>1025</v>
      </c>
      <c r="I512" t="s">
        <v>52</v>
      </c>
      <c r="J512" t="s">
        <v>43</v>
      </c>
      <c r="K512" t="s">
        <v>32</v>
      </c>
      <c r="L512" t="s">
        <v>33</v>
      </c>
      <c r="M512" t="s">
        <v>34</v>
      </c>
      <c r="N512" t="s">
        <v>1026</v>
      </c>
      <c r="O512">
        <v>0.57999999999999996</v>
      </c>
      <c r="P512" t="s">
        <v>36</v>
      </c>
      <c r="Q512" t="s">
        <v>139</v>
      </c>
      <c r="R512" t="s">
        <v>616</v>
      </c>
      <c r="S512" t="s">
        <v>678</v>
      </c>
      <c r="T512">
        <v>42420</v>
      </c>
      <c r="U512" s="1">
        <v>42172</v>
      </c>
      <c r="V512" s="1">
        <v>42174</v>
      </c>
      <c r="W512">
        <v>12</v>
      </c>
      <c r="X512" s="6">
        <v>31.73</v>
      </c>
      <c r="Y512">
        <v>86460</v>
      </c>
      <c r="Z512">
        <v>2</v>
      </c>
      <c r="AA512" s="10">
        <v>3490.1</v>
      </c>
      <c r="AB512">
        <v>3.14</v>
      </c>
      <c r="AC512" t="s">
        <v>3058</v>
      </c>
      <c r="AD512" t="s">
        <v>3070</v>
      </c>
      <c r="AE512" t="str">
        <f>IF(Orders[[#This Row],[Discount]]&gt;0, "Discounted", "Non-Discounted")</f>
        <v>Discounted</v>
      </c>
      <c r="AF512">
        <f>IF(Orders[[#This Row],[Profit]]&lt;0,Orders[[#This Row],[Profit]], 0)</f>
        <v>0</v>
      </c>
      <c r="AG512">
        <f>IF(Orders[[#This Row],[Profit]]&gt;0,Orders[[#This Row],[Profit]], 0)</f>
        <v>1107.4100000000001</v>
      </c>
      <c r="AH512" s="7">
        <f>IFERROR((Orders[[#This Row],[Sales]]/Orders[[#This Row],[Profit_Prodcut/]])*100, "")</f>
        <v>2.8652441281910042</v>
      </c>
      <c r="AI512" s="9">
        <f>Orders[[#This Row],[Discount]]</f>
        <v>0.09</v>
      </c>
    </row>
    <row r="513" spans="1:35">
      <c r="A513">
        <v>19480</v>
      </c>
      <c r="B513" t="s">
        <v>50</v>
      </c>
      <c r="C513" s="9">
        <v>0</v>
      </c>
      <c r="D513" s="7">
        <v>-149.21</v>
      </c>
      <c r="E513">
        <v>5.28</v>
      </c>
      <c r="F513">
        <v>5.61</v>
      </c>
      <c r="G513">
        <v>910</v>
      </c>
      <c r="H513" t="s">
        <v>1027</v>
      </c>
      <c r="I513" t="s">
        <v>52</v>
      </c>
      <c r="J513" t="s">
        <v>31</v>
      </c>
      <c r="K513" t="s">
        <v>32</v>
      </c>
      <c r="L513" t="s">
        <v>96</v>
      </c>
      <c r="M513" t="s">
        <v>62</v>
      </c>
      <c r="N513" t="s">
        <v>839</v>
      </c>
      <c r="O513">
        <v>0.4</v>
      </c>
      <c r="P513" t="s">
        <v>36</v>
      </c>
      <c r="Q513" t="s">
        <v>139</v>
      </c>
      <c r="R513" t="s">
        <v>961</v>
      </c>
      <c r="S513" t="s">
        <v>962</v>
      </c>
      <c r="T513">
        <v>71854</v>
      </c>
      <c r="U513" s="1">
        <v>42138</v>
      </c>
      <c r="V513" s="1">
        <v>42138</v>
      </c>
      <c r="W513">
        <v>15</v>
      </c>
      <c r="X513" s="6">
        <v>85.26</v>
      </c>
      <c r="Y513">
        <v>90187</v>
      </c>
      <c r="Z513">
        <v>0</v>
      </c>
      <c r="AA513" s="10">
        <v>-175.01</v>
      </c>
      <c r="AB513">
        <v>0</v>
      </c>
      <c r="AC513" t="s">
        <v>3060</v>
      </c>
      <c r="AD513" t="s">
        <v>3071</v>
      </c>
      <c r="AE513" t="str">
        <f>IF(Orders[[#This Row],[Discount]]&gt;0, "Discounted", "Non-Discounted")</f>
        <v>Non-Discounted</v>
      </c>
      <c r="AF513">
        <f>IF(Orders[[#This Row],[Profit]]&lt;0,Orders[[#This Row],[Profit]], 0)</f>
        <v>-149.21</v>
      </c>
      <c r="AG513">
        <f>IF(Orders[[#This Row],[Profit]]&gt;0,Orders[[#This Row],[Profit]], 0)</f>
        <v>0</v>
      </c>
      <c r="AH513" s="7" t="str">
        <f>IFERROR((Orders[[#This Row],[Sales]]/Orders[[#This Row],[Profit_Prodcut/]])*100, "")</f>
        <v/>
      </c>
      <c r="AI513" s="9">
        <f>Orders[[#This Row],[Discount]]</f>
        <v>0</v>
      </c>
    </row>
    <row r="514" spans="1:35">
      <c r="A514">
        <v>25356</v>
      </c>
      <c r="B514" t="s">
        <v>40</v>
      </c>
      <c r="C514" s="9">
        <v>0.05</v>
      </c>
      <c r="D514" s="7">
        <v>-21.02</v>
      </c>
      <c r="E514">
        <v>7.64</v>
      </c>
      <c r="F514">
        <v>5.83</v>
      </c>
      <c r="G514">
        <v>911</v>
      </c>
      <c r="H514" t="s">
        <v>1028</v>
      </c>
      <c r="I514" t="s">
        <v>52</v>
      </c>
      <c r="J514" t="s">
        <v>31</v>
      </c>
      <c r="K514" t="s">
        <v>32</v>
      </c>
      <c r="L514" t="s">
        <v>96</v>
      </c>
      <c r="M514" t="s">
        <v>34</v>
      </c>
      <c r="N514" t="s">
        <v>1029</v>
      </c>
      <c r="O514">
        <v>0.36</v>
      </c>
      <c r="P514" t="s">
        <v>36</v>
      </c>
      <c r="Q514" t="s">
        <v>56</v>
      </c>
      <c r="R514" t="s">
        <v>651</v>
      </c>
      <c r="S514" t="s">
        <v>1030</v>
      </c>
      <c r="T514">
        <v>26003</v>
      </c>
      <c r="U514" s="1">
        <v>42035</v>
      </c>
      <c r="V514" s="1">
        <v>42037</v>
      </c>
      <c r="W514">
        <v>2</v>
      </c>
      <c r="X514" s="6">
        <v>16.600000000000001</v>
      </c>
      <c r="Y514">
        <v>90185</v>
      </c>
      <c r="Z514">
        <v>2</v>
      </c>
      <c r="AA514" s="10">
        <v>-126.61</v>
      </c>
      <c r="AB514">
        <v>0.87</v>
      </c>
      <c r="AC514" t="s">
        <v>3057</v>
      </c>
      <c r="AD514" t="s">
        <v>3070</v>
      </c>
      <c r="AE514" t="str">
        <f>IF(Orders[[#This Row],[Discount]]&gt;0, "Discounted", "Non-Discounted")</f>
        <v>Discounted</v>
      </c>
      <c r="AF514">
        <f>IF(Orders[[#This Row],[Profit]]&lt;0,Orders[[#This Row],[Profit]], 0)</f>
        <v>-21.02</v>
      </c>
      <c r="AG514">
        <f>IF(Orders[[#This Row],[Profit]]&gt;0,Orders[[#This Row],[Profit]], 0)</f>
        <v>0</v>
      </c>
      <c r="AH514" s="7" t="str">
        <f>IFERROR((Orders[[#This Row],[Sales]]/Orders[[#This Row],[Profit_Prodcut/]])*100, "")</f>
        <v/>
      </c>
      <c r="AI514" s="9">
        <f>Orders[[#This Row],[Discount]]</f>
        <v>0.05</v>
      </c>
    </row>
    <row r="515" spans="1:35">
      <c r="A515">
        <v>25357</v>
      </c>
      <c r="B515" t="s">
        <v>40</v>
      </c>
      <c r="C515" s="9">
        <v>0.04</v>
      </c>
      <c r="D515" s="7">
        <v>-655.53</v>
      </c>
      <c r="E515">
        <v>218.75</v>
      </c>
      <c r="F515">
        <v>69.64</v>
      </c>
      <c r="G515">
        <v>911</v>
      </c>
      <c r="H515" t="s">
        <v>1028</v>
      </c>
      <c r="I515" t="s">
        <v>42</v>
      </c>
      <c r="J515" t="s">
        <v>31</v>
      </c>
      <c r="K515" t="s">
        <v>44</v>
      </c>
      <c r="L515" t="s">
        <v>155</v>
      </c>
      <c r="M515" t="s">
        <v>124</v>
      </c>
      <c r="N515" t="s">
        <v>658</v>
      </c>
      <c r="O515">
        <v>0.72</v>
      </c>
      <c r="P515" t="s">
        <v>36</v>
      </c>
      <c r="Q515" t="s">
        <v>56</v>
      </c>
      <c r="R515" t="s">
        <v>651</v>
      </c>
      <c r="S515" t="s">
        <v>1030</v>
      </c>
      <c r="T515">
        <v>26003</v>
      </c>
      <c r="U515" s="1">
        <v>42035</v>
      </c>
      <c r="V515" s="1">
        <v>42036</v>
      </c>
      <c r="W515">
        <v>10</v>
      </c>
      <c r="X515" s="6">
        <v>2285.41</v>
      </c>
      <c r="Y515">
        <v>90185</v>
      </c>
      <c r="Z515">
        <v>1</v>
      </c>
      <c r="AA515" s="10">
        <v>-28.68</v>
      </c>
      <c r="AB515">
        <v>95.23</v>
      </c>
      <c r="AC515" t="s">
        <v>3057</v>
      </c>
      <c r="AD515" t="s">
        <v>3070</v>
      </c>
      <c r="AE515" t="str">
        <f>IF(Orders[[#This Row],[Discount]]&gt;0, "Discounted", "Non-Discounted")</f>
        <v>Discounted</v>
      </c>
      <c r="AF515">
        <f>IF(Orders[[#This Row],[Profit]]&lt;0,Orders[[#This Row],[Profit]], 0)</f>
        <v>-655.53</v>
      </c>
      <c r="AG515">
        <f>IF(Orders[[#This Row],[Profit]]&gt;0,Orders[[#This Row],[Profit]], 0)</f>
        <v>0</v>
      </c>
      <c r="AH515" s="7" t="str">
        <f>IFERROR((Orders[[#This Row],[Sales]]/Orders[[#This Row],[Profit_Prodcut/]])*100, "")</f>
        <v/>
      </c>
      <c r="AI515" s="9">
        <f>Orders[[#This Row],[Discount]]</f>
        <v>0.04</v>
      </c>
    </row>
    <row r="516" spans="1:35">
      <c r="A516">
        <v>24028</v>
      </c>
      <c r="B516" t="s">
        <v>28</v>
      </c>
      <c r="C516" s="9">
        <v>0.01</v>
      </c>
      <c r="D516" s="7">
        <v>354.33</v>
      </c>
      <c r="E516">
        <v>59.76</v>
      </c>
      <c r="F516">
        <v>9.7100000000000009</v>
      </c>
      <c r="G516">
        <v>911</v>
      </c>
      <c r="H516" t="s">
        <v>1028</v>
      </c>
      <c r="I516" t="s">
        <v>52</v>
      </c>
      <c r="J516" t="s">
        <v>31</v>
      </c>
      <c r="K516" t="s">
        <v>32</v>
      </c>
      <c r="L516" t="s">
        <v>144</v>
      </c>
      <c r="M516" t="s">
        <v>62</v>
      </c>
      <c r="N516" t="s">
        <v>1031</v>
      </c>
      <c r="O516">
        <v>0.56999999999999995</v>
      </c>
      <c r="P516" t="s">
        <v>36</v>
      </c>
      <c r="Q516" t="s">
        <v>56</v>
      </c>
      <c r="R516" t="s">
        <v>651</v>
      </c>
      <c r="S516" t="s">
        <v>1030</v>
      </c>
      <c r="T516">
        <v>26003</v>
      </c>
      <c r="U516" s="1">
        <v>42098</v>
      </c>
      <c r="V516" s="1">
        <v>42100</v>
      </c>
      <c r="W516">
        <v>8</v>
      </c>
      <c r="X516" s="6">
        <v>513.52</v>
      </c>
      <c r="Y516">
        <v>90186</v>
      </c>
      <c r="Z516">
        <v>2</v>
      </c>
      <c r="AA516" s="10">
        <v>69</v>
      </c>
      <c r="AB516">
        <v>5.19</v>
      </c>
      <c r="AC516" t="s">
        <v>3061</v>
      </c>
      <c r="AD516" t="s">
        <v>3070</v>
      </c>
      <c r="AE516" t="str">
        <f>IF(Orders[[#This Row],[Discount]]&gt;0, "Discounted", "Non-Discounted")</f>
        <v>Discounted</v>
      </c>
      <c r="AF516">
        <f>IF(Orders[[#This Row],[Profit]]&lt;0,Orders[[#This Row],[Profit]], 0)</f>
        <v>0</v>
      </c>
      <c r="AG516">
        <f>IF(Orders[[#This Row],[Profit]]&gt;0,Orders[[#This Row],[Profit]], 0)</f>
        <v>354.33</v>
      </c>
      <c r="AH516" s="7">
        <f>IFERROR((Orders[[#This Row],[Sales]]/Orders[[#This Row],[Profit_Prodcut/]])*100, "")</f>
        <v>144.92704540964638</v>
      </c>
      <c r="AI516" s="9">
        <f>Orders[[#This Row],[Discount]]</f>
        <v>0.01</v>
      </c>
    </row>
    <row r="517" spans="1:35">
      <c r="A517">
        <v>24953</v>
      </c>
      <c r="B517" t="s">
        <v>28</v>
      </c>
      <c r="C517" s="9">
        <v>0.06</v>
      </c>
      <c r="D517" s="7">
        <v>-489.42</v>
      </c>
      <c r="E517">
        <v>350.98</v>
      </c>
      <c r="F517">
        <v>30</v>
      </c>
      <c r="G517">
        <v>915</v>
      </c>
      <c r="H517" t="s">
        <v>1032</v>
      </c>
      <c r="I517" t="s">
        <v>42</v>
      </c>
      <c r="J517" t="s">
        <v>43</v>
      </c>
      <c r="K517" t="s">
        <v>44</v>
      </c>
      <c r="L517" t="s">
        <v>45</v>
      </c>
      <c r="M517" t="s">
        <v>46</v>
      </c>
      <c r="N517" t="s">
        <v>865</v>
      </c>
      <c r="O517">
        <v>0.61</v>
      </c>
      <c r="P517" t="s">
        <v>36</v>
      </c>
      <c r="Q517" t="s">
        <v>64</v>
      </c>
      <c r="R517" t="s">
        <v>133</v>
      </c>
      <c r="S517" t="s">
        <v>1033</v>
      </c>
      <c r="T517">
        <v>77803</v>
      </c>
      <c r="U517" s="1">
        <v>42008</v>
      </c>
      <c r="V517" s="1">
        <v>42009</v>
      </c>
      <c r="W517">
        <v>1</v>
      </c>
      <c r="X517" s="6">
        <v>346.52</v>
      </c>
      <c r="Y517">
        <v>86356</v>
      </c>
      <c r="Z517">
        <v>1</v>
      </c>
      <c r="AA517" s="10">
        <v>-141.24</v>
      </c>
      <c r="AB517">
        <v>22.12</v>
      </c>
      <c r="AC517" t="s">
        <v>3057</v>
      </c>
      <c r="AD517" t="s">
        <v>3070</v>
      </c>
      <c r="AE517" t="str">
        <f>IF(Orders[[#This Row],[Discount]]&gt;0, "Discounted", "Non-Discounted")</f>
        <v>Discounted</v>
      </c>
      <c r="AF517">
        <f>IF(Orders[[#This Row],[Profit]]&lt;0,Orders[[#This Row],[Profit]], 0)</f>
        <v>-489.42</v>
      </c>
      <c r="AG517">
        <f>IF(Orders[[#This Row],[Profit]]&gt;0,Orders[[#This Row],[Profit]], 0)</f>
        <v>0</v>
      </c>
      <c r="AH517" s="7" t="str">
        <f>IFERROR((Orders[[#This Row],[Sales]]/Orders[[#This Row],[Profit_Prodcut/]])*100, "")</f>
        <v/>
      </c>
      <c r="AI517" s="9">
        <f>Orders[[#This Row],[Discount]]</f>
        <v>0.06</v>
      </c>
    </row>
    <row r="518" spans="1:35">
      <c r="A518">
        <v>25833</v>
      </c>
      <c r="B518" t="s">
        <v>109</v>
      </c>
      <c r="C518" s="9">
        <v>0.05</v>
      </c>
      <c r="D518" s="7">
        <v>35.31</v>
      </c>
      <c r="E518">
        <v>161.55000000000001</v>
      </c>
      <c r="F518">
        <v>19.989999999999998</v>
      </c>
      <c r="G518">
        <v>916</v>
      </c>
      <c r="H518" t="s">
        <v>1034</v>
      </c>
      <c r="I518" t="s">
        <v>52</v>
      </c>
      <c r="J518" t="s">
        <v>31</v>
      </c>
      <c r="K518" t="s">
        <v>32</v>
      </c>
      <c r="L518" t="s">
        <v>144</v>
      </c>
      <c r="M518" t="s">
        <v>62</v>
      </c>
      <c r="N518" t="s">
        <v>164</v>
      </c>
      <c r="O518">
        <v>0.66</v>
      </c>
      <c r="P518" t="s">
        <v>36</v>
      </c>
      <c r="Q518" t="s">
        <v>64</v>
      </c>
      <c r="R518" t="s">
        <v>133</v>
      </c>
      <c r="S518" t="s">
        <v>1035</v>
      </c>
      <c r="T518">
        <v>76028</v>
      </c>
      <c r="U518" s="1">
        <v>42008</v>
      </c>
      <c r="V518" s="1">
        <v>42015</v>
      </c>
      <c r="W518">
        <v>3</v>
      </c>
      <c r="X518" s="6">
        <v>499.31</v>
      </c>
      <c r="Y518">
        <v>86357</v>
      </c>
      <c r="Z518">
        <v>7</v>
      </c>
      <c r="AA518" s="10">
        <v>7.07</v>
      </c>
      <c r="AB518">
        <v>26.28</v>
      </c>
      <c r="AC518" t="s">
        <v>3057</v>
      </c>
      <c r="AD518" t="s">
        <v>3070</v>
      </c>
      <c r="AE518" t="str">
        <f>IF(Orders[[#This Row],[Discount]]&gt;0, "Discounted", "Non-Discounted")</f>
        <v>Discounted</v>
      </c>
      <c r="AF518">
        <f>IF(Orders[[#This Row],[Profit]]&lt;0,Orders[[#This Row],[Profit]], 0)</f>
        <v>0</v>
      </c>
      <c r="AG518">
        <f>IF(Orders[[#This Row],[Profit]]&gt;0,Orders[[#This Row],[Profit]], 0)</f>
        <v>35.31</v>
      </c>
      <c r="AH518" s="7">
        <f>IFERROR((Orders[[#This Row],[Sales]]/Orders[[#This Row],[Profit_Prodcut/]])*100, "")</f>
        <v>1414.0753327669215</v>
      </c>
      <c r="AI518" s="9">
        <f>Orders[[#This Row],[Discount]]</f>
        <v>0.05</v>
      </c>
    </row>
    <row r="519" spans="1:35">
      <c r="A519">
        <v>25676</v>
      </c>
      <c r="B519" t="s">
        <v>28</v>
      </c>
      <c r="C519" s="9">
        <v>0.05</v>
      </c>
      <c r="D519" s="7">
        <v>6.11</v>
      </c>
      <c r="E519">
        <v>35.51</v>
      </c>
      <c r="F519">
        <v>6.31</v>
      </c>
      <c r="G519">
        <v>918</v>
      </c>
      <c r="H519" t="s">
        <v>1036</v>
      </c>
      <c r="I519" t="s">
        <v>52</v>
      </c>
      <c r="J519" t="s">
        <v>117</v>
      </c>
      <c r="K519" t="s">
        <v>32</v>
      </c>
      <c r="L519" t="s">
        <v>144</v>
      </c>
      <c r="M519" t="s">
        <v>62</v>
      </c>
      <c r="N519" t="s">
        <v>1037</v>
      </c>
      <c r="O519">
        <v>0.57999999999999996</v>
      </c>
      <c r="P519" t="s">
        <v>36</v>
      </c>
      <c r="Q519" t="s">
        <v>37</v>
      </c>
      <c r="R519" t="s">
        <v>48</v>
      </c>
      <c r="S519" t="s">
        <v>776</v>
      </c>
      <c r="T519">
        <v>91730</v>
      </c>
      <c r="U519" s="1">
        <v>42106</v>
      </c>
      <c r="V519" s="1">
        <v>42108</v>
      </c>
      <c r="W519">
        <v>2</v>
      </c>
      <c r="X519" s="6">
        <v>73.099999999999994</v>
      </c>
      <c r="Y519">
        <v>90492</v>
      </c>
      <c r="Z519">
        <v>2</v>
      </c>
      <c r="AA519" s="10">
        <v>8.36</v>
      </c>
      <c r="AB519">
        <v>3.85</v>
      </c>
      <c r="AC519" t="s">
        <v>3061</v>
      </c>
      <c r="AD519" t="s">
        <v>3070</v>
      </c>
      <c r="AE519" t="str">
        <f>IF(Orders[[#This Row],[Discount]]&gt;0, "Discounted", "Non-Discounted")</f>
        <v>Discounted</v>
      </c>
      <c r="AF519">
        <f>IF(Orders[[#This Row],[Profit]]&lt;0,Orders[[#This Row],[Profit]], 0)</f>
        <v>0</v>
      </c>
      <c r="AG519">
        <f>IF(Orders[[#This Row],[Profit]]&gt;0,Orders[[#This Row],[Profit]], 0)</f>
        <v>6.11</v>
      </c>
      <c r="AH519" s="7">
        <f>IFERROR((Orders[[#This Row],[Sales]]/Orders[[#This Row],[Profit_Prodcut/]])*100, "")</f>
        <v>1196.3993453355154</v>
      </c>
      <c r="AI519" s="9">
        <f>Orders[[#This Row],[Discount]]</f>
        <v>0.05</v>
      </c>
    </row>
    <row r="520" spans="1:35">
      <c r="A520">
        <v>19772</v>
      </c>
      <c r="B520" t="s">
        <v>50</v>
      </c>
      <c r="C520" s="9">
        <v>0.09</v>
      </c>
      <c r="D520" s="7">
        <v>187.41</v>
      </c>
      <c r="E520">
        <v>58.14</v>
      </c>
      <c r="F520">
        <v>36.61</v>
      </c>
      <c r="G520">
        <v>918</v>
      </c>
      <c r="H520" t="s">
        <v>1036</v>
      </c>
      <c r="I520" t="s">
        <v>42</v>
      </c>
      <c r="J520" t="s">
        <v>31</v>
      </c>
      <c r="K520" t="s">
        <v>44</v>
      </c>
      <c r="L520" t="s">
        <v>194</v>
      </c>
      <c r="M520" t="s">
        <v>124</v>
      </c>
      <c r="N520" t="s">
        <v>1038</v>
      </c>
      <c r="O520">
        <v>0.61</v>
      </c>
      <c r="P520" t="s">
        <v>36</v>
      </c>
      <c r="Q520" t="s">
        <v>37</v>
      </c>
      <c r="R520" t="s">
        <v>48</v>
      </c>
      <c r="S520" t="s">
        <v>776</v>
      </c>
      <c r="T520">
        <v>91730</v>
      </c>
      <c r="U520" s="1">
        <v>42144</v>
      </c>
      <c r="V520" s="1">
        <v>42145</v>
      </c>
      <c r="W520">
        <v>39</v>
      </c>
      <c r="X520" s="6">
        <v>2115.06</v>
      </c>
      <c r="Y520">
        <v>90493</v>
      </c>
      <c r="Z520">
        <v>1</v>
      </c>
      <c r="AA520" s="10">
        <v>8.86</v>
      </c>
      <c r="AB520">
        <v>209.18</v>
      </c>
      <c r="AC520" t="s">
        <v>3060</v>
      </c>
      <c r="AD520" t="s">
        <v>3070</v>
      </c>
      <c r="AE520" t="str">
        <f>IF(Orders[[#This Row],[Discount]]&gt;0, "Discounted", "Non-Discounted")</f>
        <v>Discounted</v>
      </c>
      <c r="AF520">
        <f>IF(Orders[[#This Row],[Profit]]&lt;0,Orders[[#This Row],[Profit]], 0)</f>
        <v>0</v>
      </c>
      <c r="AG520">
        <f>IF(Orders[[#This Row],[Profit]]&gt;0,Orders[[#This Row],[Profit]], 0)</f>
        <v>187.41</v>
      </c>
      <c r="AH520" s="7">
        <f>IFERROR((Orders[[#This Row],[Sales]]/Orders[[#This Row],[Profit_Prodcut/]])*100, "")</f>
        <v>1128.5737153833841</v>
      </c>
      <c r="AI520" s="9">
        <f>Orders[[#This Row],[Discount]]</f>
        <v>0.09</v>
      </c>
    </row>
    <row r="521" spans="1:35">
      <c r="A521">
        <v>25677</v>
      </c>
      <c r="B521" t="s">
        <v>28</v>
      </c>
      <c r="C521" s="9">
        <v>0.1</v>
      </c>
      <c r="D521" s="7">
        <v>-6.34</v>
      </c>
      <c r="E521">
        <v>8.34</v>
      </c>
      <c r="F521">
        <v>2.64</v>
      </c>
      <c r="G521">
        <v>919</v>
      </c>
      <c r="H521" t="s">
        <v>1039</v>
      </c>
      <c r="I521" t="s">
        <v>52</v>
      </c>
      <c r="J521" t="s">
        <v>117</v>
      </c>
      <c r="K521" t="s">
        <v>32</v>
      </c>
      <c r="L521" t="s">
        <v>177</v>
      </c>
      <c r="M521" t="s">
        <v>54</v>
      </c>
      <c r="N521" t="s">
        <v>361</v>
      </c>
      <c r="O521">
        <v>0.59</v>
      </c>
      <c r="P521" t="s">
        <v>36</v>
      </c>
      <c r="Q521" t="s">
        <v>37</v>
      </c>
      <c r="R521" t="s">
        <v>48</v>
      </c>
      <c r="S521" t="s">
        <v>1040</v>
      </c>
      <c r="T521">
        <v>96003</v>
      </c>
      <c r="U521" s="1">
        <v>42106</v>
      </c>
      <c r="V521" s="1">
        <v>42106</v>
      </c>
      <c r="W521">
        <v>6</v>
      </c>
      <c r="X521" s="6">
        <v>47.95</v>
      </c>
      <c r="Y521">
        <v>90492</v>
      </c>
      <c r="Z521">
        <v>0</v>
      </c>
      <c r="AA521" s="10">
        <v>-13.22</v>
      </c>
      <c r="AB521">
        <v>5.33</v>
      </c>
      <c r="AC521" t="s">
        <v>3061</v>
      </c>
      <c r="AD521" t="s">
        <v>3070</v>
      </c>
      <c r="AE521" t="str">
        <f>IF(Orders[[#This Row],[Discount]]&gt;0, "Discounted", "Non-Discounted")</f>
        <v>Discounted</v>
      </c>
      <c r="AF521">
        <f>IF(Orders[[#This Row],[Profit]]&lt;0,Orders[[#This Row],[Profit]], 0)</f>
        <v>-6.34</v>
      </c>
      <c r="AG521">
        <f>IF(Orders[[#This Row],[Profit]]&gt;0,Orders[[#This Row],[Profit]], 0)</f>
        <v>0</v>
      </c>
      <c r="AH521" s="7" t="str">
        <f>IFERROR((Orders[[#This Row],[Sales]]/Orders[[#This Row],[Profit_Prodcut/]])*100, "")</f>
        <v/>
      </c>
      <c r="AI521" s="9">
        <f>Orders[[#This Row],[Discount]]</f>
        <v>0.1</v>
      </c>
    </row>
    <row r="522" spans="1:35">
      <c r="A522">
        <v>21970</v>
      </c>
      <c r="B522" t="s">
        <v>109</v>
      </c>
      <c r="C522" s="9">
        <v>0.1</v>
      </c>
      <c r="D522" s="7">
        <v>92.72</v>
      </c>
      <c r="E522">
        <v>15.98</v>
      </c>
      <c r="F522">
        <v>4</v>
      </c>
      <c r="G522">
        <v>920</v>
      </c>
      <c r="H522" t="s">
        <v>1041</v>
      </c>
      <c r="I522" t="s">
        <v>52</v>
      </c>
      <c r="J522" t="s">
        <v>31</v>
      </c>
      <c r="K522" t="s">
        <v>80</v>
      </c>
      <c r="L522" t="s">
        <v>183</v>
      </c>
      <c r="M522" t="s">
        <v>62</v>
      </c>
      <c r="N522" t="s">
        <v>516</v>
      </c>
      <c r="O522">
        <v>0.37</v>
      </c>
      <c r="P522" t="s">
        <v>36</v>
      </c>
      <c r="Q522" t="s">
        <v>37</v>
      </c>
      <c r="R522" t="s">
        <v>48</v>
      </c>
      <c r="S522" t="s">
        <v>1042</v>
      </c>
      <c r="T522">
        <v>92374</v>
      </c>
      <c r="U522" s="1">
        <v>42090</v>
      </c>
      <c r="V522" s="1">
        <v>42095</v>
      </c>
      <c r="W522">
        <v>9</v>
      </c>
      <c r="X522" s="6">
        <v>134.38</v>
      </c>
      <c r="Y522">
        <v>90491</v>
      </c>
      <c r="Z522">
        <v>5</v>
      </c>
      <c r="AA522" s="10">
        <v>69</v>
      </c>
      <c r="AB522">
        <v>14.93</v>
      </c>
      <c r="AC522" t="s">
        <v>3062</v>
      </c>
      <c r="AD522" t="s">
        <v>3070</v>
      </c>
      <c r="AE522" t="str">
        <f>IF(Orders[[#This Row],[Discount]]&gt;0, "Discounted", "Non-Discounted")</f>
        <v>Discounted</v>
      </c>
      <c r="AF522">
        <f>IF(Orders[[#This Row],[Profit]]&lt;0,Orders[[#This Row],[Profit]], 0)</f>
        <v>0</v>
      </c>
      <c r="AG522">
        <f>IF(Orders[[#This Row],[Profit]]&gt;0,Orders[[#This Row],[Profit]], 0)</f>
        <v>92.72</v>
      </c>
      <c r="AH522" s="7">
        <f>IFERROR((Orders[[#This Row],[Sales]]/Orders[[#This Row],[Profit_Prodcut/]])*100, "")</f>
        <v>144.93097497842967</v>
      </c>
      <c r="AI522" s="9">
        <f>Orders[[#This Row],[Discount]]</f>
        <v>0.1</v>
      </c>
    </row>
    <row r="523" spans="1:35">
      <c r="A523">
        <v>25678</v>
      </c>
      <c r="B523" t="s">
        <v>28</v>
      </c>
      <c r="C523" s="9">
        <v>0.03</v>
      </c>
      <c r="D523" s="7">
        <v>-160.28</v>
      </c>
      <c r="E523">
        <v>8.0399999999999991</v>
      </c>
      <c r="F523">
        <v>8.94</v>
      </c>
      <c r="G523">
        <v>920</v>
      </c>
      <c r="H523" t="s">
        <v>1041</v>
      </c>
      <c r="I523" t="s">
        <v>52</v>
      </c>
      <c r="J523" t="s">
        <v>117</v>
      </c>
      <c r="K523" t="s">
        <v>32</v>
      </c>
      <c r="L523" t="s">
        <v>112</v>
      </c>
      <c r="M523" t="s">
        <v>62</v>
      </c>
      <c r="N523" t="s">
        <v>1043</v>
      </c>
      <c r="O523">
        <v>0.4</v>
      </c>
      <c r="P523" t="s">
        <v>36</v>
      </c>
      <c r="Q523" t="s">
        <v>37</v>
      </c>
      <c r="R523" t="s">
        <v>48</v>
      </c>
      <c r="S523" t="s">
        <v>1042</v>
      </c>
      <c r="T523">
        <v>92374</v>
      </c>
      <c r="U523" s="1">
        <v>42106</v>
      </c>
      <c r="V523" s="1">
        <v>42108</v>
      </c>
      <c r="W523">
        <v>9</v>
      </c>
      <c r="X523" s="6">
        <v>76.77</v>
      </c>
      <c r="Y523">
        <v>90492</v>
      </c>
      <c r="Z523">
        <v>2</v>
      </c>
      <c r="AA523" s="10">
        <v>-208.77</v>
      </c>
      <c r="AB523">
        <v>2.37</v>
      </c>
      <c r="AC523" t="s">
        <v>3061</v>
      </c>
      <c r="AD523" t="s">
        <v>3070</v>
      </c>
      <c r="AE523" t="str">
        <f>IF(Orders[[#This Row],[Discount]]&gt;0, "Discounted", "Non-Discounted")</f>
        <v>Discounted</v>
      </c>
      <c r="AF523">
        <f>IF(Orders[[#This Row],[Profit]]&lt;0,Orders[[#This Row],[Profit]], 0)</f>
        <v>-160.28</v>
      </c>
      <c r="AG523">
        <f>IF(Orders[[#This Row],[Profit]]&gt;0,Orders[[#This Row],[Profit]], 0)</f>
        <v>0</v>
      </c>
      <c r="AH523" s="7" t="str">
        <f>IFERROR((Orders[[#This Row],[Sales]]/Orders[[#This Row],[Profit_Prodcut/]])*100, "")</f>
        <v/>
      </c>
      <c r="AI523" s="9">
        <f>Orders[[#This Row],[Discount]]</f>
        <v>0.03</v>
      </c>
    </row>
    <row r="524" spans="1:35">
      <c r="A524">
        <v>18395</v>
      </c>
      <c r="B524" t="s">
        <v>40</v>
      </c>
      <c r="C524" s="9">
        <v>0.01</v>
      </c>
      <c r="D524" s="7">
        <v>396.97</v>
      </c>
      <c r="E524">
        <v>65.989999999999995</v>
      </c>
      <c r="F524">
        <v>8.99</v>
      </c>
      <c r="G524">
        <v>922</v>
      </c>
      <c r="H524" t="s">
        <v>1044</v>
      </c>
      <c r="I524" t="s">
        <v>30</v>
      </c>
      <c r="J524" t="s">
        <v>61</v>
      </c>
      <c r="K524" t="s">
        <v>80</v>
      </c>
      <c r="L524" t="s">
        <v>81</v>
      </c>
      <c r="M524" t="s">
        <v>62</v>
      </c>
      <c r="N524" t="s">
        <v>1045</v>
      </c>
      <c r="O524">
        <v>0.56000000000000005</v>
      </c>
      <c r="P524" t="s">
        <v>36</v>
      </c>
      <c r="Q524" t="s">
        <v>37</v>
      </c>
      <c r="R524" t="s">
        <v>48</v>
      </c>
      <c r="S524" t="s">
        <v>776</v>
      </c>
      <c r="T524">
        <v>91730</v>
      </c>
      <c r="U524" s="1">
        <v>42144</v>
      </c>
      <c r="V524" s="1">
        <v>42145</v>
      </c>
      <c r="W524">
        <v>14</v>
      </c>
      <c r="X524" s="6">
        <v>782</v>
      </c>
      <c r="Y524">
        <v>87135</v>
      </c>
      <c r="Z524">
        <v>1</v>
      </c>
      <c r="AA524" s="10">
        <v>50.76</v>
      </c>
      <c r="AB524">
        <v>7.9</v>
      </c>
      <c r="AC524" t="s">
        <v>3060</v>
      </c>
      <c r="AD524" t="s">
        <v>3070</v>
      </c>
      <c r="AE524" t="str">
        <f>IF(Orders[[#This Row],[Discount]]&gt;0, "Discounted", "Non-Discounted")</f>
        <v>Discounted</v>
      </c>
      <c r="AF524">
        <f>IF(Orders[[#This Row],[Profit]]&lt;0,Orders[[#This Row],[Profit]], 0)</f>
        <v>0</v>
      </c>
      <c r="AG524">
        <f>IF(Orders[[#This Row],[Profit]]&gt;0,Orders[[#This Row],[Profit]], 0)</f>
        <v>396.97</v>
      </c>
      <c r="AH524" s="7">
        <f>IFERROR((Orders[[#This Row],[Sales]]/Orders[[#This Row],[Profit_Prodcut/]])*100, "")</f>
        <v>196.99221603647629</v>
      </c>
      <c r="AI524" s="9">
        <f>Orders[[#This Row],[Discount]]</f>
        <v>0.01</v>
      </c>
    </row>
    <row r="525" spans="1:35">
      <c r="A525">
        <v>19973</v>
      </c>
      <c r="B525" t="s">
        <v>50</v>
      </c>
      <c r="C525" s="9">
        <v>0.03</v>
      </c>
      <c r="D525" s="7">
        <v>-7.04</v>
      </c>
      <c r="E525">
        <v>2.1800000000000002</v>
      </c>
      <c r="F525">
        <v>1.38</v>
      </c>
      <c r="G525">
        <v>925</v>
      </c>
      <c r="H525" t="s">
        <v>1046</v>
      </c>
      <c r="I525" t="s">
        <v>52</v>
      </c>
      <c r="J525" t="s">
        <v>61</v>
      </c>
      <c r="K525" t="s">
        <v>32</v>
      </c>
      <c r="L525" t="s">
        <v>69</v>
      </c>
      <c r="M525" t="s">
        <v>34</v>
      </c>
      <c r="N525" t="s">
        <v>1047</v>
      </c>
      <c r="O525">
        <v>0.44</v>
      </c>
      <c r="P525" t="s">
        <v>36</v>
      </c>
      <c r="Q525" t="s">
        <v>56</v>
      </c>
      <c r="R525" t="s">
        <v>191</v>
      </c>
      <c r="S525" t="s">
        <v>1048</v>
      </c>
      <c r="T525">
        <v>4330</v>
      </c>
      <c r="U525" s="1">
        <v>42100</v>
      </c>
      <c r="V525" s="1">
        <v>42100</v>
      </c>
      <c r="W525">
        <v>7</v>
      </c>
      <c r="X525" s="6">
        <v>15.73</v>
      </c>
      <c r="Y525">
        <v>87134</v>
      </c>
      <c r="Z525">
        <v>0</v>
      </c>
      <c r="AA525" s="10">
        <v>-44.76</v>
      </c>
      <c r="AB525">
        <v>0.49</v>
      </c>
      <c r="AC525" t="s">
        <v>3061</v>
      </c>
      <c r="AD525" t="s">
        <v>3070</v>
      </c>
      <c r="AE525" t="str">
        <f>IF(Orders[[#This Row],[Discount]]&gt;0, "Discounted", "Non-Discounted")</f>
        <v>Discounted</v>
      </c>
      <c r="AF525">
        <f>IF(Orders[[#This Row],[Profit]]&lt;0,Orders[[#This Row],[Profit]], 0)</f>
        <v>-7.04</v>
      </c>
      <c r="AG525">
        <f>IF(Orders[[#This Row],[Profit]]&gt;0,Orders[[#This Row],[Profit]], 0)</f>
        <v>0</v>
      </c>
      <c r="AH525" s="7" t="str">
        <f>IFERROR((Orders[[#This Row],[Sales]]/Orders[[#This Row],[Profit_Prodcut/]])*100, "")</f>
        <v/>
      </c>
      <c r="AI525" s="9">
        <f>Orders[[#This Row],[Discount]]</f>
        <v>0.03</v>
      </c>
    </row>
    <row r="526" spans="1:35">
      <c r="A526">
        <v>19974</v>
      </c>
      <c r="B526" t="s">
        <v>50</v>
      </c>
      <c r="C526" s="9">
        <v>0.01</v>
      </c>
      <c r="D526" s="7">
        <v>538.52</v>
      </c>
      <c r="E526">
        <v>170.98</v>
      </c>
      <c r="F526">
        <v>35.89</v>
      </c>
      <c r="G526">
        <v>929</v>
      </c>
      <c r="H526" t="s">
        <v>1049</v>
      </c>
      <c r="I526" t="s">
        <v>42</v>
      </c>
      <c r="J526" t="s">
        <v>61</v>
      </c>
      <c r="K526" t="s">
        <v>44</v>
      </c>
      <c r="L526" t="s">
        <v>194</v>
      </c>
      <c r="M526" t="s">
        <v>124</v>
      </c>
      <c r="N526" t="s">
        <v>1050</v>
      </c>
      <c r="O526">
        <v>0.66</v>
      </c>
      <c r="P526" t="s">
        <v>36</v>
      </c>
      <c r="Q526" t="s">
        <v>56</v>
      </c>
      <c r="R526" t="s">
        <v>57</v>
      </c>
      <c r="S526" t="s">
        <v>1051</v>
      </c>
      <c r="T526">
        <v>8857</v>
      </c>
      <c r="U526" s="1">
        <v>42100</v>
      </c>
      <c r="V526" s="1">
        <v>42102</v>
      </c>
      <c r="W526">
        <v>10</v>
      </c>
      <c r="X526" s="6">
        <v>1719.07</v>
      </c>
      <c r="Y526">
        <v>87134</v>
      </c>
      <c r="Z526">
        <v>2</v>
      </c>
      <c r="AA526" s="10">
        <v>31.33</v>
      </c>
      <c r="AB526">
        <v>17.36</v>
      </c>
      <c r="AC526" t="s">
        <v>3061</v>
      </c>
      <c r="AD526" t="s">
        <v>3070</v>
      </c>
      <c r="AE526" t="str">
        <f>IF(Orders[[#This Row],[Discount]]&gt;0, "Discounted", "Non-Discounted")</f>
        <v>Discounted</v>
      </c>
      <c r="AF526">
        <f>IF(Orders[[#This Row],[Profit]]&lt;0,Orders[[#This Row],[Profit]], 0)</f>
        <v>0</v>
      </c>
      <c r="AG526">
        <f>IF(Orders[[#This Row],[Profit]]&gt;0,Orders[[#This Row],[Profit]], 0)</f>
        <v>538.52</v>
      </c>
      <c r="AH526" s="7">
        <f>IFERROR((Orders[[#This Row],[Sales]]/Orders[[#This Row],[Profit_Prodcut/]])*100, "")</f>
        <v>319.22119884126869</v>
      </c>
      <c r="AI526" s="9">
        <f>Orders[[#This Row],[Discount]]</f>
        <v>0.01</v>
      </c>
    </row>
    <row r="527" spans="1:35">
      <c r="A527">
        <v>21077</v>
      </c>
      <c r="B527" t="s">
        <v>50</v>
      </c>
      <c r="C527" s="9">
        <v>0.05</v>
      </c>
      <c r="D527" s="7">
        <v>-4.1399999999999997</v>
      </c>
      <c r="E527">
        <v>6.04</v>
      </c>
      <c r="F527">
        <v>2.14</v>
      </c>
      <c r="G527">
        <v>936</v>
      </c>
      <c r="H527" t="s">
        <v>1052</v>
      </c>
      <c r="I527" t="s">
        <v>30</v>
      </c>
      <c r="J527" t="s">
        <v>31</v>
      </c>
      <c r="K527" t="s">
        <v>32</v>
      </c>
      <c r="L527" t="s">
        <v>96</v>
      </c>
      <c r="M527" t="s">
        <v>34</v>
      </c>
      <c r="N527" t="s">
        <v>1053</v>
      </c>
      <c r="O527">
        <v>0.38</v>
      </c>
      <c r="P527" t="s">
        <v>36</v>
      </c>
      <c r="Q527" t="s">
        <v>37</v>
      </c>
      <c r="R527" t="s">
        <v>48</v>
      </c>
      <c r="S527" t="s">
        <v>1042</v>
      </c>
      <c r="T527">
        <v>92374</v>
      </c>
      <c r="U527" s="1">
        <v>42052</v>
      </c>
      <c r="V527" s="1">
        <v>42054</v>
      </c>
      <c r="W527">
        <v>1</v>
      </c>
      <c r="X527" s="6">
        <v>8.41</v>
      </c>
      <c r="Y527">
        <v>90588</v>
      </c>
      <c r="Z527">
        <v>2</v>
      </c>
      <c r="AA527" s="10">
        <v>-49.23</v>
      </c>
      <c r="AB527">
        <v>0.44</v>
      </c>
      <c r="AC527" t="s">
        <v>3059</v>
      </c>
      <c r="AD527" t="s">
        <v>3070</v>
      </c>
      <c r="AE527" t="str">
        <f>IF(Orders[[#This Row],[Discount]]&gt;0, "Discounted", "Non-Discounted")</f>
        <v>Discounted</v>
      </c>
      <c r="AF527">
        <f>IF(Orders[[#This Row],[Profit]]&lt;0,Orders[[#This Row],[Profit]], 0)</f>
        <v>-4.1399999999999997</v>
      </c>
      <c r="AG527">
        <f>IF(Orders[[#This Row],[Profit]]&gt;0,Orders[[#This Row],[Profit]], 0)</f>
        <v>0</v>
      </c>
      <c r="AH527" s="7" t="str">
        <f>IFERROR((Orders[[#This Row],[Sales]]/Orders[[#This Row],[Profit_Prodcut/]])*100, "")</f>
        <v/>
      </c>
      <c r="AI527" s="9">
        <f>Orders[[#This Row],[Discount]]</f>
        <v>0.05</v>
      </c>
    </row>
    <row r="528" spans="1:35">
      <c r="A528">
        <v>23716</v>
      </c>
      <c r="B528" t="s">
        <v>40</v>
      </c>
      <c r="C528" s="9">
        <v>0.05</v>
      </c>
      <c r="D528" s="7">
        <v>-31.89</v>
      </c>
      <c r="E528">
        <v>5.98</v>
      </c>
      <c r="F528">
        <v>5.46</v>
      </c>
      <c r="G528">
        <v>936</v>
      </c>
      <c r="H528" t="s">
        <v>1052</v>
      </c>
      <c r="I528" t="s">
        <v>52</v>
      </c>
      <c r="J528" t="s">
        <v>31</v>
      </c>
      <c r="K528" t="s">
        <v>32</v>
      </c>
      <c r="L528" t="s">
        <v>96</v>
      </c>
      <c r="M528" t="s">
        <v>62</v>
      </c>
      <c r="N528" t="s">
        <v>1054</v>
      </c>
      <c r="O528">
        <v>0.36</v>
      </c>
      <c r="P528" t="s">
        <v>36</v>
      </c>
      <c r="Q528" t="s">
        <v>37</v>
      </c>
      <c r="R528" t="s">
        <v>48</v>
      </c>
      <c r="S528" t="s">
        <v>1042</v>
      </c>
      <c r="T528">
        <v>92374</v>
      </c>
      <c r="U528" s="1">
        <v>42182</v>
      </c>
      <c r="V528" s="1">
        <v>42182</v>
      </c>
      <c r="W528">
        <v>17</v>
      </c>
      <c r="X528" s="6">
        <v>104.95</v>
      </c>
      <c r="Y528">
        <v>90589</v>
      </c>
      <c r="Z528">
        <v>0</v>
      </c>
      <c r="AA528" s="10">
        <v>-30.38</v>
      </c>
      <c r="AB528">
        <v>5.52</v>
      </c>
      <c r="AC528" t="s">
        <v>3058</v>
      </c>
      <c r="AD528" t="s">
        <v>3070</v>
      </c>
      <c r="AE528" t="str">
        <f>IF(Orders[[#This Row],[Discount]]&gt;0, "Discounted", "Non-Discounted")</f>
        <v>Discounted</v>
      </c>
      <c r="AF528">
        <f>IF(Orders[[#This Row],[Profit]]&lt;0,Orders[[#This Row],[Profit]], 0)</f>
        <v>-31.89</v>
      </c>
      <c r="AG528">
        <f>IF(Orders[[#This Row],[Profit]]&gt;0,Orders[[#This Row],[Profit]], 0)</f>
        <v>0</v>
      </c>
      <c r="AH528" s="7" t="str">
        <f>IFERROR((Orders[[#This Row],[Sales]]/Orders[[#This Row],[Profit_Prodcut/]])*100, "")</f>
        <v/>
      </c>
      <c r="AI528" s="9">
        <f>Orders[[#This Row],[Discount]]</f>
        <v>0.05</v>
      </c>
    </row>
    <row r="529" spans="1:35">
      <c r="A529">
        <v>23717</v>
      </c>
      <c r="B529" t="s">
        <v>40</v>
      </c>
      <c r="C529" s="9">
        <v>0.01</v>
      </c>
      <c r="D529" s="7">
        <v>-95.21</v>
      </c>
      <c r="E529">
        <v>65.989999999999995</v>
      </c>
      <c r="F529">
        <v>3.99</v>
      </c>
      <c r="G529">
        <v>937</v>
      </c>
      <c r="H529" t="s">
        <v>1055</v>
      </c>
      <c r="I529" t="s">
        <v>52</v>
      </c>
      <c r="J529" t="s">
        <v>31</v>
      </c>
      <c r="K529" t="s">
        <v>80</v>
      </c>
      <c r="L529" t="s">
        <v>81</v>
      </c>
      <c r="M529" t="s">
        <v>62</v>
      </c>
      <c r="N529" t="s">
        <v>1056</v>
      </c>
      <c r="O529">
        <v>0.59</v>
      </c>
      <c r="P529" t="s">
        <v>36</v>
      </c>
      <c r="Q529" t="s">
        <v>37</v>
      </c>
      <c r="R529" t="s">
        <v>48</v>
      </c>
      <c r="S529" t="s">
        <v>1057</v>
      </c>
      <c r="T529">
        <v>90278</v>
      </c>
      <c r="U529" s="1">
        <v>42182</v>
      </c>
      <c r="V529" s="1">
        <v>42183</v>
      </c>
      <c r="W529">
        <v>3</v>
      </c>
      <c r="X529" s="6">
        <v>166.59</v>
      </c>
      <c r="Y529">
        <v>90589</v>
      </c>
      <c r="Z529">
        <v>1</v>
      </c>
      <c r="AA529" s="10">
        <v>-57.15</v>
      </c>
      <c r="AB529">
        <v>1.68</v>
      </c>
      <c r="AC529" t="s">
        <v>3058</v>
      </c>
      <c r="AD529" t="s">
        <v>3070</v>
      </c>
      <c r="AE529" t="str">
        <f>IF(Orders[[#This Row],[Discount]]&gt;0, "Discounted", "Non-Discounted")</f>
        <v>Discounted</v>
      </c>
      <c r="AF529">
        <f>IF(Orders[[#This Row],[Profit]]&lt;0,Orders[[#This Row],[Profit]], 0)</f>
        <v>-95.21</v>
      </c>
      <c r="AG529">
        <f>IF(Orders[[#This Row],[Profit]]&gt;0,Orders[[#This Row],[Profit]], 0)</f>
        <v>0</v>
      </c>
      <c r="AH529" s="7" t="str">
        <f>IFERROR((Orders[[#This Row],[Sales]]/Orders[[#This Row],[Profit_Prodcut/]])*100, "")</f>
        <v/>
      </c>
      <c r="AI529" s="9">
        <f>Orders[[#This Row],[Discount]]</f>
        <v>0.01</v>
      </c>
    </row>
    <row r="530" spans="1:35">
      <c r="A530">
        <v>22638</v>
      </c>
      <c r="B530" t="s">
        <v>109</v>
      </c>
      <c r="C530" s="9">
        <v>0.09</v>
      </c>
      <c r="D530" s="7">
        <v>-193.58</v>
      </c>
      <c r="E530">
        <v>100.98</v>
      </c>
      <c r="F530">
        <v>35.840000000000003</v>
      </c>
      <c r="G530">
        <v>940</v>
      </c>
      <c r="H530" t="s">
        <v>1058</v>
      </c>
      <c r="I530" t="s">
        <v>42</v>
      </c>
      <c r="J530" t="s">
        <v>43</v>
      </c>
      <c r="K530" t="s">
        <v>44</v>
      </c>
      <c r="L530" t="s">
        <v>194</v>
      </c>
      <c r="M530" t="s">
        <v>124</v>
      </c>
      <c r="N530" t="s">
        <v>263</v>
      </c>
      <c r="O530">
        <v>0.62</v>
      </c>
      <c r="P530" t="s">
        <v>36</v>
      </c>
      <c r="Q530" t="s">
        <v>56</v>
      </c>
      <c r="R530" t="s">
        <v>231</v>
      </c>
      <c r="S530" t="s">
        <v>1059</v>
      </c>
      <c r="T530">
        <v>6776</v>
      </c>
      <c r="U530" s="1">
        <v>42108</v>
      </c>
      <c r="V530" s="1">
        <v>42113</v>
      </c>
      <c r="W530">
        <v>4</v>
      </c>
      <c r="X530" s="6">
        <v>396.19</v>
      </c>
      <c r="Y530">
        <v>90844</v>
      </c>
      <c r="Z530">
        <v>5</v>
      </c>
      <c r="AA530" s="10">
        <v>-48.86</v>
      </c>
      <c r="AB530">
        <v>39.18</v>
      </c>
      <c r="AC530" t="s">
        <v>3061</v>
      </c>
      <c r="AD530" t="s">
        <v>3070</v>
      </c>
      <c r="AE530" t="str">
        <f>IF(Orders[[#This Row],[Discount]]&gt;0, "Discounted", "Non-Discounted")</f>
        <v>Discounted</v>
      </c>
      <c r="AF530">
        <f>IF(Orders[[#This Row],[Profit]]&lt;0,Orders[[#This Row],[Profit]], 0)</f>
        <v>-193.58</v>
      </c>
      <c r="AG530">
        <f>IF(Orders[[#This Row],[Profit]]&gt;0,Orders[[#This Row],[Profit]], 0)</f>
        <v>0</v>
      </c>
      <c r="AH530" s="7" t="str">
        <f>IFERROR((Orders[[#This Row],[Sales]]/Orders[[#This Row],[Profit_Prodcut/]])*100, "")</f>
        <v/>
      </c>
      <c r="AI530" s="9">
        <f>Orders[[#This Row],[Discount]]</f>
        <v>0.09</v>
      </c>
    </row>
    <row r="531" spans="1:35">
      <c r="A531">
        <v>23479</v>
      </c>
      <c r="B531" t="s">
        <v>40</v>
      </c>
      <c r="C531" s="9">
        <v>0.03</v>
      </c>
      <c r="D531" s="7">
        <v>-4.3</v>
      </c>
      <c r="E531">
        <v>31.74</v>
      </c>
      <c r="F531">
        <v>12.62</v>
      </c>
      <c r="G531">
        <v>945</v>
      </c>
      <c r="H531" t="s">
        <v>1060</v>
      </c>
      <c r="I531" t="s">
        <v>52</v>
      </c>
      <c r="J531" t="s">
        <v>43</v>
      </c>
      <c r="K531" t="s">
        <v>32</v>
      </c>
      <c r="L531" t="s">
        <v>112</v>
      </c>
      <c r="M531" t="s">
        <v>62</v>
      </c>
      <c r="N531" t="s">
        <v>1061</v>
      </c>
      <c r="O531">
        <v>0.37</v>
      </c>
      <c r="P531" t="s">
        <v>36</v>
      </c>
      <c r="Q531" t="s">
        <v>37</v>
      </c>
      <c r="R531" t="s">
        <v>48</v>
      </c>
      <c r="S531" t="s">
        <v>1062</v>
      </c>
      <c r="T531">
        <v>95070</v>
      </c>
      <c r="U531" s="1">
        <v>42069</v>
      </c>
      <c r="V531" s="1">
        <v>42069</v>
      </c>
      <c r="W531">
        <v>3</v>
      </c>
      <c r="X531" s="6">
        <v>98.7</v>
      </c>
      <c r="Y531">
        <v>86567</v>
      </c>
      <c r="Z531">
        <v>0</v>
      </c>
      <c r="AA531" s="10">
        <v>-4.3600000000000003</v>
      </c>
      <c r="AB531">
        <v>3.05</v>
      </c>
      <c r="AC531" t="s">
        <v>3062</v>
      </c>
      <c r="AD531" t="s">
        <v>3070</v>
      </c>
      <c r="AE531" t="str">
        <f>IF(Orders[[#This Row],[Discount]]&gt;0, "Discounted", "Non-Discounted")</f>
        <v>Discounted</v>
      </c>
      <c r="AF531">
        <f>IF(Orders[[#This Row],[Profit]]&lt;0,Orders[[#This Row],[Profit]], 0)</f>
        <v>-4.3</v>
      </c>
      <c r="AG531">
        <f>IF(Orders[[#This Row],[Profit]]&gt;0,Orders[[#This Row],[Profit]], 0)</f>
        <v>0</v>
      </c>
      <c r="AH531" s="7" t="str">
        <f>IFERROR((Orders[[#This Row],[Sales]]/Orders[[#This Row],[Profit_Prodcut/]])*100, "")</f>
        <v/>
      </c>
      <c r="AI531" s="9">
        <f>Orders[[#This Row],[Discount]]</f>
        <v>0.03</v>
      </c>
    </row>
    <row r="532" spans="1:35">
      <c r="A532">
        <v>24459</v>
      </c>
      <c r="B532" t="s">
        <v>50</v>
      </c>
      <c r="C532" s="9">
        <v>0.09</v>
      </c>
      <c r="D532" s="7">
        <v>-1570.32</v>
      </c>
      <c r="E532">
        <v>90.98</v>
      </c>
      <c r="F532">
        <v>56.2</v>
      </c>
      <c r="G532">
        <v>946</v>
      </c>
      <c r="H532" t="s">
        <v>1063</v>
      </c>
      <c r="I532" t="s">
        <v>30</v>
      </c>
      <c r="J532" t="s">
        <v>43</v>
      </c>
      <c r="K532" t="s">
        <v>44</v>
      </c>
      <c r="L532" t="s">
        <v>53</v>
      </c>
      <c r="M532" t="s">
        <v>89</v>
      </c>
      <c r="N532" t="s">
        <v>1064</v>
      </c>
      <c r="O532">
        <v>0.74</v>
      </c>
      <c r="P532" t="s">
        <v>36</v>
      </c>
      <c r="Q532" t="s">
        <v>56</v>
      </c>
      <c r="R532" t="s">
        <v>191</v>
      </c>
      <c r="S532" t="s">
        <v>514</v>
      </c>
      <c r="T532">
        <v>4210</v>
      </c>
      <c r="U532" s="1">
        <v>42064</v>
      </c>
      <c r="V532" s="1">
        <v>42065</v>
      </c>
      <c r="W532">
        <v>20</v>
      </c>
      <c r="X532" s="6">
        <v>1782.44</v>
      </c>
      <c r="Y532">
        <v>86566</v>
      </c>
      <c r="Z532">
        <v>1</v>
      </c>
      <c r="AA532" s="10">
        <v>-88.1</v>
      </c>
      <c r="AB532">
        <v>176.29</v>
      </c>
      <c r="AC532" t="s">
        <v>3062</v>
      </c>
      <c r="AD532" t="s">
        <v>3070</v>
      </c>
      <c r="AE532" t="str">
        <f>IF(Orders[[#This Row],[Discount]]&gt;0, "Discounted", "Non-Discounted")</f>
        <v>Discounted</v>
      </c>
      <c r="AF532">
        <f>IF(Orders[[#This Row],[Profit]]&lt;0,Orders[[#This Row],[Profit]], 0)</f>
        <v>-1570.32</v>
      </c>
      <c r="AG532">
        <f>IF(Orders[[#This Row],[Profit]]&gt;0,Orders[[#This Row],[Profit]], 0)</f>
        <v>0</v>
      </c>
      <c r="AH532" s="7" t="str">
        <f>IFERROR((Orders[[#This Row],[Sales]]/Orders[[#This Row],[Profit_Prodcut/]])*100, "")</f>
        <v/>
      </c>
      <c r="AI532" s="9">
        <f>Orders[[#This Row],[Discount]]</f>
        <v>0.09</v>
      </c>
    </row>
    <row r="533" spans="1:35">
      <c r="A533">
        <v>24693</v>
      </c>
      <c r="B533" t="s">
        <v>50</v>
      </c>
      <c r="C533" s="9">
        <v>0.08</v>
      </c>
      <c r="D533" s="7">
        <v>27.23</v>
      </c>
      <c r="E533">
        <v>14.2</v>
      </c>
      <c r="F533">
        <v>5.3</v>
      </c>
      <c r="G533">
        <v>947</v>
      </c>
      <c r="H533" t="s">
        <v>1065</v>
      </c>
      <c r="I533" t="s">
        <v>30</v>
      </c>
      <c r="J533" t="s">
        <v>43</v>
      </c>
      <c r="K533" t="s">
        <v>44</v>
      </c>
      <c r="L533" t="s">
        <v>53</v>
      </c>
      <c r="M533" t="s">
        <v>34</v>
      </c>
      <c r="N533" t="s">
        <v>733</v>
      </c>
      <c r="O533">
        <v>0.46</v>
      </c>
      <c r="P533" t="s">
        <v>36</v>
      </c>
      <c r="Q533" t="s">
        <v>56</v>
      </c>
      <c r="R533" t="s">
        <v>57</v>
      </c>
      <c r="S533" t="s">
        <v>1066</v>
      </c>
      <c r="T533">
        <v>7002</v>
      </c>
      <c r="U533" s="1">
        <v>42015</v>
      </c>
      <c r="V533" s="1">
        <v>42017</v>
      </c>
      <c r="W533">
        <v>5</v>
      </c>
      <c r="X533" s="6">
        <v>72.11</v>
      </c>
      <c r="Y533">
        <v>86565</v>
      </c>
      <c r="Z533">
        <v>2</v>
      </c>
      <c r="AA533" s="10">
        <v>37.76</v>
      </c>
      <c r="AB533">
        <v>6.27</v>
      </c>
      <c r="AC533" t="s">
        <v>3057</v>
      </c>
      <c r="AD533" t="s">
        <v>3070</v>
      </c>
      <c r="AE533" t="str">
        <f>IF(Orders[[#This Row],[Discount]]&gt;0, "Discounted", "Non-Discounted")</f>
        <v>Discounted</v>
      </c>
      <c r="AF533">
        <f>IF(Orders[[#This Row],[Profit]]&lt;0,Orders[[#This Row],[Profit]], 0)</f>
        <v>0</v>
      </c>
      <c r="AG533">
        <f>IF(Orders[[#This Row],[Profit]]&gt;0,Orders[[#This Row],[Profit]], 0)</f>
        <v>27.23</v>
      </c>
      <c r="AH533" s="7">
        <f>IFERROR((Orders[[#This Row],[Sales]]/Orders[[#This Row],[Profit_Prodcut/]])*100, "")</f>
        <v>264.81821520381931</v>
      </c>
      <c r="AI533" s="9">
        <f>Orders[[#This Row],[Discount]]</f>
        <v>0.08</v>
      </c>
    </row>
    <row r="534" spans="1:35">
      <c r="A534">
        <v>1279</v>
      </c>
      <c r="B534" t="s">
        <v>50</v>
      </c>
      <c r="C534" s="9">
        <v>0.06</v>
      </c>
      <c r="D534" s="7">
        <v>-19.100000000000001</v>
      </c>
      <c r="E534">
        <v>40.98</v>
      </c>
      <c r="F534">
        <v>2.99</v>
      </c>
      <c r="G534">
        <v>949</v>
      </c>
      <c r="H534" t="s">
        <v>1067</v>
      </c>
      <c r="I534" t="s">
        <v>52</v>
      </c>
      <c r="J534" t="s">
        <v>117</v>
      </c>
      <c r="K534" t="s">
        <v>32</v>
      </c>
      <c r="L534" t="s">
        <v>112</v>
      </c>
      <c r="M534" t="s">
        <v>62</v>
      </c>
      <c r="N534" t="s">
        <v>1068</v>
      </c>
      <c r="O534">
        <v>0.36</v>
      </c>
      <c r="P534" t="s">
        <v>36</v>
      </c>
      <c r="Q534" t="s">
        <v>37</v>
      </c>
      <c r="R534" t="s">
        <v>48</v>
      </c>
      <c r="S534" t="s">
        <v>666</v>
      </c>
      <c r="T534">
        <v>90049</v>
      </c>
      <c r="U534" s="1">
        <v>42006</v>
      </c>
      <c r="V534" s="1">
        <v>42008</v>
      </c>
      <c r="W534">
        <v>3</v>
      </c>
      <c r="X534" s="6">
        <v>124.81</v>
      </c>
      <c r="Y534">
        <v>9285</v>
      </c>
      <c r="Z534">
        <v>2</v>
      </c>
      <c r="AA534" s="10">
        <v>-15.3</v>
      </c>
      <c r="AB534">
        <v>7.97</v>
      </c>
      <c r="AC534" t="s">
        <v>3057</v>
      </c>
      <c r="AD534" t="s">
        <v>3070</v>
      </c>
      <c r="AE534" t="str">
        <f>IF(Orders[[#This Row],[Discount]]&gt;0, "Discounted", "Non-Discounted")</f>
        <v>Discounted</v>
      </c>
      <c r="AF534">
        <f>IF(Orders[[#This Row],[Profit]]&lt;0,Orders[[#This Row],[Profit]], 0)</f>
        <v>-19.100000000000001</v>
      </c>
      <c r="AG534">
        <f>IF(Orders[[#This Row],[Profit]]&gt;0,Orders[[#This Row],[Profit]], 0)</f>
        <v>0</v>
      </c>
      <c r="AH534" s="7" t="str">
        <f>IFERROR((Orders[[#This Row],[Sales]]/Orders[[#This Row],[Profit_Prodcut/]])*100, "")</f>
        <v/>
      </c>
      <c r="AI534" s="9">
        <f>Orders[[#This Row],[Discount]]</f>
        <v>0.06</v>
      </c>
    </row>
    <row r="535" spans="1:35">
      <c r="A535">
        <v>1128</v>
      </c>
      <c r="B535" t="s">
        <v>109</v>
      </c>
      <c r="C535" s="9">
        <v>0.02</v>
      </c>
      <c r="D535" s="7">
        <v>373.67</v>
      </c>
      <c r="E535">
        <v>48.04</v>
      </c>
      <c r="F535">
        <v>5.09</v>
      </c>
      <c r="G535">
        <v>949</v>
      </c>
      <c r="H535" t="s">
        <v>1067</v>
      </c>
      <c r="I535" t="s">
        <v>52</v>
      </c>
      <c r="J535" t="s">
        <v>117</v>
      </c>
      <c r="K535" t="s">
        <v>32</v>
      </c>
      <c r="L535" t="s">
        <v>96</v>
      </c>
      <c r="M535" t="s">
        <v>62</v>
      </c>
      <c r="N535" t="s">
        <v>624</v>
      </c>
      <c r="O535">
        <v>0.37</v>
      </c>
      <c r="P535" t="s">
        <v>36</v>
      </c>
      <c r="Q535" t="s">
        <v>37</v>
      </c>
      <c r="R535" t="s">
        <v>48</v>
      </c>
      <c r="S535" t="s">
        <v>666</v>
      </c>
      <c r="T535">
        <v>90049</v>
      </c>
      <c r="U535" s="1">
        <v>42085</v>
      </c>
      <c r="V535" s="1">
        <v>42089</v>
      </c>
      <c r="W535">
        <v>18</v>
      </c>
      <c r="X535" s="6">
        <v>881.32</v>
      </c>
      <c r="Y535">
        <v>8257</v>
      </c>
      <c r="Z535">
        <v>4</v>
      </c>
      <c r="AA535" s="10">
        <v>42.4</v>
      </c>
      <c r="AB535">
        <v>17.989999999999998</v>
      </c>
      <c r="AC535" t="s">
        <v>3062</v>
      </c>
      <c r="AD535" t="s">
        <v>3070</v>
      </c>
      <c r="AE535" t="str">
        <f>IF(Orders[[#This Row],[Discount]]&gt;0, "Discounted", "Non-Discounted")</f>
        <v>Discounted</v>
      </c>
      <c r="AF535">
        <f>IF(Orders[[#This Row],[Profit]]&lt;0,Orders[[#This Row],[Profit]], 0)</f>
        <v>0</v>
      </c>
      <c r="AG535">
        <f>IF(Orders[[#This Row],[Profit]]&gt;0,Orders[[#This Row],[Profit]], 0)</f>
        <v>373.67</v>
      </c>
      <c r="AH535" s="7">
        <f>IFERROR((Orders[[#This Row],[Sales]]/Orders[[#This Row],[Profit_Prodcut/]])*100, "")</f>
        <v>235.85516632322637</v>
      </c>
      <c r="AI535" s="9">
        <f>Orders[[#This Row],[Discount]]</f>
        <v>0.02</v>
      </c>
    </row>
    <row r="536" spans="1:35">
      <c r="A536">
        <v>19279</v>
      </c>
      <c r="B536" t="s">
        <v>50</v>
      </c>
      <c r="C536" s="9">
        <v>0.06</v>
      </c>
      <c r="D536" s="7">
        <v>-14.8</v>
      </c>
      <c r="E536">
        <v>40.98</v>
      </c>
      <c r="F536">
        <v>2.99</v>
      </c>
      <c r="G536">
        <v>950</v>
      </c>
      <c r="H536" t="s">
        <v>1069</v>
      </c>
      <c r="I536" t="s">
        <v>52</v>
      </c>
      <c r="J536" t="s">
        <v>117</v>
      </c>
      <c r="K536" t="s">
        <v>32</v>
      </c>
      <c r="L536" t="s">
        <v>112</v>
      </c>
      <c r="M536" t="s">
        <v>62</v>
      </c>
      <c r="N536" t="s">
        <v>1068</v>
      </c>
      <c r="O536">
        <v>0.36</v>
      </c>
      <c r="P536" t="s">
        <v>36</v>
      </c>
      <c r="Q536" t="s">
        <v>64</v>
      </c>
      <c r="R536" t="s">
        <v>65</v>
      </c>
      <c r="S536" t="s">
        <v>66</v>
      </c>
      <c r="T536">
        <v>55372</v>
      </c>
      <c r="U536" s="1">
        <v>42006</v>
      </c>
      <c r="V536" s="1">
        <v>42008</v>
      </c>
      <c r="W536">
        <v>1</v>
      </c>
      <c r="X536" s="6">
        <v>41.6</v>
      </c>
      <c r="Y536">
        <v>89083</v>
      </c>
      <c r="Z536">
        <v>2</v>
      </c>
      <c r="AA536" s="10">
        <v>-35.58</v>
      </c>
      <c r="AB536">
        <v>2.66</v>
      </c>
      <c r="AC536" t="s">
        <v>3057</v>
      </c>
      <c r="AD536" t="s">
        <v>3070</v>
      </c>
      <c r="AE536" t="str">
        <f>IF(Orders[[#This Row],[Discount]]&gt;0, "Discounted", "Non-Discounted")</f>
        <v>Discounted</v>
      </c>
      <c r="AF536">
        <f>IF(Orders[[#This Row],[Profit]]&lt;0,Orders[[#This Row],[Profit]], 0)</f>
        <v>-14.8</v>
      </c>
      <c r="AG536">
        <f>IF(Orders[[#This Row],[Profit]]&gt;0,Orders[[#This Row],[Profit]], 0)</f>
        <v>0</v>
      </c>
      <c r="AH536" s="7" t="str">
        <f>IFERROR((Orders[[#This Row],[Sales]]/Orders[[#This Row],[Profit_Prodcut/]])*100, "")</f>
        <v/>
      </c>
      <c r="AI536" s="9">
        <f>Orders[[#This Row],[Discount]]</f>
        <v>0.06</v>
      </c>
    </row>
    <row r="537" spans="1:35">
      <c r="A537">
        <v>19127</v>
      </c>
      <c r="B537" t="s">
        <v>109</v>
      </c>
      <c r="C537" s="9">
        <v>0.05</v>
      </c>
      <c r="D537" s="7">
        <v>-2561.3200000000002</v>
      </c>
      <c r="E537">
        <v>1500.97</v>
      </c>
      <c r="F537">
        <v>29.7</v>
      </c>
      <c r="G537">
        <v>950</v>
      </c>
      <c r="H537" t="s">
        <v>1069</v>
      </c>
      <c r="I537" t="s">
        <v>42</v>
      </c>
      <c r="J537" t="s">
        <v>117</v>
      </c>
      <c r="K537" t="s">
        <v>80</v>
      </c>
      <c r="L537" t="s">
        <v>88</v>
      </c>
      <c r="M537" t="s">
        <v>46</v>
      </c>
      <c r="N537" t="s">
        <v>1070</v>
      </c>
      <c r="O537">
        <v>0.56999999999999995</v>
      </c>
      <c r="P537" t="s">
        <v>36</v>
      </c>
      <c r="Q537" t="s">
        <v>64</v>
      </c>
      <c r="R537" t="s">
        <v>65</v>
      </c>
      <c r="S537" t="s">
        <v>66</v>
      </c>
      <c r="T537">
        <v>55372</v>
      </c>
      <c r="U537" s="1">
        <v>42085</v>
      </c>
      <c r="V537" s="1">
        <v>42085</v>
      </c>
      <c r="W537">
        <v>1</v>
      </c>
      <c r="X537" s="6">
        <v>1497.22</v>
      </c>
      <c r="Y537">
        <v>89084</v>
      </c>
      <c r="Z537">
        <v>0</v>
      </c>
      <c r="AA537" s="10">
        <v>-171.07</v>
      </c>
      <c r="AB537">
        <v>78.8</v>
      </c>
      <c r="AC537" t="s">
        <v>3062</v>
      </c>
      <c r="AD537" t="s">
        <v>3070</v>
      </c>
      <c r="AE537" t="str">
        <f>IF(Orders[[#This Row],[Discount]]&gt;0, "Discounted", "Non-Discounted")</f>
        <v>Discounted</v>
      </c>
      <c r="AF537">
        <f>IF(Orders[[#This Row],[Profit]]&lt;0,Orders[[#This Row],[Profit]], 0)</f>
        <v>-2561.3200000000002</v>
      </c>
      <c r="AG537">
        <f>IF(Orders[[#This Row],[Profit]]&gt;0,Orders[[#This Row],[Profit]], 0)</f>
        <v>0</v>
      </c>
      <c r="AH537" s="7" t="str">
        <f>IFERROR((Orders[[#This Row],[Sales]]/Orders[[#This Row],[Profit_Prodcut/]])*100, "")</f>
        <v/>
      </c>
      <c r="AI537" s="9">
        <f>Orders[[#This Row],[Discount]]</f>
        <v>0.05</v>
      </c>
    </row>
    <row r="538" spans="1:35">
      <c r="A538">
        <v>19128</v>
      </c>
      <c r="B538" t="s">
        <v>109</v>
      </c>
      <c r="C538" s="9">
        <v>0.02</v>
      </c>
      <c r="D538" s="7">
        <v>168.92</v>
      </c>
      <c r="E538">
        <v>48.04</v>
      </c>
      <c r="F538">
        <v>5.09</v>
      </c>
      <c r="G538">
        <v>950</v>
      </c>
      <c r="H538" t="s">
        <v>1069</v>
      </c>
      <c r="I538" t="s">
        <v>52</v>
      </c>
      <c r="J538" t="s">
        <v>117</v>
      </c>
      <c r="K538" t="s">
        <v>32</v>
      </c>
      <c r="L538" t="s">
        <v>96</v>
      </c>
      <c r="M538" t="s">
        <v>62</v>
      </c>
      <c r="N538" t="s">
        <v>624</v>
      </c>
      <c r="O538">
        <v>0.37</v>
      </c>
      <c r="P538" t="s">
        <v>36</v>
      </c>
      <c r="Q538" t="s">
        <v>64</v>
      </c>
      <c r="R538" t="s">
        <v>65</v>
      </c>
      <c r="S538" t="s">
        <v>66</v>
      </c>
      <c r="T538">
        <v>55372</v>
      </c>
      <c r="U538" s="1">
        <v>42085</v>
      </c>
      <c r="V538" s="1">
        <v>42089</v>
      </c>
      <c r="W538">
        <v>5</v>
      </c>
      <c r="X538" s="6">
        <v>244.81</v>
      </c>
      <c r="Y538">
        <v>89084</v>
      </c>
      <c r="Z538">
        <v>4</v>
      </c>
      <c r="AA538" s="10">
        <v>69</v>
      </c>
      <c r="AB538">
        <v>5</v>
      </c>
      <c r="AC538" t="s">
        <v>3062</v>
      </c>
      <c r="AD538" t="s">
        <v>3070</v>
      </c>
      <c r="AE538" t="str">
        <f>IF(Orders[[#This Row],[Discount]]&gt;0, "Discounted", "Non-Discounted")</f>
        <v>Discounted</v>
      </c>
      <c r="AF538">
        <f>IF(Orders[[#This Row],[Profit]]&lt;0,Orders[[#This Row],[Profit]], 0)</f>
        <v>0</v>
      </c>
      <c r="AG538">
        <f>IF(Orders[[#This Row],[Profit]]&gt;0,Orders[[#This Row],[Profit]], 0)</f>
        <v>168.92</v>
      </c>
      <c r="AH538" s="7">
        <f>IFERROR((Orders[[#This Row],[Sales]]/Orders[[#This Row],[Profit_Prodcut/]])*100, "")</f>
        <v>144.92659246980821</v>
      </c>
      <c r="AI538" s="9">
        <f>Orders[[#This Row],[Discount]]</f>
        <v>0.02</v>
      </c>
    </row>
    <row r="539" spans="1:35">
      <c r="A539">
        <v>19129</v>
      </c>
      <c r="B539" t="s">
        <v>109</v>
      </c>
      <c r="C539" s="9">
        <v>0.03</v>
      </c>
      <c r="D539" s="7">
        <v>-6.2</v>
      </c>
      <c r="E539">
        <v>4.28</v>
      </c>
      <c r="F539">
        <v>1.6</v>
      </c>
      <c r="G539">
        <v>950</v>
      </c>
      <c r="H539" t="s">
        <v>1069</v>
      </c>
      <c r="I539" t="s">
        <v>52</v>
      </c>
      <c r="J539" t="s">
        <v>117</v>
      </c>
      <c r="K539" t="s">
        <v>32</v>
      </c>
      <c r="L539" t="s">
        <v>33</v>
      </c>
      <c r="M539" t="s">
        <v>34</v>
      </c>
      <c r="N539" t="s">
        <v>1071</v>
      </c>
      <c r="O539">
        <v>0.57999999999999996</v>
      </c>
      <c r="P539" t="s">
        <v>36</v>
      </c>
      <c r="Q539" t="s">
        <v>64</v>
      </c>
      <c r="R539" t="s">
        <v>65</v>
      </c>
      <c r="S539" t="s">
        <v>66</v>
      </c>
      <c r="T539">
        <v>55372</v>
      </c>
      <c r="U539" s="1">
        <v>42085</v>
      </c>
      <c r="V539" s="1">
        <v>42092</v>
      </c>
      <c r="W539">
        <v>1</v>
      </c>
      <c r="X539" s="6">
        <v>4.55</v>
      </c>
      <c r="Y539">
        <v>89084</v>
      </c>
      <c r="Z539">
        <v>7</v>
      </c>
      <c r="AA539" s="10">
        <v>-136.26</v>
      </c>
      <c r="AB539">
        <v>0.14000000000000001</v>
      </c>
      <c r="AC539" t="s">
        <v>3062</v>
      </c>
      <c r="AD539" t="s">
        <v>3070</v>
      </c>
      <c r="AE539" t="str">
        <f>IF(Orders[[#This Row],[Discount]]&gt;0, "Discounted", "Non-Discounted")</f>
        <v>Discounted</v>
      </c>
      <c r="AF539">
        <f>IF(Orders[[#This Row],[Profit]]&lt;0,Orders[[#This Row],[Profit]], 0)</f>
        <v>-6.2</v>
      </c>
      <c r="AG539">
        <f>IF(Orders[[#This Row],[Profit]]&gt;0,Orders[[#This Row],[Profit]], 0)</f>
        <v>0</v>
      </c>
      <c r="AH539" s="7" t="str">
        <f>IFERROR((Orders[[#This Row],[Sales]]/Orders[[#This Row],[Profit_Prodcut/]])*100, "")</f>
        <v/>
      </c>
      <c r="AI539" s="9">
        <f>Orders[[#This Row],[Discount]]</f>
        <v>0.03</v>
      </c>
    </row>
    <row r="540" spans="1:35">
      <c r="A540">
        <v>20073</v>
      </c>
      <c r="B540" t="s">
        <v>109</v>
      </c>
      <c r="C540" s="9">
        <v>0.1</v>
      </c>
      <c r="D540" s="7">
        <v>19.059999999999999</v>
      </c>
      <c r="E540">
        <v>7.31</v>
      </c>
      <c r="F540">
        <v>0.49</v>
      </c>
      <c r="G540">
        <v>954</v>
      </c>
      <c r="H540" t="s">
        <v>1072</v>
      </c>
      <c r="I540" t="s">
        <v>52</v>
      </c>
      <c r="J540" t="s">
        <v>61</v>
      </c>
      <c r="K540" t="s">
        <v>32</v>
      </c>
      <c r="L540" t="s">
        <v>137</v>
      </c>
      <c r="M540" t="s">
        <v>62</v>
      </c>
      <c r="N540" t="s">
        <v>1073</v>
      </c>
      <c r="O540">
        <v>0.38</v>
      </c>
      <c r="P540" t="s">
        <v>36</v>
      </c>
      <c r="Q540" t="s">
        <v>64</v>
      </c>
      <c r="R540" t="s">
        <v>133</v>
      </c>
      <c r="S540" t="s">
        <v>1074</v>
      </c>
      <c r="T540">
        <v>75067</v>
      </c>
      <c r="U540" s="1">
        <v>42047</v>
      </c>
      <c r="V540" s="1">
        <v>42056</v>
      </c>
      <c r="W540">
        <v>4</v>
      </c>
      <c r="X540" s="6">
        <v>27.63</v>
      </c>
      <c r="Y540">
        <v>90771</v>
      </c>
      <c r="Z540">
        <v>9</v>
      </c>
      <c r="AA540" s="10">
        <v>69</v>
      </c>
      <c r="AB540">
        <v>3.07</v>
      </c>
      <c r="AC540" t="s">
        <v>3059</v>
      </c>
      <c r="AD540" t="s">
        <v>3070</v>
      </c>
      <c r="AE540" t="str">
        <f>IF(Orders[[#This Row],[Discount]]&gt;0, "Discounted", "Non-Discounted")</f>
        <v>Discounted</v>
      </c>
      <c r="AF540">
        <f>IF(Orders[[#This Row],[Profit]]&lt;0,Orders[[#This Row],[Profit]], 0)</f>
        <v>0</v>
      </c>
      <c r="AG540">
        <f>IF(Orders[[#This Row],[Profit]]&gt;0,Orders[[#This Row],[Profit]], 0)</f>
        <v>19.059999999999999</v>
      </c>
      <c r="AH540" s="7">
        <f>IFERROR((Orders[[#This Row],[Sales]]/Orders[[#This Row],[Profit_Prodcut/]])*100, "")</f>
        <v>144.96327387198323</v>
      </c>
      <c r="AI540" s="9">
        <f>Orders[[#This Row],[Discount]]</f>
        <v>0.1</v>
      </c>
    </row>
    <row r="541" spans="1:35">
      <c r="A541">
        <v>20074</v>
      </c>
      <c r="B541" t="s">
        <v>109</v>
      </c>
      <c r="C541" s="9">
        <v>0.08</v>
      </c>
      <c r="D541" s="7">
        <v>10.56</v>
      </c>
      <c r="E541">
        <v>6.7</v>
      </c>
      <c r="F541">
        <v>1.56</v>
      </c>
      <c r="G541">
        <v>954</v>
      </c>
      <c r="H541" t="s">
        <v>1072</v>
      </c>
      <c r="I541" t="s">
        <v>52</v>
      </c>
      <c r="J541" t="s">
        <v>61</v>
      </c>
      <c r="K541" t="s">
        <v>32</v>
      </c>
      <c r="L541" t="s">
        <v>33</v>
      </c>
      <c r="M541" t="s">
        <v>34</v>
      </c>
      <c r="N541" t="s">
        <v>1075</v>
      </c>
      <c r="O541">
        <v>0.52</v>
      </c>
      <c r="P541" t="s">
        <v>36</v>
      </c>
      <c r="Q541" t="s">
        <v>64</v>
      </c>
      <c r="R541" t="s">
        <v>133</v>
      </c>
      <c r="S541" t="s">
        <v>1074</v>
      </c>
      <c r="T541">
        <v>75067</v>
      </c>
      <c r="U541" s="1">
        <v>42047</v>
      </c>
      <c r="V541" s="1">
        <v>42047</v>
      </c>
      <c r="W541">
        <v>5</v>
      </c>
      <c r="X541" s="6">
        <v>31.21</v>
      </c>
      <c r="Y541">
        <v>90771</v>
      </c>
      <c r="Z541">
        <v>0</v>
      </c>
      <c r="AA541" s="10">
        <v>33.840000000000003</v>
      </c>
      <c r="AB541">
        <v>2.71</v>
      </c>
      <c r="AC541" t="s">
        <v>3059</v>
      </c>
      <c r="AD541" t="s">
        <v>3070</v>
      </c>
      <c r="AE541" t="str">
        <f>IF(Orders[[#This Row],[Discount]]&gt;0, "Discounted", "Non-Discounted")</f>
        <v>Discounted</v>
      </c>
      <c r="AF541">
        <f>IF(Orders[[#This Row],[Profit]]&lt;0,Orders[[#This Row],[Profit]], 0)</f>
        <v>0</v>
      </c>
      <c r="AG541">
        <f>IF(Orders[[#This Row],[Profit]]&gt;0,Orders[[#This Row],[Profit]], 0)</f>
        <v>10.56</v>
      </c>
      <c r="AH541" s="7">
        <f>IFERROR((Orders[[#This Row],[Sales]]/Orders[[#This Row],[Profit_Prodcut/]])*100, "")</f>
        <v>295.54924242424244</v>
      </c>
      <c r="AI541" s="9">
        <f>Orders[[#This Row],[Discount]]</f>
        <v>0.08</v>
      </c>
    </row>
    <row r="542" spans="1:35">
      <c r="A542">
        <v>25795</v>
      </c>
      <c r="B542" t="s">
        <v>40</v>
      </c>
      <c r="C542" s="9">
        <v>0.01</v>
      </c>
      <c r="D542" s="7">
        <v>837.68</v>
      </c>
      <c r="E542">
        <v>145.44999999999999</v>
      </c>
      <c r="F542">
        <v>17.850000000000001</v>
      </c>
      <c r="G542">
        <v>959</v>
      </c>
      <c r="H542" t="s">
        <v>1076</v>
      </c>
      <c r="I542" t="s">
        <v>42</v>
      </c>
      <c r="J542" t="s">
        <v>31</v>
      </c>
      <c r="K542" t="s">
        <v>80</v>
      </c>
      <c r="L542" t="s">
        <v>88</v>
      </c>
      <c r="M542" t="s">
        <v>46</v>
      </c>
      <c r="N542" t="s">
        <v>1077</v>
      </c>
      <c r="O542">
        <v>0.56000000000000005</v>
      </c>
      <c r="P542" t="s">
        <v>36</v>
      </c>
      <c r="Q542" t="s">
        <v>64</v>
      </c>
      <c r="R542" t="s">
        <v>133</v>
      </c>
      <c r="S542" t="s">
        <v>1035</v>
      </c>
      <c r="T542">
        <v>76028</v>
      </c>
      <c r="U542" s="1">
        <v>42085</v>
      </c>
      <c r="V542" s="1">
        <v>42086</v>
      </c>
      <c r="W542">
        <v>8</v>
      </c>
      <c r="X542" s="6">
        <v>1214.03</v>
      </c>
      <c r="Y542">
        <v>91581</v>
      </c>
      <c r="Z542">
        <v>1</v>
      </c>
      <c r="AA542" s="10">
        <v>69</v>
      </c>
      <c r="AB542">
        <v>12.26</v>
      </c>
      <c r="AC542" t="s">
        <v>3062</v>
      </c>
      <c r="AD542" t="s">
        <v>3070</v>
      </c>
      <c r="AE542" t="str">
        <f>IF(Orders[[#This Row],[Discount]]&gt;0, "Discounted", "Non-Discounted")</f>
        <v>Discounted</v>
      </c>
      <c r="AF542">
        <f>IF(Orders[[#This Row],[Profit]]&lt;0,Orders[[#This Row],[Profit]], 0)</f>
        <v>0</v>
      </c>
      <c r="AG542">
        <f>IF(Orders[[#This Row],[Profit]]&gt;0,Orders[[#This Row],[Profit]], 0)</f>
        <v>837.68</v>
      </c>
      <c r="AH542" s="7">
        <f>IFERROR((Orders[[#This Row],[Sales]]/Orders[[#This Row],[Profit_Prodcut/]])*100, "")</f>
        <v>144.9276573393181</v>
      </c>
      <c r="AI542" s="9">
        <f>Orders[[#This Row],[Discount]]</f>
        <v>0.01</v>
      </c>
    </row>
    <row r="543" spans="1:35">
      <c r="A543">
        <v>20428</v>
      </c>
      <c r="B543" t="s">
        <v>109</v>
      </c>
      <c r="C543" s="9">
        <v>0.03</v>
      </c>
      <c r="D543" s="7">
        <v>-4.2</v>
      </c>
      <c r="E543">
        <v>2.94</v>
      </c>
      <c r="F543">
        <v>0.96</v>
      </c>
      <c r="G543">
        <v>960</v>
      </c>
      <c r="H543" t="s">
        <v>1078</v>
      </c>
      <c r="I543" t="s">
        <v>52</v>
      </c>
      <c r="J543" t="s">
        <v>43</v>
      </c>
      <c r="K543" t="s">
        <v>32</v>
      </c>
      <c r="L543" t="s">
        <v>33</v>
      </c>
      <c r="M543" t="s">
        <v>34</v>
      </c>
      <c r="N543" t="s">
        <v>602</v>
      </c>
      <c r="O543">
        <v>0.57999999999999996</v>
      </c>
      <c r="P543" t="s">
        <v>36</v>
      </c>
      <c r="Q543" t="s">
        <v>37</v>
      </c>
      <c r="R543" t="s">
        <v>48</v>
      </c>
      <c r="S543" t="s">
        <v>1057</v>
      </c>
      <c r="T543">
        <v>90278</v>
      </c>
      <c r="U543" s="1">
        <v>42039</v>
      </c>
      <c r="V543" s="1">
        <v>42043</v>
      </c>
      <c r="W543">
        <v>1</v>
      </c>
      <c r="X543" s="6">
        <v>3.51</v>
      </c>
      <c r="Y543">
        <v>89401</v>
      </c>
      <c r="Z543">
        <v>4</v>
      </c>
      <c r="AA543" s="10">
        <v>-119.66</v>
      </c>
      <c r="AB543">
        <v>0.11</v>
      </c>
      <c r="AC543" t="s">
        <v>3059</v>
      </c>
      <c r="AD543" t="s">
        <v>3070</v>
      </c>
      <c r="AE543" t="str">
        <f>IF(Orders[[#This Row],[Discount]]&gt;0, "Discounted", "Non-Discounted")</f>
        <v>Discounted</v>
      </c>
      <c r="AF543">
        <f>IF(Orders[[#This Row],[Profit]]&lt;0,Orders[[#This Row],[Profit]], 0)</f>
        <v>-4.2</v>
      </c>
      <c r="AG543">
        <f>IF(Orders[[#This Row],[Profit]]&gt;0,Orders[[#This Row],[Profit]], 0)</f>
        <v>0</v>
      </c>
      <c r="AH543" s="7" t="str">
        <f>IFERROR((Orders[[#This Row],[Sales]]/Orders[[#This Row],[Profit_Prodcut/]])*100, "")</f>
        <v/>
      </c>
      <c r="AI543" s="9">
        <f>Orders[[#This Row],[Discount]]</f>
        <v>0.03</v>
      </c>
    </row>
    <row r="544" spans="1:35">
      <c r="A544">
        <v>20685</v>
      </c>
      <c r="B544" t="s">
        <v>40</v>
      </c>
      <c r="C544" s="9">
        <v>0.05</v>
      </c>
      <c r="D544" s="7">
        <v>-44.16</v>
      </c>
      <c r="E544">
        <v>124.49</v>
      </c>
      <c r="F544">
        <v>51.94</v>
      </c>
      <c r="G544">
        <v>961</v>
      </c>
      <c r="H544" t="s">
        <v>1079</v>
      </c>
      <c r="I544" t="s">
        <v>42</v>
      </c>
      <c r="J544" t="s">
        <v>43</v>
      </c>
      <c r="K544" t="s">
        <v>44</v>
      </c>
      <c r="L544" t="s">
        <v>155</v>
      </c>
      <c r="M544" t="s">
        <v>124</v>
      </c>
      <c r="N544" t="s">
        <v>465</v>
      </c>
      <c r="O544">
        <v>0.63</v>
      </c>
      <c r="P544" t="s">
        <v>36</v>
      </c>
      <c r="Q544" t="s">
        <v>37</v>
      </c>
      <c r="R544" t="s">
        <v>48</v>
      </c>
      <c r="S544" t="s">
        <v>1080</v>
      </c>
      <c r="T544">
        <v>94061</v>
      </c>
      <c r="U544" s="1">
        <v>42059</v>
      </c>
      <c r="V544" s="1">
        <v>42059</v>
      </c>
      <c r="W544">
        <v>1</v>
      </c>
      <c r="X544" s="6">
        <v>120.12</v>
      </c>
      <c r="Y544">
        <v>89402</v>
      </c>
      <c r="Z544">
        <v>0</v>
      </c>
      <c r="AA544" s="10">
        <v>-36.770000000000003</v>
      </c>
      <c r="AB544">
        <v>6.32</v>
      </c>
      <c r="AC544" t="s">
        <v>3059</v>
      </c>
      <c r="AD544" t="s">
        <v>3070</v>
      </c>
      <c r="AE544" t="str">
        <f>IF(Orders[[#This Row],[Discount]]&gt;0, "Discounted", "Non-Discounted")</f>
        <v>Discounted</v>
      </c>
      <c r="AF544">
        <f>IF(Orders[[#This Row],[Profit]]&lt;0,Orders[[#This Row],[Profit]], 0)</f>
        <v>-44.16</v>
      </c>
      <c r="AG544">
        <f>IF(Orders[[#This Row],[Profit]]&gt;0,Orders[[#This Row],[Profit]], 0)</f>
        <v>0</v>
      </c>
      <c r="AH544" s="7" t="str">
        <f>IFERROR((Orders[[#This Row],[Sales]]/Orders[[#This Row],[Profit_Prodcut/]])*100, "")</f>
        <v/>
      </c>
      <c r="AI544" s="9">
        <f>Orders[[#This Row],[Discount]]</f>
        <v>0.05</v>
      </c>
    </row>
    <row r="545" spans="1:35">
      <c r="A545">
        <v>2428</v>
      </c>
      <c r="B545" t="s">
        <v>109</v>
      </c>
      <c r="C545" s="9">
        <v>0.03</v>
      </c>
      <c r="D545" s="7">
        <v>-4.2</v>
      </c>
      <c r="E545">
        <v>2.94</v>
      </c>
      <c r="F545">
        <v>0.96</v>
      </c>
      <c r="G545">
        <v>962</v>
      </c>
      <c r="H545" t="s">
        <v>1081</v>
      </c>
      <c r="I545" t="s">
        <v>52</v>
      </c>
      <c r="J545" t="s">
        <v>43</v>
      </c>
      <c r="K545" t="s">
        <v>32</v>
      </c>
      <c r="L545" t="s">
        <v>33</v>
      </c>
      <c r="M545" t="s">
        <v>34</v>
      </c>
      <c r="N545" t="s">
        <v>602</v>
      </c>
      <c r="O545">
        <v>0.57999999999999996</v>
      </c>
      <c r="P545" t="s">
        <v>36</v>
      </c>
      <c r="Q545" t="s">
        <v>64</v>
      </c>
      <c r="R545" t="s">
        <v>181</v>
      </c>
      <c r="S545" t="s">
        <v>182</v>
      </c>
      <c r="T545">
        <v>60610</v>
      </c>
      <c r="U545" s="1">
        <v>42039</v>
      </c>
      <c r="V545" s="1">
        <v>42043</v>
      </c>
      <c r="W545">
        <v>2</v>
      </c>
      <c r="X545" s="6">
        <v>7.01</v>
      </c>
      <c r="Y545">
        <v>17636</v>
      </c>
      <c r="Z545">
        <v>4</v>
      </c>
      <c r="AA545" s="10">
        <v>-59.91</v>
      </c>
      <c r="AB545">
        <v>0.22</v>
      </c>
      <c r="AC545" t="s">
        <v>3059</v>
      </c>
      <c r="AD545" t="s">
        <v>3070</v>
      </c>
      <c r="AE545" t="str">
        <f>IF(Orders[[#This Row],[Discount]]&gt;0, "Discounted", "Non-Discounted")</f>
        <v>Discounted</v>
      </c>
      <c r="AF545">
        <f>IF(Orders[[#This Row],[Profit]]&lt;0,Orders[[#This Row],[Profit]], 0)</f>
        <v>-4.2</v>
      </c>
      <c r="AG545">
        <f>IF(Orders[[#This Row],[Profit]]&gt;0,Orders[[#This Row],[Profit]], 0)</f>
        <v>0</v>
      </c>
      <c r="AH545" s="7" t="str">
        <f>IFERROR((Orders[[#This Row],[Sales]]/Orders[[#This Row],[Profit_Prodcut/]])*100, "")</f>
        <v/>
      </c>
      <c r="AI545" s="9">
        <f>Orders[[#This Row],[Discount]]</f>
        <v>0.03</v>
      </c>
    </row>
    <row r="546" spans="1:35">
      <c r="A546">
        <v>25093</v>
      </c>
      <c r="B546" t="s">
        <v>59</v>
      </c>
      <c r="C546" s="9">
        <v>0</v>
      </c>
      <c r="D546" s="7">
        <v>-102.66</v>
      </c>
      <c r="E546">
        <v>170.98</v>
      </c>
      <c r="F546">
        <v>35.89</v>
      </c>
      <c r="G546">
        <v>970</v>
      </c>
      <c r="H546" t="s">
        <v>1082</v>
      </c>
      <c r="I546" t="s">
        <v>42</v>
      </c>
      <c r="J546" t="s">
        <v>117</v>
      </c>
      <c r="K546" t="s">
        <v>44</v>
      </c>
      <c r="L546" t="s">
        <v>194</v>
      </c>
      <c r="M546" t="s">
        <v>124</v>
      </c>
      <c r="N546" t="s">
        <v>1050</v>
      </c>
      <c r="O546">
        <v>0.66</v>
      </c>
      <c r="P546" t="s">
        <v>36</v>
      </c>
      <c r="Q546" t="s">
        <v>139</v>
      </c>
      <c r="R546" t="s">
        <v>140</v>
      </c>
      <c r="S546" t="s">
        <v>802</v>
      </c>
      <c r="T546">
        <v>24281</v>
      </c>
      <c r="U546" s="1">
        <v>42114</v>
      </c>
      <c r="V546" s="1">
        <v>42115</v>
      </c>
      <c r="W546">
        <v>8</v>
      </c>
      <c r="X546" s="6">
        <v>1452.18</v>
      </c>
      <c r="Y546">
        <v>86173</v>
      </c>
      <c r="Z546">
        <v>1</v>
      </c>
      <c r="AA546" s="10">
        <v>-7.07</v>
      </c>
      <c r="AB546">
        <v>0</v>
      </c>
      <c r="AC546" t="s">
        <v>3061</v>
      </c>
      <c r="AD546" t="s">
        <v>3071</v>
      </c>
      <c r="AE546" t="str">
        <f>IF(Orders[[#This Row],[Discount]]&gt;0, "Discounted", "Non-Discounted")</f>
        <v>Non-Discounted</v>
      </c>
      <c r="AF546">
        <f>IF(Orders[[#This Row],[Profit]]&lt;0,Orders[[#This Row],[Profit]], 0)</f>
        <v>-102.66</v>
      </c>
      <c r="AG546">
        <f>IF(Orders[[#This Row],[Profit]]&gt;0,Orders[[#This Row],[Profit]], 0)</f>
        <v>0</v>
      </c>
      <c r="AH546" s="7" t="str">
        <f>IFERROR((Orders[[#This Row],[Sales]]/Orders[[#This Row],[Profit_Prodcut/]])*100, "")</f>
        <v/>
      </c>
      <c r="AI546" s="9">
        <f>Orders[[#This Row],[Discount]]</f>
        <v>0</v>
      </c>
    </row>
    <row r="547" spans="1:35">
      <c r="A547">
        <v>20536</v>
      </c>
      <c r="B547" t="s">
        <v>109</v>
      </c>
      <c r="C547" s="9">
        <v>0.03</v>
      </c>
      <c r="D547" s="7">
        <v>-116.58</v>
      </c>
      <c r="E547">
        <v>284.98</v>
      </c>
      <c r="F547">
        <v>69.55</v>
      </c>
      <c r="G547">
        <v>972</v>
      </c>
      <c r="H547" t="s">
        <v>1083</v>
      </c>
      <c r="I547" t="s">
        <v>42</v>
      </c>
      <c r="J547" t="s">
        <v>31</v>
      </c>
      <c r="K547" t="s">
        <v>44</v>
      </c>
      <c r="L547" t="s">
        <v>45</v>
      </c>
      <c r="M547" t="s">
        <v>46</v>
      </c>
      <c r="N547" t="s">
        <v>1084</v>
      </c>
      <c r="O547">
        <v>0.6</v>
      </c>
      <c r="P547" t="s">
        <v>36</v>
      </c>
      <c r="Q547" t="s">
        <v>37</v>
      </c>
      <c r="R547" t="s">
        <v>48</v>
      </c>
      <c r="S547" t="s">
        <v>1085</v>
      </c>
      <c r="T547">
        <v>92503</v>
      </c>
      <c r="U547" s="1">
        <v>42063</v>
      </c>
      <c r="V547" s="1">
        <v>42068</v>
      </c>
      <c r="W547">
        <v>2</v>
      </c>
      <c r="X547" s="6">
        <v>619.38</v>
      </c>
      <c r="Y547">
        <v>87259</v>
      </c>
      <c r="Z547">
        <v>5</v>
      </c>
      <c r="AA547" s="10">
        <v>-18.82</v>
      </c>
      <c r="AB547">
        <v>19.16</v>
      </c>
      <c r="AC547" t="s">
        <v>3059</v>
      </c>
      <c r="AD547" t="s">
        <v>3070</v>
      </c>
      <c r="AE547" t="str">
        <f>IF(Orders[[#This Row],[Discount]]&gt;0, "Discounted", "Non-Discounted")</f>
        <v>Discounted</v>
      </c>
      <c r="AF547">
        <f>IF(Orders[[#This Row],[Profit]]&lt;0,Orders[[#This Row],[Profit]], 0)</f>
        <v>-116.58</v>
      </c>
      <c r="AG547">
        <f>IF(Orders[[#This Row],[Profit]]&gt;0,Orders[[#This Row],[Profit]], 0)</f>
        <v>0</v>
      </c>
      <c r="AH547" s="7" t="str">
        <f>IFERROR((Orders[[#This Row],[Sales]]/Orders[[#This Row],[Profit_Prodcut/]])*100, "")</f>
        <v/>
      </c>
      <c r="AI547" s="9">
        <f>Orders[[#This Row],[Discount]]</f>
        <v>0.03</v>
      </c>
    </row>
    <row r="548" spans="1:35">
      <c r="A548">
        <v>20537</v>
      </c>
      <c r="B548" t="s">
        <v>109</v>
      </c>
      <c r="C548" s="9">
        <v>0</v>
      </c>
      <c r="D548" s="7">
        <v>12.9</v>
      </c>
      <c r="E548">
        <v>12.99</v>
      </c>
      <c r="F548">
        <v>14.37</v>
      </c>
      <c r="G548">
        <v>972</v>
      </c>
      <c r="H548" t="s">
        <v>1083</v>
      </c>
      <c r="I548" t="s">
        <v>52</v>
      </c>
      <c r="J548" t="s">
        <v>31</v>
      </c>
      <c r="K548" t="s">
        <v>44</v>
      </c>
      <c r="L548" t="s">
        <v>53</v>
      </c>
      <c r="M548" t="s">
        <v>239</v>
      </c>
      <c r="N548" t="s">
        <v>571</v>
      </c>
      <c r="O548">
        <v>0.73</v>
      </c>
      <c r="P548" t="s">
        <v>36</v>
      </c>
      <c r="Q548" t="s">
        <v>37</v>
      </c>
      <c r="R548" t="s">
        <v>48</v>
      </c>
      <c r="S548" t="s">
        <v>1085</v>
      </c>
      <c r="T548">
        <v>92503</v>
      </c>
      <c r="U548" s="1">
        <v>42063</v>
      </c>
      <c r="V548" s="1">
        <v>42063</v>
      </c>
      <c r="W548">
        <v>1</v>
      </c>
      <c r="X548" s="6">
        <v>18.690000000000001</v>
      </c>
      <c r="Y548">
        <v>87259</v>
      </c>
      <c r="Z548">
        <v>0</v>
      </c>
      <c r="AA548" s="10">
        <v>69</v>
      </c>
      <c r="AB548">
        <v>0</v>
      </c>
      <c r="AC548" t="s">
        <v>3059</v>
      </c>
      <c r="AD548" t="s">
        <v>3071</v>
      </c>
      <c r="AE548" t="str">
        <f>IF(Orders[[#This Row],[Discount]]&gt;0, "Discounted", "Non-Discounted")</f>
        <v>Non-Discounted</v>
      </c>
      <c r="AF548">
        <f>IF(Orders[[#This Row],[Profit]]&lt;0,Orders[[#This Row],[Profit]], 0)</f>
        <v>0</v>
      </c>
      <c r="AG548">
        <f>IF(Orders[[#This Row],[Profit]]&gt;0,Orders[[#This Row],[Profit]], 0)</f>
        <v>12.9</v>
      </c>
      <c r="AH548" s="7">
        <f>IFERROR((Orders[[#This Row],[Sales]]/Orders[[#This Row],[Profit_Prodcut/]])*100, "")</f>
        <v>144.88372093023256</v>
      </c>
      <c r="AI548" s="9">
        <f>Orders[[#This Row],[Discount]]</f>
        <v>0</v>
      </c>
    </row>
    <row r="549" spans="1:35">
      <c r="A549">
        <v>24298</v>
      </c>
      <c r="B549" t="s">
        <v>109</v>
      </c>
      <c r="C549" s="9">
        <v>0.1</v>
      </c>
      <c r="D549" s="7">
        <v>-21.32</v>
      </c>
      <c r="E549">
        <v>2.2200000000000002</v>
      </c>
      <c r="F549">
        <v>5</v>
      </c>
      <c r="G549">
        <v>975</v>
      </c>
      <c r="H549" t="s">
        <v>1086</v>
      </c>
      <c r="I549" t="s">
        <v>52</v>
      </c>
      <c r="J549" t="s">
        <v>31</v>
      </c>
      <c r="K549" t="s">
        <v>32</v>
      </c>
      <c r="L549" t="s">
        <v>260</v>
      </c>
      <c r="M549" t="s">
        <v>62</v>
      </c>
      <c r="N549" t="s">
        <v>1087</v>
      </c>
      <c r="O549">
        <v>0.55000000000000004</v>
      </c>
      <c r="P549" t="s">
        <v>36</v>
      </c>
      <c r="Q549" t="s">
        <v>56</v>
      </c>
      <c r="R549" t="s">
        <v>196</v>
      </c>
      <c r="S549" t="s">
        <v>197</v>
      </c>
      <c r="T549">
        <v>2108</v>
      </c>
      <c r="U549" s="1">
        <v>42098</v>
      </c>
      <c r="V549" s="1">
        <v>42103</v>
      </c>
      <c r="W549">
        <v>3</v>
      </c>
      <c r="X549" s="6">
        <v>8.8000000000000007</v>
      </c>
      <c r="Y549">
        <v>87260</v>
      </c>
      <c r="Z549">
        <v>5</v>
      </c>
      <c r="AA549" s="10">
        <v>-242.26</v>
      </c>
      <c r="AB549">
        <v>0.98</v>
      </c>
      <c r="AC549" t="s">
        <v>3061</v>
      </c>
      <c r="AD549" t="s">
        <v>3070</v>
      </c>
      <c r="AE549" t="str">
        <f>IF(Orders[[#This Row],[Discount]]&gt;0, "Discounted", "Non-Discounted")</f>
        <v>Discounted</v>
      </c>
      <c r="AF549">
        <f>IF(Orders[[#This Row],[Profit]]&lt;0,Orders[[#This Row],[Profit]], 0)</f>
        <v>-21.32</v>
      </c>
      <c r="AG549">
        <f>IF(Orders[[#This Row],[Profit]]&gt;0,Orders[[#This Row],[Profit]], 0)</f>
        <v>0</v>
      </c>
      <c r="AH549" s="7" t="str">
        <f>IFERROR((Orders[[#This Row],[Sales]]/Orders[[#This Row],[Profit_Prodcut/]])*100, "")</f>
        <v/>
      </c>
      <c r="AI549" s="9">
        <f>Orders[[#This Row],[Discount]]</f>
        <v>0.1</v>
      </c>
    </row>
    <row r="550" spans="1:35">
      <c r="A550">
        <v>22646</v>
      </c>
      <c r="B550" t="s">
        <v>59</v>
      </c>
      <c r="C550" s="9">
        <v>0</v>
      </c>
      <c r="D550" s="7">
        <v>93.85</v>
      </c>
      <c r="E550">
        <v>37.76</v>
      </c>
      <c r="F550">
        <v>12.9</v>
      </c>
      <c r="G550">
        <v>980</v>
      </c>
      <c r="H550" t="s">
        <v>1088</v>
      </c>
      <c r="I550" t="s">
        <v>52</v>
      </c>
      <c r="J550" t="s">
        <v>31</v>
      </c>
      <c r="K550" t="s">
        <v>32</v>
      </c>
      <c r="L550" t="s">
        <v>144</v>
      </c>
      <c r="M550" t="s">
        <v>62</v>
      </c>
      <c r="N550" t="s">
        <v>1089</v>
      </c>
      <c r="O550">
        <v>0.56999999999999995</v>
      </c>
      <c r="P550" t="s">
        <v>36</v>
      </c>
      <c r="Q550" t="s">
        <v>56</v>
      </c>
      <c r="R550" t="s">
        <v>152</v>
      </c>
      <c r="S550" t="s">
        <v>781</v>
      </c>
      <c r="T550">
        <v>5403</v>
      </c>
      <c r="U550" s="1">
        <v>42040</v>
      </c>
      <c r="V550" s="1">
        <v>42041</v>
      </c>
      <c r="W550">
        <v>12</v>
      </c>
      <c r="X550" s="6">
        <v>477.2</v>
      </c>
      <c r="Y550">
        <v>87258</v>
      </c>
      <c r="Z550">
        <v>1</v>
      </c>
      <c r="AA550" s="10">
        <v>19.670000000000002</v>
      </c>
      <c r="AB550">
        <v>0</v>
      </c>
      <c r="AC550" t="s">
        <v>3059</v>
      </c>
      <c r="AD550" t="s">
        <v>3071</v>
      </c>
      <c r="AE550" t="str">
        <f>IF(Orders[[#This Row],[Discount]]&gt;0, "Discounted", "Non-Discounted")</f>
        <v>Non-Discounted</v>
      </c>
      <c r="AF550">
        <f>IF(Orders[[#This Row],[Profit]]&lt;0,Orders[[#This Row],[Profit]], 0)</f>
        <v>0</v>
      </c>
      <c r="AG550">
        <f>IF(Orders[[#This Row],[Profit]]&gt;0,Orders[[#This Row],[Profit]], 0)</f>
        <v>93.85</v>
      </c>
      <c r="AH550" s="7">
        <f>IFERROR((Orders[[#This Row],[Sales]]/Orders[[#This Row],[Profit_Prodcut/]])*100, "")</f>
        <v>508.47096430474164</v>
      </c>
      <c r="AI550" s="9">
        <f>Orders[[#This Row],[Discount]]</f>
        <v>0</v>
      </c>
    </row>
    <row r="551" spans="1:35">
      <c r="A551">
        <v>20010</v>
      </c>
      <c r="B551" t="s">
        <v>109</v>
      </c>
      <c r="C551" s="9">
        <v>0.09</v>
      </c>
      <c r="D551" s="7">
        <v>17.77</v>
      </c>
      <c r="E551">
        <v>300.97000000000003</v>
      </c>
      <c r="F551">
        <v>7.18</v>
      </c>
      <c r="G551">
        <v>983</v>
      </c>
      <c r="H551" t="s">
        <v>1090</v>
      </c>
      <c r="I551" t="s">
        <v>52</v>
      </c>
      <c r="J551" t="s">
        <v>31</v>
      </c>
      <c r="K551" t="s">
        <v>80</v>
      </c>
      <c r="L551" t="s">
        <v>183</v>
      </c>
      <c r="M551" t="s">
        <v>62</v>
      </c>
      <c r="N551" t="s">
        <v>1091</v>
      </c>
      <c r="O551">
        <v>0.48</v>
      </c>
      <c r="P551" t="s">
        <v>36</v>
      </c>
      <c r="Q551" t="s">
        <v>139</v>
      </c>
      <c r="R551" t="s">
        <v>961</v>
      </c>
      <c r="S551" t="s">
        <v>1092</v>
      </c>
      <c r="T551">
        <v>72143</v>
      </c>
      <c r="U551" s="1">
        <v>42121</v>
      </c>
      <c r="V551" s="1">
        <v>42121</v>
      </c>
      <c r="W551">
        <v>10</v>
      </c>
      <c r="X551" s="6">
        <v>2848.38</v>
      </c>
      <c r="Y551">
        <v>90201</v>
      </c>
      <c r="Z551">
        <v>0</v>
      </c>
      <c r="AA551" s="10">
        <v>0.62</v>
      </c>
      <c r="AB551">
        <v>281.70999999999998</v>
      </c>
      <c r="AC551" t="s">
        <v>3061</v>
      </c>
      <c r="AD551" t="s">
        <v>3070</v>
      </c>
      <c r="AE551" t="str">
        <f>IF(Orders[[#This Row],[Discount]]&gt;0, "Discounted", "Non-Discounted")</f>
        <v>Discounted</v>
      </c>
      <c r="AF551">
        <f>IF(Orders[[#This Row],[Profit]]&lt;0,Orders[[#This Row],[Profit]], 0)</f>
        <v>0</v>
      </c>
      <c r="AG551">
        <f>IF(Orders[[#This Row],[Profit]]&gt;0,Orders[[#This Row],[Profit]], 0)</f>
        <v>17.77</v>
      </c>
      <c r="AH551" s="7">
        <f>IFERROR((Orders[[#This Row],[Sales]]/Orders[[#This Row],[Profit_Prodcut/]])*100, "")</f>
        <v>16029.150253235792</v>
      </c>
      <c r="AI551" s="9">
        <f>Orders[[#This Row],[Discount]]</f>
        <v>0.09</v>
      </c>
    </row>
    <row r="552" spans="1:35">
      <c r="A552">
        <v>25895</v>
      </c>
      <c r="B552" t="s">
        <v>28</v>
      </c>
      <c r="C552" s="9">
        <v>0.05</v>
      </c>
      <c r="D552" s="7">
        <v>-104.57</v>
      </c>
      <c r="E552">
        <v>4.28</v>
      </c>
      <c r="F552">
        <v>5.17</v>
      </c>
      <c r="G552">
        <v>993</v>
      </c>
      <c r="H552" t="s">
        <v>1093</v>
      </c>
      <c r="I552" t="s">
        <v>52</v>
      </c>
      <c r="J552" t="s">
        <v>61</v>
      </c>
      <c r="K552" t="s">
        <v>32</v>
      </c>
      <c r="L552" t="s">
        <v>96</v>
      </c>
      <c r="M552" t="s">
        <v>62</v>
      </c>
      <c r="N552" t="s">
        <v>484</v>
      </c>
      <c r="O552">
        <v>0.4</v>
      </c>
      <c r="P552" t="s">
        <v>36</v>
      </c>
      <c r="Q552" t="s">
        <v>37</v>
      </c>
      <c r="R552" t="s">
        <v>48</v>
      </c>
      <c r="S552" t="s">
        <v>1094</v>
      </c>
      <c r="T552">
        <v>93030</v>
      </c>
      <c r="U552" s="1">
        <v>42054</v>
      </c>
      <c r="V552" s="1">
        <v>42054</v>
      </c>
      <c r="W552">
        <v>9</v>
      </c>
      <c r="X552" s="6">
        <v>38.58</v>
      </c>
      <c r="Y552">
        <v>89432</v>
      </c>
      <c r="Z552">
        <v>0</v>
      </c>
      <c r="AA552" s="10">
        <v>-271.05</v>
      </c>
      <c r="AB552">
        <v>2.0299999999999998</v>
      </c>
      <c r="AC552" t="s">
        <v>3059</v>
      </c>
      <c r="AD552" t="s">
        <v>3070</v>
      </c>
      <c r="AE552" t="str">
        <f>IF(Orders[[#This Row],[Discount]]&gt;0, "Discounted", "Non-Discounted")</f>
        <v>Discounted</v>
      </c>
      <c r="AF552">
        <f>IF(Orders[[#This Row],[Profit]]&lt;0,Orders[[#This Row],[Profit]], 0)</f>
        <v>-104.57</v>
      </c>
      <c r="AG552">
        <f>IF(Orders[[#This Row],[Profit]]&gt;0,Orders[[#This Row],[Profit]], 0)</f>
        <v>0</v>
      </c>
      <c r="AH552" s="7" t="str">
        <f>IFERROR((Orders[[#This Row],[Sales]]/Orders[[#This Row],[Profit_Prodcut/]])*100, "")</f>
        <v/>
      </c>
      <c r="AI552" s="9">
        <f>Orders[[#This Row],[Discount]]</f>
        <v>0.05</v>
      </c>
    </row>
    <row r="553" spans="1:35">
      <c r="A553">
        <v>19004</v>
      </c>
      <c r="B553" t="s">
        <v>28</v>
      </c>
      <c r="C553" s="9">
        <v>0.1</v>
      </c>
      <c r="D553" s="7">
        <v>-969.05</v>
      </c>
      <c r="E553">
        <v>400.98</v>
      </c>
      <c r="F553">
        <v>76.37</v>
      </c>
      <c r="G553">
        <v>994</v>
      </c>
      <c r="H553" t="s">
        <v>1095</v>
      </c>
      <c r="I553" t="s">
        <v>42</v>
      </c>
      <c r="J553" t="s">
        <v>61</v>
      </c>
      <c r="K553" t="s">
        <v>44</v>
      </c>
      <c r="L553" t="s">
        <v>155</v>
      </c>
      <c r="M553" t="s">
        <v>124</v>
      </c>
      <c r="N553" t="s">
        <v>1096</v>
      </c>
      <c r="O553">
        <v>0.6</v>
      </c>
      <c r="P553" t="s">
        <v>36</v>
      </c>
      <c r="Q553" t="s">
        <v>56</v>
      </c>
      <c r="R553" t="s">
        <v>191</v>
      </c>
      <c r="S553" t="s">
        <v>436</v>
      </c>
      <c r="T553">
        <v>4073</v>
      </c>
      <c r="U553" s="1">
        <v>42077</v>
      </c>
      <c r="V553" s="1">
        <v>42078</v>
      </c>
      <c r="W553">
        <v>2</v>
      </c>
      <c r="X553" s="6">
        <v>810.47</v>
      </c>
      <c r="Y553">
        <v>89433</v>
      </c>
      <c r="Z553">
        <v>1</v>
      </c>
      <c r="AA553" s="10">
        <v>-119.57</v>
      </c>
      <c r="AB553">
        <v>90.05</v>
      </c>
      <c r="AC553" t="s">
        <v>3062</v>
      </c>
      <c r="AD553" t="s">
        <v>3070</v>
      </c>
      <c r="AE553" t="str">
        <f>IF(Orders[[#This Row],[Discount]]&gt;0, "Discounted", "Non-Discounted")</f>
        <v>Discounted</v>
      </c>
      <c r="AF553">
        <f>IF(Orders[[#This Row],[Profit]]&lt;0,Orders[[#This Row],[Profit]], 0)</f>
        <v>-969.05</v>
      </c>
      <c r="AG553">
        <f>IF(Orders[[#This Row],[Profit]]&gt;0,Orders[[#This Row],[Profit]], 0)</f>
        <v>0</v>
      </c>
      <c r="AH553" s="7" t="str">
        <f>IFERROR((Orders[[#This Row],[Sales]]/Orders[[#This Row],[Profit_Prodcut/]])*100, "")</f>
        <v/>
      </c>
      <c r="AI553" s="9">
        <f>Orders[[#This Row],[Discount]]</f>
        <v>0.1</v>
      </c>
    </row>
    <row r="554" spans="1:35">
      <c r="A554">
        <v>23840</v>
      </c>
      <c r="B554" t="s">
        <v>109</v>
      </c>
      <c r="C554" s="9">
        <v>0.09</v>
      </c>
      <c r="D554" s="7">
        <v>4.03</v>
      </c>
      <c r="E554">
        <v>7.64</v>
      </c>
      <c r="F554">
        <v>5.83</v>
      </c>
      <c r="G554">
        <v>995</v>
      </c>
      <c r="H554" t="s">
        <v>1097</v>
      </c>
      <c r="I554" t="s">
        <v>52</v>
      </c>
      <c r="J554" t="s">
        <v>61</v>
      </c>
      <c r="K554" t="s">
        <v>32</v>
      </c>
      <c r="L554" t="s">
        <v>96</v>
      </c>
      <c r="M554" t="s">
        <v>34</v>
      </c>
      <c r="N554" t="s">
        <v>1029</v>
      </c>
      <c r="O554">
        <v>0.36</v>
      </c>
      <c r="P554" t="s">
        <v>36</v>
      </c>
      <c r="Q554" t="s">
        <v>56</v>
      </c>
      <c r="R554" t="s">
        <v>191</v>
      </c>
      <c r="S554" t="s">
        <v>1098</v>
      </c>
      <c r="T554">
        <v>4070</v>
      </c>
      <c r="U554" s="1">
        <v>42134</v>
      </c>
      <c r="V554" s="1">
        <v>42139</v>
      </c>
      <c r="W554">
        <v>9</v>
      </c>
      <c r="X554" s="6">
        <v>72.83</v>
      </c>
      <c r="Y554">
        <v>89434</v>
      </c>
      <c r="Z554">
        <v>5</v>
      </c>
      <c r="AA554" s="10">
        <v>5.54</v>
      </c>
      <c r="AB554">
        <v>7.2</v>
      </c>
      <c r="AC554" t="s">
        <v>3060</v>
      </c>
      <c r="AD554" t="s">
        <v>3070</v>
      </c>
      <c r="AE554" t="str">
        <f>IF(Orders[[#This Row],[Discount]]&gt;0, "Discounted", "Non-Discounted")</f>
        <v>Discounted</v>
      </c>
      <c r="AF554">
        <f>IF(Orders[[#This Row],[Profit]]&lt;0,Orders[[#This Row],[Profit]], 0)</f>
        <v>0</v>
      </c>
      <c r="AG554">
        <f>IF(Orders[[#This Row],[Profit]]&gt;0,Orders[[#This Row],[Profit]], 0)</f>
        <v>4.03</v>
      </c>
      <c r="AH554" s="7">
        <f>IFERROR((Orders[[#This Row],[Sales]]/Orders[[#This Row],[Profit_Prodcut/]])*100, "")</f>
        <v>1807.1960297766748</v>
      </c>
      <c r="AI554" s="9">
        <f>Orders[[#This Row],[Discount]]</f>
        <v>0.09</v>
      </c>
    </row>
    <row r="555" spans="1:35">
      <c r="A555">
        <v>22639</v>
      </c>
      <c r="B555" t="s">
        <v>109</v>
      </c>
      <c r="C555" s="9">
        <v>0.08</v>
      </c>
      <c r="D555" s="7">
        <v>-23.63</v>
      </c>
      <c r="E555">
        <v>67.84</v>
      </c>
      <c r="F555">
        <v>0.99</v>
      </c>
      <c r="G555">
        <v>997</v>
      </c>
      <c r="H555" t="s">
        <v>1099</v>
      </c>
      <c r="I555" t="s">
        <v>52</v>
      </c>
      <c r="J555" t="s">
        <v>61</v>
      </c>
      <c r="K555" t="s">
        <v>32</v>
      </c>
      <c r="L555" t="s">
        <v>260</v>
      </c>
      <c r="M555" t="s">
        <v>62</v>
      </c>
      <c r="N555" t="s">
        <v>1100</v>
      </c>
      <c r="O555">
        <v>0.57999999999999996</v>
      </c>
      <c r="P555" t="s">
        <v>36</v>
      </c>
      <c r="Q555" t="s">
        <v>56</v>
      </c>
      <c r="R555" t="s">
        <v>57</v>
      </c>
      <c r="S555" t="s">
        <v>1066</v>
      </c>
      <c r="T555">
        <v>7002</v>
      </c>
      <c r="U555" s="1">
        <v>42028</v>
      </c>
      <c r="V555" s="1">
        <v>42033</v>
      </c>
      <c r="W555">
        <v>1</v>
      </c>
      <c r="X555" s="6">
        <v>63.66</v>
      </c>
      <c r="Y555">
        <v>89431</v>
      </c>
      <c r="Z555">
        <v>5</v>
      </c>
      <c r="AA555" s="10">
        <v>-37.130000000000003</v>
      </c>
      <c r="AB555">
        <v>5.54</v>
      </c>
      <c r="AC555" t="s">
        <v>3057</v>
      </c>
      <c r="AD555" t="s">
        <v>3070</v>
      </c>
      <c r="AE555" t="str">
        <f>IF(Orders[[#This Row],[Discount]]&gt;0, "Discounted", "Non-Discounted")</f>
        <v>Discounted</v>
      </c>
      <c r="AF555">
        <f>IF(Orders[[#This Row],[Profit]]&lt;0,Orders[[#This Row],[Profit]], 0)</f>
        <v>-23.63</v>
      </c>
      <c r="AG555">
        <f>IF(Orders[[#This Row],[Profit]]&gt;0,Orders[[#This Row],[Profit]], 0)</f>
        <v>0</v>
      </c>
      <c r="AH555" s="7" t="str">
        <f>IFERROR((Orders[[#This Row],[Sales]]/Orders[[#This Row],[Profit_Prodcut/]])*100, "")</f>
        <v/>
      </c>
      <c r="AI555" s="9">
        <f>Orders[[#This Row],[Discount]]</f>
        <v>0.08</v>
      </c>
    </row>
    <row r="556" spans="1:35">
      <c r="A556">
        <v>19003</v>
      </c>
      <c r="B556" t="s">
        <v>28</v>
      </c>
      <c r="C556" s="9">
        <v>0.08</v>
      </c>
      <c r="D556" s="7">
        <v>-71.83</v>
      </c>
      <c r="E556">
        <v>45.19</v>
      </c>
      <c r="F556">
        <v>1.99</v>
      </c>
      <c r="G556">
        <v>999</v>
      </c>
      <c r="H556" t="s">
        <v>1101</v>
      </c>
      <c r="I556" t="s">
        <v>52</v>
      </c>
      <c r="J556" t="s">
        <v>61</v>
      </c>
      <c r="K556" t="s">
        <v>80</v>
      </c>
      <c r="L556" t="s">
        <v>183</v>
      </c>
      <c r="M556" t="s">
        <v>54</v>
      </c>
      <c r="N556" t="s">
        <v>1102</v>
      </c>
      <c r="O556">
        <v>0.55000000000000004</v>
      </c>
      <c r="P556" t="s">
        <v>36</v>
      </c>
      <c r="Q556" t="s">
        <v>56</v>
      </c>
      <c r="R556" t="s">
        <v>57</v>
      </c>
      <c r="S556" t="s">
        <v>1103</v>
      </c>
      <c r="T556">
        <v>7450</v>
      </c>
      <c r="U556" s="1">
        <v>42077</v>
      </c>
      <c r="V556" s="1">
        <v>42078</v>
      </c>
      <c r="W556">
        <v>3</v>
      </c>
      <c r="X556" s="6">
        <v>127.22</v>
      </c>
      <c r="Y556">
        <v>89433</v>
      </c>
      <c r="Z556">
        <v>1</v>
      </c>
      <c r="AA556" s="10">
        <v>-56.46</v>
      </c>
      <c r="AB556">
        <v>11.06</v>
      </c>
      <c r="AC556" t="s">
        <v>3062</v>
      </c>
      <c r="AD556" t="s">
        <v>3070</v>
      </c>
      <c r="AE556" t="str">
        <f>IF(Orders[[#This Row],[Discount]]&gt;0, "Discounted", "Non-Discounted")</f>
        <v>Discounted</v>
      </c>
      <c r="AF556">
        <f>IF(Orders[[#This Row],[Profit]]&lt;0,Orders[[#This Row],[Profit]], 0)</f>
        <v>-71.83</v>
      </c>
      <c r="AG556">
        <f>IF(Orders[[#This Row],[Profit]]&gt;0,Orders[[#This Row],[Profit]], 0)</f>
        <v>0</v>
      </c>
      <c r="AH556" s="7" t="str">
        <f>IFERROR((Orders[[#This Row],[Sales]]/Orders[[#This Row],[Profit_Prodcut/]])*100, "")</f>
        <v/>
      </c>
      <c r="AI556" s="9">
        <f>Orders[[#This Row],[Discount]]</f>
        <v>0.08</v>
      </c>
    </row>
    <row r="557" spans="1:35">
      <c r="A557">
        <v>19002</v>
      </c>
      <c r="B557" t="s">
        <v>28</v>
      </c>
      <c r="C557" s="9">
        <v>0.03</v>
      </c>
      <c r="D557" s="7">
        <v>-0.74</v>
      </c>
      <c r="E557">
        <v>33.979999999999997</v>
      </c>
      <c r="F557">
        <v>19.989999999999998</v>
      </c>
      <c r="G557">
        <v>1000</v>
      </c>
      <c r="H557" t="s">
        <v>1104</v>
      </c>
      <c r="I557" t="s">
        <v>52</v>
      </c>
      <c r="J557" t="s">
        <v>61</v>
      </c>
      <c r="K557" t="s">
        <v>44</v>
      </c>
      <c r="L557" t="s">
        <v>53</v>
      </c>
      <c r="M557" t="s">
        <v>62</v>
      </c>
      <c r="N557" t="s">
        <v>1105</v>
      </c>
      <c r="O557">
        <v>0.55000000000000004</v>
      </c>
      <c r="P557" t="s">
        <v>36</v>
      </c>
      <c r="Q557" t="s">
        <v>56</v>
      </c>
      <c r="R557" t="s">
        <v>152</v>
      </c>
      <c r="S557" t="s">
        <v>1106</v>
      </c>
      <c r="T557">
        <v>5201</v>
      </c>
      <c r="U557" s="1">
        <v>42077</v>
      </c>
      <c r="V557" s="1">
        <v>42078</v>
      </c>
      <c r="W557">
        <v>12</v>
      </c>
      <c r="X557" s="6">
        <v>432.44</v>
      </c>
      <c r="Y557">
        <v>89433</v>
      </c>
      <c r="Z557">
        <v>1</v>
      </c>
      <c r="AA557" s="10">
        <v>-0.17</v>
      </c>
      <c r="AB557">
        <v>13.37</v>
      </c>
      <c r="AC557" t="s">
        <v>3062</v>
      </c>
      <c r="AD557" t="s">
        <v>3070</v>
      </c>
      <c r="AE557" t="str">
        <f>IF(Orders[[#This Row],[Discount]]&gt;0, "Discounted", "Non-Discounted")</f>
        <v>Discounted</v>
      </c>
      <c r="AF557">
        <f>IF(Orders[[#This Row],[Profit]]&lt;0,Orders[[#This Row],[Profit]], 0)</f>
        <v>-0.74</v>
      </c>
      <c r="AG557">
        <f>IF(Orders[[#This Row],[Profit]]&gt;0,Orders[[#This Row],[Profit]], 0)</f>
        <v>0</v>
      </c>
      <c r="AH557" s="7" t="str">
        <f>IFERROR((Orders[[#This Row],[Sales]]/Orders[[#This Row],[Profit_Prodcut/]])*100, "")</f>
        <v/>
      </c>
      <c r="AI557" s="9">
        <f>Orders[[#This Row],[Discount]]</f>
        <v>0.03</v>
      </c>
    </row>
    <row r="558" spans="1:35">
      <c r="A558">
        <v>19380</v>
      </c>
      <c r="B558" t="s">
        <v>109</v>
      </c>
      <c r="C558" s="9">
        <v>0.06</v>
      </c>
      <c r="D558" s="7">
        <v>-3.88</v>
      </c>
      <c r="E558">
        <v>10.14</v>
      </c>
      <c r="F558">
        <v>2.27</v>
      </c>
      <c r="G558">
        <v>1005</v>
      </c>
      <c r="H558" t="s">
        <v>1107</v>
      </c>
      <c r="I558" t="s">
        <v>52</v>
      </c>
      <c r="J558" t="s">
        <v>61</v>
      </c>
      <c r="K558" t="s">
        <v>32</v>
      </c>
      <c r="L558" t="s">
        <v>96</v>
      </c>
      <c r="M558" t="s">
        <v>34</v>
      </c>
      <c r="N558" t="s">
        <v>273</v>
      </c>
      <c r="O558">
        <v>0.36</v>
      </c>
      <c r="P558" t="s">
        <v>36</v>
      </c>
      <c r="Q558" t="s">
        <v>64</v>
      </c>
      <c r="R558" t="s">
        <v>181</v>
      </c>
      <c r="S558" t="s">
        <v>769</v>
      </c>
      <c r="T558">
        <v>60089</v>
      </c>
      <c r="U558" s="1">
        <v>42067</v>
      </c>
      <c r="V558" s="1">
        <v>42067</v>
      </c>
      <c r="W558">
        <v>1</v>
      </c>
      <c r="X558" s="6">
        <v>12.18</v>
      </c>
      <c r="Y558">
        <v>90043</v>
      </c>
      <c r="Z558">
        <v>0</v>
      </c>
      <c r="AA558" s="10">
        <v>-31.86</v>
      </c>
      <c r="AB558">
        <v>0.78</v>
      </c>
      <c r="AC558" t="s">
        <v>3062</v>
      </c>
      <c r="AD558" t="s">
        <v>3070</v>
      </c>
      <c r="AE558" t="str">
        <f>IF(Orders[[#This Row],[Discount]]&gt;0, "Discounted", "Non-Discounted")</f>
        <v>Discounted</v>
      </c>
      <c r="AF558">
        <f>IF(Orders[[#This Row],[Profit]]&lt;0,Orders[[#This Row],[Profit]], 0)</f>
        <v>-3.88</v>
      </c>
      <c r="AG558">
        <f>IF(Orders[[#This Row],[Profit]]&gt;0,Orders[[#This Row],[Profit]], 0)</f>
        <v>0</v>
      </c>
      <c r="AH558" s="7" t="str">
        <f>IFERROR((Orders[[#This Row],[Sales]]/Orders[[#This Row],[Profit_Prodcut/]])*100, "")</f>
        <v/>
      </c>
      <c r="AI558" s="9">
        <f>Orders[[#This Row],[Discount]]</f>
        <v>0.06</v>
      </c>
    </row>
    <row r="559" spans="1:35">
      <c r="A559">
        <v>20167</v>
      </c>
      <c r="B559" t="s">
        <v>28</v>
      </c>
      <c r="C559" s="9">
        <v>0.02</v>
      </c>
      <c r="D559" s="7">
        <v>551.09</v>
      </c>
      <c r="E559">
        <v>40.99</v>
      </c>
      <c r="F559">
        <v>17.48</v>
      </c>
      <c r="G559">
        <v>1005</v>
      </c>
      <c r="H559" t="s">
        <v>1107</v>
      </c>
      <c r="I559" t="s">
        <v>52</v>
      </c>
      <c r="J559" t="s">
        <v>61</v>
      </c>
      <c r="K559" t="s">
        <v>32</v>
      </c>
      <c r="L559" t="s">
        <v>96</v>
      </c>
      <c r="M559" t="s">
        <v>62</v>
      </c>
      <c r="N559" t="s">
        <v>1108</v>
      </c>
      <c r="O559">
        <v>0.36</v>
      </c>
      <c r="P559" t="s">
        <v>36</v>
      </c>
      <c r="Q559" t="s">
        <v>64</v>
      </c>
      <c r="R559" t="s">
        <v>181</v>
      </c>
      <c r="S559" t="s">
        <v>769</v>
      </c>
      <c r="T559">
        <v>60089</v>
      </c>
      <c r="U559" s="1">
        <v>42062</v>
      </c>
      <c r="V559" s="1">
        <v>42063</v>
      </c>
      <c r="W559">
        <v>23</v>
      </c>
      <c r="X559" s="6">
        <v>950.43</v>
      </c>
      <c r="Y559">
        <v>90044</v>
      </c>
      <c r="Z559">
        <v>1</v>
      </c>
      <c r="AA559" s="10">
        <v>57.98</v>
      </c>
      <c r="AB559">
        <v>19.399999999999999</v>
      </c>
      <c r="AC559" t="s">
        <v>3059</v>
      </c>
      <c r="AD559" t="s">
        <v>3070</v>
      </c>
      <c r="AE559" t="str">
        <f>IF(Orders[[#This Row],[Discount]]&gt;0, "Discounted", "Non-Discounted")</f>
        <v>Discounted</v>
      </c>
      <c r="AF559">
        <f>IF(Orders[[#This Row],[Profit]]&lt;0,Orders[[#This Row],[Profit]], 0)</f>
        <v>0</v>
      </c>
      <c r="AG559">
        <f>IF(Orders[[#This Row],[Profit]]&gt;0,Orders[[#This Row],[Profit]], 0)</f>
        <v>551.09</v>
      </c>
      <c r="AH559" s="7">
        <f>IFERROR((Orders[[#This Row],[Sales]]/Orders[[#This Row],[Profit_Prodcut/]])*100, "")</f>
        <v>172.46366292257161</v>
      </c>
      <c r="AI559" s="9">
        <f>Orders[[#This Row],[Discount]]</f>
        <v>0.02</v>
      </c>
    </row>
    <row r="560" spans="1:35">
      <c r="A560">
        <v>18529</v>
      </c>
      <c r="B560" t="s">
        <v>28</v>
      </c>
      <c r="C560" s="9">
        <v>0.01</v>
      </c>
      <c r="D560" s="7">
        <v>17.510000000000002</v>
      </c>
      <c r="E560">
        <v>3.15</v>
      </c>
      <c r="F560">
        <v>0.49</v>
      </c>
      <c r="G560">
        <v>1008</v>
      </c>
      <c r="H560" t="s">
        <v>1109</v>
      </c>
      <c r="I560" t="s">
        <v>52</v>
      </c>
      <c r="J560" t="s">
        <v>43</v>
      </c>
      <c r="K560" t="s">
        <v>32</v>
      </c>
      <c r="L560" t="s">
        <v>137</v>
      </c>
      <c r="M560" t="s">
        <v>62</v>
      </c>
      <c r="N560" t="s">
        <v>1110</v>
      </c>
      <c r="O560">
        <v>0.37</v>
      </c>
      <c r="P560" t="s">
        <v>36</v>
      </c>
      <c r="Q560" t="s">
        <v>56</v>
      </c>
      <c r="R560" t="s">
        <v>191</v>
      </c>
      <c r="S560" t="s">
        <v>1111</v>
      </c>
      <c r="T560">
        <v>4038</v>
      </c>
      <c r="U560" s="1">
        <v>42149</v>
      </c>
      <c r="V560" s="1">
        <v>42151</v>
      </c>
      <c r="W560">
        <v>8</v>
      </c>
      <c r="X560" s="6">
        <v>25.37</v>
      </c>
      <c r="Y560">
        <v>88371</v>
      </c>
      <c r="Z560">
        <v>2</v>
      </c>
      <c r="AA560" s="10">
        <v>69</v>
      </c>
      <c r="AB560">
        <v>0.26</v>
      </c>
      <c r="AC560" t="s">
        <v>3060</v>
      </c>
      <c r="AD560" t="s">
        <v>3070</v>
      </c>
      <c r="AE560" t="str">
        <f>IF(Orders[[#This Row],[Discount]]&gt;0, "Discounted", "Non-Discounted")</f>
        <v>Discounted</v>
      </c>
      <c r="AF560">
        <f>IF(Orders[[#This Row],[Profit]]&lt;0,Orders[[#This Row],[Profit]], 0)</f>
        <v>0</v>
      </c>
      <c r="AG560">
        <f>IF(Orders[[#This Row],[Profit]]&gt;0,Orders[[#This Row],[Profit]], 0)</f>
        <v>17.510000000000002</v>
      </c>
      <c r="AH560" s="7">
        <f>IFERROR((Orders[[#This Row],[Sales]]/Orders[[#This Row],[Profit_Prodcut/]])*100, "")</f>
        <v>144.88863506567674</v>
      </c>
      <c r="AI560" s="9">
        <f>Orders[[#This Row],[Discount]]</f>
        <v>0.01</v>
      </c>
    </row>
    <row r="561" spans="1:35">
      <c r="A561">
        <v>18886</v>
      </c>
      <c r="B561" t="s">
        <v>28</v>
      </c>
      <c r="C561" s="9">
        <v>0.1</v>
      </c>
      <c r="D561" s="7">
        <v>818.55</v>
      </c>
      <c r="E561">
        <v>550.98</v>
      </c>
      <c r="F561">
        <v>45.7</v>
      </c>
      <c r="G561">
        <v>1009</v>
      </c>
      <c r="H561" t="s">
        <v>1112</v>
      </c>
      <c r="I561" t="s">
        <v>42</v>
      </c>
      <c r="J561" t="s">
        <v>31</v>
      </c>
      <c r="K561" t="s">
        <v>44</v>
      </c>
      <c r="L561" t="s">
        <v>155</v>
      </c>
      <c r="M561" t="s">
        <v>124</v>
      </c>
      <c r="N561" t="s">
        <v>1113</v>
      </c>
      <c r="O561">
        <v>0.71</v>
      </c>
      <c r="P561" t="s">
        <v>36</v>
      </c>
      <c r="Q561" t="s">
        <v>56</v>
      </c>
      <c r="R561" t="s">
        <v>191</v>
      </c>
      <c r="S561" t="s">
        <v>1114</v>
      </c>
      <c r="T561">
        <v>4072</v>
      </c>
      <c r="U561" s="1">
        <v>42174</v>
      </c>
      <c r="V561" s="1">
        <v>42176</v>
      </c>
      <c r="W561">
        <v>14</v>
      </c>
      <c r="X561" s="6">
        <v>6963.67</v>
      </c>
      <c r="Y561">
        <v>88372</v>
      </c>
      <c r="Z561">
        <v>2</v>
      </c>
      <c r="AA561" s="10">
        <v>11.75</v>
      </c>
      <c r="AB561">
        <v>773.74</v>
      </c>
      <c r="AC561" t="s">
        <v>3058</v>
      </c>
      <c r="AD561" t="s">
        <v>3070</v>
      </c>
      <c r="AE561" t="str">
        <f>IF(Orders[[#This Row],[Discount]]&gt;0, "Discounted", "Non-Discounted")</f>
        <v>Discounted</v>
      </c>
      <c r="AF561">
        <f>IF(Orders[[#This Row],[Profit]]&lt;0,Orders[[#This Row],[Profit]], 0)</f>
        <v>0</v>
      </c>
      <c r="AG561">
        <f>IF(Orders[[#This Row],[Profit]]&gt;0,Orders[[#This Row],[Profit]], 0)</f>
        <v>818.55</v>
      </c>
      <c r="AH561" s="7">
        <f>IFERROR((Orders[[#This Row],[Sales]]/Orders[[#This Row],[Profit_Prodcut/]])*100, "")</f>
        <v>850.73239264553172</v>
      </c>
      <c r="AI561" s="9">
        <f>Orders[[#This Row],[Discount]]</f>
        <v>0.1</v>
      </c>
    </row>
    <row r="562" spans="1:35">
      <c r="A562">
        <v>21184</v>
      </c>
      <c r="B562" t="s">
        <v>50</v>
      </c>
      <c r="C562" s="9">
        <v>0.09</v>
      </c>
      <c r="D562" s="7">
        <v>-17.149999999999999</v>
      </c>
      <c r="E562">
        <v>28.48</v>
      </c>
      <c r="F562">
        <v>1.99</v>
      </c>
      <c r="G562">
        <v>1014</v>
      </c>
      <c r="H562" t="s">
        <v>1115</v>
      </c>
      <c r="I562" t="s">
        <v>52</v>
      </c>
      <c r="J562" t="s">
        <v>43</v>
      </c>
      <c r="K562" t="s">
        <v>80</v>
      </c>
      <c r="L562" t="s">
        <v>183</v>
      </c>
      <c r="M562" t="s">
        <v>54</v>
      </c>
      <c r="N562" t="s">
        <v>410</v>
      </c>
      <c r="O562">
        <v>0.4</v>
      </c>
      <c r="P562" t="s">
        <v>36</v>
      </c>
      <c r="Q562" t="s">
        <v>139</v>
      </c>
      <c r="R562" t="s">
        <v>961</v>
      </c>
      <c r="S562" t="s">
        <v>1116</v>
      </c>
      <c r="T562">
        <v>72022</v>
      </c>
      <c r="U562" s="1">
        <v>42064</v>
      </c>
      <c r="V562" s="1">
        <v>42065</v>
      </c>
      <c r="W562">
        <v>6</v>
      </c>
      <c r="X562" s="6">
        <v>160.16999999999999</v>
      </c>
      <c r="Y562">
        <v>88387</v>
      </c>
      <c r="Z562">
        <v>1</v>
      </c>
      <c r="AA562" s="10">
        <v>-10.71</v>
      </c>
      <c r="AB562">
        <v>15.84</v>
      </c>
      <c r="AC562" t="s">
        <v>3062</v>
      </c>
      <c r="AD562" t="s">
        <v>3070</v>
      </c>
      <c r="AE562" t="str">
        <f>IF(Orders[[#This Row],[Discount]]&gt;0, "Discounted", "Non-Discounted")</f>
        <v>Discounted</v>
      </c>
      <c r="AF562">
        <f>IF(Orders[[#This Row],[Profit]]&lt;0,Orders[[#This Row],[Profit]], 0)</f>
        <v>-17.149999999999999</v>
      </c>
      <c r="AG562">
        <f>IF(Orders[[#This Row],[Profit]]&gt;0,Orders[[#This Row],[Profit]], 0)</f>
        <v>0</v>
      </c>
      <c r="AH562" s="7" t="str">
        <f>IFERROR((Orders[[#This Row],[Sales]]/Orders[[#This Row],[Profit_Prodcut/]])*100, "")</f>
        <v/>
      </c>
      <c r="AI562" s="9">
        <f>Orders[[#This Row],[Discount]]</f>
        <v>0.09</v>
      </c>
    </row>
    <row r="563" spans="1:35">
      <c r="A563">
        <v>21185</v>
      </c>
      <c r="B563" t="s">
        <v>50</v>
      </c>
      <c r="C563" s="9">
        <v>0</v>
      </c>
      <c r="D563" s="7">
        <v>-29.54</v>
      </c>
      <c r="E563">
        <v>2.08</v>
      </c>
      <c r="F563">
        <v>5.33</v>
      </c>
      <c r="G563">
        <v>1014</v>
      </c>
      <c r="H563" t="s">
        <v>1115</v>
      </c>
      <c r="I563" t="s">
        <v>52</v>
      </c>
      <c r="J563" t="s">
        <v>43</v>
      </c>
      <c r="K563" t="s">
        <v>44</v>
      </c>
      <c r="L563" t="s">
        <v>53</v>
      </c>
      <c r="M563" t="s">
        <v>62</v>
      </c>
      <c r="N563" t="s">
        <v>747</v>
      </c>
      <c r="O563">
        <v>0.43</v>
      </c>
      <c r="P563" t="s">
        <v>36</v>
      </c>
      <c r="Q563" t="s">
        <v>139</v>
      </c>
      <c r="R563" t="s">
        <v>961</v>
      </c>
      <c r="S563" t="s">
        <v>1116</v>
      </c>
      <c r="T563">
        <v>72022</v>
      </c>
      <c r="U563" s="1">
        <v>42064</v>
      </c>
      <c r="V563" s="1">
        <v>42066</v>
      </c>
      <c r="W563">
        <v>3</v>
      </c>
      <c r="X563" s="6">
        <v>7.47</v>
      </c>
      <c r="Y563">
        <v>88387</v>
      </c>
      <c r="Z563">
        <v>2</v>
      </c>
      <c r="AA563" s="10">
        <v>-395.45</v>
      </c>
      <c r="AB563">
        <v>0</v>
      </c>
      <c r="AC563" t="s">
        <v>3062</v>
      </c>
      <c r="AD563" t="s">
        <v>3071</v>
      </c>
      <c r="AE563" t="str">
        <f>IF(Orders[[#This Row],[Discount]]&gt;0, "Discounted", "Non-Discounted")</f>
        <v>Non-Discounted</v>
      </c>
      <c r="AF563">
        <f>IF(Orders[[#This Row],[Profit]]&lt;0,Orders[[#This Row],[Profit]], 0)</f>
        <v>-29.54</v>
      </c>
      <c r="AG563">
        <f>IF(Orders[[#This Row],[Profit]]&gt;0,Orders[[#This Row],[Profit]], 0)</f>
        <v>0</v>
      </c>
      <c r="AH563" s="7" t="str">
        <f>IFERROR((Orders[[#This Row],[Sales]]/Orders[[#This Row],[Profit_Prodcut/]])*100, "")</f>
        <v/>
      </c>
      <c r="AI563" s="9">
        <f>Orders[[#This Row],[Discount]]</f>
        <v>0</v>
      </c>
    </row>
    <row r="564" spans="1:35">
      <c r="A564">
        <v>21186</v>
      </c>
      <c r="B564" t="s">
        <v>50</v>
      </c>
      <c r="C564" s="9">
        <v>0.06</v>
      </c>
      <c r="D564" s="7">
        <v>-329.78</v>
      </c>
      <c r="E564">
        <v>45.99</v>
      </c>
      <c r="F564">
        <v>4.99</v>
      </c>
      <c r="G564">
        <v>1014</v>
      </c>
      <c r="H564" t="s">
        <v>1115</v>
      </c>
      <c r="I564" t="s">
        <v>30</v>
      </c>
      <c r="J564" t="s">
        <v>43</v>
      </c>
      <c r="K564" t="s">
        <v>80</v>
      </c>
      <c r="L564" t="s">
        <v>81</v>
      </c>
      <c r="M564" t="s">
        <v>62</v>
      </c>
      <c r="N564" t="s">
        <v>1117</v>
      </c>
      <c r="O564">
        <v>0.56000000000000005</v>
      </c>
      <c r="P564" t="s">
        <v>36</v>
      </c>
      <c r="Q564" t="s">
        <v>139</v>
      </c>
      <c r="R564" t="s">
        <v>961</v>
      </c>
      <c r="S564" t="s">
        <v>1116</v>
      </c>
      <c r="T564">
        <v>72022</v>
      </c>
      <c r="U564" s="1">
        <v>42064</v>
      </c>
      <c r="V564" s="1">
        <v>42065</v>
      </c>
      <c r="W564">
        <v>10</v>
      </c>
      <c r="X564" s="6">
        <v>370.81</v>
      </c>
      <c r="Y564">
        <v>88387</v>
      </c>
      <c r="Z564">
        <v>1</v>
      </c>
      <c r="AA564" s="10">
        <v>-88.94</v>
      </c>
      <c r="AB564">
        <v>23.67</v>
      </c>
      <c r="AC564" t="s">
        <v>3062</v>
      </c>
      <c r="AD564" t="s">
        <v>3070</v>
      </c>
      <c r="AE564" t="str">
        <f>IF(Orders[[#This Row],[Discount]]&gt;0, "Discounted", "Non-Discounted")</f>
        <v>Discounted</v>
      </c>
      <c r="AF564">
        <f>IF(Orders[[#This Row],[Profit]]&lt;0,Orders[[#This Row],[Profit]], 0)</f>
        <v>-329.78</v>
      </c>
      <c r="AG564">
        <f>IF(Orders[[#This Row],[Profit]]&gt;0,Orders[[#This Row],[Profit]], 0)</f>
        <v>0</v>
      </c>
      <c r="AH564" s="7" t="str">
        <f>IFERROR((Orders[[#This Row],[Sales]]/Orders[[#This Row],[Profit_Prodcut/]])*100, "")</f>
        <v/>
      </c>
      <c r="AI564" s="9">
        <f>Orders[[#This Row],[Discount]]</f>
        <v>0.06</v>
      </c>
    </row>
    <row r="565" spans="1:35">
      <c r="A565">
        <v>20880</v>
      </c>
      <c r="B565" t="s">
        <v>40</v>
      </c>
      <c r="C565" s="9">
        <v>0.08</v>
      </c>
      <c r="D565" s="7">
        <v>-2.1</v>
      </c>
      <c r="E565">
        <v>10.91</v>
      </c>
      <c r="F565">
        <v>2.99</v>
      </c>
      <c r="G565">
        <v>1014</v>
      </c>
      <c r="H565" t="s">
        <v>1115</v>
      </c>
      <c r="I565" t="s">
        <v>52</v>
      </c>
      <c r="J565" t="s">
        <v>43</v>
      </c>
      <c r="K565" t="s">
        <v>32</v>
      </c>
      <c r="L565" t="s">
        <v>112</v>
      </c>
      <c r="M565" t="s">
        <v>62</v>
      </c>
      <c r="N565" t="s">
        <v>1118</v>
      </c>
      <c r="O565">
        <v>0.38</v>
      </c>
      <c r="P565" t="s">
        <v>36</v>
      </c>
      <c r="Q565" t="s">
        <v>139</v>
      </c>
      <c r="R565" t="s">
        <v>961</v>
      </c>
      <c r="S565" t="s">
        <v>1116</v>
      </c>
      <c r="T565">
        <v>72022</v>
      </c>
      <c r="U565" s="1">
        <v>42068</v>
      </c>
      <c r="V565" s="1">
        <v>42069</v>
      </c>
      <c r="W565">
        <v>11</v>
      </c>
      <c r="X565" s="6">
        <v>119.99</v>
      </c>
      <c r="Y565">
        <v>88388</v>
      </c>
      <c r="Z565">
        <v>1</v>
      </c>
      <c r="AA565" s="10">
        <v>-1.75</v>
      </c>
      <c r="AB565">
        <v>10.43</v>
      </c>
      <c r="AC565" t="s">
        <v>3062</v>
      </c>
      <c r="AD565" t="s">
        <v>3070</v>
      </c>
      <c r="AE565" t="str">
        <f>IF(Orders[[#This Row],[Discount]]&gt;0, "Discounted", "Non-Discounted")</f>
        <v>Discounted</v>
      </c>
      <c r="AF565">
        <f>IF(Orders[[#This Row],[Profit]]&lt;0,Orders[[#This Row],[Profit]], 0)</f>
        <v>-2.1</v>
      </c>
      <c r="AG565">
        <f>IF(Orders[[#This Row],[Profit]]&gt;0,Orders[[#This Row],[Profit]], 0)</f>
        <v>0</v>
      </c>
      <c r="AH565" s="7" t="str">
        <f>IFERROR((Orders[[#This Row],[Sales]]/Orders[[#This Row],[Profit_Prodcut/]])*100, "")</f>
        <v/>
      </c>
      <c r="AI565" s="9">
        <f>Orders[[#This Row],[Discount]]</f>
        <v>0.08</v>
      </c>
    </row>
    <row r="566" spans="1:35">
      <c r="A566">
        <v>20531</v>
      </c>
      <c r="B566" t="s">
        <v>59</v>
      </c>
      <c r="C566" s="9">
        <v>0</v>
      </c>
      <c r="D566" s="7">
        <v>829.47</v>
      </c>
      <c r="E566">
        <v>43.98</v>
      </c>
      <c r="F566">
        <v>8.99</v>
      </c>
      <c r="G566">
        <v>1015</v>
      </c>
      <c r="H566" t="s">
        <v>1119</v>
      </c>
      <c r="I566" t="s">
        <v>52</v>
      </c>
      <c r="J566" t="s">
        <v>43</v>
      </c>
      <c r="K566" t="s">
        <v>32</v>
      </c>
      <c r="L566" t="s">
        <v>33</v>
      </c>
      <c r="M566" t="s">
        <v>54</v>
      </c>
      <c r="N566" t="s">
        <v>1120</v>
      </c>
      <c r="O566">
        <v>0.57999999999999996</v>
      </c>
      <c r="P566" t="s">
        <v>36</v>
      </c>
      <c r="Q566" t="s">
        <v>139</v>
      </c>
      <c r="R566" t="s">
        <v>325</v>
      </c>
      <c r="S566" t="s">
        <v>1121</v>
      </c>
      <c r="T566">
        <v>27502</v>
      </c>
      <c r="U566" s="1">
        <v>42081</v>
      </c>
      <c r="V566" s="1">
        <v>42081</v>
      </c>
      <c r="W566">
        <v>14</v>
      </c>
      <c r="X566" s="6">
        <v>650.70000000000005</v>
      </c>
      <c r="Y566">
        <v>88390</v>
      </c>
      <c r="Z566">
        <v>0</v>
      </c>
      <c r="AA566" s="10">
        <v>127.47</v>
      </c>
      <c r="AB566">
        <v>0</v>
      </c>
      <c r="AC566" t="s">
        <v>3062</v>
      </c>
      <c r="AD566" t="s">
        <v>3071</v>
      </c>
      <c r="AE566" t="str">
        <f>IF(Orders[[#This Row],[Discount]]&gt;0, "Discounted", "Non-Discounted")</f>
        <v>Non-Discounted</v>
      </c>
      <c r="AF566">
        <f>IF(Orders[[#This Row],[Profit]]&lt;0,Orders[[#This Row],[Profit]], 0)</f>
        <v>0</v>
      </c>
      <c r="AG566">
        <f>IF(Orders[[#This Row],[Profit]]&gt;0,Orders[[#This Row],[Profit]], 0)</f>
        <v>829.47</v>
      </c>
      <c r="AH566" s="7">
        <f>IFERROR((Orders[[#This Row],[Sales]]/Orders[[#This Row],[Profit_Prodcut/]])*100, "")</f>
        <v>78.447683460522981</v>
      </c>
      <c r="AI566" s="9">
        <f>Orders[[#This Row],[Discount]]</f>
        <v>0</v>
      </c>
    </row>
    <row r="567" spans="1:35">
      <c r="A567">
        <v>24752</v>
      </c>
      <c r="B567" t="s">
        <v>28</v>
      </c>
      <c r="C567" s="9">
        <v>0.02</v>
      </c>
      <c r="D567" s="7">
        <v>111.22</v>
      </c>
      <c r="E567">
        <v>6.48</v>
      </c>
      <c r="F567">
        <v>7.86</v>
      </c>
      <c r="G567">
        <v>1016</v>
      </c>
      <c r="H567" t="s">
        <v>1122</v>
      </c>
      <c r="I567" t="s">
        <v>30</v>
      </c>
      <c r="J567" t="s">
        <v>43</v>
      </c>
      <c r="K567" t="s">
        <v>32</v>
      </c>
      <c r="L567" t="s">
        <v>96</v>
      </c>
      <c r="M567" t="s">
        <v>62</v>
      </c>
      <c r="N567" t="s">
        <v>1123</v>
      </c>
      <c r="O567">
        <v>0.37</v>
      </c>
      <c r="P567" t="s">
        <v>36</v>
      </c>
      <c r="Q567" t="s">
        <v>139</v>
      </c>
      <c r="R567" t="s">
        <v>325</v>
      </c>
      <c r="S567" t="s">
        <v>1124</v>
      </c>
      <c r="T567">
        <v>28806</v>
      </c>
      <c r="U567" s="1">
        <v>42167</v>
      </c>
      <c r="V567" s="1">
        <v>42168</v>
      </c>
      <c r="W567">
        <v>1</v>
      </c>
      <c r="X567" s="6">
        <v>11.41</v>
      </c>
      <c r="Y567">
        <v>88389</v>
      </c>
      <c r="Z567">
        <v>1</v>
      </c>
      <c r="AA567" s="10">
        <v>974.78</v>
      </c>
      <c r="AB567">
        <v>0.23</v>
      </c>
      <c r="AC567" t="s">
        <v>3058</v>
      </c>
      <c r="AD567" t="s">
        <v>3070</v>
      </c>
      <c r="AE567" t="str">
        <f>IF(Orders[[#This Row],[Discount]]&gt;0, "Discounted", "Non-Discounted")</f>
        <v>Discounted</v>
      </c>
      <c r="AF567">
        <f>IF(Orders[[#This Row],[Profit]]&lt;0,Orders[[#This Row],[Profit]], 0)</f>
        <v>0</v>
      </c>
      <c r="AG567">
        <f>IF(Orders[[#This Row],[Profit]]&gt;0,Orders[[#This Row],[Profit]], 0)</f>
        <v>111.22</v>
      </c>
      <c r="AH567" s="7">
        <f>IFERROR((Orders[[#This Row],[Sales]]/Orders[[#This Row],[Profit_Prodcut/]])*100, "")</f>
        <v>10.258946232691962</v>
      </c>
      <c r="AI567" s="9">
        <f>Orders[[#This Row],[Discount]]</f>
        <v>0.02</v>
      </c>
    </row>
    <row r="568" spans="1:35">
      <c r="A568">
        <v>25027</v>
      </c>
      <c r="B568" t="s">
        <v>59</v>
      </c>
      <c r="C568" s="9">
        <v>0.05</v>
      </c>
      <c r="D568" s="7">
        <v>22.87</v>
      </c>
      <c r="E568">
        <v>35.89</v>
      </c>
      <c r="F568">
        <v>14.72</v>
      </c>
      <c r="G568">
        <v>1018</v>
      </c>
      <c r="H568" t="s">
        <v>1125</v>
      </c>
      <c r="I568" t="s">
        <v>52</v>
      </c>
      <c r="J568" t="s">
        <v>43</v>
      </c>
      <c r="K568" t="s">
        <v>32</v>
      </c>
      <c r="L568" t="s">
        <v>72</v>
      </c>
      <c r="M568" t="s">
        <v>62</v>
      </c>
      <c r="N568" t="s">
        <v>1126</v>
      </c>
      <c r="O568">
        <v>0.4</v>
      </c>
      <c r="P568" t="s">
        <v>36</v>
      </c>
      <c r="Q568" t="s">
        <v>139</v>
      </c>
      <c r="R568" t="s">
        <v>325</v>
      </c>
      <c r="S568" t="s">
        <v>1127</v>
      </c>
      <c r="T568">
        <v>27511</v>
      </c>
      <c r="U568" s="1">
        <v>42102</v>
      </c>
      <c r="V568" s="1">
        <v>42103</v>
      </c>
      <c r="W568">
        <v>19</v>
      </c>
      <c r="X568" s="6">
        <v>680.39</v>
      </c>
      <c r="Y568">
        <v>88391</v>
      </c>
      <c r="Z568">
        <v>1</v>
      </c>
      <c r="AA568" s="10">
        <v>3.36</v>
      </c>
      <c r="AB568">
        <v>35.81</v>
      </c>
      <c r="AC568" t="s">
        <v>3061</v>
      </c>
      <c r="AD568" t="s">
        <v>3070</v>
      </c>
      <c r="AE568" t="str">
        <f>IF(Orders[[#This Row],[Discount]]&gt;0, "Discounted", "Non-Discounted")</f>
        <v>Discounted</v>
      </c>
      <c r="AF568">
        <f>IF(Orders[[#This Row],[Profit]]&lt;0,Orders[[#This Row],[Profit]], 0)</f>
        <v>0</v>
      </c>
      <c r="AG568">
        <f>IF(Orders[[#This Row],[Profit]]&gt;0,Orders[[#This Row],[Profit]], 0)</f>
        <v>22.87</v>
      </c>
      <c r="AH568" s="7">
        <f>IFERROR((Orders[[#This Row],[Sales]]/Orders[[#This Row],[Profit_Prodcut/]])*100, "")</f>
        <v>2975.0327940533448</v>
      </c>
      <c r="AI568" s="9">
        <f>Orders[[#This Row],[Discount]]</f>
        <v>0.05</v>
      </c>
    </row>
    <row r="569" spans="1:35">
      <c r="A569">
        <v>25028</v>
      </c>
      <c r="B569" t="s">
        <v>59</v>
      </c>
      <c r="C569" s="9">
        <v>0</v>
      </c>
      <c r="D569" s="7">
        <v>115.73</v>
      </c>
      <c r="E569">
        <v>11.48</v>
      </c>
      <c r="F569">
        <v>5.43</v>
      </c>
      <c r="G569">
        <v>1018</v>
      </c>
      <c r="H569" t="s">
        <v>1125</v>
      </c>
      <c r="I569" t="s">
        <v>52</v>
      </c>
      <c r="J569" t="s">
        <v>43</v>
      </c>
      <c r="K569" t="s">
        <v>32</v>
      </c>
      <c r="L569" t="s">
        <v>96</v>
      </c>
      <c r="M569" t="s">
        <v>62</v>
      </c>
      <c r="N569" t="s">
        <v>1128</v>
      </c>
      <c r="O569">
        <v>0.36</v>
      </c>
      <c r="P569" t="s">
        <v>36</v>
      </c>
      <c r="Q569" t="s">
        <v>139</v>
      </c>
      <c r="R569" t="s">
        <v>325</v>
      </c>
      <c r="S569" t="s">
        <v>1127</v>
      </c>
      <c r="T569">
        <v>27511</v>
      </c>
      <c r="U569" s="1">
        <v>42102</v>
      </c>
      <c r="V569" s="1">
        <v>42102</v>
      </c>
      <c r="W569">
        <v>6</v>
      </c>
      <c r="X569" s="6">
        <v>75.52</v>
      </c>
      <c r="Y569">
        <v>88391</v>
      </c>
      <c r="Z569">
        <v>0</v>
      </c>
      <c r="AA569" s="10">
        <v>153.24</v>
      </c>
      <c r="AB569">
        <v>0</v>
      </c>
      <c r="AC569" t="s">
        <v>3061</v>
      </c>
      <c r="AD569" t="s">
        <v>3071</v>
      </c>
      <c r="AE569" t="str">
        <f>IF(Orders[[#This Row],[Discount]]&gt;0, "Discounted", "Non-Discounted")</f>
        <v>Non-Discounted</v>
      </c>
      <c r="AF569">
        <f>IF(Orders[[#This Row],[Profit]]&lt;0,Orders[[#This Row],[Profit]], 0)</f>
        <v>0</v>
      </c>
      <c r="AG569">
        <f>IF(Orders[[#This Row],[Profit]]&gt;0,Orders[[#This Row],[Profit]], 0)</f>
        <v>115.73</v>
      </c>
      <c r="AH569" s="7">
        <f>IFERROR((Orders[[#This Row],[Sales]]/Orders[[#This Row],[Profit_Prodcut/]])*100, "")</f>
        <v>65.25533569515251</v>
      </c>
      <c r="AI569" s="9">
        <f>Orders[[#This Row],[Discount]]</f>
        <v>0</v>
      </c>
    </row>
    <row r="570" spans="1:35">
      <c r="A570">
        <v>24926</v>
      </c>
      <c r="B570" t="s">
        <v>50</v>
      </c>
      <c r="C570" s="9">
        <v>0.09</v>
      </c>
      <c r="D570" s="7">
        <v>909.36</v>
      </c>
      <c r="E570">
        <v>517.48</v>
      </c>
      <c r="F570">
        <v>16.63</v>
      </c>
      <c r="G570">
        <v>1020</v>
      </c>
      <c r="H570" t="s">
        <v>1129</v>
      </c>
      <c r="I570" t="s">
        <v>42</v>
      </c>
      <c r="J570" t="s">
        <v>61</v>
      </c>
      <c r="K570" t="s">
        <v>80</v>
      </c>
      <c r="L570" t="s">
        <v>88</v>
      </c>
      <c r="M570" t="s">
        <v>124</v>
      </c>
      <c r="N570" t="s">
        <v>1130</v>
      </c>
      <c r="O570">
        <v>0.59</v>
      </c>
      <c r="P570" t="s">
        <v>36</v>
      </c>
      <c r="Q570" t="s">
        <v>64</v>
      </c>
      <c r="R570" t="s">
        <v>186</v>
      </c>
      <c r="S570" t="s">
        <v>1131</v>
      </c>
      <c r="T570">
        <v>66762</v>
      </c>
      <c r="U570" s="1">
        <v>42070</v>
      </c>
      <c r="V570" s="1">
        <v>42070</v>
      </c>
      <c r="W570">
        <v>5</v>
      </c>
      <c r="X570" s="6">
        <v>2354.54</v>
      </c>
      <c r="Y570">
        <v>88632</v>
      </c>
      <c r="Z570">
        <v>0</v>
      </c>
      <c r="AA570" s="10">
        <v>38.619999999999997</v>
      </c>
      <c r="AB570">
        <v>232.87</v>
      </c>
      <c r="AC570" t="s">
        <v>3062</v>
      </c>
      <c r="AD570" t="s">
        <v>3070</v>
      </c>
      <c r="AE570" t="str">
        <f>IF(Orders[[#This Row],[Discount]]&gt;0, "Discounted", "Non-Discounted")</f>
        <v>Discounted</v>
      </c>
      <c r="AF570">
        <f>IF(Orders[[#This Row],[Profit]]&lt;0,Orders[[#This Row],[Profit]], 0)</f>
        <v>0</v>
      </c>
      <c r="AG570">
        <f>IF(Orders[[#This Row],[Profit]]&gt;0,Orders[[#This Row],[Profit]], 0)</f>
        <v>909.36</v>
      </c>
      <c r="AH570" s="7">
        <f>IFERROR((Orders[[#This Row],[Sales]]/Orders[[#This Row],[Profit_Prodcut/]])*100, "")</f>
        <v>258.92275886337643</v>
      </c>
      <c r="AI570" s="9">
        <f>Orders[[#This Row],[Discount]]</f>
        <v>0.09</v>
      </c>
    </row>
    <row r="571" spans="1:35">
      <c r="A571">
        <v>23562</v>
      </c>
      <c r="B571" t="s">
        <v>50</v>
      </c>
      <c r="C571" s="9">
        <v>7.0000000000000007E-2</v>
      </c>
      <c r="D571" s="7">
        <v>-76.42</v>
      </c>
      <c r="E571">
        <v>4.13</v>
      </c>
      <c r="F571">
        <v>5.04</v>
      </c>
      <c r="G571">
        <v>1020</v>
      </c>
      <c r="H571" t="s">
        <v>1129</v>
      </c>
      <c r="I571" t="s">
        <v>52</v>
      </c>
      <c r="J571" t="s">
        <v>61</v>
      </c>
      <c r="K571" t="s">
        <v>32</v>
      </c>
      <c r="L571" t="s">
        <v>112</v>
      </c>
      <c r="M571" t="s">
        <v>62</v>
      </c>
      <c r="N571" t="s">
        <v>680</v>
      </c>
      <c r="O571">
        <v>0.38</v>
      </c>
      <c r="P571" t="s">
        <v>36</v>
      </c>
      <c r="Q571" t="s">
        <v>64</v>
      </c>
      <c r="R571" t="s">
        <v>186</v>
      </c>
      <c r="S571" t="s">
        <v>1131</v>
      </c>
      <c r="T571">
        <v>66762</v>
      </c>
      <c r="U571" s="1">
        <v>42041</v>
      </c>
      <c r="V571" s="1">
        <v>42042</v>
      </c>
      <c r="W571">
        <v>20</v>
      </c>
      <c r="X571" s="6">
        <v>79.06</v>
      </c>
      <c r="Y571">
        <v>88634</v>
      </c>
      <c r="Z571">
        <v>1</v>
      </c>
      <c r="AA571" s="10">
        <v>-96.67</v>
      </c>
      <c r="AB571">
        <v>5.95</v>
      </c>
      <c r="AC571" t="s">
        <v>3059</v>
      </c>
      <c r="AD571" t="s">
        <v>3070</v>
      </c>
      <c r="AE571" t="str">
        <f>IF(Orders[[#This Row],[Discount]]&gt;0, "Discounted", "Non-Discounted")</f>
        <v>Discounted</v>
      </c>
      <c r="AF571">
        <f>IF(Orders[[#This Row],[Profit]]&lt;0,Orders[[#This Row],[Profit]], 0)</f>
        <v>-76.42</v>
      </c>
      <c r="AG571">
        <f>IF(Orders[[#This Row],[Profit]]&gt;0,Orders[[#This Row],[Profit]], 0)</f>
        <v>0</v>
      </c>
      <c r="AH571" s="7" t="str">
        <f>IFERROR((Orders[[#This Row],[Sales]]/Orders[[#This Row],[Profit_Prodcut/]])*100, "")</f>
        <v/>
      </c>
      <c r="AI571" s="9">
        <f>Orders[[#This Row],[Discount]]</f>
        <v>7.0000000000000007E-2</v>
      </c>
    </row>
    <row r="572" spans="1:35">
      <c r="A572">
        <v>23563</v>
      </c>
      <c r="B572" t="s">
        <v>50</v>
      </c>
      <c r="C572" s="9">
        <v>0</v>
      </c>
      <c r="D572" s="7">
        <v>8.73</v>
      </c>
      <c r="E572">
        <v>4.4800000000000004</v>
      </c>
      <c r="F572">
        <v>2.5</v>
      </c>
      <c r="G572">
        <v>1020</v>
      </c>
      <c r="H572" t="s">
        <v>1129</v>
      </c>
      <c r="I572" t="s">
        <v>52</v>
      </c>
      <c r="J572" t="s">
        <v>61</v>
      </c>
      <c r="K572" t="s">
        <v>32</v>
      </c>
      <c r="L572" t="s">
        <v>72</v>
      </c>
      <c r="M572" t="s">
        <v>62</v>
      </c>
      <c r="N572" t="s">
        <v>1132</v>
      </c>
      <c r="O572">
        <v>0.37</v>
      </c>
      <c r="P572" t="s">
        <v>36</v>
      </c>
      <c r="Q572" t="s">
        <v>64</v>
      </c>
      <c r="R572" t="s">
        <v>186</v>
      </c>
      <c r="S572" t="s">
        <v>1131</v>
      </c>
      <c r="T572">
        <v>66762</v>
      </c>
      <c r="U572" s="1">
        <v>42041</v>
      </c>
      <c r="V572" s="1">
        <v>42043</v>
      </c>
      <c r="W572">
        <v>14</v>
      </c>
      <c r="X572" s="6">
        <v>65.14</v>
      </c>
      <c r="Y572">
        <v>88634</v>
      </c>
      <c r="Z572">
        <v>2</v>
      </c>
      <c r="AA572" s="10">
        <v>13.4</v>
      </c>
      <c r="AB572">
        <v>0</v>
      </c>
      <c r="AC572" t="s">
        <v>3059</v>
      </c>
      <c r="AD572" t="s">
        <v>3071</v>
      </c>
      <c r="AE572" t="str">
        <f>IF(Orders[[#This Row],[Discount]]&gt;0, "Discounted", "Non-Discounted")</f>
        <v>Non-Discounted</v>
      </c>
      <c r="AF572">
        <f>IF(Orders[[#This Row],[Profit]]&lt;0,Orders[[#This Row],[Profit]], 0)</f>
        <v>0</v>
      </c>
      <c r="AG572">
        <f>IF(Orders[[#This Row],[Profit]]&gt;0,Orders[[#This Row],[Profit]], 0)</f>
        <v>8.73</v>
      </c>
      <c r="AH572" s="7">
        <f>IFERROR((Orders[[#This Row],[Sales]]/Orders[[#This Row],[Profit_Prodcut/]])*100, "")</f>
        <v>746.16265750286368</v>
      </c>
      <c r="AI572" s="9">
        <f>Orders[[#This Row],[Discount]]</f>
        <v>0</v>
      </c>
    </row>
    <row r="573" spans="1:35">
      <c r="A573">
        <v>18921</v>
      </c>
      <c r="B573" t="s">
        <v>50</v>
      </c>
      <c r="C573" s="9">
        <v>0.02</v>
      </c>
      <c r="D573" s="7">
        <v>442.09</v>
      </c>
      <c r="E573">
        <v>39.06</v>
      </c>
      <c r="F573">
        <v>10.55</v>
      </c>
      <c r="G573">
        <v>1023</v>
      </c>
      <c r="H573" t="s">
        <v>1133</v>
      </c>
      <c r="I573" t="s">
        <v>52</v>
      </c>
      <c r="J573" t="s">
        <v>61</v>
      </c>
      <c r="K573" t="s">
        <v>32</v>
      </c>
      <c r="L573" t="s">
        <v>112</v>
      </c>
      <c r="M573" t="s">
        <v>62</v>
      </c>
      <c r="N573" t="s">
        <v>1134</v>
      </c>
      <c r="O573">
        <v>0.37</v>
      </c>
      <c r="P573" t="s">
        <v>36</v>
      </c>
      <c r="Q573" t="s">
        <v>56</v>
      </c>
      <c r="R573" t="s">
        <v>237</v>
      </c>
      <c r="S573" t="s">
        <v>1135</v>
      </c>
      <c r="T573">
        <v>15221</v>
      </c>
      <c r="U573" s="1">
        <v>42139</v>
      </c>
      <c r="V573" s="1">
        <v>42139</v>
      </c>
      <c r="W573">
        <v>16</v>
      </c>
      <c r="X573" s="6">
        <v>640.71</v>
      </c>
      <c r="Y573">
        <v>88633</v>
      </c>
      <c r="Z573">
        <v>0</v>
      </c>
      <c r="AA573" s="10">
        <v>69</v>
      </c>
      <c r="AB573">
        <v>13.08</v>
      </c>
      <c r="AC573" t="s">
        <v>3060</v>
      </c>
      <c r="AD573" t="s">
        <v>3070</v>
      </c>
      <c r="AE573" t="str">
        <f>IF(Orders[[#This Row],[Discount]]&gt;0, "Discounted", "Non-Discounted")</f>
        <v>Discounted</v>
      </c>
      <c r="AF573">
        <f>IF(Orders[[#This Row],[Profit]]&lt;0,Orders[[#This Row],[Profit]], 0)</f>
        <v>0</v>
      </c>
      <c r="AG573">
        <f>IF(Orders[[#This Row],[Profit]]&gt;0,Orders[[#This Row],[Profit]], 0)</f>
        <v>442.09</v>
      </c>
      <c r="AH573" s="7">
        <f>IFERROR((Orders[[#This Row],[Sales]]/Orders[[#This Row],[Profit_Prodcut/]])*100, "")</f>
        <v>144.92750344952387</v>
      </c>
      <c r="AI573" s="9">
        <f>Orders[[#This Row],[Discount]]</f>
        <v>0.02</v>
      </c>
    </row>
    <row r="574" spans="1:35">
      <c r="A574">
        <v>18922</v>
      </c>
      <c r="B574" t="s">
        <v>50</v>
      </c>
      <c r="C574" s="9">
        <v>0.1</v>
      </c>
      <c r="D574" s="7">
        <v>455.12</v>
      </c>
      <c r="E574">
        <v>37.700000000000003</v>
      </c>
      <c r="F574">
        <v>2.99</v>
      </c>
      <c r="G574">
        <v>1023</v>
      </c>
      <c r="H574" t="s">
        <v>1133</v>
      </c>
      <c r="I574" t="s">
        <v>52</v>
      </c>
      <c r="J574" t="s">
        <v>61</v>
      </c>
      <c r="K574" t="s">
        <v>32</v>
      </c>
      <c r="L574" t="s">
        <v>112</v>
      </c>
      <c r="M574" t="s">
        <v>62</v>
      </c>
      <c r="N574" t="s">
        <v>555</v>
      </c>
      <c r="O574">
        <v>0.35</v>
      </c>
      <c r="P574" t="s">
        <v>36</v>
      </c>
      <c r="Q574" t="s">
        <v>56</v>
      </c>
      <c r="R574" t="s">
        <v>237</v>
      </c>
      <c r="S574" t="s">
        <v>1135</v>
      </c>
      <c r="T574">
        <v>15221</v>
      </c>
      <c r="U574" s="1">
        <v>42139</v>
      </c>
      <c r="V574" s="1">
        <v>42140</v>
      </c>
      <c r="W574">
        <v>18</v>
      </c>
      <c r="X574" s="6">
        <v>659.6</v>
      </c>
      <c r="Y574">
        <v>88633</v>
      </c>
      <c r="Z574">
        <v>1</v>
      </c>
      <c r="AA574" s="10">
        <v>69</v>
      </c>
      <c r="AB574">
        <v>73.290000000000006</v>
      </c>
      <c r="AC574" t="s">
        <v>3060</v>
      </c>
      <c r="AD574" t="s">
        <v>3070</v>
      </c>
      <c r="AE574" t="str">
        <f>IF(Orders[[#This Row],[Discount]]&gt;0, "Discounted", "Non-Discounted")</f>
        <v>Discounted</v>
      </c>
      <c r="AF574">
        <f>IF(Orders[[#This Row],[Profit]]&lt;0,Orders[[#This Row],[Profit]], 0)</f>
        <v>0</v>
      </c>
      <c r="AG574">
        <f>IF(Orders[[#This Row],[Profit]]&gt;0,Orders[[#This Row],[Profit]], 0)</f>
        <v>455.12</v>
      </c>
      <c r="AH574" s="7">
        <f>IFERROR((Orders[[#This Row],[Sales]]/Orders[[#This Row],[Profit_Prodcut/]])*100, "")</f>
        <v>144.92880998418002</v>
      </c>
      <c r="AI574" s="9">
        <f>Orders[[#This Row],[Discount]]</f>
        <v>0.1</v>
      </c>
    </row>
    <row r="575" spans="1:35">
      <c r="A575">
        <v>21402</v>
      </c>
      <c r="B575" t="s">
        <v>40</v>
      </c>
      <c r="C575" s="9">
        <v>0.08</v>
      </c>
      <c r="D575" s="7">
        <v>624.4</v>
      </c>
      <c r="E575">
        <v>65.989999999999995</v>
      </c>
      <c r="F575">
        <v>5.92</v>
      </c>
      <c r="G575">
        <v>1026</v>
      </c>
      <c r="H575" t="s">
        <v>1136</v>
      </c>
      <c r="I575" t="s">
        <v>52</v>
      </c>
      <c r="J575" t="s">
        <v>61</v>
      </c>
      <c r="K575" t="s">
        <v>80</v>
      </c>
      <c r="L575" t="s">
        <v>81</v>
      </c>
      <c r="M575" t="s">
        <v>62</v>
      </c>
      <c r="N575" t="s">
        <v>1137</v>
      </c>
      <c r="O575">
        <v>0.57999999999999996</v>
      </c>
      <c r="P575" t="s">
        <v>36</v>
      </c>
      <c r="Q575" t="s">
        <v>56</v>
      </c>
      <c r="R575" t="s">
        <v>74</v>
      </c>
      <c r="S575" t="s">
        <v>1138</v>
      </c>
      <c r="T575">
        <v>11722</v>
      </c>
      <c r="U575" s="1">
        <v>42042</v>
      </c>
      <c r="V575" s="1">
        <v>42042</v>
      </c>
      <c r="W575">
        <v>22</v>
      </c>
      <c r="X575" s="6">
        <v>1137.5999999999999</v>
      </c>
      <c r="Y575">
        <v>89005</v>
      </c>
      <c r="Z575">
        <v>0</v>
      </c>
      <c r="AA575" s="10">
        <v>54.89</v>
      </c>
      <c r="AB575">
        <v>98.92</v>
      </c>
      <c r="AC575" t="s">
        <v>3059</v>
      </c>
      <c r="AD575" t="s">
        <v>3070</v>
      </c>
      <c r="AE575" t="str">
        <f>IF(Orders[[#This Row],[Discount]]&gt;0, "Discounted", "Non-Discounted")</f>
        <v>Discounted</v>
      </c>
      <c r="AF575">
        <f>IF(Orders[[#This Row],[Profit]]&lt;0,Orders[[#This Row],[Profit]], 0)</f>
        <v>0</v>
      </c>
      <c r="AG575">
        <f>IF(Orders[[#This Row],[Profit]]&gt;0,Orders[[#This Row],[Profit]], 0)</f>
        <v>624.4</v>
      </c>
      <c r="AH575" s="7">
        <f>IFERROR((Orders[[#This Row],[Sales]]/Orders[[#This Row],[Profit_Prodcut/]])*100, "")</f>
        <v>182.19090326713646</v>
      </c>
      <c r="AI575" s="9">
        <f>Orders[[#This Row],[Discount]]</f>
        <v>0.08</v>
      </c>
    </row>
    <row r="576" spans="1:35">
      <c r="A576">
        <v>20872</v>
      </c>
      <c r="B576" t="s">
        <v>28</v>
      </c>
      <c r="C576" s="9">
        <v>0.1</v>
      </c>
      <c r="D576" s="7">
        <v>18.920000000000002</v>
      </c>
      <c r="E576">
        <v>5.98</v>
      </c>
      <c r="F576">
        <v>3.85</v>
      </c>
      <c r="G576">
        <v>1026</v>
      </c>
      <c r="H576" t="s">
        <v>1136</v>
      </c>
      <c r="I576" t="s">
        <v>52</v>
      </c>
      <c r="J576" t="s">
        <v>61</v>
      </c>
      <c r="K576" t="s">
        <v>80</v>
      </c>
      <c r="L576" t="s">
        <v>183</v>
      </c>
      <c r="M576" t="s">
        <v>54</v>
      </c>
      <c r="N576" t="s">
        <v>1139</v>
      </c>
      <c r="O576">
        <v>0.68</v>
      </c>
      <c r="P576" t="s">
        <v>36</v>
      </c>
      <c r="Q576" t="s">
        <v>56</v>
      </c>
      <c r="R576" t="s">
        <v>74</v>
      </c>
      <c r="S576" t="s">
        <v>1138</v>
      </c>
      <c r="T576">
        <v>11722</v>
      </c>
      <c r="U576" s="1">
        <v>42153</v>
      </c>
      <c r="V576" s="1">
        <v>42154</v>
      </c>
      <c r="W576">
        <v>26</v>
      </c>
      <c r="X576" s="6">
        <v>151.55000000000001</v>
      </c>
      <c r="Y576">
        <v>89008</v>
      </c>
      <c r="Z576">
        <v>1</v>
      </c>
      <c r="AA576" s="10">
        <v>12.49</v>
      </c>
      <c r="AB576">
        <v>16.84</v>
      </c>
      <c r="AC576" t="s">
        <v>3060</v>
      </c>
      <c r="AD576" t="s">
        <v>3070</v>
      </c>
      <c r="AE576" t="str">
        <f>IF(Orders[[#This Row],[Discount]]&gt;0, "Discounted", "Non-Discounted")</f>
        <v>Discounted</v>
      </c>
      <c r="AF576">
        <f>IF(Orders[[#This Row],[Profit]]&lt;0,Orders[[#This Row],[Profit]], 0)</f>
        <v>0</v>
      </c>
      <c r="AG576">
        <f>IF(Orders[[#This Row],[Profit]]&gt;0,Orders[[#This Row],[Profit]], 0)</f>
        <v>18.920000000000002</v>
      </c>
      <c r="AH576" s="7">
        <f>IFERROR((Orders[[#This Row],[Sales]]/Orders[[#This Row],[Profit_Prodcut/]])*100, "")</f>
        <v>801.00422832980962</v>
      </c>
      <c r="AI576" s="9">
        <f>Orders[[#This Row],[Discount]]</f>
        <v>0.1</v>
      </c>
    </row>
    <row r="577" spans="1:35">
      <c r="A577">
        <v>20873</v>
      </c>
      <c r="B577" t="s">
        <v>28</v>
      </c>
      <c r="C577" s="9">
        <v>7.0000000000000007E-2</v>
      </c>
      <c r="D577" s="7">
        <v>39.35</v>
      </c>
      <c r="E577">
        <v>2.61</v>
      </c>
      <c r="F577">
        <v>0.5</v>
      </c>
      <c r="G577">
        <v>1026</v>
      </c>
      <c r="H577" t="s">
        <v>1136</v>
      </c>
      <c r="I577" t="s">
        <v>52</v>
      </c>
      <c r="J577" t="s">
        <v>61</v>
      </c>
      <c r="K577" t="s">
        <v>32</v>
      </c>
      <c r="L577" t="s">
        <v>137</v>
      </c>
      <c r="M577" t="s">
        <v>62</v>
      </c>
      <c r="N577" t="s">
        <v>1140</v>
      </c>
      <c r="O577">
        <v>0.39</v>
      </c>
      <c r="P577" t="s">
        <v>36</v>
      </c>
      <c r="Q577" t="s">
        <v>56</v>
      </c>
      <c r="R577" t="s">
        <v>74</v>
      </c>
      <c r="S577" t="s">
        <v>1138</v>
      </c>
      <c r="T577">
        <v>11722</v>
      </c>
      <c r="U577" s="1">
        <v>42153</v>
      </c>
      <c r="V577" s="1">
        <v>42156</v>
      </c>
      <c r="W577">
        <v>22</v>
      </c>
      <c r="X577" s="6">
        <v>57.03</v>
      </c>
      <c r="Y577">
        <v>89008</v>
      </c>
      <c r="Z577">
        <v>3</v>
      </c>
      <c r="AA577" s="10">
        <v>69</v>
      </c>
      <c r="AB577">
        <v>4.29</v>
      </c>
      <c r="AC577" t="s">
        <v>3060</v>
      </c>
      <c r="AD577" t="s">
        <v>3070</v>
      </c>
      <c r="AE577" t="str">
        <f>IF(Orders[[#This Row],[Discount]]&gt;0, "Discounted", "Non-Discounted")</f>
        <v>Discounted</v>
      </c>
      <c r="AF577">
        <f>IF(Orders[[#This Row],[Profit]]&lt;0,Orders[[#This Row],[Profit]], 0)</f>
        <v>0</v>
      </c>
      <c r="AG577">
        <f>IF(Orders[[#This Row],[Profit]]&gt;0,Orders[[#This Row],[Profit]], 0)</f>
        <v>39.35</v>
      </c>
      <c r="AH577" s="7">
        <f>IFERROR((Orders[[#This Row],[Sales]]/Orders[[#This Row],[Profit_Prodcut/]])*100, "")</f>
        <v>144.93011435832275</v>
      </c>
      <c r="AI577" s="9">
        <f>Orders[[#This Row],[Discount]]</f>
        <v>7.0000000000000007E-2</v>
      </c>
    </row>
    <row r="578" spans="1:35">
      <c r="A578">
        <v>22662</v>
      </c>
      <c r="B578" t="s">
        <v>28</v>
      </c>
      <c r="C578" s="9">
        <v>0.1</v>
      </c>
      <c r="D578" s="7">
        <v>-229.87</v>
      </c>
      <c r="E578">
        <v>73.98</v>
      </c>
      <c r="F578">
        <v>4</v>
      </c>
      <c r="G578">
        <v>1027</v>
      </c>
      <c r="H578" t="s">
        <v>1141</v>
      </c>
      <c r="I578" t="s">
        <v>52</v>
      </c>
      <c r="J578" t="s">
        <v>61</v>
      </c>
      <c r="K578" t="s">
        <v>80</v>
      </c>
      <c r="L578" t="s">
        <v>183</v>
      </c>
      <c r="M578" t="s">
        <v>62</v>
      </c>
      <c r="N578" t="s">
        <v>1142</v>
      </c>
      <c r="O578">
        <v>0.79</v>
      </c>
      <c r="P578" t="s">
        <v>36</v>
      </c>
      <c r="Q578" t="s">
        <v>56</v>
      </c>
      <c r="R578" t="s">
        <v>74</v>
      </c>
      <c r="S578" t="s">
        <v>1143</v>
      </c>
      <c r="T578">
        <v>14225</v>
      </c>
      <c r="U578" s="1">
        <v>42075</v>
      </c>
      <c r="V578" s="1">
        <v>42076</v>
      </c>
      <c r="W578">
        <v>5</v>
      </c>
      <c r="X578" s="6">
        <v>347.23</v>
      </c>
      <c r="Y578">
        <v>89004</v>
      </c>
      <c r="Z578">
        <v>1</v>
      </c>
      <c r="AA578" s="10">
        <v>-66.2</v>
      </c>
      <c r="AB578">
        <v>38.58</v>
      </c>
      <c r="AC578" t="s">
        <v>3062</v>
      </c>
      <c r="AD578" t="s">
        <v>3070</v>
      </c>
      <c r="AE578" t="str">
        <f>IF(Orders[[#This Row],[Discount]]&gt;0, "Discounted", "Non-Discounted")</f>
        <v>Discounted</v>
      </c>
      <c r="AF578">
        <f>IF(Orders[[#This Row],[Profit]]&lt;0,Orders[[#This Row],[Profit]], 0)</f>
        <v>-229.87</v>
      </c>
      <c r="AG578">
        <f>IF(Orders[[#This Row],[Profit]]&gt;0,Orders[[#This Row],[Profit]], 0)</f>
        <v>0</v>
      </c>
      <c r="AH578" s="7" t="str">
        <f>IFERROR((Orders[[#This Row],[Sales]]/Orders[[#This Row],[Profit_Prodcut/]])*100, "")</f>
        <v/>
      </c>
      <c r="AI578" s="9">
        <f>Orders[[#This Row],[Discount]]</f>
        <v>0.1</v>
      </c>
    </row>
    <row r="579" spans="1:35">
      <c r="A579">
        <v>22663</v>
      </c>
      <c r="B579" t="s">
        <v>28</v>
      </c>
      <c r="C579" s="9">
        <v>0.05</v>
      </c>
      <c r="D579" s="7">
        <v>329.98</v>
      </c>
      <c r="E579">
        <v>51.98</v>
      </c>
      <c r="F579">
        <v>10.17</v>
      </c>
      <c r="G579">
        <v>1027</v>
      </c>
      <c r="H579" t="s">
        <v>1141</v>
      </c>
      <c r="I579" t="s">
        <v>52</v>
      </c>
      <c r="J579" t="s">
        <v>61</v>
      </c>
      <c r="K579" t="s">
        <v>80</v>
      </c>
      <c r="L579" t="s">
        <v>88</v>
      </c>
      <c r="M579" t="s">
        <v>89</v>
      </c>
      <c r="N579" t="s">
        <v>1144</v>
      </c>
      <c r="O579">
        <v>0.37</v>
      </c>
      <c r="P579" t="s">
        <v>36</v>
      </c>
      <c r="Q579" t="s">
        <v>56</v>
      </c>
      <c r="R579" t="s">
        <v>74</v>
      </c>
      <c r="S579" t="s">
        <v>1143</v>
      </c>
      <c r="T579">
        <v>14225</v>
      </c>
      <c r="U579" s="1">
        <v>42075</v>
      </c>
      <c r="V579" s="1">
        <v>42076</v>
      </c>
      <c r="W579">
        <v>9</v>
      </c>
      <c r="X579" s="6">
        <v>478.23</v>
      </c>
      <c r="Y579">
        <v>89004</v>
      </c>
      <c r="Z579">
        <v>1</v>
      </c>
      <c r="AA579" s="10">
        <v>69</v>
      </c>
      <c r="AB579">
        <v>25.17</v>
      </c>
      <c r="AC579" t="s">
        <v>3062</v>
      </c>
      <c r="AD579" t="s">
        <v>3070</v>
      </c>
      <c r="AE579" t="str">
        <f>IF(Orders[[#This Row],[Discount]]&gt;0, "Discounted", "Non-Discounted")</f>
        <v>Discounted</v>
      </c>
      <c r="AF579">
        <f>IF(Orders[[#This Row],[Profit]]&lt;0,Orders[[#This Row],[Profit]], 0)</f>
        <v>0</v>
      </c>
      <c r="AG579">
        <f>IF(Orders[[#This Row],[Profit]]&gt;0,Orders[[#This Row],[Profit]], 0)</f>
        <v>329.98</v>
      </c>
      <c r="AH579" s="7">
        <f>IFERROR((Orders[[#This Row],[Sales]]/Orders[[#This Row],[Profit_Prodcut/]])*100, "")</f>
        <v>144.92696527062245</v>
      </c>
      <c r="AI579" s="9">
        <f>Orders[[#This Row],[Discount]]</f>
        <v>0.05</v>
      </c>
    </row>
    <row r="580" spans="1:35">
      <c r="A580">
        <v>24325</v>
      </c>
      <c r="B580" t="s">
        <v>59</v>
      </c>
      <c r="C580" s="9">
        <v>7.0000000000000007E-2</v>
      </c>
      <c r="D580" s="7">
        <v>30.49</v>
      </c>
      <c r="E580">
        <v>7.08</v>
      </c>
      <c r="F580">
        <v>2.35</v>
      </c>
      <c r="G580">
        <v>1028</v>
      </c>
      <c r="H580" t="s">
        <v>1145</v>
      </c>
      <c r="I580" t="s">
        <v>30</v>
      </c>
      <c r="J580" t="s">
        <v>61</v>
      </c>
      <c r="K580" t="s">
        <v>32</v>
      </c>
      <c r="L580" t="s">
        <v>33</v>
      </c>
      <c r="M580" t="s">
        <v>34</v>
      </c>
      <c r="N580" t="s">
        <v>1146</v>
      </c>
      <c r="O580">
        <v>0.47</v>
      </c>
      <c r="P580" t="s">
        <v>36</v>
      </c>
      <c r="Q580" t="s">
        <v>56</v>
      </c>
      <c r="R580" t="s">
        <v>74</v>
      </c>
      <c r="S580" t="s">
        <v>1147</v>
      </c>
      <c r="T580">
        <v>11725</v>
      </c>
      <c r="U580" s="1">
        <v>42092</v>
      </c>
      <c r="V580" s="1">
        <v>42093</v>
      </c>
      <c r="W580">
        <v>13</v>
      </c>
      <c r="X580" s="6">
        <v>93.82</v>
      </c>
      <c r="Y580">
        <v>89006</v>
      </c>
      <c r="Z580">
        <v>1</v>
      </c>
      <c r="AA580" s="10">
        <v>32.5</v>
      </c>
      <c r="AB580">
        <v>7.06</v>
      </c>
      <c r="AC580" t="s">
        <v>3062</v>
      </c>
      <c r="AD580" t="s">
        <v>3070</v>
      </c>
      <c r="AE580" t="str">
        <f>IF(Orders[[#This Row],[Discount]]&gt;0, "Discounted", "Non-Discounted")</f>
        <v>Discounted</v>
      </c>
      <c r="AF580">
        <f>IF(Orders[[#This Row],[Profit]]&lt;0,Orders[[#This Row],[Profit]], 0)</f>
        <v>0</v>
      </c>
      <c r="AG580">
        <f>IF(Orders[[#This Row],[Profit]]&gt;0,Orders[[#This Row],[Profit]], 0)</f>
        <v>30.49</v>
      </c>
      <c r="AH580" s="7">
        <f>IFERROR((Orders[[#This Row],[Sales]]/Orders[[#This Row],[Profit_Prodcut/]])*100, "")</f>
        <v>307.70744506395539</v>
      </c>
      <c r="AI580" s="9">
        <f>Orders[[#This Row],[Discount]]</f>
        <v>7.0000000000000007E-2</v>
      </c>
    </row>
    <row r="581" spans="1:35">
      <c r="A581">
        <v>23398</v>
      </c>
      <c r="B581" t="s">
        <v>40</v>
      </c>
      <c r="C581" s="9">
        <v>0.05</v>
      </c>
      <c r="D581" s="7">
        <v>1152.53</v>
      </c>
      <c r="E581">
        <v>83.1</v>
      </c>
      <c r="F581">
        <v>6.13</v>
      </c>
      <c r="G581">
        <v>1028</v>
      </c>
      <c r="H581" t="s">
        <v>1145</v>
      </c>
      <c r="I581" t="s">
        <v>30</v>
      </c>
      <c r="J581" t="s">
        <v>61</v>
      </c>
      <c r="K581" t="s">
        <v>80</v>
      </c>
      <c r="L581" t="s">
        <v>183</v>
      </c>
      <c r="M581" t="s">
        <v>62</v>
      </c>
      <c r="N581" t="s">
        <v>1148</v>
      </c>
      <c r="O581">
        <v>0.45</v>
      </c>
      <c r="P581" t="s">
        <v>36</v>
      </c>
      <c r="Q581" t="s">
        <v>56</v>
      </c>
      <c r="R581" t="s">
        <v>74</v>
      </c>
      <c r="S581" t="s">
        <v>1147</v>
      </c>
      <c r="T581">
        <v>11725</v>
      </c>
      <c r="U581" s="1">
        <v>42132</v>
      </c>
      <c r="V581" s="1">
        <v>42133</v>
      </c>
      <c r="W581">
        <v>20</v>
      </c>
      <c r="X581" s="6">
        <v>1670.33</v>
      </c>
      <c r="Y581">
        <v>89007</v>
      </c>
      <c r="Z581">
        <v>1</v>
      </c>
      <c r="AA581" s="10">
        <v>69</v>
      </c>
      <c r="AB581">
        <v>87.91</v>
      </c>
      <c r="AC581" t="s">
        <v>3060</v>
      </c>
      <c r="AD581" t="s">
        <v>3070</v>
      </c>
      <c r="AE581" t="str">
        <f>IF(Orders[[#This Row],[Discount]]&gt;0, "Discounted", "Non-Discounted")</f>
        <v>Discounted</v>
      </c>
      <c r="AF581">
        <f>IF(Orders[[#This Row],[Profit]]&lt;0,Orders[[#This Row],[Profit]], 0)</f>
        <v>0</v>
      </c>
      <c r="AG581">
        <f>IF(Orders[[#This Row],[Profit]]&gt;0,Orders[[#This Row],[Profit]], 0)</f>
        <v>1152.53</v>
      </c>
      <c r="AH581" s="7">
        <f>IFERROR((Orders[[#This Row],[Sales]]/Orders[[#This Row],[Profit_Prodcut/]])*100, "")</f>
        <v>144.92724701309294</v>
      </c>
      <c r="AI581" s="9">
        <f>Orders[[#This Row],[Discount]]</f>
        <v>0.05</v>
      </c>
    </row>
    <row r="582" spans="1:35">
      <c r="A582">
        <v>21959</v>
      </c>
      <c r="B582" t="s">
        <v>50</v>
      </c>
      <c r="C582" s="9">
        <v>7.0000000000000007E-2</v>
      </c>
      <c r="D582" s="7">
        <v>-604.41</v>
      </c>
      <c r="E582">
        <v>125.99</v>
      </c>
      <c r="F582">
        <v>2.5</v>
      </c>
      <c r="G582">
        <v>1035</v>
      </c>
      <c r="H582" t="s">
        <v>1149</v>
      </c>
      <c r="I582" t="s">
        <v>52</v>
      </c>
      <c r="J582" t="s">
        <v>43</v>
      </c>
      <c r="K582" t="s">
        <v>80</v>
      </c>
      <c r="L582" t="s">
        <v>81</v>
      </c>
      <c r="M582" t="s">
        <v>62</v>
      </c>
      <c r="N582" t="s">
        <v>1150</v>
      </c>
      <c r="O582">
        <v>0.6</v>
      </c>
      <c r="P582" t="s">
        <v>36</v>
      </c>
      <c r="Q582" t="s">
        <v>56</v>
      </c>
      <c r="R582" t="s">
        <v>157</v>
      </c>
      <c r="S582" t="s">
        <v>1151</v>
      </c>
      <c r="T582">
        <v>43015</v>
      </c>
      <c r="U582" s="1">
        <v>42076</v>
      </c>
      <c r="V582" s="1">
        <v>42076</v>
      </c>
      <c r="W582">
        <v>1</v>
      </c>
      <c r="X582" s="6">
        <v>100.59</v>
      </c>
      <c r="Y582">
        <v>90710</v>
      </c>
      <c r="Z582">
        <v>0</v>
      </c>
      <c r="AA582" s="10">
        <v>-600.86</v>
      </c>
      <c r="AB582">
        <v>7.57</v>
      </c>
      <c r="AC582" t="s">
        <v>3062</v>
      </c>
      <c r="AD582" t="s">
        <v>3070</v>
      </c>
      <c r="AE582" t="str">
        <f>IF(Orders[[#This Row],[Discount]]&gt;0, "Discounted", "Non-Discounted")</f>
        <v>Discounted</v>
      </c>
      <c r="AF582">
        <f>IF(Orders[[#This Row],[Profit]]&lt;0,Orders[[#This Row],[Profit]], 0)</f>
        <v>-604.41</v>
      </c>
      <c r="AG582">
        <f>IF(Orders[[#This Row],[Profit]]&gt;0,Orders[[#This Row],[Profit]], 0)</f>
        <v>0</v>
      </c>
      <c r="AH582" s="7" t="str">
        <f>IFERROR((Orders[[#This Row],[Sales]]/Orders[[#This Row],[Profit_Prodcut/]])*100, "")</f>
        <v/>
      </c>
      <c r="AI582" s="9">
        <f>Orders[[#This Row],[Discount]]</f>
        <v>7.0000000000000007E-2</v>
      </c>
    </row>
    <row r="583" spans="1:35">
      <c r="A583">
        <v>21960</v>
      </c>
      <c r="B583" t="s">
        <v>50</v>
      </c>
      <c r="C583" s="9">
        <v>0.03</v>
      </c>
      <c r="D583" s="7">
        <v>293.66000000000003</v>
      </c>
      <c r="E583">
        <v>99.99</v>
      </c>
      <c r="F583">
        <v>19.989999999999998</v>
      </c>
      <c r="G583">
        <v>1036</v>
      </c>
      <c r="H583" t="s">
        <v>1152</v>
      </c>
      <c r="I583" t="s">
        <v>52</v>
      </c>
      <c r="J583" t="s">
        <v>43</v>
      </c>
      <c r="K583" t="s">
        <v>80</v>
      </c>
      <c r="L583" t="s">
        <v>183</v>
      </c>
      <c r="M583" t="s">
        <v>62</v>
      </c>
      <c r="N583" t="s">
        <v>1153</v>
      </c>
      <c r="O583">
        <v>0.52</v>
      </c>
      <c r="P583" t="s">
        <v>36</v>
      </c>
      <c r="Q583" t="s">
        <v>56</v>
      </c>
      <c r="R583" t="s">
        <v>157</v>
      </c>
      <c r="S583" t="s">
        <v>1154</v>
      </c>
      <c r="T583">
        <v>43017</v>
      </c>
      <c r="U583" s="1">
        <v>42076</v>
      </c>
      <c r="V583" s="1">
        <v>42077</v>
      </c>
      <c r="W583">
        <v>6</v>
      </c>
      <c r="X583" s="6">
        <v>598.38</v>
      </c>
      <c r="Y583">
        <v>90710</v>
      </c>
      <c r="Z583">
        <v>1</v>
      </c>
      <c r="AA583" s="10">
        <v>49.08</v>
      </c>
      <c r="AB583">
        <v>18.510000000000002</v>
      </c>
      <c r="AC583" t="s">
        <v>3062</v>
      </c>
      <c r="AD583" t="s">
        <v>3070</v>
      </c>
      <c r="AE583" t="str">
        <f>IF(Orders[[#This Row],[Discount]]&gt;0, "Discounted", "Non-Discounted")</f>
        <v>Discounted</v>
      </c>
      <c r="AF583">
        <f>IF(Orders[[#This Row],[Profit]]&lt;0,Orders[[#This Row],[Profit]], 0)</f>
        <v>0</v>
      </c>
      <c r="AG583">
        <f>IF(Orders[[#This Row],[Profit]]&gt;0,Orders[[#This Row],[Profit]], 0)</f>
        <v>293.66000000000003</v>
      </c>
      <c r="AH583" s="7">
        <f>IFERROR((Orders[[#This Row],[Sales]]/Orders[[#This Row],[Profit_Prodcut/]])*100, "")</f>
        <v>203.76626030102841</v>
      </c>
      <c r="AI583" s="9">
        <f>Orders[[#This Row],[Discount]]</f>
        <v>0.03</v>
      </c>
    </row>
    <row r="584" spans="1:35">
      <c r="A584">
        <v>20669</v>
      </c>
      <c r="B584" t="s">
        <v>50</v>
      </c>
      <c r="C584" s="9">
        <v>0.1</v>
      </c>
      <c r="D584" s="7">
        <v>-403.19</v>
      </c>
      <c r="E584">
        <v>7.64</v>
      </c>
      <c r="F584">
        <v>5.83</v>
      </c>
      <c r="G584">
        <v>1038</v>
      </c>
      <c r="H584" t="s">
        <v>1155</v>
      </c>
      <c r="I584" t="s">
        <v>52</v>
      </c>
      <c r="J584" t="s">
        <v>31</v>
      </c>
      <c r="K584" t="s">
        <v>32</v>
      </c>
      <c r="L584" t="s">
        <v>96</v>
      </c>
      <c r="M584" t="s">
        <v>34</v>
      </c>
      <c r="N584" t="s">
        <v>1029</v>
      </c>
      <c r="O584">
        <v>0.36</v>
      </c>
      <c r="P584" t="s">
        <v>36</v>
      </c>
      <c r="Q584" t="s">
        <v>139</v>
      </c>
      <c r="R584" t="s">
        <v>365</v>
      </c>
      <c r="S584" t="s">
        <v>1156</v>
      </c>
      <c r="T584">
        <v>33430</v>
      </c>
      <c r="U584" s="1">
        <v>42171</v>
      </c>
      <c r="V584" s="1">
        <v>42172</v>
      </c>
      <c r="W584">
        <v>5</v>
      </c>
      <c r="X584" s="6">
        <v>39.36</v>
      </c>
      <c r="Y584">
        <v>90641</v>
      </c>
      <c r="Z584">
        <v>1</v>
      </c>
      <c r="AA584" s="10">
        <v>-1024.3599999999999</v>
      </c>
      <c r="AB584">
        <v>4.37</v>
      </c>
      <c r="AC584" t="s">
        <v>3058</v>
      </c>
      <c r="AD584" t="s">
        <v>3070</v>
      </c>
      <c r="AE584" t="str">
        <f>IF(Orders[[#This Row],[Discount]]&gt;0, "Discounted", "Non-Discounted")</f>
        <v>Discounted</v>
      </c>
      <c r="AF584">
        <f>IF(Orders[[#This Row],[Profit]]&lt;0,Orders[[#This Row],[Profit]], 0)</f>
        <v>-403.19</v>
      </c>
      <c r="AG584">
        <f>IF(Orders[[#This Row],[Profit]]&gt;0,Orders[[#This Row],[Profit]], 0)</f>
        <v>0</v>
      </c>
      <c r="AH584" s="7" t="str">
        <f>IFERROR((Orders[[#This Row],[Sales]]/Orders[[#This Row],[Profit_Prodcut/]])*100, "")</f>
        <v/>
      </c>
      <c r="AI584" s="9">
        <f>Orders[[#This Row],[Discount]]</f>
        <v>0.1</v>
      </c>
    </row>
    <row r="585" spans="1:35">
      <c r="A585">
        <v>18404</v>
      </c>
      <c r="B585" t="s">
        <v>50</v>
      </c>
      <c r="C585" s="9">
        <v>0.06</v>
      </c>
      <c r="D585" s="7">
        <v>-13.77</v>
      </c>
      <c r="E585">
        <v>55.94</v>
      </c>
      <c r="F585">
        <v>4</v>
      </c>
      <c r="G585">
        <v>1041</v>
      </c>
      <c r="H585" t="s">
        <v>1157</v>
      </c>
      <c r="I585" t="s">
        <v>52</v>
      </c>
      <c r="J585" t="s">
        <v>61</v>
      </c>
      <c r="K585" t="s">
        <v>80</v>
      </c>
      <c r="L585" t="s">
        <v>183</v>
      </c>
      <c r="M585" t="s">
        <v>62</v>
      </c>
      <c r="N585" t="s">
        <v>1158</v>
      </c>
      <c r="O585">
        <v>0.74</v>
      </c>
      <c r="P585" t="s">
        <v>36</v>
      </c>
      <c r="Q585" t="s">
        <v>37</v>
      </c>
      <c r="R585" t="s">
        <v>48</v>
      </c>
      <c r="S585" t="s">
        <v>1159</v>
      </c>
      <c r="T585">
        <v>95695</v>
      </c>
      <c r="U585" s="1">
        <v>42111</v>
      </c>
      <c r="V585" s="1">
        <v>42112</v>
      </c>
      <c r="W585">
        <v>6</v>
      </c>
      <c r="X585" s="6">
        <v>322.77</v>
      </c>
      <c r="Y585">
        <v>87846</v>
      </c>
      <c r="Z585">
        <v>1</v>
      </c>
      <c r="AA585" s="10">
        <v>-4.2699999999999996</v>
      </c>
      <c r="AB585">
        <v>20.6</v>
      </c>
      <c r="AC585" t="s">
        <v>3061</v>
      </c>
      <c r="AD585" t="s">
        <v>3070</v>
      </c>
      <c r="AE585" t="str">
        <f>IF(Orders[[#This Row],[Discount]]&gt;0, "Discounted", "Non-Discounted")</f>
        <v>Discounted</v>
      </c>
      <c r="AF585">
        <f>IF(Orders[[#This Row],[Profit]]&lt;0,Orders[[#This Row],[Profit]], 0)</f>
        <v>-13.77</v>
      </c>
      <c r="AG585">
        <f>IF(Orders[[#This Row],[Profit]]&gt;0,Orders[[#This Row],[Profit]], 0)</f>
        <v>0</v>
      </c>
      <c r="AH585" s="7" t="str">
        <f>IFERROR((Orders[[#This Row],[Sales]]/Orders[[#This Row],[Profit_Prodcut/]])*100, "")</f>
        <v/>
      </c>
      <c r="AI585" s="9">
        <f>Orders[[#This Row],[Discount]]</f>
        <v>0.06</v>
      </c>
    </row>
    <row r="586" spans="1:35">
      <c r="A586">
        <v>18405</v>
      </c>
      <c r="B586" t="s">
        <v>50</v>
      </c>
      <c r="C586" s="9">
        <v>7.0000000000000007E-2</v>
      </c>
      <c r="D586" s="7">
        <v>44.91</v>
      </c>
      <c r="E586">
        <v>6.3</v>
      </c>
      <c r="F586">
        <v>0.5</v>
      </c>
      <c r="G586">
        <v>1041</v>
      </c>
      <c r="H586" t="s">
        <v>1157</v>
      </c>
      <c r="I586" t="s">
        <v>52</v>
      </c>
      <c r="J586" t="s">
        <v>61</v>
      </c>
      <c r="K586" t="s">
        <v>32</v>
      </c>
      <c r="L586" t="s">
        <v>137</v>
      </c>
      <c r="M586" t="s">
        <v>62</v>
      </c>
      <c r="N586" t="s">
        <v>1160</v>
      </c>
      <c r="O586">
        <v>0.39</v>
      </c>
      <c r="P586" t="s">
        <v>36</v>
      </c>
      <c r="Q586" t="s">
        <v>37</v>
      </c>
      <c r="R586" t="s">
        <v>48</v>
      </c>
      <c r="S586" t="s">
        <v>1159</v>
      </c>
      <c r="T586">
        <v>95695</v>
      </c>
      <c r="U586" s="1">
        <v>42111</v>
      </c>
      <c r="V586" s="1">
        <v>42111</v>
      </c>
      <c r="W586">
        <v>11</v>
      </c>
      <c r="X586" s="6">
        <v>65.09</v>
      </c>
      <c r="Y586">
        <v>87846</v>
      </c>
      <c r="Z586">
        <v>0</v>
      </c>
      <c r="AA586" s="10">
        <v>69</v>
      </c>
      <c r="AB586">
        <v>4.9000000000000004</v>
      </c>
      <c r="AC586" t="s">
        <v>3061</v>
      </c>
      <c r="AD586" t="s">
        <v>3070</v>
      </c>
      <c r="AE586" t="str">
        <f>IF(Orders[[#This Row],[Discount]]&gt;0, "Discounted", "Non-Discounted")</f>
        <v>Discounted</v>
      </c>
      <c r="AF586">
        <f>IF(Orders[[#This Row],[Profit]]&lt;0,Orders[[#This Row],[Profit]], 0)</f>
        <v>0</v>
      </c>
      <c r="AG586">
        <f>IF(Orders[[#This Row],[Profit]]&gt;0,Orders[[#This Row],[Profit]], 0)</f>
        <v>44.91</v>
      </c>
      <c r="AH586" s="7">
        <f>IFERROR((Orders[[#This Row],[Sales]]/Orders[[#This Row],[Profit_Prodcut/]])*100, "")</f>
        <v>144.93431307058563</v>
      </c>
      <c r="AI586" s="9">
        <f>Orders[[#This Row],[Discount]]</f>
        <v>7.0000000000000007E-2</v>
      </c>
    </row>
    <row r="587" spans="1:35">
      <c r="A587">
        <v>20937</v>
      </c>
      <c r="B587" t="s">
        <v>50</v>
      </c>
      <c r="C587" s="9">
        <v>0</v>
      </c>
      <c r="D587" s="7">
        <v>9.33</v>
      </c>
      <c r="E587">
        <v>14.42</v>
      </c>
      <c r="F587">
        <v>6.75</v>
      </c>
      <c r="G587">
        <v>1042</v>
      </c>
      <c r="H587" t="s">
        <v>1161</v>
      </c>
      <c r="I587" t="s">
        <v>30</v>
      </c>
      <c r="J587" t="s">
        <v>61</v>
      </c>
      <c r="K587" t="s">
        <v>32</v>
      </c>
      <c r="L587" t="s">
        <v>260</v>
      </c>
      <c r="M587" t="s">
        <v>89</v>
      </c>
      <c r="N587" t="s">
        <v>574</v>
      </c>
      <c r="O587">
        <v>0.52</v>
      </c>
      <c r="P587" t="s">
        <v>36</v>
      </c>
      <c r="Q587" t="s">
        <v>37</v>
      </c>
      <c r="R587" t="s">
        <v>48</v>
      </c>
      <c r="S587" t="s">
        <v>1162</v>
      </c>
      <c r="T587">
        <v>95991</v>
      </c>
      <c r="U587" s="1">
        <v>42140</v>
      </c>
      <c r="V587" s="1">
        <v>42141</v>
      </c>
      <c r="W587">
        <v>6</v>
      </c>
      <c r="X587" s="6">
        <v>98.96</v>
      </c>
      <c r="Y587">
        <v>87847</v>
      </c>
      <c r="Z587">
        <v>1</v>
      </c>
      <c r="AA587" s="10">
        <v>9.43</v>
      </c>
      <c r="AB587">
        <v>0</v>
      </c>
      <c r="AC587" t="s">
        <v>3060</v>
      </c>
      <c r="AD587" t="s">
        <v>3071</v>
      </c>
      <c r="AE587" t="str">
        <f>IF(Orders[[#This Row],[Discount]]&gt;0, "Discounted", "Non-Discounted")</f>
        <v>Non-Discounted</v>
      </c>
      <c r="AF587">
        <f>IF(Orders[[#This Row],[Profit]]&lt;0,Orders[[#This Row],[Profit]], 0)</f>
        <v>0</v>
      </c>
      <c r="AG587">
        <f>IF(Orders[[#This Row],[Profit]]&gt;0,Orders[[#This Row],[Profit]], 0)</f>
        <v>9.33</v>
      </c>
      <c r="AH587" s="7">
        <f>IFERROR((Orders[[#This Row],[Sales]]/Orders[[#This Row],[Profit_Prodcut/]])*100, "")</f>
        <v>1060.6645230439442</v>
      </c>
      <c r="AI587" s="9">
        <f>Orders[[#This Row],[Discount]]</f>
        <v>0</v>
      </c>
    </row>
    <row r="588" spans="1:35">
      <c r="A588">
        <v>3926</v>
      </c>
      <c r="B588" t="s">
        <v>50</v>
      </c>
      <c r="C588" s="9">
        <v>0.02</v>
      </c>
      <c r="D588" s="7">
        <v>2593.14</v>
      </c>
      <c r="E588">
        <v>209.84</v>
      </c>
      <c r="F588">
        <v>21.21</v>
      </c>
      <c r="G588">
        <v>1044</v>
      </c>
      <c r="H588" t="s">
        <v>1163</v>
      </c>
      <c r="I588" t="s">
        <v>52</v>
      </c>
      <c r="J588" t="s">
        <v>43</v>
      </c>
      <c r="K588" t="s">
        <v>44</v>
      </c>
      <c r="L588" t="s">
        <v>53</v>
      </c>
      <c r="M588" t="s">
        <v>239</v>
      </c>
      <c r="N588" t="s">
        <v>1164</v>
      </c>
      <c r="O588">
        <v>0.59</v>
      </c>
      <c r="P588" t="s">
        <v>36</v>
      </c>
      <c r="Q588" t="s">
        <v>37</v>
      </c>
      <c r="R588" t="s">
        <v>48</v>
      </c>
      <c r="S588" t="s">
        <v>666</v>
      </c>
      <c r="T588">
        <v>90004</v>
      </c>
      <c r="U588" s="1">
        <v>42169</v>
      </c>
      <c r="V588" s="1">
        <v>42169</v>
      </c>
      <c r="W588">
        <v>62</v>
      </c>
      <c r="X588" s="6">
        <v>13546.94</v>
      </c>
      <c r="Y588">
        <v>28001</v>
      </c>
      <c r="Z588">
        <v>0</v>
      </c>
      <c r="AA588" s="10">
        <v>19.14</v>
      </c>
      <c r="AB588">
        <v>276.47000000000003</v>
      </c>
      <c r="AC588" t="s">
        <v>3058</v>
      </c>
      <c r="AD588" t="s">
        <v>3070</v>
      </c>
      <c r="AE588" t="str">
        <f>IF(Orders[[#This Row],[Discount]]&gt;0, "Discounted", "Non-Discounted")</f>
        <v>Discounted</v>
      </c>
      <c r="AF588">
        <f>IF(Orders[[#This Row],[Profit]]&lt;0,Orders[[#This Row],[Profit]], 0)</f>
        <v>0</v>
      </c>
      <c r="AG588">
        <f>IF(Orders[[#This Row],[Profit]]&gt;0,Orders[[#This Row],[Profit]], 0)</f>
        <v>2593.14</v>
      </c>
      <c r="AH588" s="7">
        <f>IFERROR((Orders[[#This Row],[Sales]]/Orders[[#This Row],[Profit_Prodcut/]])*100, "")</f>
        <v>522.41452447611778</v>
      </c>
      <c r="AI588" s="9">
        <f>Orders[[#This Row],[Discount]]</f>
        <v>0.02</v>
      </c>
    </row>
    <row r="589" spans="1:35">
      <c r="A589">
        <v>3927</v>
      </c>
      <c r="B589" t="s">
        <v>50</v>
      </c>
      <c r="C589" s="9">
        <v>0.01</v>
      </c>
      <c r="D589" s="7">
        <v>1162.76</v>
      </c>
      <c r="E589">
        <v>194.3</v>
      </c>
      <c r="F589">
        <v>11.54</v>
      </c>
      <c r="G589">
        <v>1044</v>
      </c>
      <c r="H589" t="s">
        <v>1163</v>
      </c>
      <c r="I589" t="s">
        <v>52</v>
      </c>
      <c r="J589" t="s">
        <v>43</v>
      </c>
      <c r="K589" t="s">
        <v>44</v>
      </c>
      <c r="L589" t="s">
        <v>53</v>
      </c>
      <c r="M589" t="s">
        <v>239</v>
      </c>
      <c r="N589" t="s">
        <v>1165</v>
      </c>
      <c r="O589">
        <v>0.59</v>
      </c>
      <c r="P589" t="s">
        <v>36</v>
      </c>
      <c r="Q589" t="s">
        <v>37</v>
      </c>
      <c r="R589" t="s">
        <v>48</v>
      </c>
      <c r="S589" t="s">
        <v>666</v>
      </c>
      <c r="T589">
        <v>90004</v>
      </c>
      <c r="U589" s="1">
        <v>42169</v>
      </c>
      <c r="V589" s="1">
        <v>42171</v>
      </c>
      <c r="W589">
        <v>32</v>
      </c>
      <c r="X589" s="6">
        <v>6401.65</v>
      </c>
      <c r="Y589">
        <v>28001</v>
      </c>
      <c r="Z589">
        <v>2</v>
      </c>
      <c r="AA589" s="10">
        <v>18.16</v>
      </c>
      <c r="AB589">
        <v>64.66</v>
      </c>
      <c r="AC589" t="s">
        <v>3058</v>
      </c>
      <c r="AD589" t="s">
        <v>3070</v>
      </c>
      <c r="AE589" t="str">
        <f>IF(Orders[[#This Row],[Discount]]&gt;0, "Discounted", "Non-Discounted")</f>
        <v>Discounted</v>
      </c>
      <c r="AF589">
        <f>IF(Orders[[#This Row],[Profit]]&lt;0,Orders[[#This Row],[Profit]], 0)</f>
        <v>0</v>
      </c>
      <c r="AG589">
        <f>IF(Orders[[#This Row],[Profit]]&gt;0,Orders[[#This Row],[Profit]], 0)</f>
        <v>1162.76</v>
      </c>
      <c r="AH589" s="7">
        <f>IFERROR((Orders[[#This Row],[Sales]]/Orders[[#This Row],[Profit_Prodcut/]])*100, "")</f>
        <v>550.5564346898758</v>
      </c>
      <c r="AI589" s="9">
        <f>Orders[[#This Row],[Discount]]</f>
        <v>0.01</v>
      </c>
    </row>
    <row r="590" spans="1:35">
      <c r="A590">
        <v>6711</v>
      </c>
      <c r="B590" t="s">
        <v>28</v>
      </c>
      <c r="C590" s="9">
        <v>0</v>
      </c>
      <c r="D590" s="7">
        <v>-76.94</v>
      </c>
      <c r="E590">
        <v>6.68</v>
      </c>
      <c r="F590">
        <v>5.66</v>
      </c>
      <c r="G590">
        <v>1044</v>
      </c>
      <c r="H590" t="s">
        <v>1163</v>
      </c>
      <c r="I590" t="s">
        <v>52</v>
      </c>
      <c r="J590" t="s">
        <v>43</v>
      </c>
      <c r="K590" t="s">
        <v>32</v>
      </c>
      <c r="L590" t="s">
        <v>96</v>
      </c>
      <c r="M590" t="s">
        <v>62</v>
      </c>
      <c r="N590" t="s">
        <v>1166</v>
      </c>
      <c r="O590">
        <v>0.37</v>
      </c>
      <c r="P590" t="s">
        <v>36</v>
      </c>
      <c r="Q590" t="s">
        <v>37</v>
      </c>
      <c r="R590" t="s">
        <v>48</v>
      </c>
      <c r="S590" t="s">
        <v>666</v>
      </c>
      <c r="T590">
        <v>90004</v>
      </c>
      <c r="U590" s="1">
        <v>42062</v>
      </c>
      <c r="V590" s="1">
        <v>42063</v>
      </c>
      <c r="W590">
        <v>90</v>
      </c>
      <c r="X590" s="6">
        <v>617.4</v>
      </c>
      <c r="Y590">
        <v>47813</v>
      </c>
      <c r="Z590">
        <v>1</v>
      </c>
      <c r="AA590" s="10">
        <v>-12.46</v>
      </c>
      <c r="AB590">
        <v>0</v>
      </c>
      <c r="AC590" t="s">
        <v>3059</v>
      </c>
      <c r="AD590" t="s">
        <v>3071</v>
      </c>
      <c r="AE590" t="str">
        <f>IF(Orders[[#This Row],[Discount]]&gt;0, "Discounted", "Non-Discounted")</f>
        <v>Non-Discounted</v>
      </c>
      <c r="AF590">
        <f>IF(Orders[[#This Row],[Profit]]&lt;0,Orders[[#This Row],[Profit]], 0)</f>
        <v>-76.94</v>
      </c>
      <c r="AG590">
        <f>IF(Orders[[#This Row],[Profit]]&gt;0,Orders[[#This Row],[Profit]], 0)</f>
        <v>0</v>
      </c>
      <c r="AH590" s="7" t="str">
        <f>IFERROR((Orders[[#This Row],[Sales]]/Orders[[#This Row],[Profit_Prodcut/]])*100, "")</f>
        <v/>
      </c>
      <c r="AI590" s="9">
        <f>Orders[[#This Row],[Discount]]</f>
        <v>0</v>
      </c>
    </row>
    <row r="591" spans="1:35">
      <c r="A591">
        <v>24711</v>
      </c>
      <c r="B591" t="s">
        <v>28</v>
      </c>
      <c r="C591" s="9">
        <v>0</v>
      </c>
      <c r="D591" s="7">
        <v>-40.01</v>
      </c>
      <c r="E591">
        <v>6.68</v>
      </c>
      <c r="F591">
        <v>5.66</v>
      </c>
      <c r="G591">
        <v>1047</v>
      </c>
      <c r="H591" t="s">
        <v>1167</v>
      </c>
      <c r="I591" t="s">
        <v>52</v>
      </c>
      <c r="J591" t="s">
        <v>43</v>
      </c>
      <c r="K591" t="s">
        <v>32</v>
      </c>
      <c r="L591" t="s">
        <v>96</v>
      </c>
      <c r="M591" t="s">
        <v>62</v>
      </c>
      <c r="N591" t="s">
        <v>1166</v>
      </c>
      <c r="O591">
        <v>0.37</v>
      </c>
      <c r="P591" t="s">
        <v>36</v>
      </c>
      <c r="Q591" t="s">
        <v>56</v>
      </c>
      <c r="R591" t="s">
        <v>196</v>
      </c>
      <c r="S591" t="s">
        <v>197</v>
      </c>
      <c r="T591">
        <v>2109</v>
      </c>
      <c r="U591" s="1">
        <v>42062</v>
      </c>
      <c r="V591" s="1">
        <v>42063</v>
      </c>
      <c r="W591">
        <v>23</v>
      </c>
      <c r="X591" s="6">
        <v>157.78</v>
      </c>
      <c r="Y591">
        <v>89389</v>
      </c>
      <c r="Z591">
        <v>1</v>
      </c>
      <c r="AA591" s="10">
        <v>-25.36</v>
      </c>
      <c r="AB591">
        <v>0</v>
      </c>
      <c r="AC591" t="s">
        <v>3059</v>
      </c>
      <c r="AD591" t="s">
        <v>3071</v>
      </c>
      <c r="AE591" t="str">
        <f>IF(Orders[[#This Row],[Discount]]&gt;0, "Discounted", "Non-Discounted")</f>
        <v>Non-Discounted</v>
      </c>
      <c r="AF591">
        <f>IF(Orders[[#This Row],[Profit]]&lt;0,Orders[[#This Row],[Profit]], 0)</f>
        <v>-40.01</v>
      </c>
      <c r="AG591">
        <f>IF(Orders[[#This Row],[Profit]]&gt;0,Orders[[#This Row],[Profit]], 0)</f>
        <v>0</v>
      </c>
      <c r="AH591" s="7" t="str">
        <f>IFERROR((Orders[[#This Row],[Sales]]/Orders[[#This Row],[Profit_Prodcut/]])*100, "")</f>
        <v/>
      </c>
      <c r="AI591" s="9">
        <f>Orders[[#This Row],[Discount]]</f>
        <v>0</v>
      </c>
    </row>
    <row r="592" spans="1:35">
      <c r="A592">
        <v>26259</v>
      </c>
      <c r="B592" t="s">
        <v>40</v>
      </c>
      <c r="C592" s="9">
        <v>0.03</v>
      </c>
      <c r="D592" s="7">
        <v>-51.7</v>
      </c>
      <c r="E592">
        <v>5.44</v>
      </c>
      <c r="F592">
        <v>7.46</v>
      </c>
      <c r="G592">
        <v>1054</v>
      </c>
      <c r="H592" t="s">
        <v>1168</v>
      </c>
      <c r="I592" t="s">
        <v>30</v>
      </c>
      <c r="J592" t="s">
        <v>31</v>
      </c>
      <c r="K592" t="s">
        <v>32</v>
      </c>
      <c r="L592" t="s">
        <v>112</v>
      </c>
      <c r="M592" t="s">
        <v>62</v>
      </c>
      <c r="N592" t="s">
        <v>1169</v>
      </c>
      <c r="O592">
        <v>0.36</v>
      </c>
      <c r="P592" t="s">
        <v>36</v>
      </c>
      <c r="Q592" t="s">
        <v>37</v>
      </c>
      <c r="R592" t="s">
        <v>381</v>
      </c>
      <c r="S592" t="s">
        <v>1170</v>
      </c>
      <c r="T592">
        <v>85374</v>
      </c>
      <c r="U592" s="1">
        <v>42149</v>
      </c>
      <c r="V592" s="1">
        <v>42151</v>
      </c>
      <c r="W592">
        <v>4</v>
      </c>
      <c r="X592" s="6">
        <v>26.31</v>
      </c>
      <c r="Y592">
        <v>90069</v>
      </c>
      <c r="Z592">
        <v>2</v>
      </c>
      <c r="AA592" s="10">
        <v>-196.52</v>
      </c>
      <c r="AB592">
        <v>0.81</v>
      </c>
      <c r="AC592" t="s">
        <v>3060</v>
      </c>
      <c r="AD592" t="s">
        <v>3070</v>
      </c>
      <c r="AE592" t="str">
        <f>IF(Orders[[#This Row],[Discount]]&gt;0, "Discounted", "Non-Discounted")</f>
        <v>Discounted</v>
      </c>
      <c r="AF592">
        <f>IF(Orders[[#This Row],[Profit]]&lt;0,Orders[[#This Row],[Profit]], 0)</f>
        <v>-51.7</v>
      </c>
      <c r="AG592">
        <f>IF(Orders[[#This Row],[Profit]]&gt;0,Orders[[#This Row],[Profit]], 0)</f>
        <v>0</v>
      </c>
      <c r="AH592" s="7" t="str">
        <f>IFERROR((Orders[[#This Row],[Sales]]/Orders[[#This Row],[Profit_Prodcut/]])*100, "")</f>
        <v/>
      </c>
      <c r="AI592" s="9">
        <f>Orders[[#This Row],[Discount]]</f>
        <v>0.03</v>
      </c>
    </row>
    <row r="593" spans="1:35">
      <c r="A593">
        <v>26260</v>
      </c>
      <c r="B593" t="s">
        <v>40</v>
      </c>
      <c r="C593" s="9">
        <v>0.08</v>
      </c>
      <c r="D593" s="7">
        <v>144.75</v>
      </c>
      <c r="E593">
        <v>26.38</v>
      </c>
      <c r="F593">
        <v>5.58</v>
      </c>
      <c r="G593">
        <v>1054</v>
      </c>
      <c r="H593" t="s">
        <v>1168</v>
      </c>
      <c r="I593" t="s">
        <v>52</v>
      </c>
      <c r="J593" t="s">
        <v>31</v>
      </c>
      <c r="K593" t="s">
        <v>32</v>
      </c>
      <c r="L593" t="s">
        <v>96</v>
      </c>
      <c r="M593" t="s">
        <v>62</v>
      </c>
      <c r="N593" t="s">
        <v>1171</v>
      </c>
      <c r="O593">
        <v>0.39</v>
      </c>
      <c r="P593" t="s">
        <v>36</v>
      </c>
      <c r="Q593" t="s">
        <v>37</v>
      </c>
      <c r="R593" t="s">
        <v>381</v>
      </c>
      <c r="S593" t="s">
        <v>1170</v>
      </c>
      <c r="T593">
        <v>85374</v>
      </c>
      <c r="U593" s="1">
        <v>42149</v>
      </c>
      <c r="V593" s="1">
        <v>42150</v>
      </c>
      <c r="W593">
        <v>8</v>
      </c>
      <c r="X593" s="6">
        <v>209.78</v>
      </c>
      <c r="Y593">
        <v>90069</v>
      </c>
      <c r="Z593">
        <v>1</v>
      </c>
      <c r="AA593" s="10">
        <v>69</v>
      </c>
      <c r="AB593">
        <v>18.239999999999998</v>
      </c>
      <c r="AC593" t="s">
        <v>3060</v>
      </c>
      <c r="AD593" t="s">
        <v>3070</v>
      </c>
      <c r="AE593" t="str">
        <f>IF(Orders[[#This Row],[Discount]]&gt;0, "Discounted", "Non-Discounted")</f>
        <v>Discounted</v>
      </c>
      <c r="AF593">
        <f>IF(Orders[[#This Row],[Profit]]&lt;0,Orders[[#This Row],[Profit]], 0)</f>
        <v>0</v>
      </c>
      <c r="AG593">
        <f>IF(Orders[[#This Row],[Profit]]&gt;0,Orders[[#This Row],[Profit]], 0)</f>
        <v>144.75</v>
      </c>
      <c r="AH593" s="7">
        <f>IFERROR((Orders[[#This Row],[Sales]]/Orders[[#This Row],[Profit_Prodcut/]])*100, "")</f>
        <v>144.92573402417963</v>
      </c>
      <c r="AI593" s="9">
        <f>Orders[[#This Row],[Discount]]</f>
        <v>0.08</v>
      </c>
    </row>
    <row r="594" spans="1:35">
      <c r="A594">
        <v>26261</v>
      </c>
      <c r="B594" t="s">
        <v>40</v>
      </c>
      <c r="C594" s="9">
        <v>0.06</v>
      </c>
      <c r="D594" s="7">
        <v>-112.19</v>
      </c>
      <c r="E594">
        <v>20.99</v>
      </c>
      <c r="F594">
        <v>2.5</v>
      </c>
      <c r="G594">
        <v>1054</v>
      </c>
      <c r="H594" t="s">
        <v>1168</v>
      </c>
      <c r="I594" t="s">
        <v>52</v>
      </c>
      <c r="J594" t="s">
        <v>31</v>
      </c>
      <c r="K594" t="s">
        <v>80</v>
      </c>
      <c r="L594" t="s">
        <v>81</v>
      </c>
      <c r="M594" t="s">
        <v>34</v>
      </c>
      <c r="N594" t="s">
        <v>1172</v>
      </c>
      <c r="O594">
        <v>0.81</v>
      </c>
      <c r="P594" t="s">
        <v>36</v>
      </c>
      <c r="Q594" t="s">
        <v>37</v>
      </c>
      <c r="R594" t="s">
        <v>381</v>
      </c>
      <c r="S594" t="s">
        <v>1170</v>
      </c>
      <c r="T594">
        <v>85374</v>
      </c>
      <c r="U594" s="1">
        <v>42149</v>
      </c>
      <c r="V594" s="1">
        <v>42151</v>
      </c>
      <c r="W594">
        <v>1</v>
      </c>
      <c r="X594" s="6">
        <v>17.829999999999998</v>
      </c>
      <c r="Y594">
        <v>90069</v>
      </c>
      <c r="Z594">
        <v>2</v>
      </c>
      <c r="AA594" s="10">
        <v>-629.21</v>
      </c>
      <c r="AB594">
        <v>1.1399999999999999</v>
      </c>
      <c r="AC594" t="s">
        <v>3060</v>
      </c>
      <c r="AD594" t="s">
        <v>3070</v>
      </c>
      <c r="AE594" t="str">
        <f>IF(Orders[[#This Row],[Discount]]&gt;0, "Discounted", "Non-Discounted")</f>
        <v>Discounted</v>
      </c>
      <c r="AF594">
        <f>IF(Orders[[#This Row],[Profit]]&lt;0,Orders[[#This Row],[Profit]], 0)</f>
        <v>-112.19</v>
      </c>
      <c r="AG594">
        <f>IF(Orders[[#This Row],[Profit]]&gt;0,Orders[[#This Row],[Profit]], 0)</f>
        <v>0</v>
      </c>
      <c r="AH594" s="7" t="str">
        <f>IFERROR((Orders[[#This Row],[Sales]]/Orders[[#This Row],[Profit_Prodcut/]])*100, "")</f>
        <v/>
      </c>
      <c r="AI594" s="9">
        <f>Orders[[#This Row],[Discount]]</f>
        <v>0.06</v>
      </c>
    </row>
    <row r="595" spans="1:35">
      <c r="A595">
        <v>8200</v>
      </c>
      <c r="B595" t="s">
        <v>59</v>
      </c>
      <c r="C595" s="9">
        <v>0.09</v>
      </c>
      <c r="D595" s="7">
        <v>-445.97</v>
      </c>
      <c r="E595">
        <v>138.75</v>
      </c>
      <c r="F595">
        <v>52.42</v>
      </c>
      <c r="G595">
        <v>1060</v>
      </c>
      <c r="H595" t="s">
        <v>1173</v>
      </c>
      <c r="I595" t="s">
        <v>42</v>
      </c>
      <c r="J595" t="s">
        <v>61</v>
      </c>
      <c r="K595" t="s">
        <v>44</v>
      </c>
      <c r="L595" t="s">
        <v>155</v>
      </c>
      <c r="M595" t="s">
        <v>124</v>
      </c>
      <c r="N595" t="s">
        <v>1174</v>
      </c>
      <c r="O595">
        <v>0.74</v>
      </c>
      <c r="P595" t="s">
        <v>36</v>
      </c>
      <c r="Q595" t="s">
        <v>139</v>
      </c>
      <c r="R595" t="s">
        <v>390</v>
      </c>
      <c r="S595" t="s">
        <v>583</v>
      </c>
      <c r="T595">
        <v>30318</v>
      </c>
      <c r="U595" s="1">
        <v>42087</v>
      </c>
      <c r="V595" s="1">
        <v>42088</v>
      </c>
      <c r="W595">
        <v>23</v>
      </c>
      <c r="X595" s="6">
        <v>2527.79</v>
      </c>
      <c r="Y595">
        <v>58628</v>
      </c>
      <c r="Z595">
        <v>1</v>
      </c>
      <c r="AA595" s="10">
        <v>-17.64</v>
      </c>
      <c r="AB595">
        <v>250</v>
      </c>
      <c r="AC595" t="s">
        <v>3062</v>
      </c>
      <c r="AD595" t="s">
        <v>3070</v>
      </c>
      <c r="AE595" t="str">
        <f>IF(Orders[[#This Row],[Discount]]&gt;0, "Discounted", "Non-Discounted")</f>
        <v>Discounted</v>
      </c>
      <c r="AF595">
        <f>IF(Orders[[#This Row],[Profit]]&lt;0,Orders[[#This Row],[Profit]], 0)</f>
        <v>-445.97</v>
      </c>
      <c r="AG595">
        <f>IF(Orders[[#This Row],[Profit]]&gt;0,Orders[[#This Row],[Profit]], 0)</f>
        <v>0</v>
      </c>
      <c r="AH595" s="7" t="str">
        <f>IFERROR((Orders[[#This Row],[Sales]]/Orders[[#This Row],[Profit_Prodcut/]])*100, "")</f>
        <v/>
      </c>
      <c r="AI595" s="9">
        <f>Orders[[#This Row],[Discount]]</f>
        <v>0.09</v>
      </c>
    </row>
    <row r="596" spans="1:35">
      <c r="A596">
        <v>7980</v>
      </c>
      <c r="B596" t="s">
        <v>109</v>
      </c>
      <c r="C596" s="9">
        <v>7.0000000000000007E-2</v>
      </c>
      <c r="D596" s="7">
        <v>4.17</v>
      </c>
      <c r="E596">
        <v>6.3</v>
      </c>
      <c r="F596">
        <v>0.5</v>
      </c>
      <c r="G596">
        <v>1060</v>
      </c>
      <c r="H596" t="s">
        <v>1173</v>
      </c>
      <c r="I596" t="s">
        <v>52</v>
      </c>
      <c r="J596" t="s">
        <v>61</v>
      </c>
      <c r="K596" t="s">
        <v>32</v>
      </c>
      <c r="L596" t="s">
        <v>137</v>
      </c>
      <c r="M596" t="s">
        <v>62</v>
      </c>
      <c r="N596" t="s">
        <v>214</v>
      </c>
      <c r="O596">
        <v>0.39</v>
      </c>
      <c r="P596" t="s">
        <v>36</v>
      </c>
      <c r="Q596" t="s">
        <v>139</v>
      </c>
      <c r="R596" t="s">
        <v>390</v>
      </c>
      <c r="S596" t="s">
        <v>583</v>
      </c>
      <c r="T596">
        <v>30318</v>
      </c>
      <c r="U596" s="1">
        <v>42154</v>
      </c>
      <c r="V596" s="1">
        <v>42154</v>
      </c>
      <c r="W596">
        <v>20</v>
      </c>
      <c r="X596" s="6">
        <v>121.87</v>
      </c>
      <c r="Y596">
        <v>57061</v>
      </c>
      <c r="Z596">
        <v>0</v>
      </c>
      <c r="AA596" s="10">
        <v>3.42</v>
      </c>
      <c r="AB596">
        <v>9.17</v>
      </c>
      <c r="AC596" t="s">
        <v>3060</v>
      </c>
      <c r="AD596" t="s">
        <v>3070</v>
      </c>
      <c r="AE596" t="str">
        <f>IF(Orders[[#This Row],[Discount]]&gt;0, "Discounted", "Non-Discounted")</f>
        <v>Discounted</v>
      </c>
      <c r="AF596">
        <f>IF(Orders[[#This Row],[Profit]]&lt;0,Orders[[#This Row],[Profit]], 0)</f>
        <v>0</v>
      </c>
      <c r="AG596">
        <f>IF(Orders[[#This Row],[Profit]]&gt;0,Orders[[#This Row],[Profit]], 0)</f>
        <v>4.17</v>
      </c>
      <c r="AH596" s="7">
        <f>IFERROR((Orders[[#This Row],[Sales]]/Orders[[#This Row],[Profit_Prodcut/]])*100, "")</f>
        <v>2922.5419664268584</v>
      </c>
      <c r="AI596" s="9">
        <f>Orders[[#This Row],[Discount]]</f>
        <v>7.0000000000000007E-2</v>
      </c>
    </row>
    <row r="597" spans="1:35">
      <c r="A597">
        <v>26200</v>
      </c>
      <c r="B597" t="s">
        <v>59</v>
      </c>
      <c r="C597" s="9">
        <v>0.09</v>
      </c>
      <c r="D597" s="7">
        <v>-335.32</v>
      </c>
      <c r="E597">
        <v>138.75</v>
      </c>
      <c r="F597">
        <v>52.42</v>
      </c>
      <c r="G597">
        <v>1062</v>
      </c>
      <c r="H597" t="s">
        <v>1175</v>
      </c>
      <c r="I597" t="s">
        <v>42</v>
      </c>
      <c r="J597" t="s">
        <v>61</v>
      </c>
      <c r="K597" t="s">
        <v>44</v>
      </c>
      <c r="L597" t="s">
        <v>155</v>
      </c>
      <c r="M597" t="s">
        <v>124</v>
      </c>
      <c r="N597" t="s">
        <v>1174</v>
      </c>
      <c r="O597">
        <v>0.74</v>
      </c>
      <c r="P597" t="s">
        <v>36</v>
      </c>
      <c r="Q597" t="s">
        <v>56</v>
      </c>
      <c r="R597" t="s">
        <v>74</v>
      </c>
      <c r="S597" t="s">
        <v>1176</v>
      </c>
      <c r="T597">
        <v>11727</v>
      </c>
      <c r="U597" s="1">
        <v>42087</v>
      </c>
      <c r="V597" s="1">
        <v>42088</v>
      </c>
      <c r="W597">
        <v>6</v>
      </c>
      <c r="X597" s="6">
        <v>659.42</v>
      </c>
      <c r="Y597">
        <v>91354</v>
      </c>
      <c r="Z597">
        <v>1</v>
      </c>
      <c r="AA597" s="10">
        <v>-50.85</v>
      </c>
      <c r="AB597">
        <v>65.22</v>
      </c>
      <c r="AC597" t="s">
        <v>3062</v>
      </c>
      <c r="AD597" t="s">
        <v>3070</v>
      </c>
      <c r="AE597" t="str">
        <f>IF(Orders[[#This Row],[Discount]]&gt;0, "Discounted", "Non-Discounted")</f>
        <v>Discounted</v>
      </c>
      <c r="AF597">
        <f>IF(Orders[[#This Row],[Profit]]&lt;0,Orders[[#This Row],[Profit]], 0)</f>
        <v>-335.32</v>
      </c>
      <c r="AG597">
        <f>IF(Orders[[#This Row],[Profit]]&gt;0,Orders[[#This Row],[Profit]], 0)</f>
        <v>0</v>
      </c>
      <c r="AH597" s="7" t="str">
        <f>IFERROR((Orders[[#This Row],[Sales]]/Orders[[#This Row],[Profit_Prodcut/]])*100, "")</f>
        <v/>
      </c>
      <c r="AI597" s="9">
        <f>Orders[[#This Row],[Discount]]</f>
        <v>0.09</v>
      </c>
    </row>
    <row r="598" spans="1:35">
      <c r="A598">
        <v>25979</v>
      </c>
      <c r="B598" t="s">
        <v>109</v>
      </c>
      <c r="C598" s="9">
        <v>0.04</v>
      </c>
      <c r="D598" s="7">
        <v>16.02</v>
      </c>
      <c r="E598">
        <v>22.38</v>
      </c>
      <c r="F598">
        <v>15.1</v>
      </c>
      <c r="G598">
        <v>1062</v>
      </c>
      <c r="H598" t="s">
        <v>1175</v>
      </c>
      <c r="I598" t="s">
        <v>52</v>
      </c>
      <c r="J598" t="s">
        <v>61</v>
      </c>
      <c r="K598" t="s">
        <v>32</v>
      </c>
      <c r="L598" t="s">
        <v>112</v>
      </c>
      <c r="M598" t="s">
        <v>62</v>
      </c>
      <c r="N598" t="s">
        <v>1177</v>
      </c>
      <c r="O598">
        <v>0.38</v>
      </c>
      <c r="P598" t="s">
        <v>36</v>
      </c>
      <c r="Q598" t="s">
        <v>56</v>
      </c>
      <c r="R598" t="s">
        <v>74</v>
      </c>
      <c r="S598" t="s">
        <v>1176</v>
      </c>
      <c r="T598">
        <v>11727</v>
      </c>
      <c r="U598" s="1">
        <v>42154</v>
      </c>
      <c r="V598" s="1">
        <v>42162</v>
      </c>
      <c r="W598">
        <v>18</v>
      </c>
      <c r="X598" s="6">
        <v>403.53</v>
      </c>
      <c r="Y598">
        <v>91355</v>
      </c>
      <c r="Z598">
        <v>8</v>
      </c>
      <c r="AA598" s="10">
        <v>3.97</v>
      </c>
      <c r="AB598">
        <v>16.809999999999999</v>
      </c>
      <c r="AC598" t="s">
        <v>3060</v>
      </c>
      <c r="AD598" t="s">
        <v>3070</v>
      </c>
      <c r="AE598" t="str">
        <f>IF(Orders[[#This Row],[Discount]]&gt;0, "Discounted", "Non-Discounted")</f>
        <v>Discounted</v>
      </c>
      <c r="AF598">
        <f>IF(Orders[[#This Row],[Profit]]&lt;0,Orders[[#This Row],[Profit]], 0)</f>
        <v>0</v>
      </c>
      <c r="AG598">
        <f>IF(Orders[[#This Row],[Profit]]&gt;0,Orders[[#This Row],[Profit]], 0)</f>
        <v>16.02</v>
      </c>
      <c r="AH598" s="7">
        <f>IFERROR((Orders[[#This Row],[Sales]]/Orders[[#This Row],[Profit_Prodcut/]])*100, "")</f>
        <v>2518.9138576779028</v>
      </c>
      <c r="AI598" s="9">
        <f>Orders[[#This Row],[Discount]]</f>
        <v>0.04</v>
      </c>
    </row>
    <row r="599" spans="1:35">
      <c r="A599">
        <v>25981</v>
      </c>
      <c r="B599" t="s">
        <v>109</v>
      </c>
      <c r="C599" s="9">
        <v>0.06</v>
      </c>
      <c r="D599" s="7">
        <v>38.07</v>
      </c>
      <c r="E599">
        <v>17.78</v>
      </c>
      <c r="F599">
        <v>5.03</v>
      </c>
      <c r="G599">
        <v>1062</v>
      </c>
      <c r="H599" t="s">
        <v>1175</v>
      </c>
      <c r="I599" t="s">
        <v>52</v>
      </c>
      <c r="J599" t="s">
        <v>61</v>
      </c>
      <c r="K599" t="s">
        <v>44</v>
      </c>
      <c r="L599" t="s">
        <v>53</v>
      </c>
      <c r="M599" t="s">
        <v>62</v>
      </c>
      <c r="N599" t="s">
        <v>1178</v>
      </c>
      <c r="O599">
        <v>0.54</v>
      </c>
      <c r="P599" t="s">
        <v>36</v>
      </c>
      <c r="Q599" t="s">
        <v>56</v>
      </c>
      <c r="R599" t="s">
        <v>74</v>
      </c>
      <c r="S599" t="s">
        <v>1176</v>
      </c>
      <c r="T599">
        <v>11727</v>
      </c>
      <c r="U599" s="1">
        <v>42154</v>
      </c>
      <c r="V599" s="1">
        <v>42157</v>
      </c>
      <c r="W599">
        <v>3</v>
      </c>
      <c r="X599" s="6">
        <v>55.17</v>
      </c>
      <c r="Y599">
        <v>91355</v>
      </c>
      <c r="Z599">
        <v>3</v>
      </c>
      <c r="AA599" s="10">
        <v>69</v>
      </c>
      <c r="AB599">
        <v>3.52</v>
      </c>
      <c r="AC599" t="s">
        <v>3060</v>
      </c>
      <c r="AD599" t="s">
        <v>3070</v>
      </c>
      <c r="AE599" t="str">
        <f>IF(Orders[[#This Row],[Discount]]&gt;0, "Discounted", "Non-Discounted")</f>
        <v>Discounted</v>
      </c>
      <c r="AF599">
        <f>IF(Orders[[#This Row],[Profit]]&lt;0,Orders[[#This Row],[Profit]], 0)</f>
        <v>0</v>
      </c>
      <c r="AG599">
        <f>IF(Orders[[#This Row],[Profit]]&gt;0,Orders[[#This Row],[Profit]], 0)</f>
        <v>38.07</v>
      </c>
      <c r="AH599" s="7">
        <f>IFERROR((Orders[[#This Row],[Sales]]/Orders[[#This Row],[Profit_Prodcut/]])*100, "")</f>
        <v>144.91725768321513</v>
      </c>
      <c r="AI599" s="9">
        <f>Orders[[#This Row],[Discount]]</f>
        <v>0.06</v>
      </c>
    </row>
    <row r="600" spans="1:35">
      <c r="A600">
        <v>19445</v>
      </c>
      <c r="B600" t="s">
        <v>50</v>
      </c>
      <c r="C600" s="9">
        <v>0.01</v>
      </c>
      <c r="D600" s="7">
        <v>-99.44</v>
      </c>
      <c r="E600">
        <v>15.99</v>
      </c>
      <c r="F600">
        <v>13.18</v>
      </c>
      <c r="G600">
        <v>1065</v>
      </c>
      <c r="H600" t="s">
        <v>1179</v>
      </c>
      <c r="I600" t="s">
        <v>52</v>
      </c>
      <c r="J600" t="s">
        <v>31</v>
      </c>
      <c r="K600" t="s">
        <v>32</v>
      </c>
      <c r="L600" t="s">
        <v>112</v>
      </c>
      <c r="M600" t="s">
        <v>62</v>
      </c>
      <c r="N600" t="s">
        <v>641</v>
      </c>
      <c r="O600">
        <v>0.37</v>
      </c>
      <c r="P600" t="s">
        <v>36</v>
      </c>
      <c r="Q600" t="s">
        <v>64</v>
      </c>
      <c r="R600" t="s">
        <v>181</v>
      </c>
      <c r="S600" t="s">
        <v>1180</v>
      </c>
      <c r="T600">
        <v>60459</v>
      </c>
      <c r="U600" s="1">
        <v>42053</v>
      </c>
      <c r="V600" s="1">
        <v>42055</v>
      </c>
      <c r="W600">
        <v>23</v>
      </c>
      <c r="X600" s="6">
        <v>377.44</v>
      </c>
      <c r="Y600">
        <v>88899</v>
      </c>
      <c r="Z600">
        <v>2</v>
      </c>
      <c r="AA600" s="10">
        <v>-26.34</v>
      </c>
      <c r="AB600">
        <v>3.81</v>
      </c>
      <c r="AC600" t="s">
        <v>3059</v>
      </c>
      <c r="AD600" t="s">
        <v>3070</v>
      </c>
      <c r="AE600" t="str">
        <f>IF(Orders[[#This Row],[Discount]]&gt;0, "Discounted", "Non-Discounted")</f>
        <v>Discounted</v>
      </c>
      <c r="AF600">
        <f>IF(Orders[[#This Row],[Profit]]&lt;0,Orders[[#This Row],[Profit]], 0)</f>
        <v>-99.44</v>
      </c>
      <c r="AG600">
        <f>IF(Orders[[#This Row],[Profit]]&gt;0,Orders[[#This Row],[Profit]], 0)</f>
        <v>0</v>
      </c>
      <c r="AH600" s="7" t="str">
        <f>IFERROR((Orders[[#This Row],[Sales]]/Orders[[#This Row],[Profit_Prodcut/]])*100, "")</f>
        <v/>
      </c>
      <c r="AI600" s="9">
        <f>Orders[[#This Row],[Discount]]</f>
        <v>0.01</v>
      </c>
    </row>
    <row r="601" spans="1:35">
      <c r="A601">
        <v>20445</v>
      </c>
      <c r="B601" t="s">
        <v>109</v>
      </c>
      <c r="C601" s="9">
        <v>0.04</v>
      </c>
      <c r="D601" s="7">
        <v>-97.28</v>
      </c>
      <c r="E601">
        <v>22.84</v>
      </c>
      <c r="F601">
        <v>16.87</v>
      </c>
      <c r="G601">
        <v>1068</v>
      </c>
      <c r="H601" t="s">
        <v>1181</v>
      </c>
      <c r="I601" t="s">
        <v>52</v>
      </c>
      <c r="J601" t="s">
        <v>43</v>
      </c>
      <c r="K601" t="s">
        <v>32</v>
      </c>
      <c r="L601" t="s">
        <v>96</v>
      </c>
      <c r="M601" t="s">
        <v>62</v>
      </c>
      <c r="N601" t="s">
        <v>1182</v>
      </c>
      <c r="O601">
        <v>0.39</v>
      </c>
      <c r="P601" t="s">
        <v>36</v>
      </c>
      <c r="Q601" t="s">
        <v>64</v>
      </c>
      <c r="R601" t="s">
        <v>181</v>
      </c>
      <c r="S601" t="s">
        <v>1183</v>
      </c>
      <c r="T601">
        <v>60409</v>
      </c>
      <c r="U601" s="1">
        <v>42079</v>
      </c>
      <c r="V601" s="1">
        <v>42079</v>
      </c>
      <c r="W601">
        <v>12</v>
      </c>
      <c r="X601" s="6">
        <v>286.39999999999998</v>
      </c>
      <c r="Y601">
        <v>87109</v>
      </c>
      <c r="Z601">
        <v>0</v>
      </c>
      <c r="AA601" s="10">
        <v>-33.97</v>
      </c>
      <c r="AB601">
        <v>11.93</v>
      </c>
      <c r="AC601" t="s">
        <v>3062</v>
      </c>
      <c r="AD601" t="s">
        <v>3070</v>
      </c>
      <c r="AE601" t="str">
        <f>IF(Orders[[#This Row],[Discount]]&gt;0, "Discounted", "Non-Discounted")</f>
        <v>Discounted</v>
      </c>
      <c r="AF601">
        <f>IF(Orders[[#This Row],[Profit]]&lt;0,Orders[[#This Row],[Profit]], 0)</f>
        <v>-97.28</v>
      </c>
      <c r="AG601">
        <f>IF(Orders[[#This Row],[Profit]]&gt;0,Orders[[#This Row],[Profit]], 0)</f>
        <v>0</v>
      </c>
      <c r="AH601" s="7" t="str">
        <f>IFERROR((Orders[[#This Row],[Sales]]/Orders[[#This Row],[Profit_Prodcut/]])*100, "")</f>
        <v/>
      </c>
      <c r="AI601" s="9">
        <f>Orders[[#This Row],[Discount]]</f>
        <v>0.04</v>
      </c>
    </row>
    <row r="602" spans="1:35">
      <c r="A602">
        <v>24737</v>
      </c>
      <c r="B602" t="s">
        <v>59</v>
      </c>
      <c r="C602" s="9">
        <v>0.02</v>
      </c>
      <c r="D602" s="7">
        <v>139.61000000000001</v>
      </c>
      <c r="E602">
        <v>15.94</v>
      </c>
      <c r="F602">
        <v>5.45</v>
      </c>
      <c r="G602">
        <v>1069</v>
      </c>
      <c r="H602" t="s">
        <v>1184</v>
      </c>
      <c r="I602" t="s">
        <v>52</v>
      </c>
      <c r="J602" t="s">
        <v>43</v>
      </c>
      <c r="K602" t="s">
        <v>32</v>
      </c>
      <c r="L602" t="s">
        <v>33</v>
      </c>
      <c r="M602" t="s">
        <v>54</v>
      </c>
      <c r="N602" t="s">
        <v>1185</v>
      </c>
      <c r="O602">
        <v>0.55000000000000004</v>
      </c>
      <c r="P602" t="s">
        <v>36</v>
      </c>
      <c r="Q602" t="s">
        <v>64</v>
      </c>
      <c r="R602" t="s">
        <v>181</v>
      </c>
      <c r="S602" t="s">
        <v>1186</v>
      </c>
      <c r="T602">
        <v>62901</v>
      </c>
      <c r="U602" s="1">
        <v>42138</v>
      </c>
      <c r="V602" s="1">
        <v>42139</v>
      </c>
      <c r="W602">
        <v>41</v>
      </c>
      <c r="X602" s="6">
        <v>664.34</v>
      </c>
      <c r="Y602">
        <v>87110</v>
      </c>
      <c r="Z602">
        <v>1</v>
      </c>
      <c r="AA602" s="10">
        <v>21.02</v>
      </c>
      <c r="AB602">
        <v>13.56</v>
      </c>
      <c r="AC602" t="s">
        <v>3060</v>
      </c>
      <c r="AD602" t="s">
        <v>3070</v>
      </c>
      <c r="AE602" t="str">
        <f>IF(Orders[[#This Row],[Discount]]&gt;0, "Discounted", "Non-Discounted")</f>
        <v>Discounted</v>
      </c>
      <c r="AF602">
        <f>IF(Orders[[#This Row],[Profit]]&lt;0,Orders[[#This Row],[Profit]], 0)</f>
        <v>0</v>
      </c>
      <c r="AG602">
        <f>IF(Orders[[#This Row],[Profit]]&gt;0,Orders[[#This Row],[Profit]], 0)</f>
        <v>139.61000000000001</v>
      </c>
      <c r="AH602" s="7">
        <f>IFERROR((Orders[[#This Row],[Sales]]/Orders[[#This Row],[Profit_Prodcut/]])*100, "")</f>
        <v>475.85416517441439</v>
      </c>
      <c r="AI602" s="9">
        <f>Orders[[#This Row],[Discount]]</f>
        <v>0.02</v>
      </c>
    </row>
    <row r="603" spans="1:35">
      <c r="A603">
        <v>22685</v>
      </c>
      <c r="B603" t="s">
        <v>40</v>
      </c>
      <c r="C603" s="9">
        <v>0.01</v>
      </c>
      <c r="D603" s="7">
        <v>-505.76</v>
      </c>
      <c r="E603">
        <v>150.88999999999999</v>
      </c>
      <c r="F603">
        <v>60.2</v>
      </c>
      <c r="G603">
        <v>1072</v>
      </c>
      <c r="H603" t="s">
        <v>1187</v>
      </c>
      <c r="I603" t="s">
        <v>42</v>
      </c>
      <c r="J603" t="s">
        <v>31</v>
      </c>
      <c r="K603" t="s">
        <v>44</v>
      </c>
      <c r="L603" t="s">
        <v>45</v>
      </c>
      <c r="M603" t="s">
        <v>46</v>
      </c>
      <c r="N603" t="s">
        <v>1188</v>
      </c>
      <c r="O603">
        <v>0.77</v>
      </c>
      <c r="P603" t="s">
        <v>36</v>
      </c>
      <c r="Q603" t="s">
        <v>56</v>
      </c>
      <c r="R603" t="s">
        <v>237</v>
      </c>
      <c r="S603" t="s">
        <v>1189</v>
      </c>
      <c r="T603">
        <v>18018</v>
      </c>
      <c r="U603" s="1">
        <v>42090</v>
      </c>
      <c r="V603" s="1">
        <v>42093</v>
      </c>
      <c r="W603">
        <v>3</v>
      </c>
      <c r="X603" s="6">
        <v>473.53</v>
      </c>
      <c r="Y603">
        <v>89631</v>
      </c>
      <c r="Z603">
        <v>3</v>
      </c>
      <c r="AA603" s="10">
        <v>-106.81</v>
      </c>
      <c r="AB603">
        <v>4.78</v>
      </c>
      <c r="AC603" t="s">
        <v>3062</v>
      </c>
      <c r="AD603" t="s">
        <v>3070</v>
      </c>
      <c r="AE603" t="str">
        <f>IF(Orders[[#This Row],[Discount]]&gt;0, "Discounted", "Non-Discounted")</f>
        <v>Discounted</v>
      </c>
      <c r="AF603">
        <f>IF(Orders[[#This Row],[Profit]]&lt;0,Orders[[#This Row],[Profit]], 0)</f>
        <v>-505.76</v>
      </c>
      <c r="AG603">
        <f>IF(Orders[[#This Row],[Profit]]&gt;0,Orders[[#This Row],[Profit]], 0)</f>
        <v>0</v>
      </c>
      <c r="AH603" s="7" t="str">
        <f>IFERROR((Orders[[#This Row],[Sales]]/Orders[[#This Row],[Profit_Prodcut/]])*100, "")</f>
        <v/>
      </c>
      <c r="AI603" s="9">
        <f>Orders[[#This Row],[Discount]]</f>
        <v>0.01</v>
      </c>
    </row>
    <row r="604" spans="1:35">
      <c r="A604">
        <v>26176</v>
      </c>
      <c r="B604" t="s">
        <v>28</v>
      </c>
      <c r="C604" s="9">
        <v>0.04</v>
      </c>
      <c r="D604" s="7">
        <v>152.43</v>
      </c>
      <c r="E604">
        <v>19.23</v>
      </c>
      <c r="F604">
        <v>6.15</v>
      </c>
      <c r="G604">
        <v>1075</v>
      </c>
      <c r="H604" t="s">
        <v>1190</v>
      </c>
      <c r="I604" t="s">
        <v>52</v>
      </c>
      <c r="J604" t="s">
        <v>43</v>
      </c>
      <c r="K604" t="s">
        <v>44</v>
      </c>
      <c r="L604" t="s">
        <v>53</v>
      </c>
      <c r="M604" t="s">
        <v>54</v>
      </c>
      <c r="N604" t="s">
        <v>475</v>
      </c>
      <c r="O604">
        <v>0.44</v>
      </c>
      <c r="P604" t="s">
        <v>36</v>
      </c>
      <c r="Q604" t="s">
        <v>64</v>
      </c>
      <c r="R604" t="s">
        <v>181</v>
      </c>
      <c r="S604" t="s">
        <v>1191</v>
      </c>
      <c r="T604">
        <v>60441</v>
      </c>
      <c r="U604" s="1">
        <v>42072</v>
      </c>
      <c r="V604" s="1">
        <v>42073</v>
      </c>
      <c r="W604">
        <v>11</v>
      </c>
      <c r="X604" s="6">
        <v>220.92</v>
      </c>
      <c r="Y604">
        <v>86422</v>
      </c>
      <c r="Z604">
        <v>1</v>
      </c>
      <c r="AA604" s="10">
        <v>69</v>
      </c>
      <c r="AB604">
        <v>9.2100000000000009</v>
      </c>
      <c r="AC604" t="s">
        <v>3062</v>
      </c>
      <c r="AD604" t="s">
        <v>3070</v>
      </c>
      <c r="AE604" t="str">
        <f>IF(Orders[[#This Row],[Discount]]&gt;0, "Discounted", "Non-Discounted")</f>
        <v>Discounted</v>
      </c>
      <c r="AF604">
        <f>IF(Orders[[#This Row],[Profit]]&lt;0,Orders[[#This Row],[Profit]], 0)</f>
        <v>0</v>
      </c>
      <c r="AG604">
        <f>IF(Orders[[#This Row],[Profit]]&gt;0,Orders[[#This Row],[Profit]], 0)</f>
        <v>152.43</v>
      </c>
      <c r="AH604" s="7">
        <f>IFERROR((Orders[[#This Row],[Sales]]/Orders[[#This Row],[Profit_Prodcut/]])*100, "")</f>
        <v>144.93209998031881</v>
      </c>
      <c r="AI604" s="9">
        <f>Orders[[#This Row],[Discount]]</f>
        <v>0.04</v>
      </c>
    </row>
    <row r="605" spans="1:35">
      <c r="A605">
        <v>23312</v>
      </c>
      <c r="B605" t="s">
        <v>40</v>
      </c>
      <c r="C605" s="9">
        <v>0.08</v>
      </c>
      <c r="D605" s="7">
        <v>9.86</v>
      </c>
      <c r="E605">
        <v>13.9</v>
      </c>
      <c r="F605">
        <v>7.59</v>
      </c>
      <c r="G605">
        <v>1080</v>
      </c>
      <c r="H605" t="s">
        <v>1192</v>
      </c>
      <c r="I605" t="s">
        <v>52</v>
      </c>
      <c r="J605" t="s">
        <v>31</v>
      </c>
      <c r="K605" t="s">
        <v>32</v>
      </c>
      <c r="L605" t="s">
        <v>177</v>
      </c>
      <c r="M605" t="s">
        <v>54</v>
      </c>
      <c r="N605" t="s">
        <v>697</v>
      </c>
      <c r="O605">
        <v>0.56000000000000005</v>
      </c>
      <c r="P605" t="s">
        <v>36</v>
      </c>
      <c r="Q605" t="s">
        <v>64</v>
      </c>
      <c r="R605" t="s">
        <v>181</v>
      </c>
      <c r="S605" t="s">
        <v>1193</v>
      </c>
      <c r="T605">
        <v>60174</v>
      </c>
      <c r="U605" s="1">
        <v>42132</v>
      </c>
      <c r="V605" s="1">
        <v>42133</v>
      </c>
      <c r="W605">
        <v>14</v>
      </c>
      <c r="X605" s="6">
        <v>196.41</v>
      </c>
      <c r="Y605">
        <v>88461</v>
      </c>
      <c r="Z605">
        <v>1</v>
      </c>
      <c r="AA605" s="10">
        <v>5.0199999999999996</v>
      </c>
      <c r="AB605">
        <v>17.079999999999998</v>
      </c>
      <c r="AC605" t="s">
        <v>3060</v>
      </c>
      <c r="AD605" t="s">
        <v>3070</v>
      </c>
      <c r="AE605" t="str">
        <f>IF(Orders[[#This Row],[Discount]]&gt;0, "Discounted", "Non-Discounted")</f>
        <v>Discounted</v>
      </c>
      <c r="AF605">
        <f>IF(Orders[[#This Row],[Profit]]&lt;0,Orders[[#This Row],[Profit]], 0)</f>
        <v>0</v>
      </c>
      <c r="AG605">
        <f>IF(Orders[[#This Row],[Profit]]&gt;0,Orders[[#This Row],[Profit]], 0)</f>
        <v>9.86</v>
      </c>
      <c r="AH605" s="7">
        <f>IFERROR((Orders[[#This Row],[Sales]]/Orders[[#This Row],[Profit_Prodcut/]])*100, "")</f>
        <v>1991.9878296146046</v>
      </c>
      <c r="AI605" s="9">
        <f>Orders[[#This Row],[Discount]]</f>
        <v>0.08</v>
      </c>
    </row>
    <row r="606" spans="1:35">
      <c r="A606">
        <v>24324</v>
      </c>
      <c r="B606" t="s">
        <v>40</v>
      </c>
      <c r="C606" s="9">
        <v>7.0000000000000007E-2</v>
      </c>
      <c r="D606" s="7">
        <v>-232.99</v>
      </c>
      <c r="E606">
        <v>55.99</v>
      </c>
      <c r="F606">
        <v>5</v>
      </c>
      <c r="G606">
        <v>1083</v>
      </c>
      <c r="H606" t="s">
        <v>1194</v>
      </c>
      <c r="I606" t="s">
        <v>30</v>
      </c>
      <c r="J606" t="s">
        <v>31</v>
      </c>
      <c r="K606" t="s">
        <v>80</v>
      </c>
      <c r="L606" t="s">
        <v>81</v>
      </c>
      <c r="M606" t="s">
        <v>54</v>
      </c>
      <c r="N606" t="s">
        <v>401</v>
      </c>
      <c r="O606">
        <v>0.83</v>
      </c>
      <c r="P606" t="s">
        <v>36</v>
      </c>
      <c r="Q606" t="s">
        <v>64</v>
      </c>
      <c r="R606" t="s">
        <v>181</v>
      </c>
      <c r="S606" t="s">
        <v>1195</v>
      </c>
      <c r="T606">
        <v>62701</v>
      </c>
      <c r="U606" s="1">
        <v>42094</v>
      </c>
      <c r="V606" s="1">
        <v>42096</v>
      </c>
      <c r="W606">
        <v>1</v>
      </c>
      <c r="X606" s="6">
        <v>54.08</v>
      </c>
      <c r="Y606">
        <v>88460</v>
      </c>
      <c r="Z606">
        <v>2</v>
      </c>
      <c r="AA606" s="10">
        <v>-430.83</v>
      </c>
      <c r="AB606">
        <v>4.07</v>
      </c>
      <c r="AC606" t="s">
        <v>3062</v>
      </c>
      <c r="AD606" t="s">
        <v>3070</v>
      </c>
      <c r="AE606" t="str">
        <f>IF(Orders[[#This Row],[Discount]]&gt;0, "Discounted", "Non-Discounted")</f>
        <v>Discounted</v>
      </c>
      <c r="AF606">
        <f>IF(Orders[[#This Row],[Profit]]&lt;0,Orders[[#This Row],[Profit]], 0)</f>
        <v>-232.99</v>
      </c>
      <c r="AG606">
        <f>IF(Orders[[#This Row],[Profit]]&gt;0,Orders[[#This Row],[Profit]], 0)</f>
        <v>0</v>
      </c>
      <c r="AH606" s="7" t="str">
        <f>IFERROR((Orders[[#This Row],[Sales]]/Orders[[#This Row],[Profit_Prodcut/]])*100, "")</f>
        <v/>
      </c>
      <c r="AI606" s="9">
        <f>Orders[[#This Row],[Discount]]</f>
        <v>7.0000000000000007E-2</v>
      </c>
    </row>
    <row r="607" spans="1:35">
      <c r="A607">
        <v>18047</v>
      </c>
      <c r="B607" t="s">
        <v>40</v>
      </c>
      <c r="C607" s="9">
        <v>0.05</v>
      </c>
      <c r="D607" s="7">
        <v>-40.28</v>
      </c>
      <c r="E607">
        <v>7.64</v>
      </c>
      <c r="F607">
        <v>5.83</v>
      </c>
      <c r="G607">
        <v>1085</v>
      </c>
      <c r="H607" t="s">
        <v>1196</v>
      </c>
      <c r="I607" t="s">
        <v>52</v>
      </c>
      <c r="J607" t="s">
        <v>43</v>
      </c>
      <c r="K607" t="s">
        <v>32</v>
      </c>
      <c r="L607" t="s">
        <v>96</v>
      </c>
      <c r="M607" t="s">
        <v>34</v>
      </c>
      <c r="N607" t="s">
        <v>1029</v>
      </c>
      <c r="O607">
        <v>0.36</v>
      </c>
      <c r="P607" t="s">
        <v>36</v>
      </c>
      <c r="Q607" t="s">
        <v>56</v>
      </c>
      <c r="R607" t="s">
        <v>74</v>
      </c>
      <c r="S607" t="s">
        <v>1197</v>
      </c>
      <c r="T607">
        <v>11729</v>
      </c>
      <c r="U607" s="1">
        <v>42009</v>
      </c>
      <c r="V607" s="1">
        <v>42010</v>
      </c>
      <c r="W607">
        <v>6</v>
      </c>
      <c r="X607" s="6">
        <v>47.18</v>
      </c>
      <c r="Y607">
        <v>86122</v>
      </c>
      <c r="Z607">
        <v>1</v>
      </c>
      <c r="AA607" s="10">
        <v>-85.36</v>
      </c>
      <c r="AB607">
        <v>2.48</v>
      </c>
      <c r="AC607" t="s">
        <v>3057</v>
      </c>
      <c r="AD607" t="s">
        <v>3070</v>
      </c>
      <c r="AE607" t="str">
        <f>IF(Orders[[#This Row],[Discount]]&gt;0, "Discounted", "Non-Discounted")</f>
        <v>Discounted</v>
      </c>
      <c r="AF607">
        <f>IF(Orders[[#This Row],[Profit]]&lt;0,Orders[[#This Row],[Profit]], 0)</f>
        <v>-40.28</v>
      </c>
      <c r="AG607">
        <f>IF(Orders[[#This Row],[Profit]]&gt;0,Orders[[#This Row],[Profit]], 0)</f>
        <v>0</v>
      </c>
      <c r="AH607" s="7" t="str">
        <f>IFERROR((Orders[[#This Row],[Sales]]/Orders[[#This Row],[Profit_Prodcut/]])*100, "")</f>
        <v/>
      </c>
      <c r="AI607" s="9">
        <f>Orders[[#This Row],[Discount]]</f>
        <v>0.05</v>
      </c>
    </row>
    <row r="608" spans="1:35">
      <c r="A608">
        <v>25279</v>
      </c>
      <c r="B608" t="s">
        <v>28</v>
      </c>
      <c r="C608" s="9">
        <v>0.04</v>
      </c>
      <c r="D608" s="7">
        <v>-53.25</v>
      </c>
      <c r="E608">
        <v>9.06</v>
      </c>
      <c r="F608">
        <v>9.86</v>
      </c>
      <c r="G608">
        <v>1085</v>
      </c>
      <c r="H608" t="s">
        <v>1196</v>
      </c>
      <c r="I608" t="s">
        <v>52</v>
      </c>
      <c r="J608" t="s">
        <v>43</v>
      </c>
      <c r="K608" t="s">
        <v>32</v>
      </c>
      <c r="L608" t="s">
        <v>96</v>
      </c>
      <c r="M608" t="s">
        <v>62</v>
      </c>
      <c r="N608" t="s">
        <v>604</v>
      </c>
      <c r="O608">
        <v>0.4</v>
      </c>
      <c r="P608" t="s">
        <v>36</v>
      </c>
      <c r="Q608" t="s">
        <v>56</v>
      </c>
      <c r="R608" t="s">
        <v>74</v>
      </c>
      <c r="S608" t="s">
        <v>1197</v>
      </c>
      <c r="T608">
        <v>11729</v>
      </c>
      <c r="U608" s="1">
        <v>42118</v>
      </c>
      <c r="V608" s="1">
        <v>42119</v>
      </c>
      <c r="W608">
        <v>3</v>
      </c>
      <c r="X608" s="6">
        <v>30.87</v>
      </c>
      <c r="Y608">
        <v>86123</v>
      </c>
      <c r="Z608">
        <v>1</v>
      </c>
      <c r="AA608" s="10">
        <v>-172.5</v>
      </c>
      <c r="AB608">
        <v>1.29</v>
      </c>
      <c r="AC608" t="s">
        <v>3061</v>
      </c>
      <c r="AD608" t="s">
        <v>3070</v>
      </c>
      <c r="AE608" t="str">
        <f>IF(Orders[[#This Row],[Discount]]&gt;0, "Discounted", "Non-Discounted")</f>
        <v>Discounted</v>
      </c>
      <c r="AF608">
        <f>IF(Orders[[#This Row],[Profit]]&lt;0,Orders[[#This Row],[Profit]], 0)</f>
        <v>-53.25</v>
      </c>
      <c r="AG608">
        <f>IF(Orders[[#This Row],[Profit]]&gt;0,Orders[[#This Row],[Profit]], 0)</f>
        <v>0</v>
      </c>
      <c r="AH608" s="7" t="str">
        <f>IFERROR((Orders[[#This Row],[Sales]]/Orders[[#This Row],[Profit_Prodcut/]])*100, "")</f>
        <v/>
      </c>
      <c r="AI608" s="9">
        <f>Orders[[#This Row],[Discount]]</f>
        <v>0.04</v>
      </c>
    </row>
    <row r="609" spans="1:35">
      <c r="A609">
        <v>23104</v>
      </c>
      <c r="B609" t="s">
        <v>40</v>
      </c>
      <c r="C609" s="9">
        <v>0.06</v>
      </c>
      <c r="D609" s="7">
        <v>-159.25</v>
      </c>
      <c r="E609">
        <v>30.42</v>
      </c>
      <c r="F609">
        <v>8.65</v>
      </c>
      <c r="G609">
        <v>1085</v>
      </c>
      <c r="H609" t="s">
        <v>1196</v>
      </c>
      <c r="I609" t="s">
        <v>52</v>
      </c>
      <c r="J609" t="s">
        <v>31</v>
      </c>
      <c r="K609" t="s">
        <v>80</v>
      </c>
      <c r="L609" t="s">
        <v>183</v>
      </c>
      <c r="M609" t="s">
        <v>62</v>
      </c>
      <c r="N609" t="s">
        <v>1198</v>
      </c>
      <c r="O609">
        <v>0.74</v>
      </c>
      <c r="P609" t="s">
        <v>36</v>
      </c>
      <c r="Q609" t="s">
        <v>56</v>
      </c>
      <c r="R609" t="s">
        <v>74</v>
      </c>
      <c r="S609" t="s">
        <v>1197</v>
      </c>
      <c r="T609">
        <v>11729</v>
      </c>
      <c r="U609" s="1">
        <v>42137</v>
      </c>
      <c r="V609" s="1">
        <v>42139</v>
      </c>
      <c r="W609">
        <v>10</v>
      </c>
      <c r="X609" s="6">
        <v>309.05</v>
      </c>
      <c r="Y609">
        <v>86124</v>
      </c>
      <c r="Z609">
        <v>2</v>
      </c>
      <c r="AA609" s="10">
        <v>-51.53</v>
      </c>
      <c r="AB609">
        <v>19.73</v>
      </c>
      <c r="AC609" t="s">
        <v>3060</v>
      </c>
      <c r="AD609" t="s">
        <v>3070</v>
      </c>
      <c r="AE609" t="str">
        <f>IF(Orders[[#This Row],[Discount]]&gt;0, "Discounted", "Non-Discounted")</f>
        <v>Discounted</v>
      </c>
      <c r="AF609">
        <f>IF(Orders[[#This Row],[Profit]]&lt;0,Orders[[#This Row],[Profit]], 0)</f>
        <v>-159.25</v>
      </c>
      <c r="AG609">
        <f>IF(Orders[[#This Row],[Profit]]&gt;0,Orders[[#This Row],[Profit]], 0)</f>
        <v>0</v>
      </c>
      <c r="AH609" s="7" t="str">
        <f>IFERROR((Orders[[#This Row],[Sales]]/Orders[[#This Row],[Profit_Prodcut/]])*100, "")</f>
        <v/>
      </c>
      <c r="AI609" s="9">
        <f>Orders[[#This Row],[Discount]]</f>
        <v>0.06</v>
      </c>
    </row>
    <row r="610" spans="1:35">
      <c r="A610">
        <v>23105</v>
      </c>
      <c r="B610" t="s">
        <v>40</v>
      </c>
      <c r="C610" s="9">
        <v>0.02</v>
      </c>
      <c r="D610" s="7">
        <v>206.52</v>
      </c>
      <c r="E610">
        <v>37.94</v>
      </c>
      <c r="F610">
        <v>5.08</v>
      </c>
      <c r="G610">
        <v>1085</v>
      </c>
      <c r="H610" t="s">
        <v>1196</v>
      </c>
      <c r="I610" t="s">
        <v>52</v>
      </c>
      <c r="J610" t="s">
        <v>31</v>
      </c>
      <c r="K610" t="s">
        <v>32</v>
      </c>
      <c r="L610" t="s">
        <v>96</v>
      </c>
      <c r="M610" t="s">
        <v>34</v>
      </c>
      <c r="N610" t="s">
        <v>895</v>
      </c>
      <c r="O610">
        <v>0.38</v>
      </c>
      <c r="P610" t="s">
        <v>36</v>
      </c>
      <c r="Q610" t="s">
        <v>56</v>
      </c>
      <c r="R610" t="s">
        <v>74</v>
      </c>
      <c r="S610" t="s">
        <v>1197</v>
      </c>
      <c r="T610">
        <v>11729</v>
      </c>
      <c r="U610" s="1">
        <v>42137</v>
      </c>
      <c r="V610" s="1">
        <v>42138</v>
      </c>
      <c r="W610">
        <v>8</v>
      </c>
      <c r="X610" s="6">
        <v>299.3</v>
      </c>
      <c r="Y610">
        <v>86124</v>
      </c>
      <c r="Z610">
        <v>1</v>
      </c>
      <c r="AA610" s="10">
        <v>69</v>
      </c>
      <c r="AB610">
        <v>6.11</v>
      </c>
      <c r="AC610" t="s">
        <v>3060</v>
      </c>
      <c r="AD610" t="s">
        <v>3070</v>
      </c>
      <c r="AE610" t="str">
        <f>IF(Orders[[#This Row],[Discount]]&gt;0, "Discounted", "Non-Discounted")</f>
        <v>Discounted</v>
      </c>
      <c r="AF610">
        <f>IF(Orders[[#This Row],[Profit]]&lt;0,Orders[[#This Row],[Profit]], 0)</f>
        <v>0</v>
      </c>
      <c r="AG610">
        <f>IF(Orders[[#This Row],[Profit]]&gt;0,Orders[[#This Row],[Profit]], 0)</f>
        <v>206.52</v>
      </c>
      <c r="AH610" s="7">
        <f>IFERROR((Orders[[#This Row],[Sales]]/Orders[[#This Row],[Profit_Prodcut/]])*100, "")</f>
        <v>144.92543095099748</v>
      </c>
      <c r="AI610" s="9">
        <f>Orders[[#This Row],[Discount]]</f>
        <v>0.02</v>
      </c>
    </row>
    <row r="611" spans="1:35">
      <c r="A611">
        <v>25280</v>
      </c>
      <c r="B611" t="s">
        <v>28</v>
      </c>
      <c r="C611" s="9">
        <v>0.04</v>
      </c>
      <c r="D611" s="7">
        <v>2.12</v>
      </c>
      <c r="E611">
        <v>14.27</v>
      </c>
      <c r="F611">
        <v>7.27</v>
      </c>
      <c r="G611">
        <v>1086</v>
      </c>
      <c r="H611" t="s">
        <v>1199</v>
      </c>
      <c r="I611" t="s">
        <v>52</v>
      </c>
      <c r="J611" t="s">
        <v>43</v>
      </c>
      <c r="K611" t="s">
        <v>32</v>
      </c>
      <c r="L611" t="s">
        <v>112</v>
      </c>
      <c r="M611" t="s">
        <v>62</v>
      </c>
      <c r="N611" t="s">
        <v>1200</v>
      </c>
      <c r="O611">
        <v>0.38</v>
      </c>
      <c r="P611" t="s">
        <v>36</v>
      </c>
      <c r="Q611" t="s">
        <v>56</v>
      </c>
      <c r="R611" t="s">
        <v>74</v>
      </c>
      <c r="S611" t="s">
        <v>1201</v>
      </c>
      <c r="T611">
        <v>11746</v>
      </c>
      <c r="U611" s="1">
        <v>42118</v>
      </c>
      <c r="V611" s="1">
        <v>42119</v>
      </c>
      <c r="W611">
        <v>3</v>
      </c>
      <c r="X611" s="6">
        <v>45.24</v>
      </c>
      <c r="Y611">
        <v>86123</v>
      </c>
      <c r="Z611">
        <v>1</v>
      </c>
      <c r="AA611" s="10">
        <v>4.7</v>
      </c>
      <c r="AB611">
        <v>1.88</v>
      </c>
      <c r="AC611" t="s">
        <v>3061</v>
      </c>
      <c r="AD611" t="s">
        <v>3070</v>
      </c>
      <c r="AE611" t="str">
        <f>IF(Orders[[#This Row],[Discount]]&gt;0, "Discounted", "Non-Discounted")</f>
        <v>Discounted</v>
      </c>
      <c r="AF611">
        <f>IF(Orders[[#This Row],[Profit]]&lt;0,Orders[[#This Row],[Profit]], 0)</f>
        <v>0</v>
      </c>
      <c r="AG611">
        <f>IF(Orders[[#This Row],[Profit]]&gt;0,Orders[[#This Row],[Profit]], 0)</f>
        <v>2.12</v>
      </c>
      <c r="AH611" s="7">
        <f>IFERROR((Orders[[#This Row],[Sales]]/Orders[[#This Row],[Profit_Prodcut/]])*100, "")</f>
        <v>2133.9622641509432</v>
      </c>
      <c r="AI611" s="9">
        <f>Orders[[#This Row],[Discount]]</f>
        <v>0.04</v>
      </c>
    </row>
    <row r="612" spans="1:35">
      <c r="A612">
        <v>22537</v>
      </c>
      <c r="B612" t="s">
        <v>59</v>
      </c>
      <c r="C612" s="9">
        <v>0.02</v>
      </c>
      <c r="D612" s="7">
        <v>5.88</v>
      </c>
      <c r="E612">
        <v>15.14</v>
      </c>
      <c r="F612">
        <v>4.53</v>
      </c>
      <c r="G612">
        <v>1101</v>
      </c>
      <c r="H612" t="s">
        <v>1202</v>
      </c>
      <c r="I612" t="s">
        <v>52</v>
      </c>
      <c r="J612" t="s">
        <v>61</v>
      </c>
      <c r="K612" t="s">
        <v>32</v>
      </c>
      <c r="L612" t="s">
        <v>144</v>
      </c>
      <c r="M612" t="s">
        <v>62</v>
      </c>
      <c r="N612" t="s">
        <v>1203</v>
      </c>
      <c r="O612">
        <v>0.81</v>
      </c>
      <c r="P612" t="s">
        <v>36</v>
      </c>
      <c r="Q612" t="s">
        <v>37</v>
      </c>
      <c r="R612" t="s">
        <v>48</v>
      </c>
      <c r="S612" t="s">
        <v>1094</v>
      </c>
      <c r="T612">
        <v>93030</v>
      </c>
      <c r="U612" s="1">
        <v>42129</v>
      </c>
      <c r="V612" s="1">
        <v>42130</v>
      </c>
      <c r="W612">
        <v>3</v>
      </c>
      <c r="X612" s="6">
        <v>51.02</v>
      </c>
      <c r="Y612">
        <v>91488</v>
      </c>
      <c r="Z612">
        <v>1</v>
      </c>
      <c r="AA612" s="10">
        <v>11.53</v>
      </c>
      <c r="AB612">
        <v>1.04</v>
      </c>
      <c r="AC612" t="s">
        <v>3060</v>
      </c>
      <c r="AD612" t="s">
        <v>3070</v>
      </c>
      <c r="AE612" t="str">
        <f>IF(Orders[[#This Row],[Discount]]&gt;0, "Discounted", "Non-Discounted")</f>
        <v>Discounted</v>
      </c>
      <c r="AF612">
        <f>IF(Orders[[#This Row],[Profit]]&lt;0,Orders[[#This Row],[Profit]], 0)</f>
        <v>0</v>
      </c>
      <c r="AG612">
        <f>IF(Orders[[#This Row],[Profit]]&gt;0,Orders[[#This Row],[Profit]], 0)</f>
        <v>5.88</v>
      </c>
      <c r="AH612" s="7">
        <f>IFERROR((Orders[[#This Row],[Sales]]/Orders[[#This Row],[Profit_Prodcut/]])*100, "")</f>
        <v>867.68707482993204</v>
      </c>
      <c r="AI612" s="9">
        <f>Orders[[#This Row],[Discount]]</f>
        <v>0.02</v>
      </c>
    </row>
    <row r="613" spans="1:35">
      <c r="A613">
        <v>21847</v>
      </c>
      <c r="B613" t="s">
        <v>40</v>
      </c>
      <c r="C613" s="9">
        <v>0.05</v>
      </c>
      <c r="D613" s="7">
        <v>772.04</v>
      </c>
      <c r="E613">
        <v>328.14</v>
      </c>
      <c r="F613">
        <v>91.05</v>
      </c>
      <c r="G613">
        <v>1103</v>
      </c>
      <c r="H613" t="s">
        <v>1204</v>
      </c>
      <c r="I613" t="s">
        <v>42</v>
      </c>
      <c r="J613" t="s">
        <v>43</v>
      </c>
      <c r="K613" t="s">
        <v>32</v>
      </c>
      <c r="L613" t="s">
        <v>260</v>
      </c>
      <c r="M613" t="s">
        <v>46</v>
      </c>
      <c r="N613" t="s">
        <v>471</v>
      </c>
      <c r="O613">
        <v>0.56999999999999995</v>
      </c>
      <c r="P613" t="s">
        <v>36</v>
      </c>
      <c r="Q613" t="s">
        <v>64</v>
      </c>
      <c r="R613" t="s">
        <v>499</v>
      </c>
      <c r="S613" t="s">
        <v>1205</v>
      </c>
      <c r="T613">
        <v>68046</v>
      </c>
      <c r="U613" s="1">
        <v>42104</v>
      </c>
      <c r="V613" s="1">
        <v>42105</v>
      </c>
      <c r="W613">
        <v>7</v>
      </c>
      <c r="X613" s="6">
        <v>2291.39</v>
      </c>
      <c r="Y613">
        <v>90977</v>
      </c>
      <c r="Z613">
        <v>1</v>
      </c>
      <c r="AA613" s="10">
        <v>33.69</v>
      </c>
      <c r="AB613">
        <v>120.6</v>
      </c>
      <c r="AC613" t="s">
        <v>3061</v>
      </c>
      <c r="AD613" t="s">
        <v>3070</v>
      </c>
      <c r="AE613" t="str">
        <f>IF(Orders[[#This Row],[Discount]]&gt;0, "Discounted", "Non-Discounted")</f>
        <v>Discounted</v>
      </c>
      <c r="AF613">
        <f>IF(Orders[[#This Row],[Profit]]&lt;0,Orders[[#This Row],[Profit]], 0)</f>
        <v>0</v>
      </c>
      <c r="AG613">
        <f>IF(Orders[[#This Row],[Profit]]&gt;0,Orders[[#This Row],[Profit]], 0)</f>
        <v>772.04</v>
      </c>
      <c r="AH613" s="7">
        <f>IFERROR((Orders[[#This Row],[Sales]]/Orders[[#This Row],[Profit_Prodcut/]])*100, "")</f>
        <v>296.79679809336307</v>
      </c>
      <c r="AI613" s="9">
        <f>Orders[[#This Row],[Discount]]</f>
        <v>0.05</v>
      </c>
    </row>
    <row r="614" spans="1:35">
      <c r="A614">
        <v>3847</v>
      </c>
      <c r="B614" t="s">
        <v>40</v>
      </c>
      <c r="C614" s="9">
        <v>0.05</v>
      </c>
      <c r="D614" s="7">
        <v>772.04</v>
      </c>
      <c r="E614">
        <v>328.14</v>
      </c>
      <c r="F614">
        <v>91.05</v>
      </c>
      <c r="G614">
        <v>1104</v>
      </c>
      <c r="H614" t="s">
        <v>1206</v>
      </c>
      <c r="I614" t="s">
        <v>42</v>
      </c>
      <c r="J614" t="s">
        <v>43</v>
      </c>
      <c r="K614" t="s">
        <v>32</v>
      </c>
      <c r="L614" t="s">
        <v>260</v>
      </c>
      <c r="M614" t="s">
        <v>46</v>
      </c>
      <c r="N614" t="s">
        <v>471</v>
      </c>
      <c r="O614">
        <v>0.56999999999999995</v>
      </c>
      <c r="P614" t="s">
        <v>36</v>
      </c>
      <c r="Q614" t="s">
        <v>56</v>
      </c>
      <c r="R614" t="s">
        <v>74</v>
      </c>
      <c r="S614" t="s">
        <v>93</v>
      </c>
      <c r="T614">
        <v>10282</v>
      </c>
      <c r="U614" s="1">
        <v>42104</v>
      </c>
      <c r="V614" s="1">
        <v>42105</v>
      </c>
      <c r="W614">
        <v>29</v>
      </c>
      <c r="X614" s="6">
        <v>9492.92</v>
      </c>
      <c r="Y614">
        <v>27456</v>
      </c>
      <c r="Z614">
        <v>1</v>
      </c>
      <c r="AA614" s="10">
        <v>8.1300000000000008</v>
      </c>
      <c r="AB614">
        <v>499.63</v>
      </c>
      <c r="AC614" t="s">
        <v>3061</v>
      </c>
      <c r="AD614" t="s">
        <v>3070</v>
      </c>
      <c r="AE614" t="str">
        <f>IF(Orders[[#This Row],[Discount]]&gt;0, "Discounted", "Non-Discounted")</f>
        <v>Discounted</v>
      </c>
      <c r="AF614">
        <f>IF(Orders[[#This Row],[Profit]]&lt;0,Orders[[#This Row],[Profit]], 0)</f>
        <v>0</v>
      </c>
      <c r="AG614">
        <f>IF(Orders[[#This Row],[Profit]]&gt;0,Orders[[#This Row],[Profit]], 0)</f>
        <v>772.04</v>
      </c>
      <c r="AH614" s="7">
        <f>IFERROR((Orders[[#This Row],[Sales]]/Orders[[#This Row],[Profit_Prodcut/]])*100, "")</f>
        <v>1229.5891404590436</v>
      </c>
      <c r="AI614" s="9">
        <f>Orders[[#This Row],[Discount]]</f>
        <v>0.05</v>
      </c>
    </row>
    <row r="615" spans="1:35">
      <c r="A615">
        <v>2808</v>
      </c>
      <c r="B615" t="s">
        <v>59</v>
      </c>
      <c r="C615" s="9">
        <v>0.04</v>
      </c>
      <c r="D615" s="7">
        <v>81.91</v>
      </c>
      <c r="E615">
        <v>6.35</v>
      </c>
      <c r="F615">
        <v>1.02</v>
      </c>
      <c r="G615">
        <v>1106</v>
      </c>
      <c r="H615" t="s">
        <v>1207</v>
      </c>
      <c r="I615" t="s">
        <v>52</v>
      </c>
      <c r="J615" t="s">
        <v>61</v>
      </c>
      <c r="K615" t="s">
        <v>32</v>
      </c>
      <c r="L615" t="s">
        <v>96</v>
      </c>
      <c r="M615" t="s">
        <v>34</v>
      </c>
      <c r="N615" t="s">
        <v>890</v>
      </c>
      <c r="O615">
        <v>0.39</v>
      </c>
      <c r="P615" t="s">
        <v>36</v>
      </c>
      <c r="Q615" t="s">
        <v>64</v>
      </c>
      <c r="R615" t="s">
        <v>133</v>
      </c>
      <c r="S615" t="s">
        <v>790</v>
      </c>
      <c r="T615">
        <v>75220</v>
      </c>
      <c r="U615" s="1">
        <v>42144</v>
      </c>
      <c r="V615" s="1">
        <v>42147</v>
      </c>
      <c r="W615">
        <v>52</v>
      </c>
      <c r="X615" s="6">
        <v>318.47000000000003</v>
      </c>
      <c r="Y615">
        <v>20261</v>
      </c>
      <c r="Z615">
        <v>3</v>
      </c>
      <c r="AA615" s="10">
        <v>25.72</v>
      </c>
      <c r="AB615">
        <v>13.27</v>
      </c>
      <c r="AC615" t="s">
        <v>3060</v>
      </c>
      <c r="AD615" t="s">
        <v>3070</v>
      </c>
      <c r="AE615" t="str">
        <f>IF(Orders[[#This Row],[Discount]]&gt;0, "Discounted", "Non-Discounted")</f>
        <v>Discounted</v>
      </c>
      <c r="AF615">
        <f>IF(Orders[[#This Row],[Profit]]&lt;0,Orders[[#This Row],[Profit]], 0)</f>
        <v>0</v>
      </c>
      <c r="AG615">
        <f>IF(Orders[[#This Row],[Profit]]&gt;0,Orders[[#This Row],[Profit]], 0)</f>
        <v>81.91</v>
      </c>
      <c r="AH615" s="7">
        <f>IFERROR((Orders[[#This Row],[Sales]]/Orders[[#This Row],[Profit_Prodcut/]])*100, "")</f>
        <v>388.8047857404469</v>
      </c>
      <c r="AI615" s="9">
        <f>Orders[[#This Row],[Discount]]</f>
        <v>0.04</v>
      </c>
    </row>
    <row r="616" spans="1:35">
      <c r="A616">
        <v>106</v>
      </c>
      <c r="B616" t="s">
        <v>28</v>
      </c>
      <c r="C616" s="9">
        <v>0.01</v>
      </c>
      <c r="D616" s="7">
        <v>-10.9</v>
      </c>
      <c r="E616">
        <v>9.31</v>
      </c>
      <c r="F616">
        <v>3.98</v>
      </c>
      <c r="G616">
        <v>1106</v>
      </c>
      <c r="H616" t="s">
        <v>1207</v>
      </c>
      <c r="I616" t="s">
        <v>52</v>
      </c>
      <c r="J616" t="s">
        <v>61</v>
      </c>
      <c r="K616" t="s">
        <v>32</v>
      </c>
      <c r="L616" t="s">
        <v>177</v>
      </c>
      <c r="M616" t="s">
        <v>54</v>
      </c>
      <c r="N616" t="s">
        <v>1208</v>
      </c>
      <c r="O616">
        <v>0.56000000000000005</v>
      </c>
      <c r="P616" t="s">
        <v>36</v>
      </c>
      <c r="Q616" t="s">
        <v>64</v>
      </c>
      <c r="R616" t="s">
        <v>133</v>
      </c>
      <c r="S616" t="s">
        <v>790</v>
      </c>
      <c r="T616">
        <v>75220</v>
      </c>
      <c r="U616" s="1">
        <v>42145</v>
      </c>
      <c r="V616" s="1">
        <v>42146</v>
      </c>
      <c r="W616">
        <v>61</v>
      </c>
      <c r="X616" s="6">
        <v>586.96</v>
      </c>
      <c r="Y616">
        <v>646</v>
      </c>
      <c r="Z616">
        <v>1</v>
      </c>
      <c r="AA616" s="10">
        <v>-1.86</v>
      </c>
      <c r="AB616">
        <v>5.93</v>
      </c>
      <c r="AC616" t="s">
        <v>3060</v>
      </c>
      <c r="AD616" t="s">
        <v>3070</v>
      </c>
      <c r="AE616" t="str">
        <f>IF(Orders[[#This Row],[Discount]]&gt;0, "Discounted", "Non-Discounted")</f>
        <v>Discounted</v>
      </c>
      <c r="AF616">
        <f>IF(Orders[[#This Row],[Profit]]&lt;0,Orders[[#This Row],[Profit]], 0)</f>
        <v>-10.9</v>
      </c>
      <c r="AG616">
        <f>IF(Orders[[#This Row],[Profit]]&gt;0,Orders[[#This Row],[Profit]], 0)</f>
        <v>0</v>
      </c>
      <c r="AH616" s="7" t="str">
        <f>IFERROR((Orders[[#This Row],[Sales]]/Orders[[#This Row],[Profit_Prodcut/]])*100, "")</f>
        <v/>
      </c>
      <c r="AI616" s="9">
        <f>Orders[[#This Row],[Discount]]</f>
        <v>0.01</v>
      </c>
    </row>
    <row r="617" spans="1:35">
      <c r="A617">
        <v>6443</v>
      </c>
      <c r="B617" t="s">
        <v>40</v>
      </c>
      <c r="C617" s="9">
        <v>0.08</v>
      </c>
      <c r="D617" s="7">
        <v>1232.79</v>
      </c>
      <c r="E617">
        <v>140.81</v>
      </c>
      <c r="F617">
        <v>24.49</v>
      </c>
      <c r="G617">
        <v>1106</v>
      </c>
      <c r="H617" t="s">
        <v>1207</v>
      </c>
      <c r="I617" t="s">
        <v>52</v>
      </c>
      <c r="J617" t="s">
        <v>117</v>
      </c>
      <c r="K617" t="s">
        <v>44</v>
      </c>
      <c r="L617" t="s">
        <v>45</v>
      </c>
      <c r="M617" t="s">
        <v>239</v>
      </c>
      <c r="N617" t="s">
        <v>1209</v>
      </c>
      <c r="O617">
        <v>0.56999999999999995</v>
      </c>
      <c r="P617" t="s">
        <v>36</v>
      </c>
      <c r="Q617" t="s">
        <v>64</v>
      </c>
      <c r="R617" t="s">
        <v>133</v>
      </c>
      <c r="S617" t="s">
        <v>790</v>
      </c>
      <c r="T617">
        <v>75220</v>
      </c>
      <c r="U617" s="1">
        <v>42161</v>
      </c>
      <c r="V617" s="1">
        <v>42163</v>
      </c>
      <c r="W617">
        <v>81</v>
      </c>
      <c r="X617" s="6">
        <v>11272.77</v>
      </c>
      <c r="Y617">
        <v>45824</v>
      </c>
      <c r="Z617">
        <v>2</v>
      </c>
      <c r="AA617" s="10">
        <v>10.94</v>
      </c>
      <c r="AB617">
        <v>980.24</v>
      </c>
      <c r="AC617" t="s">
        <v>3058</v>
      </c>
      <c r="AD617" t="s">
        <v>3070</v>
      </c>
      <c r="AE617" t="str">
        <f>IF(Orders[[#This Row],[Discount]]&gt;0, "Discounted", "Non-Discounted")</f>
        <v>Discounted</v>
      </c>
      <c r="AF617">
        <f>IF(Orders[[#This Row],[Profit]]&lt;0,Orders[[#This Row],[Profit]], 0)</f>
        <v>0</v>
      </c>
      <c r="AG617">
        <f>IF(Orders[[#This Row],[Profit]]&gt;0,Orders[[#This Row],[Profit]], 0)</f>
        <v>1232.79</v>
      </c>
      <c r="AH617" s="7">
        <f>IFERROR((Orders[[#This Row],[Sales]]/Orders[[#This Row],[Profit_Prodcut/]])*100, "")</f>
        <v>914.41121358868907</v>
      </c>
      <c r="AI617" s="9">
        <f>Orders[[#This Row],[Discount]]</f>
        <v>0.08</v>
      </c>
    </row>
    <row r="618" spans="1:35">
      <c r="A618">
        <v>18106</v>
      </c>
      <c r="B618" t="s">
        <v>28</v>
      </c>
      <c r="C618" s="9">
        <v>0.01</v>
      </c>
      <c r="D618" s="7">
        <v>2.1800000000000002</v>
      </c>
      <c r="E618">
        <v>9.31</v>
      </c>
      <c r="F618">
        <v>3.98</v>
      </c>
      <c r="G618">
        <v>1107</v>
      </c>
      <c r="H618" t="s">
        <v>1210</v>
      </c>
      <c r="I618" t="s">
        <v>52</v>
      </c>
      <c r="J618" t="s">
        <v>61</v>
      </c>
      <c r="K618" t="s">
        <v>32</v>
      </c>
      <c r="L618" t="s">
        <v>177</v>
      </c>
      <c r="M618" t="s">
        <v>54</v>
      </c>
      <c r="N618" t="s">
        <v>1208</v>
      </c>
      <c r="O618">
        <v>0.56000000000000005</v>
      </c>
      <c r="P618" t="s">
        <v>36</v>
      </c>
      <c r="Q618" t="s">
        <v>64</v>
      </c>
      <c r="R618" t="s">
        <v>133</v>
      </c>
      <c r="S618" t="s">
        <v>1211</v>
      </c>
      <c r="T618">
        <v>77566</v>
      </c>
      <c r="U618" s="1">
        <v>42145</v>
      </c>
      <c r="V618" s="1">
        <v>42146</v>
      </c>
      <c r="W618">
        <v>15</v>
      </c>
      <c r="X618" s="6">
        <v>144.33000000000001</v>
      </c>
      <c r="Y618">
        <v>86411</v>
      </c>
      <c r="Z618">
        <v>1</v>
      </c>
      <c r="AA618" s="10">
        <v>1.51</v>
      </c>
      <c r="AB618">
        <v>1.46</v>
      </c>
      <c r="AC618" t="s">
        <v>3060</v>
      </c>
      <c r="AD618" t="s">
        <v>3070</v>
      </c>
      <c r="AE618" t="str">
        <f>IF(Orders[[#This Row],[Discount]]&gt;0, "Discounted", "Non-Discounted")</f>
        <v>Discounted</v>
      </c>
      <c r="AF618">
        <f>IF(Orders[[#This Row],[Profit]]&lt;0,Orders[[#This Row],[Profit]], 0)</f>
        <v>0</v>
      </c>
      <c r="AG618">
        <f>IF(Orders[[#This Row],[Profit]]&gt;0,Orders[[#This Row],[Profit]], 0)</f>
        <v>2.1800000000000002</v>
      </c>
      <c r="AH618" s="7">
        <f>IFERROR((Orders[[#This Row],[Sales]]/Orders[[#This Row],[Profit_Prodcut/]])*100, "")</f>
        <v>6620.6422018348621</v>
      </c>
      <c r="AI618" s="9">
        <f>Orders[[#This Row],[Discount]]</f>
        <v>0.01</v>
      </c>
    </row>
    <row r="619" spans="1:35">
      <c r="A619">
        <v>20807</v>
      </c>
      <c r="B619" t="s">
        <v>59</v>
      </c>
      <c r="C619" s="9">
        <v>0.09</v>
      </c>
      <c r="D619" s="7">
        <v>67.11</v>
      </c>
      <c r="E619">
        <v>31.74</v>
      </c>
      <c r="F619">
        <v>12.62</v>
      </c>
      <c r="G619">
        <v>1108</v>
      </c>
      <c r="H619" t="s">
        <v>1212</v>
      </c>
      <c r="I619" t="s">
        <v>30</v>
      </c>
      <c r="J619" t="s">
        <v>61</v>
      </c>
      <c r="K619" t="s">
        <v>32</v>
      </c>
      <c r="L619" t="s">
        <v>112</v>
      </c>
      <c r="M619" t="s">
        <v>62</v>
      </c>
      <c r="N619" t="s">
        <v>1061</v>
      </c>
      <c r="O619">
        <v>0.37</v>
      </c>
      <c r="P619" t="s">
        <v>36</v>
      </c>
      <c r="Q619" t="s">
        <v>64</v>
      </c>
      <c r="R619" t="s">
        <v>133</v>
      </c>
      <c r="S619" t="s">
        <v>1213</v>
      </c>
      <c r="T619">
        <v>75146</v>
      </c>
      <c r="U619" s="1">
        <v>42144</v>
      </c>
      <c r="V619" s="1">
        <v>42144</v>
      </c>
      <c r="W619">
        <v>9</v>
      </c>
      <c r="X619" s="6">
        <v>270.55</v>
      </c>
      <c r="Y619">
        <v>86409</v>
      </c>
      <c r="Z619">
        <v>0</v>
      </c>
      <c r="AA619" s="10">
        <v>24.8</v>
      </c>
      <c r="AB619">
        <v>26.76</v>
      </c>
      <c r="AC619" t="s">
        <v>3060</v>
      </c>
      <c r="AD619" t="s">
        <v>3070</v>
      </c>
      <c r="AE619" t="str">
        <f>IF(Orders[[#This Row],[Discount]]&gt;0, "Discounted", "Non-Discounted")</f>
        <v>Discounted</v>
      </c>
      <c r="AF619">
        <f>IF(Orders[[#This Row],[Profit]]&lt;0,Orders[[#This Row],[Profit]], 0)</f>
        <v>0</v>
      </c>
      <c r="AG619">
        <f>IF(Orders[[#This Row],[Profit]]&gt;0,Orders[[#This Row],[Profit]], 0)</f>
        <v>67.11</v>
      </c>
      <c r="AH619" s="7">
        <f>IFERROR((Orders[[#This Row],[Sales]]/Orders[[#This Row],[Profit_Prodcut/]])*100, "")</f>
        <v>403.1440917895992</v>
      </c>
      <c r="AI619" s="9">
        <f>Orders[[#This Row],[Discount]]</f>
        <v>0.09</v>
      </c>
    </row>
    <row r="620" spans="1:35">
      <c r="A620">
        <v>20808</v>
      </c>
      <c r="B620" t="s">
        <v>59</v>
      </c>
      <c r="C620" s="9">
        <v>0.04</v>
      </c>
      <c r="D620" s="7">
        <v>54.94</v>
      </c>
      <c r="E620">
        <v>6.35</v>
      </c>
      <c r="F620">
        <v>1.02</v>
      </c>
      <c r="G620">
        <v>1108</v>
      </c>
      <c r="H620" t="s">
        <v>1212</v>
      </c>
      <c r="I620" t="s">
        <v>52</v>
      </c>
      <c r="J620" t="s">
        <v>61</v>
      </c>
      <c r="K620" t="s">
        <v>32</v>
      </c>
      <c r="L620" t="s">
        <v>96</v>
      </c>
      <c r="M620" t="s">
        <v>34</v>
      </c>
      <c r="N620" t="s">
        <v>890</v>
      </c>
      <c r="O620">
        <v>0.39</v>
      </c>
      <c r="P620" t="s">
        <v>36</v>
      </c>
      <c r="Q620" t="s">
        <v>64</v>
      </c>
      <c r="R620" t="s">
        <v>133</v>
      </c>
      <c r="S620" t="s">
        <v>1213</v>
      </c>
      <c r="T620">
        <v>75146</v>
      </c>
      <c r="U620" s="1">
        <v>42144</v>
      </c>
      <c r="V620" s="1">
        <v>42147</v>
      </c>
      <c r="W620">
        <v>13</v>
      </c>
      <c r="X620" s="6">
        <v>79.62</v>
      </c>
      <c r="Y620">
        <v>86409</v>
      </c>
      <c r="Z620">
        <v>3</v>
      </c>
      <c r="AA620" s="10">
        <v>69</v>
      </c>
      <c r="AB620">
        <v>3.32</v>
      </c>
      <c r="AC620" t="s">
        <v>3060</v>
      </c>
      <c r="AD620" t="s">
        <v>3070</v>
      </c>
      <c r="AE620" t="str">
        <f>IF(Orders[[#This Row],[Discount]]&gt;0, "Discounted", "Non-Discounted")</f>
        <v>Discounted</v>
      </c>
      <c r="AF620">
        <f>IF(Orders[[#This Row],[Profit]]&lt;0,Orders[[#This Row],[Profit]], 0)</f>
        <v>0</v>
      </c>
      <c r="AG620">
        <f>IF(Orders[[#This Row],[Profit]]&gt;0,Orders[[#This Row],[Profit]], 0)</f>
        <v>54.94</v>
      </c>
      <c r="AH620" s="7">
        <f>IFERROR((Orders[[#This Row],[Sales]]/Orders[[#This Row],[Profit_Prodcut/]])*100, "")</f>
        <v>144.92173279941755</v>
      </c>
      <c r="AI620" s="9">
        <f>Orders[[#This Row],[Discount]]</f>
        <v>0.04</v>
      </c>
    </row>
    <row r="621" spans="1:35">
      <c r="A621">
        <v>20809</v>
      </c>
      <c r="B621" t="s">
        <v>59</v>
      </c>
      <c r="C621" s="9">
        <v>0.02</v>
      </c>
      <c r="D621" s="7">
        <v>168.24</v>
      </c>
      <c r="E621">
        <v>65.989999999999995</v>
      </c>
      <c r="F621">
        <v>8.99</v>
      </c>
      <c r="G621">
        <v>1108</v>
      </c>
      <c r="H621" t="s">
        <v>1212</v>
      </c>
      <c r="I621" t="s">
        <v>30</v>
      </c>
      <c r="J621" t="s">
        <v>61</v>
      </c>
      <c r="K621" t="s">
        <v>80</v>
      </c>
      <c r="L621" t="s">
        <v>81</v>
      </c>
      <c r="M621" t="s">
        <v>62</v>
      </c>
      <c r="N621" t="s">
        <v>618</v>
      </c>
      <c r="O621">
        <v>0.56000000000000005</v>
      </c>
      <c r="P621" t="s">
        <v>36</v>
      </c>
      <c r="Q621" t="s">
        <v>64</v>
      </c>
      <c r="R621" t="s">
        <v>133</v>
      </c>
      <c r="S621" t="s">
        <v>1213</v>
      </c>
      <c r="T621">
        <v>75146</v>
      </c>
      <c r="U621" s="1">
        <v>42144</v>
      </c>
      <c r="V621" s="1">
        <v>42145</v>
      </c>
      <c r="W621">
        <v>8</v>
      </c>
      <c r="X621" s="6">
        <v>479.79</v>
      </c>
      <c r="Y621">
        <v>86409</v>
      </c>
      <c r="Z621">
        <v>1</v>
      </c>
      <c r="AA621" s="10">
        <v>35.06</v>
      </c>
      <c r="AB621">
        <v>9.7899999999999991</v>
      </c>
      <c r="AC621" t="s">
        <v>3060</v>
      </c>
      <c r="AD621" t="s">
        <v>3070</v>
      </c>
      <c r="AE621" t="str">
        <f>IF(Orders[[#This Row],[Discount]]&gt;0, "Discounted", "Non-Discounted")</f>
        <v>Discounted</v>
      </c>
      <c r="AF621">
        <f>IF(Orders[[#This Row],[Profit]]&lt;0,Orders[[#This Row],[Profit]], 0)</f>
        <v>0</v>
      </c>
      <c r="AG621">
        <f>IF(Orders[[#This Row],[Profit]]&gt;0,Orders[[#This Row],[Profit]], 0)</f>
        <v>168.24</v>
      </c>
      <c r="AH621" s="7">
        <f>IFERROR((Orders[[#This Row],[Sales]]/Orders[[#This Row],[Profit_Prodcut/]])*100, "")</f>
        <v>285.18188302425102</v>
      </c>
      <c r="AI621" s="9">
        <f>Orders[[#This Row],[Discount]]</f>
        <v>0.02</v>
      </c>
    </row>
    <row r="622" spans="1:35">
      <c r="A622">
        <v>22480</v>
      </c>
      <c r="B622" t="s">
        <v>59</v>
      </c>
      <c r="C622" s="9">
        <v>0.08</v>
      </c>
      <c r="D622" s="7">
        <v>-169.23</v>
      </c>
      <c r="E622">
        <v>8.3699999999999992</v>
      </c>
      <c r="F622">
        <v>10.16</v>
      </c>
      <c r="G622">
        <v>1109</v>
      </c>
      <c r="H622" t="s">
        <v>1214</v>
      </c>
      <c r="I622" t="s">
        <v>52</v>
      </c>
      <c r="J622" t="s">
        <v>117</v>
      </c>
      <c r="K622" t="s">
        <v>44</v>
      </c>
      <c r="L622" t="s">
        <v>53</v>
      </c>
      <c r="M622" t="s">
        <v>239</v>
      </c>
      <c r="N622" t="s">
        <v>1215</v>
      </c>
      <c r="O622">
        <v>0.59</v>
      </c>
      <c r="P622" t="s">
        <v>36</v>
      </c>
      <c r="Q622" t="s">
        <v>64</v>
      </c>
      <c r="R622" t="s">
        <v>133</v>
      </c>
      <c r="S622" t="s">
        <v>1216</v>
      </c>
      <c r="T622">
        <v>78041</v>
      </c>
      <c r="U622" s="1">
        <v>42184</v>
      </c>
      <c r="V622" s="1">
        <v>42184</v>
      </c>
      <c r="W622">
        <v>13</v>
      </c>
      <c r="X622" s="6">
        <v>108.99</v>
      </c>
      <c r="Y622">
        <v>86410</v>
      </c>
      <c r="Z622">
        <v>0</v>
      </c>
      <c r="AA622" s="10">
        <v>-155.27000000000001</v>
      </c>
      <c r="AB622">
        <v>9.48</v>
      </c>
      <c r="AC622" t="s">
        <v>3058</v>
      </c>
      <c r="AD622" t="s">
        <v>3070</v>
      </c>
      <c r="AE622" t="str">
        <f>IF(Orders[[#This Row],[Discount]]&gt;0, "Discounted", "Non-Discounted")</f>
        <v>Discounted</v>
      </c>
      <c r="AF622">
        <f>IF(Orders[[#This Row],[Profit]]&lt;0,Orders[[#This Row],[Profit]], 0)</f>
        <v>-169.23</v>
      </c>
      <c r="AG622">
        <f>IF(Orders[[#This Row],[Profit]]&gt;0,Orders[[#This Row],[Profit]], 0)</f>
        <v>0</v>
      </c>
      <c r="AH622" s="7" t="str">
        <f>IFERROR((Orders[[#This Row],[Sales]]/Orders[[#This Row],[Profit_Prodcut/]])*100, "")</f>
        <v/>
      </c>
      <c r="AI622" s="9">
        <f>Orders[[#This Row],[Discount]]</f>
        <v>0.08</v>
      </c>
    </row>
    <row r="623" spans="1:35">
      <c r="A623">
        <v>20176</v>
      </c>
      <c r="B623" t="s">
        <v>40</v>
      </c>
      <c r="C623" s="9">
        <v>0.03</v>
      </c>
      <c r="D623" s="7">
        <v>1272.58</v>
      </c>
      <c r="E623">
        <v>300.98</v>
      </c>
      <c r="F623">
        <v>54.92</v>
      </c>
      <c r="G623">
        <v>1112</v>
      </c>
      <c r="H623" t="s">
        <v>1217</v>
      </c>
      <c r="I623" t="s">
        <v>42</v>
      </c>
      <c r="J623" t="s">
        <v>31</v>
      </c>
      <c r="K623" t="s">
        <v>44</v>
      </c>
      <c r="L623" t="s">
        <v>194</v>
      </c>
      <c r="M623" t="s">
        <v>124</v>
      </c>
      <c r="N623" t="s">
        <v>195</v>
      </c>
      <c r="O623">
        <v>0.55000000000000004</v>
      </c>
      <c r="P623" t="s">
        <v>36</v>
      </c>
      <c r="Q623" t="s">
        <v>37</v>
      </c>
      <c r="R623" t="s">
        <v>48</v>
      </c>
      <c r="S623" t="s">
        <v>1218</v>
      </c>
      <c r="T623">
        <v>92399</v>
      </c>
      <c r="U623" s="1">
        <v>42096</v>
      </c>
      <c r="V623" s="1">
        <v>42098</v>
      </c>
      <c r="W623">
        <v>12</v>
      </c>
      <c r="X623" s="6">
        <v>3527.82</v>
      </c>
      <c r="Y623">
        <v>90832</v>
      </c>
      <c r="Z623">
        <v>2</v>
      </c>
      <c r="AA623" s="10">
        <v>36.07</v>
      </c>
      <c r="AB623">
        <v>109.11</v>
      </c>
      <c r="AC623" t="s">
        <v>3061</v>
      </c>
      <c r="AD623" t="s">
        <v>3070</v>
      </c>
      <c r="AE623" t="str">
        <f>IF(Orders[[#This Row],[Discount]]&gt;0, "Discounted", "Non-Discounted")</f>
        <v>Discounted</v>
      </c>
      <c r="AF623">
        <f>IF(Orders[[#This Row],[Profit]]&lt;0,Orders[[#This Row],[Profit]], 0)</f>
        <v>0</v>
      </c>
      <c r="AG623">
        <f>IF(Orders[[#This Row],[Profit]]&gt;0,Orders[[#This Row],[Profit]], 0)</f>
        <v>1272.58</v>
      </c>
      <c r="AH623" s="7">
        <f>IFERROR((Orders[[#This Row],[Sales]]/Orders[[#This Row],[Profit_Prodcut/]])*100, "")</f>
        <v>277.21793521821814</v>
      </c>
      <c r="AI623" s="9">
        <f>Orders[[#This Row],[Discount]]</f>
        <v>0.03</v>
      </c>
    </row>
    <row r="624" spans="1:35">
      <c r="A624">
        <v>20177</v>
      </c>
      <c r="B624" t="s">
        <v>40</v>
      </c>
      <c r="C624" s="9">
        <v>0.02</v>
      </c>
      <c r="D624" s="7">
        <v>-5390.74</v>
      </c>
      <c r="E624">
        <v>2550.14</v>
      </c>
      <c r="F624">
        <v>29.7</v>
      </c>
      <c r="G624">
        <v>1112</v>
      </c>
      <c r="H624" t="s">
        <v>1217</v>
      </c>
      <c r="I624" t="s">
        <v>42</v>
      </c>
      <c r="J624" t="s">
        <v>31</v>
      </c>
      <c r="K624" t="s">
        <v>80</v>
      </c>
      <c r="L624" t="s">
        <v>88</v>
      </c>
      <c r="M624" t="s">
        <v>46</v>
      </c>
      <c r="N624" t="s">
        <v>1219</v>
      </c>
      <c r="O624">
        <v>0.56999999999999995</v>
      </c>
      <c r="P624" t="s">
        <v>36</v>
      </c>
      <c r="Q624" t="s">
        <v>37</v>
      </c>
      <c r="R624" t="s">
        <v>48</v>
      </c>
      <c r="S624" t="s">
        <v>1218</v>
      </c>
      <c r="T624">
        <v>92399</v>
      </c>
      <c r="U624" s="1">
        <v>42096</v>
      </c>
      <c r="V624" s="1">
        <v>42098</v>
      </c>
      <c r="W624">
        <v>2</v>
      </c>
      <c r="X624" s="6">
        <v>4698.21</v>
      </c>
      <c r="Y624">
        <v>90832</v>
      </c>
      <c r="Z624">
        <v>2</v>
      </c>
      <c r="AA624" s="10">
        <v>-114.74</v>
      </c>
      <c r="AB624">
        <v>95.88</v>
      </c>
      <c r="AC624" t="s">
        <v>3061</v>
      </c>
      <c r="AD624" t="s">
        <v>3070</v>
      </c>
      <c r="AE624" t="str">
        <f>IF(Orders[[#This Row],[Discount]]&gt;0, "Discounted", "Non-Discounted")</f>
        <v>Discounted</v>
      </c>
      <c r="AF624">
        <f>IF(Orders[[#This Row],[Profit]]&lt;0,Orders[[#This Row],[Profit]], 0)</f>
        <v>-5390.74</v>
      </c>
      <c r="AG624">
        <f>IF(Orders[[#This Row],[Profit]]&gt;0,Orders[[#This Row],[Profit]], 0)</f>
        <v>0</v>
      </c>
      <c r="AH624" s="7" t="str">
        <f>IFERROR((Orders[[#This Row],[Sales]]/Orders[[#This Row],[Profit_Prodcut/]])*100, "")</f>
        <v/>
      </c>
      <c r="AI624" s="9">
        <f>Orders[[#This Row],[Discount]]</f>
        <v>0.02</v>
      </c>
    </row>
    <row r="625" spans="1:35">
      <c r="A625">
        <v>26060</v>
      </c>
      <c r="B625" t="s">
        <v>50</v>
      </c>
      <c r="C625" s="9">
        <v>0.01</v>
      </c>
      <c r="D625" s="7">
        <v>29.73</v>
      </c>
      <c r="E625">
        <v>2.89</v>
      </c>
      <c r="F625">
        <v>0.5</v>
      </c>
      <c r="G625">
        <v>1113</v>
      </c>
      <c r="H625" t="s">
        <v>1220</v>
      </c>
      <c r="I625" t="s">
        <v>52</v>
      </c>
      <c r="J625" t="s">
        <v>31</v>
      </c>
      <c r="K625" t="s">
        <v>32</v>
      </c>
      <c r="L625" t="s">
        <v>137</v>
      </c>
      <c r="M625" t="s">
        <v>62</v>
      </c>
      <c r="N625" t="s">
        <v>792</v>
      </c>
      <c r="O625">
        <v>0.38</v>
      </c>
      <c r="P625" t="s">
        <v>36</v>
      </c>
      <c r="Q625" t="s">
        <v>37</v>
      </c>
      <c r="R625" t="s">
        <v>258</v>
      </c>
      <c r="S625" t="s">
        <v>1221</v>
      </c>
      <c r="T625">
        <v>80004</v>
      </c>
      <c r="U625" s="1">
        <v>42100</v>
      </c>
      <c r="V625" s="1">
        <v>42101</v>
      </c>
      <c r="W625">
        <v>14</v>
      </c>
      <c r="X625" s="6">
        <v>43.08</v>
      </c>
      <c r="Y625">
        <v>90833</v>
      </c>
      <c r="Z625">
        <v>1</v>
      </c>
      <c r="AA625" s="10">
        <v>69</v>
      </c>
      <c r="AB625">
        <v>0.44</v>
      </c>
      <c r="AC625" t="s">
        <v>3061</v>
      </c>
      <c r="AD625" t="s">
        <v>3070</v>
      </c>
      <c r="AE625" t="str">
        <f>IF(Orders[[#This Row],[Discount]]&gt;0, "Discounted", "Non-Discounted")</f>
        <v>Discounted</v>
      </c>
      <c r="AF625">
        <f>IF(Orders[[#This Row],[Profit]]&lt;0,Orders[[#This Row],[Profit]], 0)</f>
        <v>0</v>
      </c>
      <c r="AG625">
        <f>IF(Orders[[#This Row],[Profit]]&gt;0,Orders[[#This Row],[Profit]], 0)</f>
        <v>29.73</v>
      </c>
      <c r="AH625" s="7">
        <f>IFERROR((Orders[[#This Row],[Sales]]/Orders[[#This Row],[Profit_Prodcut/]])*100, "")</f>
        <v>144.90413723511602</v>
      </c>
      <c r="AI625" s="9">
        <f>Orders[[#This Row],[Discount]]</f>
        <v>0.01</v>
      </c>
    </row>
    <row r="626" spans="1:35">
      <c r="A626">
        <v>26061</v>
      </c>
      <c r="B626" t="s">
        <v>50</v>
      </c>
      <c r="C626" s="9">
        <v>0</v>
      </c>
      <c r="D626" s="7">
        <v>-187.11</v>
      </c>
      <c r="E626">
        <v>55.99</v>
      </c>
      <c r="F626">
        <v>5</v>
      </c>
      <c r="G626">
        <v>1113</v>
      </c>
      <c r="H626" t="s">
        <v>1220</v>
      </c>
      <c r="I626" t="s">
        <v>52</v>
      </c>
      <c r="J626" t="s">
        <v>31</v>
      </c>
      <c r="K626" t="s">
        <v>80</v>
      </c>
      <c r="L626" t="s">
        <v>81</v>
      </c>
      <c r="M626" t="s">
        <v>54</v>
      </c>
      <c r="N626" t="s">
        <v>692</v>
      </c>
      <c r="O626">
        <v>0.8</v>
      </c>
      <c r="P626" t="s">
        <v>36</v>
      </c>
      <c r="Q626" t="s">
        <v>37</v>
      </c>
      <c r="R626" t="s">
        <v>258</v>
      </c>
      <c r="S626" t="s">
        <v>1221</v>
      </c>
      <c r="T626">
        <v>80004</v>
      </c>
      <c r="U626" s="1">
        <v>42100</v>
      </c>
      <c r="V626" s="1">
        <v>42102</v>
      </c>
      <c r="W626">
        <v>5</v>
      </c>
      <c r="X626" s="6">
        <v>258.93</v>
      </c>
      <c r="Y626">
        <v>90833</v>
      </c>
      <c r="Z626">
        <v>2</v>
      </c>
      <c r="AA626" s="10">
        <v>-72.260000000000005</v>
      </c>
      <c r="AB626">
        <v>0</v>
      </c>
      <c r="AC626" t="s">
        <v>3061</v>
      </c>
      <c r="AD626" t="s">
        <v>3071</v>
      </c>
      <c r="AE626" t="str">
        <f>IF(Orders[[#This Row],[Discount]]&gt;0, "Discounted", "Non-Discounted")</f>
        <v>Non-Discounted</v>
      </c>
      <c r="AF626">
        <f>IF(Orders[[#This Row],[Profit]]&lt;0,Orders[[#This Row],[Profit]], 0)</f>
        <v>-187.11</v>
      </c>
      <c r="AG626">
        <f>IF(Orders[[#This Row],[Profit]]&gt;0,Orders[[#This Row],[Profit]], 0)</f>
        <v>0</v>
      </c>
      <c r="AH626" s="7" t="str">
        <f>IFERROR((Orders[[#This Row],[Sales]]/Orders[[#This Row],[Profit_Prodcut/]])*100, "")</f>
        <v/>
      </c>
      <c r="AI626" s="9">
        <f>Orders[[#This Row],[Discount]]</f>
        <v>0</v>
      </c>
    </row>
    <row r="627" spans="1:35">
      <c r="A627">
        <v>21579</v>
      </c>
      <c r="B627" t="s">
        <v>40</v>
      </c>
      <c r="C627" s="9">
        <v>0.06</v>
      </c>
      <c r="D627" s="7">
        <v>-139.29</v>
      </c>
      <c r="E627">
        <v>64.650000000000006</v>
      </c>
      <c r="F627">
        <v>35</v>
      </c>
      <c r="G627">
        <v>1117</v>
      </c>
      <c r="H627" t="s">
        <v>1222</v>
      </c>
      <c r="I627" t="s">
        <v>52</v>
      </c>
      <c r="J627" t="s">
        <v>43</v>
      </c>
      <c r="K627" t="s">
        <v>32</v>
      </c>
      <c r="L627" t="s">
        <v>144</v>
      </c>
      <c r="M627" t="s">
        <v>239</v>
      </c>
      <c r="N627" t="s">
        <v>931</v>
      </c>
      <c r="O627">
        <v>0.8</v>
      </c>
      <c r="P627" t="s">
        <v>36</v>
      </c>
      <c r="Q627" t="s">
        <v>37</v>
      </c>
      <c r="R627" t="s">
        <v>381</v>
      </c>
      <c r="S627" t="s">
        <v>1223</v>
      </c>
      <c r="T627">
        <v>85705</v>
      </c>
      <c r="U627" s="1">
        <v>42040</v>
      </c>
      <c r="V627" s="1">
        <v>42041</v>
      </c>
      <c r="W627">
        <v>4</v>
      </c>
      <c r="X627" s="6">
        <v>277.60000000000002</v>
      </c>
      <c r="Y627">
        <v>86768</v>
      </c>
      <c r="Z627">
        <v>1</v>
      </c>
      <c r="AA627" s="10">
        <v>-50.18</v>
      </c>
      <c r="AB627">
        <v>17.72</v>
      </c>
      <c r="AC627" t="s">
        <v>3059</v>
      </c>
      <c r="AD627" t="s">
        <v>3070</v>
      </c>
      <c r="AE627" t="str">
        <f>IF(Orders[[#This Row],[Discount]]&gt;0, "Discounted", "Non-Discounted")</f>
        <v>Discounted</v>
      </c>
      <c r="AF627">
        <f>IF(Orders[[#This Row],[Profit]]&lt;0,Orders[[#This Row],[Profit]], 0)</f>
        <v>-139.29</v>
      </c>
      <c r="AG627">
        <f>IF(Orders[[#This Row],[Profit]]&gt;0,Orders[[#This Row],[Profit]], 0)</f>
        <v>0</v>
      </c>
      <c r="AH627" s="7" t="str">
        <f>IFERROR((Orders[[#This Row],[Sales]]/Orders[[#This Row],[Profit_Prodcut/]])*100, "")</f>
        <v/>
      </c>
      <c r="AI627" s="9">
        <f>Orders[[#This Row],[Discount]]</f>
        <v>0.06</v>
      </c>
    </row>
    <row r="628" spans="1:35">
      <c r="A628">
        <v>21329</v>
      </c>
      <c r="B628" t="s">
        <v>109</v>
      </c>
      <c r="C628" s="9">
        <v>0.04</v>
      </c>
      <c r="D628" s="7">
        <v>108</v>
      </c>
      <c r="E628">
        <v>19.98</v>
      </c>
      <c r="F628">
        <v>8.68</v>
      </c>
      <c r="G628">
        <v>1121</v>
      </c>
      <c r="H628" t="s">
        <v>1224</v>
      </c>
      <c r="I628" t="s">
        <v>52</v>
      </c>
      <c r="J628" t="s">
        <v>117</v>
      </c>
      <c r="K628" t="s">
        <v>32</v>
      </c>
      <c r="L628" t="s">
        <v>96</v>
      </c>
      <c r="M628" t="s">
        <v>62</v>
      </c>
      <c r="N628" t="s">
        <v>1225</v>
      </c>
      <c r="O628">
        <v>0.37</v>
      </c>
      <c r="P628" t="s">
        <v>36</v>
      </c>
      <c r="Q628" t="s">
        <v>37</v>
      </c>
      <c r="R628" t="s">
        <v>48</v>
      </c>
      <c r="S628" t="s">
        <v>1226</v>
      </c>
      <c r="T628">
        <v>92592</v>
      </c>
      <c r="U628" s="1">
        <v>42042</v>
      </c>
      <c r="V628" s="1">
        <v>42049</v>
      </c>
      <c r="W628">
        <v>8</v>
      </c>
      <c r="X628" s="6">
        <v>168.04</v>
      </c>
      <c r="Y628">
        <v>86767</v>
      </c>
      <c r="Z628">
        <v>7</v>
      </c>
      <c r="AA628" s="10">
        <v>64.27</v>
      </c>
      <c r="AB628">
        <v>7</v>
      </c>
      <c r="AC628" t="s">
        <v>3059</v>
      </c>
      <c r="AD628" t="s">
        <v>3070</v>
      </c>
      <c r="AE628" t="str">
        <f>IF(Orders[[#This Row],[Discount]]&gt;0, "Discounted", "Non-Discounted")</f>
        <v>Discounted</v>
      </c>
      <c r="AF628">
        <f>IF(Orders[[#This Row],[Profit]]&lt;0,Orders[[#This Row],[Profit]], 0)</f>
        <v>0</v>
      </c>
      <c r="AG628">
        <f>IF(Orders[[#This Row],[Profit]]&gt;0,Orders[[#This Row],[Profit]], 0)</f>
        <v>108</v>
      </c>
      <c r="AH628" s="7">
        <f>IFERROR((Orders[[#This Row],[Sales]]/Orders[[#This Row],[Profit_Prodcut/]])*100, "")</f>
        <v>155.59259259259258</v>
      </c>
      <c r="AI628" s="9">
        <f>Orders[[#This Row],[Discount]]</f>
        <v>0.04</v>
      </c>
    </row>
    <row r="629" spans="1:35">
      <c r="A629">
        <v>21330</v>
      </c>
      <c r="B629" t="s">
        <v>109</v>
      </c>
      <c r="C629" s="9">
        <v>0.08</v>
      </c>
      <c r="D629" s="7">
        <v>377.15</v>
      </c>
      <c r="E629">
        <v>125.99</v>
      </c>
      <c r="F629">
        <v>7.69</v>
      </c>
      <c r="G629">
        <v>1121</v>
      </c>
      <c r="H629" t="s">
        <v>1224</v>
      </c>
      <c r="I629" t="s">
        <v>52</v>
      </c>
      <c r="J629" t="s">
        <v>117</v>
      </c>
      <c r="K629" t="s">
        <v>80</v>
      </c>
      <c r="L629" t="s">
        <v>81</v>
      </c>
      <c r="M629" t="s">
        <v>62</v>
      </c>
      <c r="N629" t="s">
        <v>1227</v>
      </c>
      <c r="O629">
        <v>0.57999999999999996</v>
      </c>
      <c r="P629" t="s">
        <v>36</v>
      </c>
      <c r="Q629" t="s">
        <v>37</v>
      </c>
      <c r="R629" t="s">
        <v>48</v>
      </c>
      <c r="S629" t="s">
        <v>1226</v>
      </c>
      <c r="T629">
        <v>92592</v>
      </c>
      <c r="U629" s="1">
        <v>42042</v>
      </c>
      <c r="V629" s="1">
        <v>42044</v>
      </c>
      <c r="W629">
        <v>7</v>
      </c>
      <c r="X629" s="6">
        <v>703.46</v>
      </c>
      <c r="Y629">
        <v>86767</v>
      </c>
      <c r="Z629">
        <v>2</v>
      </c>
      <c r="AA629" s="10">
        <v>53.61</v>
      </c>
      <c r="AB629">
        <v>61.17</v>
      </c>
      <c r="AC629" t="s">
        <v>3059</v>
      </c>
      <c r="AD629" t="s">
        <v>3070</v>
      </c>
      <c r="AE629" t="str">
        <f>IF(Orders[[#This Row],[Discount]]&gt;0, "Discounted", "Non-Discounted")</f>
        <v>Discounted</v>
      </c>
      <c r="AF629">
        <f>IF(Orders[[#This Row],[Profit]]&lt;0,Orders[[#This Row],[Profit]], 0)</f>
        <v>0</v>
      </c>
      <c r="AG629">
        <f>IF(Orders[[#This Row],[Profit]]&gt;0,Orders[[#This Row],[Profit]], 0)</f>
        <v>377.15</v>
      </c>
      <c r="AH629" s="7">
        <f>IFERROR((Orders[[#This Row],[Sales]]/Orders[[#This Row],[Profit_Prodcut/]])*100, "")</f>
        <v>186.51995227363122</v>
      </c>
      <c r="AI629" s="9">
        <f>Orders[[#This Row],[Discount]]</f>
        <v>0.08</v>
      </c>
    </row>
    <row r="630" spans="1:35">
      <c r="A630">
        <v>20612</v>
      </c>
      <c r="B630" t="s">
        <v>28</v>
      </c>
      <c r="C630" s="9">
        <v>0.03</v>
      </c>
      <c r="D630" s="7">
        <v>-127.05</v>
      </c>
      <c r="E630">
        <v>7.3</v>
      </c>
      <c r="F630">
        <v>7.72</v>
      </c>
      <c r="G630">
        <v>1123</v>
      </c>
      <c r="H630" t="s">
        <v>1228</v>
      </c>
      <c r="I630" t="s">
        <v>52</v>
      </c>
      <c r="J630" t="s">
        <v>61</v>
      </c>
      <c r="K630" t="s">
        <v>32</v>
      </c>
      <c r="L630" t="s">
        <v>112</v>
      </c>
      <c r="M630" t="s">
        <v>62</v>
      </c>
      <c r="N630" t="s">
        <v>1229</v>
      </c>
      <c r="O630">
        <v>0.38</v>
      </c>
      <c r="P630" t="s">
        <v>36</v>
      </c>
      <c r="Q630" t="s">
        <v>37</v>
      </c>
      <c r="R630" t="s">
        <v>48</v>
      </c>
      <c r="S630" t="s">
        <v>550</v>
      </c>
      <c r="T630">
        <v>95661</v>
      </c>
      <c r="U630" s="1">
        <v>42078</v>
      </c>
      <c r="V630" s="1">
        <v>42081</v>
      </c>
      <c r="W630">
        <v>14</v>
      </c>
      <c r="X630" s="6">
        <v>103.61</v>
      </c>
      <c r="Y630">
        <v>87015</v>
      </c>
      <c r="Z630">
        <v>3</v>
      </c>
      <c r="AA630" s="10">
        <v>-122.63</v>
      </c>
      <c r="AB630">
        <v>3.2</v>
      </c>
      <c r="AC630" t="s">
        <v>3062</v>
      </c>
      <c r="AD630" t="s">
        <v>3070</v>
      </c>
      <c r="AE630" t="str">
        <f>IF(Orders[[#This Row],[Discount]]&gt;0, "Discounted", "Non-Discounted")</f>
        <v>Discounted</v>
      </c>
      <c r="AF630">
        <f>IF(Orders[[#This Row],[Profit]]&lt;0,Orders[[#This Row],[Profit]], 0)</f>
        <v>-127.05</v>
      </c>
      <c r="AG630">
        <f>IF(Orders[[#This Row],[Profit]]&gt;0,Orders[[#This Row],[Profit]], 0)</f>
        <v>0</v>
      </c>
      <c r="AH630" s="7" t="str">
        <f>IFERROR((Orders[[#This Row],[Sales]]/Orders[[#This Row],[Profit_Prodcut/]])*100, "")</f>
        <v/>
      </c>
      <c r="AI630" s="9">
        <f>Orders[[#This Row],[Discount]]</f>
        <v>0.03</v>
      </c>
    </row>
    <row r="631" spans="1:35">
      <c r="A631">
        <v>18212</v>
      </c>
      <c r="B631" t="s">
        <v>28</v>
      </c>
      <c r="C631" s="9">
        <v>0.09</v>
      </c>
      <c r="D631" s="7">
        <v>2169.75</v>
      </c>
      <c r="E631">
        <v>175.99</v>
      </c>
      <c r="F631">
        <v>4.99</v>
      </c>
      <c r="G631">
        <v>1123</v>
      </c>
      <c r="H631" t="s">
        <v>1228</v>
      </c>
      <c r="I631" t="s">
        <v>52</v>
      </c>
      <c r="J631" t="s">
        <v>61</v>
      </c>
      <c r="K631" t="s">
        <v>80</v>
      </c>
      <c r="L631" t="s">
        <v>81</v>
      </c>
      <c r="M631" t="s">
        <v>62</v>
      </c>
      <c r="N631" t="s">
        <v>142</v>
      </c>
      <c r="O631">
        <v>0.59</v>
      </c>
      <c r="P631" t="s">
        <v>36</v>
      </c>
      <c r="Q631" t="s">
        <v>37</v>
      </c>
      <c r="R631" t="s">
        <v>48</v>
      </c>
      <c r="S631" t="s">
        <v>550</v>
      </c>
      <c r="T631">
        <v>95661</v>
      </c>
      <c r="U631" s="1">
        <v>42175</v>
      </c>
      <c r="V631" s="1">
        <v>42177</v>
      </c>
      <c r="W631">
        <v>22</v>
      </c>
      <c r="X631" s="6">
        <v>3144.56</v>
      </c>
      <c r="Y631">
        <v>87016</v>
      </c>
      <c r="Z631">
        <v>2</v>
      </c>
      <c r="AA631" s="10">
        <v>69</v>
      </c>
      <c r="AB631">
        <v>311</v>
      </c>
      <c r="AC631" t="s">
        <v>3058</v>
      </c>
      <c r="AD631" t="s">
        <v>3070</v>
      </c>
      <c r="AE631" t="str">
        <f>IF(Orders[[#This Row],[Discount]]&gt;0, "Discounted", "Non-Discounted")</f>
        <v>Discounted</v>
      </c>
      <c r="AF631">
        <f>IF(Orders[[#This Row],[Profit]]&lt;0,Orders[[#This Row],[Profit]], 0)</f>
        <v>0</v>
      </c>
      <c r="AG631">
        <f>IF(Orders[[#This Row],[Profit]]&gt;0,Orders[[#This Row],[Profit]], 0)</f>
        <v>2169.75</v>
      </c>
      <c r="AH631" s="7">
        <f>IFERROR((Orders[[#This Row],[Sales]]/Orders[[#This Row],[Profit_Prodcut/]])*100, "")</f>
        <v>144.92729577140224</v>
      </c>
      <c r="AI631" s="9">
        <f>Orders[[#This Row],[Discount]]</f>
        <v>0.09</v>
      </c>
    </row>
    <row r="632" spans="1:35">
      <c r="A632">
        <v>18211</v>
      </c>
      <c r="B632" t="s">
        <v>28</v>
      </c>
      <c r="C632" s="9">
        <v>0.09</v>
      </c>
      <c r="D632" s="7">
        <v>-229.93</v>
      </c>
      <c r="E632">
        <v>160.97999999999999</v>
      </c>
      <c r="F632">
        <v>35.020000000000003</v>
      </c>
      <c r="G632">
        <v>1124</v>
      </c>
      <c r="H632" t="s">
        <v>1230</v>
      </c>
      <c r="I632" t="s">
        <v>42</v>
      </c>
      <c r="J632" t="s">
        <v>61</v>
      </c>
      <c r="K632" t="s">
        <v>44</v>
      </c>
      <c r="L632" t="s">
        <v>194</v>
      </c>
      <c r="M632" t="s">
        <v>124</v>
      </c>
      <c r="N632" t="s">
        <v>751</v>
      </c>
      <c r="O632">
        <v>0.72</v>
      </c>
      <c r="P632" t="s">
        <v>36</v>
      </c>
      <c r="Q632" t="s">
        <v>56</v>
      </c>
      <c r="R632" t="s">
        <v>231</v>
      </c>
      <c r="S632" t="s">
        <v>1231</v>
      </c>
      <c r="T632">
        <v>6360</v>
      </c>
      <c r="U632" s="1">
        <v>42175</v>
      </c>
      <c r="V632" s="1">
        <v>42176</v>
      </c>
      <c r="W632">
        <v>18</v>
      </c>
      <c r="X632" s="6">
        <v>2653.02</v>
      </c>
      <c r="Y632">
        <v>87016</v>
      </c>
      <c r="Z632">
        <v>1</v>
      </c>
      <c r="AA632" s="10">
        <v>-8.67</v>
      </c>
      <c r="AB632">
        <v>262.39</v>
      </c>
      <c r="AC632" t="s">
        <v>3058</v>
      </c>
      <c r="AD632" t="s">
        <v>3070</v>
      </c>
      <c r="AE632" t="str">
        <f>IF(Orders[[#This Row],[Discount]]&gt;0, "Discounted", "Non-Discounted")</f>
        <v>Discounted</v>
      </c>
      <c r="AF632">
        <f>IF(Orders[[#This Row],[Profit]]&lt;0,Orders[[#This Row],[Profit]], 0)</f>
        <v>-229.93</v>
      </c>
      <c r="AG632">
        <f>IF(Orders[[#This Row],[Profit]]&gt;0,Orders[[#This Row],[Profit]], 0)</f>
        <v>0</v>
      </c>
      <c r="AH632" s="7" t="str">
        <f>IFERROR((Orders[[#This Row],[Sales]]/Orders[[#This Row],[Profit_Prodcut/]])*100, "")</f>
        <v/>
      </c>
      <c r="AI632" s="9">
        <f>Orders[[#This Row],[Discount]]</f>
        <v>0.09</v>
      </c>
    </row>
    <row r="633" spans="1:35">
      <c r="A633">
        <v>22052</v>
      </c>
      <c r="B633" t="s">
        <v>59</v>
      </c>
      <c r="C633" s="9">
        <v>0.02</v>
      </c>
      <c r="D633" s="7">
        <v>-93.74</v>
      </c>
      <c r="E633">
        <v>4.0599999999999996</v>
      </c>
      <c r="F633">
        <v>6.89</v>
      </c>
      <c r="G633">
        <v>1127</v>
      </c>
      <c r="H633" t="s">
        <v>1232</v>
      </c>
      <c r="I633" t="s">
        <v>52</v>
      </c>
      <c r="J633" t="s">
        <v>117</v>
      </c>
      <c r="K633" t="s">
        <v>32</v>
      </c>
      <c r="L633" t="s">
        <v>260</v>
      </c>
      <c r="M633" t="s">
        <v>62</v>
      </c>
      <c r="N633" t="s">
        <v>913</v>
      </c>
      <c r="O633">
        <v>0.6</v>
      </c>
      <c r="P633" t="s">
        <v>36</v>
      </c>
      <c r="Q633" t="s">
        <v>64</v>
      </c>
      <c r="R633" t="s">
        <v>133</v>
      </c>
      <c r="S633" t="s">
        <v>1233</v>
      </c>
      <c r="T633">
        <v>78852</v>
      </c>
      <c r="U633" s="1">
        <v>42059</v>
      </c>
      <c r="V633" s="1">
        <v>42061</v>
      </c>
      <c r="W633">
        <v>16</v>
      </c>
      <c r="X633" s="6">
        <v>66.81</v>
      </c>
      <c r="Y633">
        <v>87221</v>
      </c>
      <c r="Z633">
        <v>2</v>
      </c>
      <c r="AA633" s="10">
        <v>-140.30000000000001</v>
      </c>
      <c r="AB633">
        <v>1.36</v>
      </c>
      <c r="AC633" t="s">
        <v>3059</v>
      </c>
      <c r="AD633" t="s">
        <v>3070</v>
      </c>
      <c r="AE633" t="str">
        <f>IF(Orders[[#This Row],[Discount]]&gt;0, "Discounted", "Non-Discounted")</f>
        <v>Discounted</v>
      </c>
      <c r="AF633">
        <f>IF(Orders[[#This Row],[Profit]]&lt;0,Orders[[#This Row],[Profit]], 0)</f>
        <v>-93.74</v>
      </c>
      <c r="AG633">
        <f>IF(Orders[[#This Row],[Profit]]&gt;0,Orders[[#This Row],[Profit]], 0)</f>
        <v>0</v>
      </c>
      <c r="AH633" s="7" t="str">
        <f>IFERROR((Orders[[#This Row],[Sales]]/Orders[[#This Row],[Profit_Prodcut/]])*100, "")</f>
        <v/>
      </c>
      <c r="AI633" s="9">
        <f>Orders[[#This Row],[Discount]]</f>
        <v>0.02</v>
      </c>
    </row>
    <row r="634" spans="1:35">
      <c r="A634">
        <v>26377</v>
      </c>
      <c r="B634" t="s">
        <v>109</v>
      </c>
      <c r="C634" s="9">
        <v>0.04</v>
      </c>
      <c r="D634" s="7">
        <v>4.53</v>
      </c>
      <c r="E634">
        <v>4.71</v>
      </c>
      <c r="F634">
        <v>0.7</v>
      </c>
      <c r="G634">
        <v>1127</v>
      </c>
      <c r="H634" t="s">
        <v>1232</v>
      </c>
      <c r="I634" t="s">
        <v>52</v>
      </c>
      <c r="J634" t="s">
        <v>117</v>
      </c>
      <c r="K634" t="s">
        <v>32</v>
      </c>
      <c r="L634" t="s">
        <v>69</v>
      </c>
      <c r="M634" t="s">
        <v>34</v>
      </c>
      <c r="N634" t="s">
        <v>1234</v>
      </c>
      <c r="O634">
        <v>0.8</v>
      </c>
      <c r="P634" t="s">
        <v>36</v>
      </c>
      <c r="Q634" t="s">
        <v>64</v>
      </c>
      <c r="R634" t="s">
        <v>133</v>
      </c>
      <c r="S634" t="s">
        <v>1233</v>
      </c>
      <c r="T634">
        <v>78852</v>
      </c>
      <c r="U634" s="1">
        <v>42177</v>
      </c>
      <c r="V634" s="1">
        <v>42181</v>
      </c>
      <c r="W634">
        <v>19</v>
      </c>
      <c r="X634" s="6">
        <v>90.52</v>
      </c>
      <c r="Y634">
        <v>87222</v>
      </c>
      <c r="Z634">
        <v>4</v>
      </c>
      <c r="AA634" s="10">
        <v>5</v>
      </c>
      <c r="AB634">
        <v>3.77</v>
      </c>
      <c r="AC634" t="s">
        <v>3058</v>
      </c>
      <c r="AD634" t="s">
        <v>3070</v>
      </c>
      <c r="AE634" t="str">
        <f>IF(Orders[[#This Row],[Discount]]&gt;0, "Discounted", "Non-Discounted")</f>
        <v>Discounted</v>
      </c>
      <c r="AF634">
        <f>IF(Orders[[#This Row],[Profit]]&lt;0,Orders[[#This Row],[Profit]], 0)</f>
        <v>0</v>
      </c>
      <c r="AG634">
        <f>IF(Orders[[#This Row],[Profit]]&gt;0,Orders[[#This Row],[Profit]], 0)</f>
        <v>4.53</v>
      </c>
      <c r="AH634" s="7">
        <f>IFERROR((Orders[[#This Row],[Sales]]/Orders[[#This Row],[Profit_Prodcut/]])*100, "")</f>
        <v>1998.2339955849889</v>
      </c>
      <c r="AI634" s="9">
        <f>Orders[[#This Row],[Discount]]</f>
        <v>0.04</v>
      </c>
    </row>
    <row r="635" spans="1:35">
      <c r="A635">
        <v>26378</v>
      </c>
      <c r="B635" t="s">
        <v>109</v>
      </c>
      <c r="C635" s="9">
        <v>0.06</v>
      </c>
      <c r="D635" s="7">
        <v>9.7799999999999994</v>
      </c>
      <c r="E635">
        <v>4.2</v>
      </c>
      <c r="F635">
        <v>2.2599999999999998</v>
      </c>
      <c r="G635">
        <v>1128</v>
      </c>
      <c r="H635" t="s">
        <v>1235</v>
      </c>
      <c r="I635" t="s">
        <v>52</v>
      </c>
      <c r="J635" t="s">
        <v>117</v>
      </c>
      <c r="K635" t="s">
        <v>32</v>
      </c>
      <c r="L635" t="s">
        <v>96</v>
      </c>
      <c r="M635" t="s">
        <v>34</v>
      </c>
      <c r="N635" t="s">
        <v>1236</v>
      </c>
      <c r="O635">
        <v>0.36</v>
      </c>
      <c r="P635" t="s">
        <v>36</v>
      </c>
      <c r="Q635" t="s">
        <v>64</v>
      </c>
      <c r="R635" t="s">
        <v>133</v>
      </c>
      <c r="S635" t="s">
        <v>1237</v>
      </c>
      <c r="T635">
        <v>78539</v>
      </c>
      <c r="U635" s="1">
        <v>42177</v>
      </c>
      <c r="V635" s="1">
        <v>42182</v>
      </c>
      <c r="W635">
        <v>13</v>
      </c>
      <c r="X635" s="6">
        <v>55.97</v>
      </c>
      <c r="Y635">
        <v>87222</v>
      </c>
      <c r="Z635">
        <v>5</v>
      </c>
      <c r="AA635" s="10">
        <v>17.47</v>
      </c>
      <c r="AB635">
        <v>3.57</v>
      </c>
      <c r="AC635" t="s">
        <v>3058</v>
      </c>
      <c r="AD635" t="s">
        <v>3070</v>
      </c>
      <c r="AE635" t="str">
        <f>IF(Orders[[#This Row],[Discount]]&gt;0, "Discounted", "Non-Discounted")</f>
        <v>Discounted</v>
      </c>
      <c r="AF635">
        <f>IF(Orders[[#This Row],[Profit]]&lt;0,Orders[[#This Row],[Profit]], 0)</f>
        <v>0</v>
      </c>
      <c r="AG635">
        <f>IF(Orders[[#This Row],[Profit]]&gt;0,Orders[[#This Row],[Profit]], 0)</f>
        <v>9.7799999999999994</v>
      </c>
      <c r="AH635" s="7">
        <f>IFERROR((Orders[[#This Row],[Sales]]/Orders[[#This Row],[Profit_Prodcut/]])*100, "")</f>
        <v>572.29038854805731</v>
      </c>
      <c r="AI635" s="9">
        <f>Orders[[#This Row],[Discount]]</f>
        <v>0.06</v>
      </c>
    </row>
    <row r="636" spans="1:35">
      <c r="A636">
        <v>4501</v>
      </c>
      <c r="B636" t="s">
        <v>109</v>
      </c>
      <c r="C636" s="9">
        <v>0.04</v>
      </c>
      <c r="D636" s="7">
        <v>-63.81</v>
      </c>
      <c r="E636">
        <v>8.6</v>
      </c>
      <c r="F636">
        <v>6.19</v>
      </c>
      <c r="G636">
        <v>1129</v>
      </c>
      <c r="H636" t="s">
        <v>1238</v>
      </c>
      <c r="I636" t="s">
        <v>52</v>
      </c>
      <c r="J636" t="s">
        <v>43</v>
      </c>
      <c r="K636" t="s">
        <v>32</v>
      </c>
      <c r="L636" t="s">
        <v>112</v>
      </c>
      <c r="M636" t="s">
        <v>62</v>
      </c>
      <c r="N636" t="s">
        <v>927</v>
      </c>
      <c r="O636">
        <v>0.38</v>
      </c>
      <c r="P636" t="s">
        <v>36</v>
      </c>
      <c r="Q636" t="s">
        <v>56</v>
      </c>
      <c r="R636" t="s">
        <v>196</v>
      </c>
      <c r="S636" t="s">
        <v>197</v>
      </c>
      <c r="T636">
        <v>2118</v>
      </c>
      <c r="U636" s="1">
        <v>42051</v>
      </c>
      <c r="V636" s="1">
        <v>42058</v>
      </c>
      <c r="W636">
        <v>37</v>
      </c>
      <c r="X636" s="6">
        <v>311.66000000000003</v>
      </c>
      <c r="Y636">
        <v>32037</v>
      </c>
      <c r="Z636">
        <v>7</v>
      </c>
      <c r="AA636" s="10">
        <v>-20.48</v>
      </c>
      <c r="AB636">
        <v>12.99</v>
      </c>
      <c r="AC636" t="s">
        <v>3059</v>
      </c>
      <c r="AD636" t="s">
        <v>3070</v>
      </c>
      <c r="AE636" t="str">
        <f>IF(Orders[[#This Row],[Discount]]&gt;0, "Discounted", "Non-Discounted")</f>
        <v>Discounted</v>
      </c>
      <c r="AF636">
        <f>IF(Orders[[#This Row],[Profit]]&lt;0,Orders[[#This Row],[Profit]], 0)</f>
        <v>-63.81</v>
      </c>
      <c r="AG636">
        <f>IF(Orders[[#This Row],[Profit]]&gt;0,Orders[[#This Row],[Profit]], 0)</f>
        <v>0</v>
      </c>
      <c r="AH636" s="7" t="str">
        <f>IFERROR((Orders[[#This Row],[Sales]]/Orders[[#This Row],[Profit_Prodcut/]])*100, "")</f>
        <v/>
      </c>
      <c r="AI636" s="9">
        <f>Orders[[#This Row],[Discount]]</f>
        <v>0.04</v>
      </c>
    </row>
    <row r="637" spans="1:35">
      <c r="A637">
        <v>4502</v>
      </c>
      <c r="B637" t="s">
        <v>109</v>
      </c>
      <c r="C637" s="9">
        <v>7.0000000000000007E-2</v>
      </c>
      <c r="D637" s="7">
        <v>325.29000000000002</v>
      </c>
      <c r="E637">
        <v>699.99</v>
      </c>
      <c r="F637">
        <v>24.49</v>
      </c>
      <c r="G637">
        <v>1129</v>
      </c>
      <c r="H637" t="s">
        <v>1238</v>
      </c>
      <c r="I637" t="s">
        <v>52</v>
      </c>
      <c r="J637" t="s">
        <v>43</v>
      </c>
      <c r="K637" t="s">
        <v>80</v>
      </c>
      <c r="L637" t="s">
        <v>590</v>
      </c>
      <c r="M637" t="s">
        <v>239</v>
      </c>
      <c r="N637" t="s">
        <v>1239</v>
      </c>
      <c r="O637">
        <v>0.54</v>
      </c>
      <c r="P637" t="s">
        <v>36</v>
      </c>
      <c r="Q637" t="s">
        <v>56</v>
      </c>
      <c r="R637" t="s">
        <v>196</v>
      </c>
      <c r="S637" t="s">
        <v>197</v>
      </c>
      <c r="T637">
        <v>2118</v>
      </c>
      <c r="U637" s="1">
        <v>42051</v>
      </c>
      <c r="V637" s="1">
        <v>42055</v>
      </c>
      <c r="W637">
        <v>15</v>
      </c>
      <c r="X637" s="6">
        <v>9862.51</v>
      </c>
      <c r="Y637">
        <v>32037</v>
      </c>
      <c r="Z637">
        <v>4</v>
      </c>
      <c r="AA637" s="10">
        <v>3.3</v>
      </c>
      <c r="AB637">
        <v>742.34</v>
      </c>
      <c r="AC637" t="s">
        <v>3059</v>
      </c>
      <c r="AD637" t="s">
        <v>3070</v>
      </c>
      <c r="AE637" t="str">
        <f>IF(Orders[[#This Row],[Discount]]&gt;0, "Discounted", "Non-Discounted")</f>
        <v>Discounted</v>
      </c>
      <c r="AF637">
        <f>IF(Orders[[#This Row],[Profit]]&lt;0,Orders[[#This Row],[Profit]], 0)</f>
        <v>0</v>
      </c>
      <c r="AG637">
        <f>IF(Orders[[#This Row],[Profit]]&gt;0,Orders[[#This Row],[Profit]], 0)</f>
        <v>325.29000000000002</v>
      </c>
      <c r="AH637" s="7">
        <f>IFERROR((Orders[[#This Row],[Sales]]/Orders[[#This Row],[Profit_Prodcut/]])*100, "")</f>
        <v>3031.9130621906606</v>
      </c>
      <c r="AI637" s="9">
        <f>Orders[[#This Row],[Discount]]</f>
        <v>7.0000000000000007E-2</v>
      </c>
    </row>
    <row r="638" spans="1:35">
      <c r="A638">
        <v>6891</v>
      </c>
      <c r="B638" t="s">
        <v>40</v>
      </c>
      <c r="C638" s="9">
        <v>0.05</v>
      </c>
      <c r="D638" s="7">
        <v>-116.05</v>
      </c>
      <c r="E638">
        <v>5.78</v>
      </c>
      <c r="F638">
        <v>7.64</v>
      </c>
      <c r="G638">
        <v>1129</v>
      </c>
      <c r="H638" t="s">
        <v>1238</v>
      </c>
      <c r="I638" t="s">
        <v>30</v>
      </c>
      <c r="J638" t="s">
        <v>31</v>
      </c>
      <c r="K638" t="s">
        <v>32</v>
      </c>
      <c r="L638" t="s">
        <v>96</v>
      </c>
      <c r="M638" t="s">
        <v>62</v>
      </c>
      <c r="N638" t="s">
        <v>1240</v>
      </c>
      <c r="O638">
        <v>0.36</v>
      </c>
      <c r="P638" t="s">
        <v>36</v>
      </c>
      <c r="Q638" t="s">
        <v>56</v>
      </c>
      <c r="R638" t="s">
        <v>196</v>
      </c>
      <c r="S638" t="s">
        <v>197</v>
      </c>
      <c r="T638">
        <v>2118</v>
      </c>
      <c r="U638" s="1">
        <v>42092</v>
      </c>
      <c r="V638" s="1">
        <v>42094</v>
      </c>
      <c r="W638">
        <v>29</v>
      </c>
      <c r="X638" s="6">
        <v>177.41</v>
      </c>
      <c r="Y638">
        <v>49125</v>
      </c>
      <c r="Z638">
        <v>2</v>
      </c>
      <c r="AA638" s="10">
        <v>-65.41</v>
      </c>
      <c r="AB638">
        <v>9.34</v>
      </c>
      <c r="AC638" t="s">
        <v>3062</v>
      </c>
      <c r="AD638" t="s">
        <v>3070</v>
      </c>
      <c r="AE638" t="str">
        <f>IF(Orders[[#This Row],[Discount]]&gt;0, "Discounted", "Non-Discounted")</f>
        <v>Discounted</v>
      </c>
      <c r="AF638">
        <f>IF(Orders[[#This Row],[Profit]]&lt;0,Orders[[#This Row],[Profit]], 0)</f>
        <v>-116.05</v>
      </c>
      <c r="AG638">
        <f>IF(Orders[[#This Row],[Profit]]&gt;0,Orders[[#This Row],[Profit]], 0)</f>
        <v>0</v>
      </c>
      <c r="AH638" s="7" t="str">
        <f>IFERROR((Orders[[#This Row],[Sales]]/Orders[[#This Row],[Profit_Prodcut/]])*100, "")</f>
        <v/>
      </c>
      <c r="AI638" s="9">
        <f>Orders[[#This Row],[Discount]]</f>
        <v>0.05</v>
      </c>
    </row>
    <row r="639" spans="1:35">
      <c r="A639">
        <v>1917</v>
      </c>
      <c r="B639" t="s">
        <v>59</v>
      </c>
      <c r="C639" s="9">
        <v>0.02</v>
      </c>
      <c r="D639" s="7">
        <v>117.38</v>
      </c>
      <c r="E639">
        <v>7.64</v>
      </c>
      <c r="F639">
        <v>1.39</v>
      </c>
      <c r="G639">
        <v>1129</v>
      </c>
      <c r="H639" t="s">
        <v>1238</v>
      </c>
      <c r="I639" t="s">
        <v>52</v>
      </c>
      <c r="J639" t="s">
        <v>43</v>
      </c>
      <c r="K639" t="s">
        <v>32</v>
      </c>
      <c r="L639" t="s">
        <v>72</v>
      </c>
      <c r="M639" t="s">
        <v>62</v>
      </c>
      <c r="N639" t="s">
        <v>1241</v>
      </c>
      <c r="O639">
        <v>0.36</v>
      </c>
      <c r="P639" t="s">
        <v>36</v>
      </c>
      <c r="Q639" t="s">
        <v>56</v>
      </c>
      <c r="R639" t="s">
        <v>196</v>
      </c>
      <c r="S639" t="s">
        <v>197</v>
      </c>
      <c r="T639">
        <v>2118</v>
      </c>
      <c r="U639" s="1">
        <v>42145</v>
      </c>
      <c r="V639" s="1">
        <v>42147</v>
      </c>
      <c r="W639">
        <v>52</v>
      </c>
      <c r="X639" s="6">
        <v>406.91</v>
      </c>
      <c r="Y639">
        <v>13735</v>
      </c>
      <c r="Z639">
        <v>2</v>
      </c>
      <c r="AA639" s="10">
        <v>28.85</v>
      </c>
      <c r="AB639">
        <v>8.3000000000000007</v>
      </c>
      <c r="AC639" t="s">
        <v>3060</v>
      </c>
      <c r="AD639" t="s">
        <v>3070</v>
      </c>
      <c r="AE639" t="str">
        <f>IF(Orders[[#This Row],[Discount]]&gt;0, "Discounted", "Non-Discounted")</f>
        <v>Discounted</v>
      </c>
      <c r="AF639">
        <f>IF(Orders[[#This Row],[Profit]]&lt;0,Orders[[#This Row],[Profit]], 0)</f>
        <v>0</v>
      </c>
      <c r="AG639">
        <f>IF(Orders[[#This Row],[Profit]]&gt;0,Orders[[#This Row],[Profit]], 0)</f>
        <v>117.38</v>
      </c>
      <c r="AH639" s="7">
        <f>IFERROR((Orders[[#This Row],[Sales]]/Orders[[#This Row],[Profit_Prodcut/]])*100, "")</f>
        <v>346.66041915147389</v>
      </c>
      <c r="AI639" s="9">
        <f>Orders[[#This Row],[Discount]]</f>
        <v>0.02</v>
      </c>
    </row>
    <row r="640" spans="1:35">
      <c r="A640">
        <v>5568</v>
      </c>
      <c r="B640" t="s">
        <v>109</v>
      </c>
      <c r="C640" s="9">
        <v>0.03</v>
      </c>
      <c r="D640" s="7">
        <v>-144.19999999999999</v>
      </c>
      <c r="E640">
        <v>30.98</v>
      </c>
      <c r="F640">
        <v>6.5</v>
      </c>
      <c r="G640">
        <v>1129</v>
      </c>
      <c r="H640" t="s">
        <v>1238</v>
      </c>
      <c r="I640" t="s">
        <v>52</v>
      </c>
      <c r="J640" t="s">
        <v>31</v>
      </c>
      <c r="K640" t="s">
        <v>80</v>
      </c>
      <c r="L640" t="s">
        <v>183</v>
      </c>
      <c r="M640" t="s">
        <v>62</v>
      </c>
      <c r="N640" t="s">
        <v>1242</v>
      </c>
      <c r="O640">
        <v>0.79</v>
      </c>
      <c r="P640" t="s">
        <v>36</v>
      </c>
      <c r="Q640" t="s">
        <v>56</v>
      </c>
      <c r="R640" t="s">
        <v>196</v>
      </c>
      <c r="S640" t="s">
        <v>197</v>
      </c>
      <c r="T640">
        <v>2118</v>
      </c>
      <c r="U640" s="1">
        <v>42168</v>
      </c>
      <c r="V640" s="1">
        <v>42172</v>
      </c>
      <c r="W640">
        <v>44</v>
      </c>
      <c r="X640" s="6">
        <v>1332.09</v>
      </c>
      <c r="Y640">
        <v>39430</v>
      </c>
      <c r="Z640">
        <v>4</v>
      </c>
      <c r="AA640" s="10">
        <v>-10.83</v>
      </c>
      <c r="AB640">
        <v>41.2</v>
      </c>
      <c r="AC640" t="s">
        <v>3058</v>
      </c>
      <c r="AD640" t="s">
        <v>3070</v>
      </c>
      <c r="AE640" t="str">
        <f>IF(Orders[[#This Row],[Discount]]&gt;0, "Discounted", "Non-Discounted")</f>
        <v>Discounted</v>
      </c>
      <c r="AF640">
        <f>IF(Orders[[#This Row],[Profit]]&lt;0,Orders[[#This Row],[Profit]], 0)</f>
        <v>-144.19999999999999</v>
      </c>
      <c r="AG640">
        <f>IF(Orders[[#This Row],[Profit]]&gt;0,Orders[[#This Row],[Profit]], 0)</f>
        <v>0</v>
      </c>
      <c r="AH640" s="7" t="str">
        <f>IFERROR((Orders[[#This Row],[Sales]]/Orders[[#This Row],[Profit_Prodcut/]])*100, "")</f>
        <v/>
      </c>
      <c r="AI640" s="9">
        <f>Orders[[#This Row],[Discount]]</f>
        <v>0.03</v>
      </c>
    </row>
    <row r="641" spans="1:35">
      <c r="A641">
        <v>8099</v>
      </c>
      <c r="B641" t="s">
        <v>109</v>
      </c>
      <c r="C641" s="9">
        <v>0.02</v>
      </c>
      <c r="D641" s="7">
        <v>-46.92</v>
      </c>
      <c r="E641">
        <v>4.9800000000000004</v>
      </c>
      <c r="F641">
        <v>6.07</v>
      </c>
      <c r="G641">
        <v>1129</v>
      </c>
      <c r="H641" t="s">
        <v>1238</v>
      </c>
      <c r="I641" t="s">
        <v>52</v>
      </c>
      <c r="J641" t="s">
        <v>43</v>
      </c>
      <c r="K641" t="s">
        <v>32</v>
      </c>
      <c r="L641" t="s">
        <v>96</v>
      </c>
      <c r="M641" t="s">
        <v>62</v>
      </c>
      <c r="N641" t="s">
        <v>176</v>
      </c>
      <c r="O641">
        <v>0.36</v>
      </c>
      <c r="P641" t="s">
        <v>36</v>
      </c>
      <c r="Q641" t="s">
        <v>56</v>
      </c>
      <c r="R641" t="s">
        <v>196</v>
      </c>
      <c r="S641" t="s">
        <v>197</v>
      </c>
      <c r="T641">
        <v>2118</v>
      </c>
      <c r="U641" s="1">
        <v>42030</v>
      </c>
      <c r="V641" s="1">
        <v>42032</v>
      </c>
      <c r="W641">
        <v>19</v>
      </c>
      <c r="X641" s="6">
        <v>105.5</v>
      </c>
      <c r="Y641">
        <v>57794</v>
      </c>
      <c r="Z641">
        <v>2</v>
      </c>
      <c r="AA641" s="10">
        <v>-44.47</v>
      </c>
      <c r="AB641">
        <v>2.15</v>
      </c>
      <c r="AC641" t="s">
        <v>3057</v>
      </c>
      <c r="AD641" t="s">
        <v>3070</v>
      </c>
      <c r="AE641" t="str">
        <f>IF(Orders[[#This Row],[Discount]]&gt;0, "Discounted", "Non-Discounted")</f>
        <v>Discounted</v>
      </c>
      <c r="AF641">
        <f>IF(Orders[[#This Row],[Profit]]&lt;0,Orders[[#This Row],[Profit]], 0)</f>
        <v>-46.92</v>
      </c>
      <c r="AG641">
        <f>IF(Orders[[#This Row],[Profit]]&gt;0,Orders[[#This Row],[Profit]], 0)</f>
        <v>0</v>
      </c>
      <c r="AH641" s="7" t="str">
        <f>IFERROR((Orders[[#This Row],[Sales]]/Orders[[#This Row],[Profit_Prodcut/]])*100, "")</f>
        <v/>
      </c>
      <c r="AI641" s="9">
        <f>Orders[[#This Row],[Discount]]</f>
        <v>0.02</v>
      </c>
    </row>
    <row r="642" spans="1:35">
      <c r="A642">
        <v>19917</v>
      </c>
      <c r="B642" t="s">
        <v>59</v>
      </c>
      <c r="C642" s="9">
        <v>0.02</v>
      </c>
      <c r="D642" s="7">
        <v>70.19</v>
      </c>
      <c r="E642">
        <v>7.64</v>
      </c>
      <c r="F642">
        <v>1.39</v>
      </c>
      <c r="G642">
        <v>1131</v>
      </c>
      <c r="H642" t="s">
        <v>1243</v>
      </c>
      <c r="I642" t="s">
        <v>52</v>
      </c>
      <c r="J642" t="s">
        <v>43</v>
      </c>
      <c r="K642" t="s">
        <v>32</v>
      </c>
      <c r="L642" t="s">
        <v>72</v>
      </c>
      <c r="M642" t="s">
        <v>62</v>
      </c>
      <c r="N642" t="s">
        <v>1241</v>
      </c>
      <c r="O642">
        <v>0.36</v>
      </c>
      <c r="P642" t="s">
        <v>36</v>
      </c>
      <c r="Q642" t="s">
        <v>64</v>
      </c>
      <c r="R642" t="s">
        <v>133</v>
      </c>
      <c r="S642" t="s">
        <v>1244</v>
      </c>
      <c r="T642">
        <v>79907</v>
      </c>
      <c r="U642" s="1">
        <v>42145</v>
      </c>
      <c r="V642" s="1">
        <v>42147</v>
      </c>
      <c r="W642">
        <v>13</v>
      </c>
      <c r="X642" s="6">
        <v>101.73</v>
      </c>
      <c r="Y642">
        <v>88103</v>
      </c>
      <c r="Z642">
        <v>2</v>
      </c>
      <c r="AA642" s="10">
        <v>69</v>
      </c>
      <c r="AB642">
        <v>2.08</v>
      </c>
      <c r="AC642" t="s">
        <v>3060</v>
      </c>
      <c r="AD642" t="s">
        <v>3070</v>
      </c>
      <c r="AE642" t="str">
        <f>IF(Orders[[#This Row],[Discount]]&gt;0, "Discounted", "Non-Discounted")</f>
        <v>Discounted</v>
      </c>
      <c r="AF642">
        <f>IF(Orders[[#This Row],[Profit]]&lt;0,Orders[[#This Row],[Profit]], 0)</f>
        <v>0</v>
      </c>
      <c r="AG642">
        <f>IF(Orders[[#This Row],[Profit]]&gt;0,Orders[[#This Row],[Profit]], 0)</f>
        <v>70.19</v>
      </c>
      <c r="AH642" s="7">
        <f>IFERROR((Orders[[#This Row],[Sales]]/Orders[[#This Row],[Profit_Prodcut/]])*100, "")</f>
        <v>144.93517595099016</v>
      </c>
      <c r="AI642" s="9">
        <f>Orders[[#This Row],[Discount]]</f>
        <v>0.02</v>
      </c>
    </row>
    <row r="643" spans="1:35">
      <c r="A643">
        <v>23860</v>
      </c>
      <c r="B643" t="s">
        <v>59</v>
      </c>
      <c r="C643" s="9">
        <v>0.06</v>
      </c>
      <c r="D643" s="7">
        <v>-48.22</v>
      </c>
      <c r="E643">
        <v>6.37</v>
      </c>
      <c r="F643">
        <v>5.19</v>
      </c>
      <c r="G643">
        <v>1132</v>
      </c>
      <c r="H643" t="s">
        <v>1245</v>
      </c>
      <c r="I643" t="s">
        <v>52</v>
      </c>
      <c r="J643" t="s">
        <v>31</v>
      </c>
      <c r="K643" t="s">
        <v>32</v>
      </c>
      <c r="L643" t="s">
        <v>112</v>
      </c>
      <c r="M643" t="s">
        <v>62</v>
      </c>
      <c r="N643" t="s">
        <v>626</v>
      </c>
      <c r="O643">
        <v>0.38</v>
      </c>
      <c r="P643" t="s">
        <v>36</v>
      </c>
      <c r="Q643" t="s">
        <v>64</v>
      </c>
      <c r="R643" t="s">
        <v>133</v>
      </c>
      <c r="S643" t="s">
        <v>1246</v>
      </c>
      <c r="T643">
        <v>76039</v>
      </c>
      <c r="U643" s="1">
        <v>42045</v>
      </c>
      <c r="V643" s="1">
        <v>42046</v>
      </c>
      <c r="W643">
        <v>6</v>
      </c>
      <c r="X643" s="6">
        <v>37.700000000000003</v>
      </c>
      <c r="Y643">
        <v>88101</v>
      </c>
      <c r="Z643">
        <v>1</v>
      </c>
      <c r="AA643" s="10">
        <v>-127.9</v>
      </c>
      <c r="AB643">
        <v>2.41</v>
      </c>
      <c r="AC643" t="s">
        <v>3059</v>
      </c>
      <c r="AD643" t="s">
        <v>3070</v>
      </c>
      <c r="AE643" t="str">
        <f>IF(Orders[[#This Row],[Discount]]&gt;0, "Discounted", "Non-Discounted")</f>
        <v>Discounted</v>
      </c>
      <c r="AF643">
        <f>IF(Orders[[#This Row],[Profit]]&lt;0,Orders[[#This Row],[Profit]], 0)</f>
        <v>-48.22</v>
      </c>
      <c r="AG643">
        <f>IF(Orders[[#This Row],[Profit]]&gt;0,Orders[[#This Row],[Profit]], 0)</f>
        <v>0</v>
      </c>
      <c r="AH643" s="7" t="str">
        <f>IFERROR((Orders[[#This Row],[Sales]]/Orders[[#This Row],[Profit_Prodcut/]])*100, "")</f>
        <v/>
      </c>
      <c r="AI643" s="9">
        <f>Orders[[#This Row],[Discount]]</f>
        <v>0.06</v>
      </c>
    </row>
    <row r="644" spans="1:35">
      <c r="A644">
        <v>22501</v>
      </c>
      <c r="B644" t="s">
        <v>109</v>
      </c>
      <c r="C644" s="9">
        <v>0.04</v>
      </c>
      <c r="D644" s="7">
        <v>-63.81</v>
      </c>
      <c r="E644">
        <v>8.6</v>
      </c>
      <c r="F644">
        <v>6.19</v>
      </c>
      <c r="G644">
        <v>1132</v>
      </c>
      <c r="H644" t="s">
        <v>1245</v>
      </c>
      <c r="I644" t="s">
        <v>52</v>
      </c>
      <c r="J644" t="s">
        <v>43</v>
      </c>
      <c r="K644" t="s">
        <v>32</v>
      </c>
      <c r="L644" t="s">
        <v>112</v>
      </c>
      <c r="M644" t="s">
        <v>62</v>
      </c>
      <c r="N644" t="s">
        <v>927</v>
      </c>
      <c r="O644">
        <v>0.38</v>
      </c>
      <c r="P644" t="s">
        <v>36</v>
      </c>
      <c r="Q644" t="s">
        <v>64</v>
      </c>
      <c r="R644" t="s">
        <v>133</v>
      </c>
      <c r="S644" t="s">
        <v>1246</v>
      </c>
      <c r="T644">
        <v>76039</v>
      </c>
      <c r="U644" s="1">
        <v>42051</v>
      </c>
      <c r="V644" s="1">
        <v>42058</v>
      </c>
      <c r="W644">
        <v>9</v>
      </c>
      <c r="X644" s="6">
        <v>75.81</v>
      </c>
      <c r="Y644">
        <v>88102</v>
      </c>
      <c r="Z644">
        <v>7</v>
      </c>
      <c r="AA644" s="10">
        <v>-84.18</v>
      </c>
      <c r="AB644">
        <v>3.16</v>
      </c>
      <c r="AC644" t="s">
        <v>3059</v>
      </c>
      <c r="AD644" t="s">
        <v>3070</v>
      </c>
      <c r="AE644" t="str">
        <f>IF(Orders[[#This Row],[Discount]]&gt;0, "Discounted", "Non-Discounted")</f>
        <v>Discounted</v>
      </c>
      <c r="AF644">
        <f>IF(Orders[[#This Row],[Profit]]&lt;0,Orders[[#This Row],[Profit]], 0)</f>
        <v>-63.81</v>
      </c>
      <c r="AG644">
        <f>IF(Orders[[#This Row],[Profit]]&gt;0,Orders[[#This Row],[Profit]], 0)</f>
        <v>0</v>
      </c>
      <c r="AH644" s="7" t="str">
        <f>IFERROR((Orders[[#This Row],[Sales]]/Orders[[#This Row],[Profit_Prodcut/]])*100, "")</f>
        <v/>
      </c>
      <c r="AI644" s="9">
        <f>Orders[[#This Row],[Discount]]</f>
        <v>0.04</v>
      </c>
    </row>
    <row r="645" spans="1:35">
      <c r="A645">
        <v>22502</v>
      </c>
      <c r="B645" t="s">
        <v>109</v>
      </c>
      <c r="C645" s="9">
        <v>7.0000000000000007E-2</v>
      </c>
      <c r="D645" s="7">
        <v>325.29000000000002</v>
      </c>
      <c r="E645">
        <v>699.99</v>
      </c>
      <c r="F645">
        <v>24.49</v>
      </c>
      <c r="G645">
        <v>1132</v>
      </c>
      <c r="H645" t="s">
        <v>1245</v>
      </c>
      <c r="I645" t="s">
        <v>52</v>
      </c>
      <c r="J645" t="s">
        <v>43</v>
      </c>
      <c r="K645" t="s">
        <v>80</v>
      </c>
      <c r="L645" t="s">
        <v>590</v>
      </c>
      <c r="M645" t="s">
        <v>239</v>
      </c>
      <c r="N645" t="s">
        <v>1239</v>
      </c>
      <c r="O645">
        <v>0.54</v>
      </c>
      <c r="P645" t="s">
        <v>36</v>
      </c>
      <c r="Q645" t="s">
        <v>64</v>
      </c>
      <c r="R645" t="s">
        <v>133</v>
      </c>
      <c r="S645" t="s">
        <v>1246</v>
      </c>
      <c r="T645">
        <v>76039</v>
      </c>
      <c r="U645" s="1">
        <v>42051</v>
      </c>
      <c r="V645" s="1">
        <v>42055</v>
      </c>
      <c r="W645">
        <v>4</v>
      </c>
      <c r="X645" s="6">
        <v>2630</v>
      </c>
      <c r="Y645">
        <v>88102</v>
      </c>
      <c r="Z645">
        <v>4</v>
      </c>
      <c r="AA645" s="10">
        <v>12.37</v>
      </c>
      <c r="AB645">
        <v>197.96</v>
      </c>
      <c r="AC645" t="s">
        <v>3059</v>
      </c>
      <c r="AD645" t="s">
        <v>3070</v>
      </c>
      <c r="AE645" t="str">
        <f>IF(Orders[[#This Row],[Discount]]&gt;0, "Discounted", "Non-Discounted")</f>
        <v>Discounted</v>
      </c>
      <c r="AF645">
        <f>IF(Orders[[#This Row],[Profit]]&lt;0,Orders[[#This Row],[Profit]], 0)</f>
        <v>0</v>
      </c>
      <c r="AG645">
        <f>IF(Orders[[#This Row],[Profit]]&gt;0,Orders[[#This Row],[Profit]], 0)</f>
        <v>325.29000000000002</v>
      </c>
      <c r="AH645" s="7">
        <f>IFERROR((Orders[[#This Row],[Sales]]/Orders[[#This Row],[Profit_Prodcut/]])*100, "")</f>
        <v>808.50933013618601</v>
      </c>
      <c r="AI645" s="9">
        <f>Orders[[#This Row],[Discount]]</f>
        <v>7.0000000000000007E-2</v>
      </c>
    </row>
    <row r="646" spans="1:35">
      <c r="A646">
        <v>23568</v>
      </c>
      <c r="B646" t="s">
        <v>109</v>
      </c>
      <c r="C646" s="9">
        <v>0.03</v>
      </c>
      <c r="D646" s="7">
        <v>-115.36</v>
      </c>
      <c r="E646">
        <v>30.98</v>
      </c>
      <c r="F646">
        <v>6.5</v>
      </c>
      <c r="G646">
        <v>1132</v>
      </c>
      <c r="H646" t="s">
        <v>1245</v>
      </c>
      <c r="I646" t="s">
        <v>52</v>
      </c>
      <c r="J646" t="s">
        <v>31</v>
      </c>
      <c r="K646" t="s">
        <v>80</v>
      </c>
      <c r="L646" t="s">
        <v>183</v>
      </c>
      <c r="M646" t="s">
        <v>62</v>
      </c>
      <c r="N646" t="s">
        <v>1242</v>
      </c>
      <c r="O646">
        <v>0.79</v>
      </c>
      <c r="P646" t="s">
        <v>36</v>
      </c>
      <c r="Q646" t="s">
        <v>64</v>
      </c>
      <c r="R646" t="s">
        <v>133</v>
      </c>
      <c r="S646" t="s">
        <v>1246</v>
      </c>
      <c r="T646">
        <v>76039</v>
      </c>
      <c r="U646" s="1">
        <v>42168</v>
      </c>
      <c r="V646" s="1">
        <v>42172</v>
      </c>
      <c r="W646">
        <v>11</v>
      </c>
      <c r="X646" s="6">
        <v>333.02</v>
      </c>
      <c r="Y646">
        <v>88104</v>
      </c>
      <c r="Z646">
        <v>4</v>
      </c>
      <c r="AA646" s="10">
        <v>-34.64</v>
      </c>
      <c r="AB646">
        <v>10.3</v>
      </c>
      <c r="AC646" t="s">
        <v>3058</v>
      </c>
      <c r="AD646" t="s">
        <v>3070</v>
      </c>
      <c r="AE646" t="str">
        <f>IF(Orders[[#This Row],[Discount]]&gt;0, "Discounted", "Non-Discounted")</f>
        <v>Discounted</v>
      </c>
      <c r="AF646">
        <f>IF(Orders[[#This Row],[Profit]]&lt;0,Orders[[#This Row],[Profit]], 0)</f>
        <v>-115.36</v>
      </c>
      <c r="AG646">
        <f>IF(Orders[[#This Row],[Profit]]&gt;0,Orders[[#This Row],[Profit]], 0)</f>
        <v>0</v>
      </c>
      <c r="AH646" s="7" t="str">
        <f>IFERROR((Orders[[#This Row],[Sales]]/Orders[[#This Row],[Profit_Prodcut/]])*100, "")</f>
        <v/>
      </c>
      <c r="AI646" s="9">
        <f>Orders[[#This Row],[Discount]]</f>
        <v>0.03</v>
      </c>
    </row>
    <row r="647" spans="1:35">
      <c r="A647">
        <v>26099</v>
      </c>
      <c r="B647" t="s">
        <v>109</v>
      </c>
      <c r="C647" s="9">
        <v>0.02</v>
      </c>
      <c r="D647" s="7">
        <v>-46.92</v>
      </c>
      <c r="E647">
        <v>4.9800000000000004</v>
      </c>
      <c r="F647">
        <v>6.07</v>
      </c>
      <c r="G647">
        <v>1133</v>
      </c>
      <c r="H647" t="s">
        <v>1247</v>
      </c>
      <c r="I647" t="s">
        <v>52</v>
      </c>
      <c r="J647" t="s">
        <v>43</v>
      </c>
      <c r="K647" t="s">
        <v>32</v>
      </c>
      <c r="L647" t="s">
        <v>96</v>
      </c>
      <c r="M647" t="s">
        <v>62</v>
      </c>
      <c r="N647" t="s">
        <v>176</v>
      </c>
      <c r="O647">
        <v>0.36</v>
      </c>
      <c r="P647" t="s">
        <v>36</v>
      </c>
      <c r="Q647" t="s">
        <v>64</v>
      </c>
      <c r="R647" t="s">
        <v>133</v>
      </c>
      <c r="S647" t="s">
        <v>1248</v>
      </c>
      <c r="T647">
        <v>75234</v>
      </c>
      <c r="U647" s="1">
        <v>42030</v>
      </c>
      <c r="V647" s="1">
        <v>42032</v>
      </c>
      <c r="W647">
        <v>5</v>
      </c>
      <c r="X647" s="6">
        <v>27.76</v>
      </c>
      <c r="Y647">
        <v>88105</v>
      </c>
      <c r="Z647">
        <v>2</v>
      </c>
      <c r="AA647" s="10">
        <v>-169.02</v>
      </c>
      <c r="AB647">
        <v>0.56999999999999995</v>
      </c>
      <c r="AC647" t="s">
        <v>3057</v>
      </c>
      <c r="AD647" t="s">
        <v>3070</v>
      </c>
      <c r="AE647" t="str">
        <f>IF(Orders[[#This Row],[Discount]]&gt;0, "Discounted", "Non-Discounted")</f>
        <v>Discounted</v>
      </c>
      <c r="AF647">
        <f>IF(Orders[[#This Row],[Profit]]&lt;0,Orders[[#This Row],[Profit]], 0)</f>
        <v>-46.92</v>
      </c>
      <c r="AG647">
        <f>IF(Orders[[#This Row],[Profit]]&gt;0,Orders[[#This Row],[Profit]], 0)</f>
        <v>0</v>
      </c>
      <c r="AH647" s="7" t="str">
        <f>IFERROR((Orders[[#This Row],[Sales]]/Orders[[#This Row],[Profit_Prodcut/]])*100, "")</f>
        <v/>
      </c>
      <c r="AI647" s="9">
        <f>Orders[[#This Row],[Discount]]</f>
        <v>0.02</v>
      </c>
    </row>
    <row r="648" spans="1:35">
      <c r="A648">
        <v>22119</v>
      </c>
      <c r="B648" t="s">
        <v>28</v>
      </c>
      <c r="C648" s="9">
        <v>0.09</v>
      </c>
      <c r="D648" s="7">
        <v>2660.14</v>
      </c>
      <c r="E648">
        <v>270.97000000000003</v>
      </c>
      <c r="F648">
        <v>28.06</v>
      </c>
      <c r="G648">
        <v>1136</v>
      </c>
      <c r="H648" t="s">
        <v>1249</v>
      </c>
      <c r="I648" t="s">
        <v>42</v>
      </c>
      <c r="J648" t="s">
        <v>117</v>
      </c>
      <c r="K648" t="s">
        <v>80</v>
      </c>
      <c r="L648" t="s">
        <v>88</v>
      </c>
      <c r="M648" t="s">
        <v>46</v>
      </c>
      <c r="N648" t="s">
        <v>1250</v>
      </c>
      <c r="O648">
        <v>0.56000000000000005</v>
      </c>
      <c r="P648" t="s">
        <v>36</v>
      </c>
      <c r="Q648" t="s">
        <v>64</v>
      </c>
      <c r="R648" t="s">
        <v>181</v>
      </c>
      <c r="S648" t="s">
        <v>1251</v>
      </c>
      <c r="T648">
        <v>60188</v>
      </c>
      <c r="U648" s="1">
        <v>42006</v>
      </c>
      <c r="V648" s="1">
        <v>42008</v>
      </c>
      <c r="W648">
        <v>15</v>
      </c>
      <c r="X648" s="6">
        <v>3855.28</v>
      </c>
      <c r="Y648">
        <v>87940</v>
      </c>
      <c r="Z648">
        <v>2</v>
      </c>
      <c r="AA648" s="10">
        <v>69</v>
      </c>
      <c r="AB648">
        <v>381.29</v>
      </c>
      <c r="AC648" t="s">
        <v>3057</v>
      </c>
      <c r="AD648" t="s">
        <v>3070</v>
      </c>
      <c r="AE648" t="str">
        <f>IF(Orders[[#This Row],[Discount]]&gt;0, "Discounted", "Non-Discounted")</f>
        <v>Discounted</v>
      </c>
      <c r="AF648">
        <f>IF(Orders[[#This Row],[Profit]]&lt;0,Orders[[#This Row],[Profit]], 0)</f>
        <v>0</v>
      </c>
      <c r="AG648">
        <f>IF(Orders[[#This Row],[Profit]]&gt;0,Orders[[#This Row],[Profit]], 0)</f>
        <v>2660.14</v>
      </c>
      <c r="AH648" s="7">
        <f>IFERROR((Orders[[#This Row],[Sales]]/Orders[[#This Row],[Profit_Prodcut/]])*100, "")</f>
        <v>144.92771057162406</v>
      </c>
      <c r="AI648" s="9">
        <f>Orders[[#This Row],[Discount]]</f>
        <v>0.09</v>
      </c>
    </row>
    <row r="649" spans="1:35">
      <c r="A649">
        <v>19357</v>
      </c>
      <c r="B649" t="s">
        <v>59</v>
      </c>
      <c r="C649" s="9">
        <v>0.02</v>
      </c>
      <c r="D649" s="7">
        <v>-51.12</v>
      </c>
      <c r="E649">
        <v>160.97999999999999</v>
      </c>
      <c r="F649">
        <v>30</v>
      </c>
      <c r="G649">
        <v>1138</v>
      </c>
      <c r="H649" t="s">
        <v>1252</v>
      </c>
      <c r="I649" t="s">
        <v>42</v>
      </c>
      <c r="J649" t="s">
        <v>43</v>
      </c>
      <c r="K649" t="s">
        <v>44</v>
      </c>
      <c r="L649" t="s">
        <v>45</v>
      </c>
      <c r="M649" t="s">
        <v>46</v>
      </c>
      <c r="N649" t="s">
        <v>180</v>
      </c>
      <c r="O649">
        <v>0.62</v>
      </c>
      <c r="P649" t="s">
        <v>36</v>
      </c>
      <c r="Q649" t="s">
        <v>64</v>
      </c>
      <c r="R649" t="s">
        <v>133</v>
      </c>
      <c r="S649" t="s">
        <v>1253</v>
      </c>
      <c r="T649">
        <v>75056</v>
      </c>
      <c r="U649" s="1">
        <v>42051</v>
      </c>
      <c r="V649" s="1">
        <v>42054</v>
      </c>
      <c r="W649">
        <v>1</v>
      </c>
      <c r="X649" s="6">
        <v>192.49</v>
      </c>
      <c r="Y649">
        <v>86574</v>
      </c>
      <c r="Z649">
        <v>3</v>
      </c>
      <c r="AA649" s="10">
        <v>-26.56</v>
      </c>
      <c r="AB649">
        <v>3.93</v>
      </c>
      <c r="AC649" t="s">
        <v>3059</v>
      </c>
      <c r="AD649" t="s">
        <v>3070</v>
      </c>
      <c r="AE649" t="str">
        <f>IF(Orders[[#This Row],[Discount]]&gt;0, "Discounted", "Non-Discounted")</f>
        <v>Discounted</v>
      </c>
      <c r="AF649">
        <f>IF(Orders[[#This Row],[Profit]]&lt;0,Orders[[#This Row],[Profit]], 0)</f>
        <v>-51.12</v>
      </c>
      <c r="AG649">
        <f>IF(Orders[[#This Row],[Profit]]&gt;0,Orders[[#This Row],[Profit]], 0)</f>
        <v>0</v>
      </c>
      <c r="AH649" s="7" t="str">
        <f>IFERROR((Orders[[#This Row],[Sales]]/Orders[[#This Row],[Profit_Prodcut/]])*100, "")</f>
        <v/>
      </c>
      <c r="AI649" s="9">
        <f>Orders[[#This Row],[Discount]]</f>
        <v>0.02</v>
      </c>
    </row>
    <row r="650" spans="1:35">
      <c r="A650">
        <v>25467</v>
      </c>
      <c r="B650" t="s">
        <v>59</v>
      </c>
      <c r="C650" s="9">
        <v>0.05</v>
      </c>
      <c r="D650" s="7">
        <v>1766.78</v>
      </c>
      <c r="E650">
        <v>363.25</v>
      </c>
      <c r="F650">
        <v>19.989999999999998</v>
      </c>
      <c r="G650">
        <v>1142</v>
      </c>
      <c r="H650" t="s">
        <v>1254</v>
      </c>
      <c r="I650" t="s">
        <v>52</v>
      </c>
      <c r="J650" t="s">
        <v>43</v>
      </c>
      <c r="K650" t="s">
        <v>32</v>
      </c>
      <c r="L650" t="s">
        <v>260</v>
      </c>
      <c r="M650" t="s">
        <v>62</v>
      </c>
      <c r="N650" t="s">
        <v>1255</v>
      </c>
      <c r="O650">
        <v>0.56999999999999995</v>
      </c>
      <c r="P650" t="s">
        <v>36</v>
      </c>
      <c r="Q650" t="s">
        <v>64</v>
      </c>
      <c r="R650" t="s">
        <v>133</v>
      </c>
      <c r="S650" t="s">
        <v>1256</v>
      </c>
      <c r="T650">
        <v>76706</v>
      </c>
      <c r="U650" s="1">
        <v>42008</v>
      </c>
      <c r="V650" s="1">
        <v>42010</v>
      </c>
      <c r="W650">
        <v>7</v>
      </c>
      <c r="X650" s="6">
        <v>2560.5500000000002</v>
      </c>
      <c r="Y650">
        <v>86573</v>
      </c>
      <c r="Z650">
        <v>2</v>
      </c>
      <c r="AA650" s="10">
        <v>69</v>
      </c>
      <c r="AB650">
        <v>134.77000000000001</v>
      </c>
      <c r="AC650" t="s">
        <v>3057</v>
      </c>
      <c r="AD650" t="s">
        <v>3070</v>
      </c>
      <c r="AE650" t="str">
        <f>IF(Orders[[#This Row],[Discount]]&gt;0, "Discounted", "Non-Discounted")</f>
        <v>Discounted</v>
      </c>
      <c r="AF650">
        <f>IF(Orders[[#This Row],[Profit]]&lt;0,Orders[[#This Row],[Profit]], 0)</f>
        <v>0</v>
      </c>
      <c r="AG650">
        <f>IF(Orders[[#This Row],[Profit]]&gt;0,Orders[[#This Row],[Profit]], 0)</f>
        <v>1766.78</v>
      </c>
      <c r="AH650" s="7">
        <f>IFERROR((Orders[[#This Row],[Sales]]/Orders[[#This Row],[Profit_Prodcut/]])*100, "")</f>
        <v>144.92749521728797</v>
      </c>
      <c r="AI650" s="9">
        <f>Orders[[#This Row],[Discount]]</f>
        <v>0.05</v>
      </c>
    </row>
    <row r="651" spans="1:35">
      <c r="A651">
        <v>24539</v>
      </c>
      <c r="B651" t="s">
        <v>59</v>
      </c>
      <c r="C651" s="9">
        <v>0.01</v>
      </c>
      <c r="D651" s="7">
        <v>85.88</v>
      </c>
      <c r="E651">
        <v>18.97</v>
      </c>
      <c r="F651">
        <v>9.5399999999999991</v>
      </c>
      <c r="G651">
        <v>1142</v>
      </c>
      <c r="H651" t="s">
        <v>1254</v>
      </c>
      <c r="I651" t="s">
        <v>52</v>
      </c>
      <c r="J651" t="s">
        <v>43</v>
      </c>
      <c r="K651" t="s">
        <v>32</v>
      </c>
      <c r="L651" t="s">
        <v>96</v>
      </c>
      <c r="M651" t="s">
        <v>62</v>
      </c>
      <c r="N651" t="s">
        <v>226</v>
      </c>
      <c r="O651">
        <v>0.37</v>
      </c>
      <c r="P651" t="s">
        <v>36</v>
      </c>
      <c r="Q651" t="s">
        <v>64</v>
      </c>
      <c r="R651" t="s">
        <v>133</v>
      </c>
      <c r="S651" t="s">
        <v>1256</v>
      </c>
      <c r="T651">
        <v>76706</v>
      </c>
      <c r="U651" s="1">
        <v>42161</v>
      </c>
      <c r="V651" s="1">
        <v>42164</v>
      </c>
      <c r="W651">
        <v>11</v>
      </c>
      <c r="X651" s="6">
        <v>227.67</v>
      </c>
      <c r="Y651">
        <v>86575</v>
      </c>
      <c r="Z651">
        <v>3</v>
      </c>
      <c r="AA651" s="10">
        <v>37.72</v>
      </c>
      <c r="AB651">
        <v>2.2999999999999998</v>
      </c>
      <c r="AC651" t="s">
        <v>3058</v>
      </c>
      <c r="AD651" t="s">
        <v>3070</v>
      </c>
      <c r="AE651" t="str">
        <f>IF(Orders[[#This Row],[Discount]]&gt;0, "Discounted", "Non-Discounted")</f>
        <v>Discounted</v>
      </c>
      <c r="AF651">
        <f>IF(Orders[[#This Row],[Profit]]&lt;0,Orders[[#This Row],[Profit]], 0)</f>
        <v>0</v>
      </c>
      <c r="AG651">
        <f>IF(Orders[[#This Row],[Profit]]&gt;0,Orders[[#This Row],[Profit]], 0)</f>
        <v>85.88</v>
      </c>
      <c r="AH651" s="7">
        <f>IFERROR((Orders[[#This Row],[Sales]]/Orders[[#This Row],[Profit_Prodcut/]])*100, "")</f>
        <v>265.10246856078248</v>
      </c>
      <c r="AI651" s="9">
        <f>Orders[[#This Row],[Discount]]</f>
        <v>0.01</v>
      </c>
    </row>
    <row r="652" spans="1:35">
      <c r="A652">
        <v>25179</v>
      </c>
      <c r="B652" t="s">
        <v>109</v>
      </c>
      <c r="C652" s="9">
        <v>0.05</v>
      </c>
      <c r="D652" s="7">
        <v>6.09</v>
      </c>
      <c r="E652">
        <v>7.59</v>
      </c>
      <c r="F652">
        <v>4</v>
      </c>
      <c r="G652">
        <v>1151</v>
      </c>
      <c r="H652" t="s">
        <v>1257</v>
      </c>
      <c r="I652" t="s">
        <v>52</v>
      </c>
      <c r="J652" t="s">
        <v>31</v>
      </c>
      <c r="K652" t="s">
        <v>44</v>
      </c>
      <c r="L652" t="s">
        <v>53</v>
      </c>
      <c r="M652" t="s">
        <v>34</v>
      </c>
      <c r="N652" t="s">
        <v>447</v>
      </c>
      <c r="O652">
        <v>0.42</v>
      </c>
      <c r="P652" t="s">
        <v>36</v>
      </c>
      <c r="Q652" t="s">
        <v>56</v>
      </c>
      <c r="R652" t="s">
        <v>196</v>
      </c>
      <c r="S652" t="s">
        <v>1258</v>
      </c>
      <c r="T652">
        <v>1075</v>
      </c>
      <c r="U652" s="1">
        <v>42164</v>
      </c>
      <c r="V652" s="1">
        <v>42164</v>
      </c>
      <c r="W652">
        <v>1</v>
      </c>
      <c r="X652" s="6">
        <v>8.83</v>
      </c>
      <c r="Y652">
        <v>91344</v>
      </c>
      <c r="Z652">
        <v>0</v>
      </c>
      <c r="AA652" s="10">
        <v>69</v>
      </c>
      <c r="AB652">
        <v>0.46</v>
      </c>
      <c r="AC652" t="s">
        <v>3058</v>
      </c>
      <c r="AD652" t="s">
        <v>3070</v>
      </c>
      <c r="AE652" t="str">
        <f>IF(Orders[[#This Row],[Discount]]&gt;0, "Discounted", "Non-Discounted")</f>
        <v>Discounted</v>
      </c>
      <c r="AF652">
        <f>IF(Orders[[#This Row],[Profit]]&lt;0,Orders[[#This Row],[Profit]], 0)</f>
        <v>0</v>
      </c>
      <c r="AG652">
        <f>IF(Orders[[#This Row],[Profit]]&gt;0,Orders[[#This Row],[Profit]], 0)</f>
        <v>6.09</v>
      </c>
      <c r="AH652" s="7">
        <f>IFERROR((Orders[[#This Row],[Sales]]/Orders[[#This Row],[Profit_Prodcut/]])*100, "")</f>
        <v>144.99178981937604</v>
      </c>
      <c r="AI652" s="9">
        <f>Orders[[#This Row],[Discount]]</f>
        <v>0.05</v>
      </c>
    </row>
    <row r="653" spans="1:35">
      <c r="A653">
        <v>24224</v>
      </c>
      <c r="B653" t="s">
        <v>50</v>
      </c>
      <c r="C653" s="9">
        <v>0.09</v>
      </c>
      <c r="D653" s="7">
        <v>20.3</v>
      </c>
      <c r="E653">
        <v>9.11</v>
      </c>
      <c r="F653">
        <v>2.15</v>
      </c>
      <c r="G653">
        <v>1155</v>
      </c>
      <c r="H653" t="s">
        <v>1259</v>
      </c>
      <c r="I653" t="s">
        <v>30</v>
      </c>
      <c r="J653" t="s">
        <v>117</v>
      </c>
      <c r="K653" t="s">
        <v>32</v>
      </c>
      <c r="L653" t="s">
        <v>96</v>
      </c>
      <c r="M653" t="s">
        <v>34</v>
      </c>
      <c r="N653" t="s">
        <v>1260</v>
      </c>
      <c r="O653">
        <v>0.4</v>
      </c>
      <c r="P653" t="s">
        <v>36</v>
      </c>
      <c r="Q653" t="s">
        <v>37</v>
      </c>
      <c r="R653" t="s">
        <v>48</v>
      </c>
      <c r="S653" t="s">
        <v>1261</v>
      </c>
      <c r="T653">
        <v>90640</v>
      </c>
      <c r="U653" s="1">
        <v>42006</v>
      </c>
      <c r="V653" s="1">
        <v>42008</v>
      </c>
      <c r="W653">
        <v>4</v>
      </c>
      <c r="X653" s="6">
        <v>34.409999999999997</v>
      </c>
      <c r="Y653">
        <v>90853</v>
      </c>
      <c r="Z653">
        <v>2</v>
      </c>
      <c r="AA653" s="10">
        <v>58.99</v>
      </c>
      <c r="AB653">
        <v>3.4</v>
      </c>
      <c r="AC653" t="s">
        <v>3057</v>
      </c>
      <c r="AD653" t="s">
        <v>3070</v>
      </c>
      <c r="AE653" t="str">
        <f>IF(Orders[[#This Row],[Discount]]&gt;0, "Discounted", "Non-Discounted")</f>
        <v>Discounted</v>
      </c>
      <c r="AF653">
        <f>IF(Orders[[#This Row],[Profit]]&lt;0,Orders[[#This Row],[Profit]], 0)</f>
        <v>0</v>
      </c>
      <c r="AG653">
        <f>IF(Orders[[#This Row],[Profit]]&gt;0,Orders[[#This Row],[Profit]], 0)</f>
        <v>20.3</v>
      </c>
      <c r="AH653" s="7">
        <f>IFERROR((Orders[[#This Row],[Sales]]/Orders[[#This Row],[Profit_Prodcut/]])*100, "")</f>
        <v>169.50738916256157</v>
      </c>
      <c r="AI653" s="9">
        <f>Orders[[#This Row],[Discount]]</f>
        <v>0.09</v>
      </c>
    </row>
    <row r="654" spans="1:35">
      <c r="A654">
        <v>24225</v>
      </c>
      <c r="B654" t="s">
        <v>50</v>
      </c>
      <c r="C654" s="9">
        <v>0.08</v>
      </c>
      <c r="D654" s="7">
        <v>108.52</v>
      </c>
      <c r="E654">
        <v>15.04</v>
      </c>
      <c r="F654">
        <v>1.97</v>
      </c>
      <c r="G654">
        <v>1155</v>
      </c>
      <c r="H654" t="s">
        <v>1259</v>
      </c>
      <c r="I654" t="s">
        <v>52</v>
      </c>
      <c r="J654" t="s">
        <v>117</v>
      </c>
      <c r="K654" t="s">
        <v>32</v>
      </c>
      <c r="L654" t="s">
        <v>96</v>
      </c>
      <c r="M654" t="s">
        <v>34</v>
      </c>
      <c r="N654" t="s">
        <v>662</v>
      </c>
      <c r="O654">
        <v>0.39</v>
      </c>
      <c r="P654" t="s">
        <v>36</v>
      </c>
      <c r="Q654" t="s">
        <v>37</v>
      </c>
      <c r="R654" t="s">
        <v>48</v>
      </c>
      <c r="S654" t="s">
        <v>1261</v>
      </c>
      <c r="T654">
        <v>90640</v>
      </c>
      <c r="U654" s="1">
        <v>42006</v>
      </c>
      <c r="V654" s="1">
        <v>42006</v>
      </c>
      <c r="W654">
        <v>11</v>
      </c>
      <c r="X654" s="6">
        <v>157.27000000000001</v>
      </c>
      <c r="Y654">
        <v>90853</v>
      </c>
      <c r="Z654">
        <v>0</v>
      </c>
      <c r="AA654" s="10">
        <v>69</v>
      </c>
      <c r="AB654">
        <v>13.68</v>
      </c>
      <c r="AC654" t="s">
        <v>3057</v>
      </c>
      <c r="AD654" t="s">
        <v>3070</v>
      </c>
      <c r="AE654" t="str">
        <f>IF(Orders[[#This Row],[Discount]]&gt;0, "Discounted", "Non-Discounted")</f>
        <v>Discounted</v>
      </c>
      <c r="AF654">
        <f>IF(Orders[[#This Row],[Profit]]&lt;0,Orders[[#This Row],[Profit]], 0)</f>
        <v>0</v>
      </c>
      <c r="AG654">
        <f>IF(Orders[[#This Row],[Profit]]&gt;0,Orders[[#This Row],[Profit]], 0)</f>
        <v>108.52</v>
      </c>
      <c r="AH654" s="7">
        <f>IFERROR((Orders[[#This Row],[Sales]]/Orders[[#This Row],[Profit_Prodcut/]])*100, "")</f>
        <v>144.92259491338004</v>
      </c>
      <c r="AI654" s="9">
        <f>Orders[[#This Row],[Discount]]</f>
        <v>0.08</v>
      </c>
    </row>
    <row r="655" spans="1:35">
      <c r="A655">
        <v>20212</v>
      </c>
      <c r="B655" t="s">
        <v>28</v>
      </c>
      <c r="C655" s="9">
        <v>0.06</v>
      </c>
      <c r="D655" s="7">
        <v>48.47</v>
      </c>
      <c r="E655">
        <v>175.99</v>
      </c>
      <c r="F655">
        <v>8.99</v>
      </c>
      <c r="G655">
        <v>1156</v>
      </c>
      <c r="H655" t="s">
        <v>1262</v>
      </c>
      <c r="I655" t="s">
        <v>52</v>
      </c>
      <c r="J655" t="s">
        <v>117</v>
      </c>
      <c r="K655" t="s">
        <v>80</v>
      </c>
      <c r="L655" t="s">
        <v>81</v>
      </c>
      <c r="M655" t="s">
        <v>62</v>
      </c>
      <c r="N655" t="s">
        <v>171</v>
      </c>
      <c r="O655">
        <v>0.56999999999999995</v>
      </c>
      <c r="P655" t="s">
        <v>36</v>
      </c>
      <c r="Q655" t="s">
        <v>56</v>
      </c>
      <c r="R655" t="s">
        <v>196</v>
      </c>
      <c r="S655" t="s">
        <v>1263</v>
      </c>
      <c r="T655">
        <v>1876</v>
      </c>
      <c r="U655" s="1">
        <v>42049</v>
      </c>
      <c r="V655" s="1">
        <v>42050</v>
      </c>
      <c r="W655">
        <v>7</v>
      </c>
      <c r="X655" s="6">
        <v>1013.84</v>
      </c>
      <c r="Y655">
        <v>90855</v>
      </c>
      <c r="Z655">
        <v>1</v>
      </c>
      <c r="AA655" s="10">
        <v>4.78</v>
      </c>
      <c r="AB655">
        <v>64.709999999999994</v>
      </c>
      <c r="AC655" t="s">
        <v>3059</v>
      </c>
      <c r="AD655" t="s">
        <v>3070</v>
      </c>
      <c r="AE655" t="str">
        <f>IF(Orders[[#This Row],[Discount]]&gt;0, "Discounted", "Non-Discounted")</f>
        <v>Discounted</v>
      </c>
      <c r="AF655">
        <f>IF(Orders[[#This Row],[Profit]]&lt;0,Orders[[#This Row],[Profit]], 0)</f>
        <v>0</v>
      </c>
      <c r="AG655">
        <f>IF(Orders[[#This Row],[Profit]]&gt;0,Orders[[#This Row],[Profit]], 0)</f>
        <v>48.47</v>
      </c>
      <c r="AH655" s="7">
        <f>IFERROR((Orders[[#This Row],[Sales]]/Orders[[#This Row],[Profit_Prodcut/]])*100, "")</f>
        <v>2091.6855787084796</v>
      </c>
      <c r="AI655" s="9">
        <f>Orders[[#This Row],[Discount]]</f>
        <v>0.06</v>
      </c>
    </row>
    <row r="656" spans="1:35">
      <c r="A656">
        <v>20897</v>
      </c>
      <c r="B656" t="s">
        <v>28</v>
      </c>
      <c r="C656" s="9">
        <v>0.04</v>
      </c>
      <c r="D656" s="7">
        <v>-152.76</v>
      </c>
      <c r="E656">
        <v>100.98</v>
      </c>
      <c r="F656">
        <v>35.840000000000003</v>
      </c>
      <c r="G656">
        <v>1159</v>
      </c>
      <c r="H656" t="s">
        <v>1264</v>
      </c>
      <c r="I656" t="s">
        <v>42</v>
      </c>
      <c r="J656" t="s">
        <v>117</v>
      </c>
      <c r="K656" t="s">
        <v>44</v>
      </c>
      <c r="L656" t="s">
        <v>194</v>
      </c>
      <c r="M656" t="s">
        <v>124</v>
      </c>
      <c r="N656" t="s">
        <v>263</v>
      </c>
      <c r="O656">
        <v>0.62</v>
      </c>
      <c r="P656" t="s">
        <v>36</v>
      </c>
      <c r="Q656" t="s">
        <v>56</v>
      </c>
      <c r="R656" t="s">
        <v>57</v>
      </c>
      <c r="S656" t="s">
        <v>1265</v>
      </c>
      <c r="T656">
        <v>7086</v>
      </c>
      <c r="U656" s="1">
        <v>42144</v>
      </c>
      <c r="V656" s="1">
        <v>42145</v>
      </c>
      <c r="W656">
        <v>1</v>
      </c>
      <c r="X656" s="6">
        <v>110.75</v>
      </c>
      <c r="Y656">
        <v>90854</v>
      </c>
      <c r="Z656">
        <v>1</v>
      </c>
      <c r="AA656" s="10">
        <v>-137.93</v>
      </c>
      <c r="AB656">
        <v>4.6100000000000003</v>
      </c>
      <c r="AC656" t="s">
        <v>3060</v>
      </c>
      <c r="AD656" t="s">
        <v>3070</v>
      </c>
      <c r="AE656" t="str">
        <f>IF(Orders[[#This Row],[Discount]]&gt;0, "Discounted", "Non-Discounted")</f>
        <v>Discounted</v>
      </c>
      <c r="AF656">
        <f>IF(Orders[[#This Row],[Profit]]&lt;0,Orders[[#This Row],[Profit]], 0)</f>
        <v>-152.76</v>
      </c>
      <c r="AG656">
        <f>IF(Orders[[#This Row],[Profit]]&gt;0,Orders[[#This Row],[Profit]], 0)</f>
        <v>0</v>
      </c>
      <c r="AH656" s="7" t="str">
        <f>IFERROR((Orders[[#This Row],[Sales]]/Orders[[#This Row],[Profit_Prodcut/]])*100, "")</f>
        <v/>
      </c>
      <c r="AI656" s="9">
        <f>Orders[[#This Row],[Discount]]</f>
        <v>0.04</v>
      </c>
    </row>
    <row r="657" spans="1:35">
      <c r="A657">
        <v>18860</v>
      </c>
      <c r="B657" t="s">
        <v>40</v>
      </c>
      <c r="C657" s="9">
        <v>0.09</v>
      </c>
      <c r="D657" s="7">
        <v>125.21</v>
      </c>
      <c r="E657">
        <v>9.7799999999999994</v>
      </c>
      <c r="F657">
        <v>1.39</v>
      </c>
      <c r="G657">
        <v>1170</v>
      </c>
      <c r="H657" t="s">
        <v>1266</v>
      </c>
      <c r="I657" t="s">
        <v>52</v>
      </c>
      <c r="J657" t="s">
        <v>117</v>
      </c>
      <c r="K657" t="s">
        <v>32</v>
      </c>
      <c r="L657" t="s">
        <v>72</v>
      </c>
      <c r="M657" t="s">
        <v>62</v>
      </c>
      <c r="N657" t="s">
        <v>1267</v>
      </c>
      <c r="O657">
        <v>0.39</v>
      </c>
      <c r="P657" t="s">
        <v>36</v>
      </c>
      <c r="Q657" t="s">
        <v>56</v>
      </c>
      <c r="R657" t="s">
        <v>1151</v>
      </c>
      <c r="S657" t="s">
        <v>404</v>
      </c>
      <c r="T657">
        <v>19711</v>
      </c>
      <c r="U657" s="1">
        <v>42157</v>
      </c>
      <c r="V657" s="1">
        <v>42158</v>
      </c>
      <c r="W657">
        <v>19</v>
      </c>
      <c r="X657" s="6">
        <v>181.46</v>
      </c>
      <c r="Y657">
        <v>87520</v>
      </c>
      <c r="Z657">
        <v>1</v>
      </c>
      <c r="AA657" s="10">
        <v>69</v>
      </c>
      <c r="AB657">
        <v>17.95</v>
      </c>
      <c r="AC657" t="s">
        <v>3058</v>
      </c>
      <c r="AD657" t="s">
        <v>3070</v>
      </c>
      <c r="AE657" t="str">
        <f>IF(Orders[[#This Row],[Discount]]&gt;0, "Discounted", "Non-Discounted")</f>
        <v>Discounted</v>
      </c>
      <c r="AF657">
        <f>IF(Orders[[#This Row],[Profit]]&lt;0,Orders[[#This Row],[Profit]], 0)</f>
        <v>0</v>
      </c>
      <c r="AG657">
        <f>IF(Orders[[#This Row],[Profit]]&gt;0,Orders[[#This Row],[Profit]], 0)</f>
        <v>125.21</v>
      </c>
      <c r="AH657" s="7">
        <f>IFERROR((Orders[[#This Row],[Sales]]/Orders[[#This Row],[Profit_Prodcut/]])*100, "")</f>
        <v>144.92452679498444</v>
      </c>
      <c r="AI657" s="9">
        <f>Orders[[#This Row],[Discount]]</f>
        <v>0.09</v>
      </c>
    </row>
    <row r="658" spans="1:35">
      <c r="A658">
        <v>18861</v>
      </c>
      <c r="B658" t="s">
        <v>40</v>
      </c>
      <c r="C658" s="9">
        <v>0</v>
      </c>
      <c r="D658" s="7">
        <v>281.52999999999997</v>
      </c>
      <c r="E658">
        <v>200.99</v>
      </c>
      <c r="F658">
        <v>8.08</v>
      </c>
      <c r="G658">
        <v>1170</v>
      </c>
      <c r="H658" t="s">
        <v>1266</v>
      </c>
      <c r="I658" t="s">
        <v>52</v>
      </c>
      <c r="J658" t="s">
        <v>117</v>
      </c>
      <c r="K658" t="s">
        <v>80</v>
      </c>
      <c r="L658" t="s">
        <v>81</v>
      </c>
      <c r="M658" t="s">
        <v>62</v>
      </c>
      <c r="N658" t="s">
        <v>1268</v>
      </c>
      <c r="O658">
        <v>0.59</v>
      </c>
      <c r="P658" t="s">
        <v>36</v>
      </c>
      <c r="Q658" t="s">
        <v>56</v>
      </c>
      <c r="R658" t="s">
        <v>1151</v>
      </c>
      <c r="S658" t="s">
        <v>404</v>
      </c>
      <c r="T658">
        <v>19711</v>
      </c>
      <c r="U658" s="1">
        <v>42157</v>
      </c>
      <c r="V658" s="1">
        <v>42159</v>
      </c>
      <c r="W658">
        <v>6</v>
      </c>
      <c r="X658" s="6">
        <v>1076.3</v>
      </c>
      <c r="Y658">
        <v>87520</v>
      </c>
      <c r="Z658">
        <v>2</v>
      </c>
      <c r="AA658" s="10">
        <v>26.16</v>
      </c>
      <c r="AB658">
        <v>0</v>
      </c>
      <c r="AC658" t="s">
        <v>3058</v>
      </c>
      <c r="AD658" t="s">
        <v>3071</v>
      </c>
      <c r="AE658" t="str">
        <f>IF(Orders[[#This Row],[Discount]]&gt;0, "Discounted", "Non-Discounted")</f>
        <v>Non-Discounted</v>
      </c>
      <c r="AF658">
        <f>IF(Orders[[#This Row],[Profit]]&lt;0,Orders[[#This Row],[Profit]], 0)</f>
        <v>0</v>
      </c>
      <c r="AG658">
        <f>IF(Orders[[#This Row],[Profit]]&gt;0,Orders[[#This Row],[Profit]], 0)</f>
        <v>281.52999999999997</v>
      </c>
      <c r="AH658" s="7">
        <f>IFERROR((Orders[[#This Row],[Sales]]/Orders[[#This Row],[Profit_Prodcut/]])*100, "")</f>
        <v>382.30383973288815</v>
      </c>
      <c r="AI658" s="9">
        <f>Orders[[#This Row],[Discount]]</f>
        <v>0</v>
      </c>
    </row>
    <row r="659" spans="1:35">
      <c r="A659">
        <v>19182</v>
      </c>
      <c r="B659" t="s">
        <v>28</v>
      </c>
      <c r="C659" s="9">
        <v>0.03</v>
      </c>
      <c r="D659" s="7">
        <v>64.27</v>
      </c>
      <c r="E659">
        <v>4.4800000000000004</v>
      </c>
      <c r="F659">
        <v>49</v>
      </c>
      <c r="G659">
        <v>1178</v>
      </c>
      <c r="H659" t="s">
        <v>1269</v>
      </c>
      <c r="I659" t="s">
        <v>52</v>
      </c>
      <c r="J659" t="s">
        <v>117</v>
      </c>
      <c r="K659" t="s">
        <v>32</v>
      </c>
      <c r="L659" t="s">
        <v>260</v>
      </c>
      <c r="M659" t="s">
        <v>239</v>
      </c>
      <c r="N659" t="s">
        <v>683</v>
      </c>
      <c r="O659">
        <v>0.6</v>
      </c>
      <c r="P659" t="s">
        <v>36</v>
      </c>
      <c r="Q659" t="s">
        <v>139</v>
      </c>
      <c r="R659" t="s">
        <v>365</v>
      </c>
      <c r="S659" t="s">
        <v>1270</v>
      </c>
      <c r="T659">
        <v>32701</v>
      </c>
      <c r="U659" s="1">
        <v>42103</v>
      </c>
      <c r="V659" s="1">
        <v>42105</v>
      </c>
      <c r="W659">
        <v>2</v>
      </c>
      <c r="X659" s="6">
        <v>21.46</v>
      </c>
      <c r="Y659">
        <v>89787</v>
      </c>
      <c r="Z659">
        <v>2</v>
      </c>
      <c r="AA659" s="10">
        <v>299.47000000000003</v>
      </c>
      <c r="AB659">
        <v>0.66</v>
      </c>
      <c r="AC659" t="s">
        <v>3061</v>
      </c>
      <c r="AD659" t="s">
        <v>3070</v>
      </c>
      <c r="AE659" t="str">
        <f>IF(Orders[[#This Row],[Discount]]&gt;0, "Discounted", "Non-Discounted")</f>
        <v>Discounted</v>
      </c>
      <c r="AF659">
        <f>IF(Orders[[#This Row],[Profit]]&lt;0,Orders[[#This Row],[Profit]], 0)</f>
        <v>0</v>
      </c>
      <c r="AG659">
        <f>IF(Orders[[#This Row],[Profit]]&gt;0,Orders[[#This Row],[Profit]], 0)</f>
        <v>64.27</v>
      </c>
      <c r="AH659" s="7">
        <f>IFERROR((Orders[[#This Row],[Sales]]/Orders[[#This Row],[Profit_Prodcut/]])*100, "")</f>
        <v>33.390384316166177</v>
      </c>
      <c r="AI659" s="9">
        <f>Orders[[#This Row],[Discount]]</f>
        <v>0.03</v>
      </c>
    </row>
    <row r="660" spans="1:35">
      <c r="A660">
        <v>19183</v>
      </c>
      <c r="B660" t="s">
        <v>28</v>
      </c>
      <c r="C660" s="9">
        <v>0.06</v>
      </c>
      <c r="D660" s="7">
        <v>-302.62</v>
      </c>
      <c r="E660">
        <v>350.99</v>
      </c>
      <c r="F660">
        <v>39</v>
      </c>
      <c r="G660">
        <v>1178</v>
      </c>
      <c r="H660" t="s">
        <v>1269</v>
      </c>
      <c r="I660" t="s">
        <v>42</v>
      </c>
      <c r="J660" t="s">
        <v>117</v>
      </c>
      <c r="K660" t="s">
        <v>44</v>
      </c>
      <c r="L660" t="s">
        <v>45</v>
      </c>
      <c r="M660" t="s">
        <v>46</v>
      </c>
      <c r="N660" t="s">
        <v>1271</v>
      </c>
      <c r="O660">
        <v>0.55000000000000004</v>
      </c>
      <c r="P660" t="s">
        <v>36</v>
      </c>
      <c r="Q660" t="s">
        <v>139</v>
      </c>
      <c r="R660" t="s">
        <v>365</v>
      </c>
      <c r="S660" t="s">
        <v>1270</v>
      </c>
      <c r="T660">
        <v>32701</v>
      </c>
      <c r="U660" s="1">
        <v>42103</v>
      </c>
      <c r="V660" s="1">
        <v>42105</v>
      </c>
      <c r="W660">
        <v>10</v>
      </c>
      <c r="X660" s="6">
        <v>3506.78</v>
      </c>
      <c r="Y660">
        <v>89787</v>
      </c>
      <c r="Z660">
        <v>2</v>
      </c>
      <c r="AA660" s="10">
        <v>-8.6300000000000008</v>
      </c>
      <c r="AB660">
        <v>223.84</v>
      </c>
      <c r="AC660" t="s">
        <v>3061</v>
      </c>
      <c r="AD660" t="s">
        <v>3070</v>
      </c>
      <c r="AE660" t="str">
        <f>IF(Orders[[#This Row],[Discount]]&gt;0, "Discounted", "Non-Discounted")</f>
        <v>Discounted</v>
      </c>
      <c r="AF660">
        <f>IF(Orders[[#This Row],[Profit]]&lt;0,Orders[[#This Row],[Profit]], 0)</f>
        <v>-302.62</v>
      </c>
      <c r="AG660">
        <f>IF(Orders[[#This Row],[Profit]]&gt;0,Orders[[#This Row],[Profit]], 0)</f>
        <v>0</v>
      </c>
      <c r="AH660" s="7" t="str">
        <f>IFERROR((Orders[[#This Row],[Sales]]/Orders[[#This Row],[Profit_Prodcut/]])*100, "")</f>
        <v/>
      </c>
      <c r="AI660" s="9">
        <f>Orders[[#This Row],[Discount]]</f>
        <v>0.06</v>
      </c>
    </row>
    <row r="661" spans="1:35">
      <c r="A661">
        <v>19184</v>
      </c>
      <c r="B661" t="s">
        <v>28</v>
      </c>
      <c r="C661" s="9">
        <v>0.09</v>
      </c>
      <c r="D661" s="7">
        <v>5.69</v>
      </c>
      <c r="E661">
        <v>40.98</v>
      </c>
      <c r="F661">
        <v>6.5</v>
      </c>
      <c r="G661">
        <v>1178</v>
      </c>
      <c r="H661" t="s">
        <v>1269</v>
      </c>
      <c r="I661" t="s">
        <v>30</v>
      </c>
      <c r="J661" t="s">
        <v>117</v>
      </c>
      <c r="K661" t="s">
        <v>80</v>
      </c>
      <c r="L661" t="s">
        <v>183</v>
      </c>
      <c r="M661" t="s">
        <v>62</v>
      </c>
      <c r="N661" t="s">
        <v>1272</v>
      </c>
      <c r="O661">
        <v>0.74</v>
      </c>
      <c r="P661" t="s">
        <v>36</v>
      </c>
      <c r="Q661" t="s">
        <v>139</v>
      </c>
      <c r="R661" t="s">
        <v>365</v>
      </c>
      <c r="S661" t="s">
        <v>1270</v>
      </c>
      <c r="T661">
        <v>32701</v>
      </c>
      <c r="U661" s="1">
        <v>42103</v>
      </c>
      <c r="V661" s="1">
        <v>42105</v>
      </c>
      <c r="W661">
        <v>7</v>
      </c>
      <c r="X661" s="6">
        <v>267.69</v>
      </c>
      <c r="Y661">
        <v>89787</v>
      </c>
      <c r="Z661">
        <v>2</v>
      </c>
      <c r="AA661" s="10">
        <v>2.13</v>
      </c>
      <c r="AB661">
        <v>26.47</v>
      </c>
      <c r="AC661" t="s">
        <v>3061</v>
      </c>
      <c r="AD661" t="s">
        <v>3070</v>
      </c>
      <c r="AE661" t="str">
        <f>IF(Orders[[#This Row],[Discount]]&gt;0, "Discounted", "Non-Discounted")</f>
        <v>Discounted</v>
      </c>
      <c r="AF661">
        <f>IF(Orders[[#This Row],[Profit]]&lt;0,Orders[[#This Row],[Profit]], 0)</f>
        <v>0</v>
      </c>
      <c r="AG661">
        <f>IF(Orders[[#This Row],[Profit]]&gt;0,Orders[[#This Row],[Profit]], 0)</f>
        <v>5.69</v>
      </c>
      <c r="AH661" s="7">
        <f>IFERROR((Orders[[#This Row],[Sales]]/Orders[[#This Row],[Profit_Prodcut/]])*100, "")</f>
        <v>4704.5694200351491</v>
      </c>
      <c r="AI661" s="9">
        <f>Orders[[#This Row],[Discount]]</f>
        <v>0.09</v>
      </c>
    </row>
    <row r="662" spans="1:35">
      <c r="A662">
        <v>19185</v>
      </c>
      <c r="B662" t="s">
        <v>28</v>
      </c>
      <c r="C662" s="9">
        <v>0.09</v>
      </c>
      <c r="D662" s="7">
        <v>-369.11</v>
      </c>
      <c r="E662">
        <v>349.45</v>
      </c>
      <c r="F662">
        <v>60</v>
      </c>
      <c r="G662">
        <v>1178</v>
      </c>
      <c r="H662" t="s">
        <v>1269</v>
      </c>
      <c r="I662" t="s">
        <v>42</v>
      </c>
      <c r="J662" t="s">
        <v>117</v>
      </c>
      <c r="K662" t="s">
        <v>44</v>
      </c>
      <c r="L662" t="s">
        <v>155</v>
      </c>
      <c r="M662" t="s">
        <v>46</v>
      </c>
      <c r="N662" t="s">
        <v>992</v>
      </c>
      <c r="O662">
        <v>0.51883000000000001</v>
      </c>
      <c r="P662" t="s">
        <v>36</v>
      </c>
      <c r="Q662" t="s">
        <v>139</v>
      </c>
      <c r="R662" t="s">
        <v>365</v>
      </c>
      <c r="S662" t="s">
        <v>1270</v>
      </c>
      <c r="T662">
        <v>32701</v>
      </c>
      <c r="U662" s="1">
        <v>42103</v>
      </c>
      <c r="V662" s="1">
        <v>42104</v>
      </c>
      <c r="W662">
        <v>7</v>
      </c>
      <c r="X662" s="6">
        <v>2307.2600000000002</v>
      </c>
      <c r="Y662">
        <v>89787</v>
      </c>
      <c r="Z662">
        <v>1</v>
      </c>
      <c r="AA662" s="10">
        <v>-16</v>
      </c>
      <c r="AB662">
        <v>228.19</v>
      </c>
      <c r="AC662" t="s">
        <v>3061</v>
      </c>
      <c r="AD662" t="s">
        <v>3070</v>
      </c>
      <c r="AE662" t="str">
        <f>IF(Orders[[#This Row],[Discount]]&gt;0, "Discounted", "Non-Discounted")</f>
        <v>Discounted</v>
      </c>
      <c r="AF662">
        <f>IF(Orders[[#This Row],[Profit]]&lt;0,Orders[[#This Row],[Profit]], 0)</f>
        <v>-369.11</v>
      </c>
      <c r="AG662">
        <f>IF(Orders[[#This Row],[Profit]]&gt;0,Orders[[#This Row],[Profit]], 0)</f>
        <v>0</v>
      </c>
      <c r="AH662" s="7" t="str">
        <f>IFERROR((Orders[[#This Row],[Sales]]/Orders[[#This Row],[Profit_Prodcut/]])*100, "")</f>
        <v/>
      </c>
      <c r="AI662" s="9">
        <f>Orders[[#This Row],[Discount]]</f>
        <v>0.09</v>
      </c>
    </row>
    <row r="663" spans="1:35">
      <c r="A663">
        <v>19484</v>
      </c>
      <c r="B663" t="s">
        <v>28</v>
      </c>
      <c r="C663" s="9">
        <v>7.0000000000000007E-2</v>
      </c>
      <c r="D663" s="7">
        <v>27.01</v>
      </c>
      <c r="E663">
        <v>2.61</v>
      </c>
      <c r="F663">
        <v>0.5</v>
      </c>
      <c r="G663">
        <v>1182</v>
      </c>
      <c r="H663" t="s">
        <v>1273</v>
      </c>
      <c r="I663" t="s">
        <v>52</v>
      </c>
      <c r="J663" t="s">
        <v>43</v>
      </c>
      <c r="K663" t="s">
        <v>32</v>
      </c>
      <c r="L663" t="s">
        <v>137</v>
      </c>
      <c r="M663" t="s">
        <v>62</v>
      </c>
      <c r="N663" t="s">
        <v>1140</v>
      </c>
      <c r="O663">
        <v>0.39</v>
      </c>
      <c r="P663" t="s">
        <v>36</v>
      </c>
      <c r="Q663" t="s">
        <v>37</v>
      </c>
      <c r="R663" t="s">
        <v>215</v>
      </c>
      <c r="S663" t="s">
        <v>1274</v>
      </c>
      <c r="T663">
        <v>84660</v>
      </c>
      <c r="U663" s="1">
        <v>42147</v>
      </c>
      <c r="V663" s="1">
        <v>42147</v>
      </c>
      <c r="W663">
        <v>15</v>
      </c>
      <c r="X663" s="6">
        <v>39.15</v>
      </c>
      <c r="Y663">
        <v>86913</v>
      </c>
      <c r="Z663">
        <v>0</v>
      </c>
      <c r="AA663" s="10">
        <v>69</v>
      </c>
      <c r="AB663">
        <v>2.95</v>
      </c>
      <c r="AC663" t="s">
        <v>3060</v>
      </c>
      <c r="AD663" t="s">
        <v>3070</v>
      </c>
      <c r="AE663" t="str">
        <f>IF(Orders[[#This Row],[Discount]]&gt;0, "Discounted", "Non-Discounted")</f>
        <v>Discounted</v>
      </c>
      <c r="AF663">
        <f>IF(Orders[[#This Row],[Profit]]&lt;0,Orders[[#This Row],[Profit]], 0)</f>
        <v>0</v>
      </c>
      <c r="AG663">
        <f>IF(Orders[[#This Row],[Profit]]&gt;0,Orders[[#This Row],[Profit]], 0)</f>
        <v>27.01</v>
      </c>
      <c r="AH663" s="7">
        <f>IFERROR((Orders[[#This Row],[Sales]]/Orders[[#This Row],[Profit_Prodcut/]])*100, "")</f>
        <v>144.94631617919288</v>
      </c>
      <c r="AI663" s="9">
        <f>Orders[[#This Row],[Discount]]</f>
        <v>7.0000000000000007E-2</v>
      </c>
    </row>
    <row r="664" spans="1:35">
      <c r="A664">
        <v>21522</v>
      </c>
      <c r="B664" t="s">
        <v>40</v>
      </c>
      <c r="C664" s="9">
        <v>0.04</v>
      </c>
      <c r="D664" s="7">
        <v>184.2</v>
      </c>
      <c r="E664">
        <v>35.99</v>
      </c>
      <c r="F664">
        <v>3.3</v>
      </c>
      <c r="G664">
        <v>1183</v>
      </c>
      <c r="H664" t="s">
        <v>1275</v>
      </c>
      <c r="I664" t="s">
        <v>52</v>
      </c>
      <c r="J664" t="s">
        <v>43</v>
      </c>
      <c r="K664" t="s">
        <v>80</v>
      </c>
      <c r="L664" t="s">
        <v>81</v>
      </c>
      <c r="M664" t="s">
        <v>54</v>
      </c>
      <c r="N664" t="s">
        <v>1276</v>
      </c>
      <c r="O664">
        <v>0.39</v>
      </c>
      <c r="P664" t="s">
        <v>36</v>
      </c>
      <c r="Q664" t="s">
        <v>37</v>
      </c>
      <c r="R664" t="s">
        <v>215</v>
      </c>
      <c r="S664" t="s">
        <v>1277</v>
      </c>
      <c r="T664">
        <v>84663</v>
      </c>
      <c r="U664" s="1">
        <v>42184</v>
      </c>
      <c r="V664" s="1">
        <v>42184</v>
      </c>
      <c r="W664">
        <v>9</v>
      </c>
      <c r="X664" s="6">
        <v>266.95</v>
      </c>
      <c r="Y664">
        <v>86914</v>
      </c>
      <c r="Z664">
        <v>0</v>
      </c>
      <c r="AA664" s="10">
        <v>69</v>
      </c>
      <c r="AB664">
        <v>11.12</v>
      </c>
      <c r="AC664" t="s">
        <v>3058</v>
      </c>
      <c r="AD664" t="s">
        <v>3070</v>
      </c>
      <c r="AE664" t="str">
        <f>IF(Orders[[#This Row],[Discount]]&gt;0, "Discounted", "Non-Discounted")</f>
        <v>Discounted</v>
      </c>
      <c r="AF664">
        <f>IF(Orders[[#This Row],[Profit]]&lt;0,Orders[[#This Row],[Profit]], 0)</f>
        <v>0</v>
      </c>
      <c r="AG664">
        <f>IF(Orders[[#This Row],[Profit]]&gt;0,Orders[[#This Row],[Profit]], 0)</f>
        <v>184.2</v>
      </c>
      <c r="AH664" s="7">
        <f>IFERROR((Orders[[#This Row],[Sales]]/Orders[[#This Row],[Profit_Prodcut/]])*100, "")</f>
        <v>144.92399565689468</v>
      </c>
      <c r="AI664" s="9">
        <f>Orders[[#This Row],[Discount]]</f>
        <v>0.04</v>
      </c>
    </row>
    <row r="665" spans="1:35">
      <c r="A665">
        <v>22190</v>
      </c>
      <c r="B665" t="s">
        <v>59</v>
      </c>
      <c r="C665" s="9">
        <v>0</v>
      </c>
      <c r="D665" s="7">
        <v>4.1100000000000003</v>
      </c>
      <c r="E665">
        <v>6783.02</v>
      </c>
      <c r="F665">
        <v>24.49</v>
      </c>
      <c r="G665">
        <v>1185</v>
      </c>
      <c r="H665" t="s">
        <v>1278</v>
      </c>
      <c r="I665" t="s">
        <v>52</v>
      </c>
      <c r="J665" t="s">
        <v>117</v>
      </c>
      <c r="K665" t="s">
        <v>80</v>
      </c>
      <c r="L665" t="s">
        <v>88</v>
      </c>
      <c r="M665" t="s">
        <v>239</v>
      </c>
      <c r="N665" t="s">
        <v>1279</v>
      </c>
      <c r="O665">
        <v>0.39</v>
      </c>
      <c r="P665" t="s">
        <v>36</v>
      </c>
      <c r="Q665" t="s">
        <v>139</v>
      </c>
      <c r="R665" t="s">
        <v>1280</v>
      </c>
      <c r="S665" t="s">
        <v>1281</v>
      </c>
      <c r="T665">
        <v>35756</v>
      </c>
      <c r="U665" s="1">
        <v>42084</v>
      </c>
      <c r="V665" s="1">
        <v>42085</v>
      </c>
      <c r="W665">
        <v>3</v>
      </c>
      <c r="X665" s="6">
        <v>20552.55</v>
      </c>
      <c r="Y665">
        <v>85938</v>
      </c>
      <c r="Z665">
        <v>1</v>
      </c>
      <c r="AA665" s="10">
        <v>0.02</v>
      </c>
      <c r="AB665">
        <v>0</v>
      </c>
      <c r="AC665" t="s">
        <v>3062</v>
      </c>
      <c r="AD665" t="s">
        <v>3071</v>
      </c>
      <c r="AE665" t="str">
        <f>IF(Orders[[#This Row],[Discount]]&gt;0, "Discounted", "Non-Discounted")</f>
        <v>Non-Discounted</v>
      </c>
      <c r="AF665">
        <f>IF(Orders[[#This Row],[Profit]]&lt;0,Orders[[#This Row],[Profit]], 0)</f>
        <v>0</v>
      </c>
      <c r="AG665">
        <f>IF(Orders[[#This Row],[Profit]]&gt;0,Orders[[#This Row],[Profit]], 0)</f>
        <v>4.1100000000000003</v>
      </c>
      <c r="AH665" s="7">
        <f>IFERROR((Orders[[#This Row],[Sales]]/Orders[[#This Row],[Profit_Prodcut/]])*100, "")</f>
        <v>500062.04379562044</v>
      </c>
      <c r="AI665" s="9">
        <f>Orders[[#This Row],[Discount]]</f>
        <v>0</v>
      </c>
    </row>
    <row r="666" spans="1:35">
      <c r="A666">
        <v>20764</v>
      </c>
      <c r="B666" t="s">
        <v>40</v>
      </c>
      <c r="C666" s="9">
        <v>0.08</v>
      </c>
      <c r="D666" s="7">
        <v>28.57</v>
      </c>
      <c r="E666">
        <v>11.7</v>
      </c>
      <c r="F666">
        <v>6.96</v>
      </c>
      <c r="G666">
        <v>1185</v>
      </c>
      <c r="H666" t="s">
        <v>1278</v>
      </c>
      <c r="I666" t="s">
        <v>52</v>
      </c>
      <c r="J666" t="s">
        <v>117</v>
      </c>
      <c r="K666" t="s">
        <v>32</v>
      </c>
      <c r="L666" t="s">
        <v>260</v>
      </c>
      <c r="M666" t="s">
        <v>89</v>
      </c>
      <c r="N666" t="s">
        <v>1282</v>
      </c>
      <c r="O666">
        <v>0.5</v>
      </c>
      <c r="P666" t="s">
        <v>36</v>
      </c>
      <c r="Q666" t="s">
        <v>139</v>
      </c>
      <c r="R666" t="s">
        <v>1280</v>
      </c>
      <c r="S666" t="s">
        <v>1281</v>
      </c>
      <c r="T666">
        <v>35756</v>
      </c>
      <c r="U666" s="1">
        <v>42104</v>
      </c>
      <c r="V666" s="1">
        <v>42107</v>
      </c>
      <c r="W666">
        <v>8</v>
      </c>
      <c r="X666" s="6">
        <v>87.8</v>
      </c>
      <c r="Y666">
        <v>85940</v>
      </c>
      <c r="Z666">
        <v>3</v>
      </c>
      <c r="AA666" s="10">
        <v>32.54</v>
      </c>
      <c r="AB666">
        <v>7.63</v>
      </c>
      <c r="AC666" t="s">
        <v>3061</v>
      </c>
      <c r="AD666" t="s">
        <v>3070</v>
      </c>
      <c r="AE666" t="str">
        <f>IF(Orders[[#This Row],[Discount]]&gt;0, "Discounted", "Non-Discounted")</f>
        <v>Discounted</v>
      </c>
      <c r="AF666">
        <f>IF(Orders[[#This Row],[Profit]]&lt;0,Orders[[#This Row],[Profit]], 0)</f>
        <v>0</v>
      </c>
      <c r="AG666">
        <f>IF(Orders[[#This Row],[Profit]]&gt;0,Orders[[#This Row],[Profit]], 0)</f>
        <v>28.57</v>
      </c>
      <c r="AH666" s="7">
        <f>IFERROR((Orders[[#This Row],[Sales]]/Orders[[#This Row],[Profit_Prodcut/]])*100, "")</f>
        <v>307.31536576828842</v>
      </c>
      <c r="AI666" s="9">
        <f>Orders[[#This Row],[Discount]]</f>
        <v>0.08</v>
      </c>
    </row>
    <row r="667" spans="1:35">
      <c r="A667">
        <v>24358</v>
      </c>
      <c r="B667" t="s">
        <v>50</v>
      </c>
      <c r="C667" s="9">
        <v>7.0000000000000007E-2</v>
      </c>
      <c r="D667" s="7">
        <v>2581.56</v>
      </c>
      <c r="E667">
        <v>400.97</v>
      </c>
      <c r="F667">
        <v>48.26</v>
      </c>
      <c r="G667">
        <v>1186</v>
      </c>
      <c r="H667" t="s">
        <v>1283</v>
      </c>
      <c r="I667" t="s">
        <v>42</v>
      </c>
      <c r="J667" t="s">
        <v>117</v>
      </c>
      <c r="K667" t="s">
        <v>80</v>
      </c>
      <c r="L667" t="s">
        <v>88</v>
      </c>
      <c r="M667" t="s">
        <v>124</v>
      </c>
      <c r="N667" t="s">
        <v>1284</v>
      </c>
      <c r="O667">
        <v>0.36</v>
      </c>
      <c r="P667" t="s">
        <v>36</v>
      </c>
      <c r="Q667" t="s">
        <v>37</v>
      </c>
      <c r="R667" t="s">
        <v>48</v>
      </c>
      <c r="S667" t="s">
        <v>1285</v>
      </c>
      <c r="T667">
        <v>92646</v>
      </c>
      <c r="U667" s="1">
        <v>42103</v>
      </c>
      <c r="V667" s="1">
        <v>42104</v>
      </c>
      <c r="W667">
        <v>10</v>
      </c>
      <c r="X667" s="6">
        <v>3741.39</v>
      </c>
      <c r="Y667">
        <v>85939</v>
      </c>
      <c r="Z667">
        <v>1</v>
      </c>
      <c r="AA667" s="10">
        <v>69</v>
      </c>
      <c r="AB667">
        <v>281.61</v>
      </c>
      <c r="AC667" t="s">
        <v>3061</v>
      </c>
      <c r="AD667" t="s">
        <v>3070</v>
      </c>
      <c r="AE667" t="str">
        <f>IF(Orders[[#This Row],[Discount]]&gt;0, "Discounted", "Non-Discounted")</f>
        <v>Discounted</v>
      </c>
      <c r="AF667">
        <f>IF(Orders[[#This Row],[Profit]]&lt;0,Orders[[#This Row],[Profit]], 0)</f>
        <v>0</v>
      </c>
      <c r="AG667">
        <f>IF(Orders[[#This Row],[Profit]]&gt;0,Orders[[#This Row],[Profit]], 0)</f>
        <v>2581.56</v>
      </c>
      <c r="AH667" s="7">
        <f>IFERROR((Orders[[#This Row],[Sales]]/Orders[[#This Row],[Profit_Prodcut/]])*100, "")</f>
        <v>144.9274857063171</v>
      </c>
      <c r="AI667" s="9">
        <f>Orders[[#This Row],[Discount]]</f>
        <v>7.0000000000000007E-2</v>
      </c>
    </row>
    <row r="668" spans="1:35">
      <c r="A668">
        <v>18829</v>
      </c>
      <c r="B668" t="s">
        <v>109</v>
      </c>
      <c r="C668" s="9">
        <v>0.06</v>
      </c>
      <c r="D668" s="7">
        <v>-25.11</v>
      </c>
      <c r="E668">
        <v>10.89</v>
      </c>
      <c r="F668">
        <v>4.5</v>
      </c>
      <c r="G668">
        <v>1189</v>
      </c>
      <c r="H668" t="s">
        <v>1286</v>
      </c>
      <c r="I668" t="s">
        <v>52</v>
      </c>
      <c r="J668" t="s">
        <v>117</v>
      </c>
      <c r="K668" t="s">
        <v>32</v>
      </c>
      <c r="L668" t="s">
        <v>260</v>
      </c>
      <c r="M668" t="s">
        <v>62</v>
      </c>
      <c r="N668" t="s">
        <v>261</v>
      </c>
      <c r="O668">
        <v>0.59</v>
      </c>
      <c r="P668" t="s">
        <v>36</v>
      </c>
      <c r="Q668" t="s">
        <v>37</v>
      </c>
      <c r="R668" t="s">
        <v>48</v>
      </c>
      <c r="S668" t="s">
        <v>1285</v>
      </c>
      <c r="T668">
        <v>92646</v>
      </c>
      <c r="U668" s="1">
        <v>42172</v>
      </c>
      <c r="V668" s="1">
        <v>42177</v>
      </c>
      <c r="W668">
        <v>14</v>
      </c>
      <c r="X668" s="6">
        <v>149.32</v>
      </c>
      <c r="Y668">
        <v>87584</v>
      </c>
      <c r="Z668">
        <v>5</v>
      </c>
      <c r="AA668" s="10">
        <v>-16.82</v>
      </c>
      <c r="AB668">
        <v>9.5299999999999994</v>
      </c>
      <c r="AC668" t="s">
        <v>3058</v>
      </c>
      <c r="AD668" t="s">
        <v>3070</v>
      </c>
      <c r="AE668" t="str">
        <f>IF(Orders[[#This Row],[Discount]]&gt;0, "Discounted", "Non-Discounted")</f>
        <v>Discounted</v>
      </c>
      <c r="AF668">
        <f>IF(Orders[[#This Row],[Profit]]&lt;0,Orders[[#This Row],[Profit]], 0)</f>
        <v>-25.11</v>
      </c>
      <c r="AG668">
        <f>IF(Orders[[#This Row],[Profit]]&gt;0,Orders[[#This Row],[Profit]], 0)</f>
        <v>0</v>
      </c>
      <c r="AH668" s="7" t="str">
        <f>IFERROR((Orders[[#This Row],[Sales]]/Orders[[#This Row],[Profit_Prodcut/]])*100, "")</f>
        <v/>
      </c>
      <c r="AI668" s="9">
        <f>Orders[[#This Row],[Discount]]</f>
        <v>0.06</v>
      </c>
    </row>
    <row r="669" spans="1:35">
      <c r="A669">
        <v>18830</v>
      </c>
      <c r="B669" t="s">
        <v>109</v>
      </c>
      <c r="C669" s="9">
        <v>0.03</v>
      </c>
      <c r="D669" s="7">
        <v>17.38</v>
      </c>
      <c r="E669">
        <v>10.64</v>
      </c>
      <c r="F669">
        <v>5.16</v>
      </c>
      <c r="G669">
        <v>1189</v>
      </c>
      <c r="H669" t="s">
        <v>1286</v>
      </c>
      <c r="I669" t="s">
        <v>52</v>
      </c>
      <c r="J669" t="s">
        <v>117</v>
      </c>
      <c r="K669" t="s">
        <v>44</v>
      </c>
      <c r="L669" t="s">
        <v>53</v>
      </c>
      <c r="M669" t="s">
        <v>62</v>
      </c>
      <c r="N669" t="s">
        <v>854</v>
      </c>
      <c r="O669">
        <v>0.56999999999999995</v>
      </c>
      <c r="P669" t="s">
        <v>36</v>
      </c>
      <c r="Q669" t="s">
        <v>37</v>
      </c>
      <c r="R669" t="s">
        <v>48</v>
      </c>
      <c r="S669" t="s">
        <v>1285</v>
      </c>
      <c r="T669">
        <v>92646</v>
      </c>
      <c r="U669" s="1">
        <v>42172</v>
      </c>
      <c r="V669" s="1">
        <v>42177</v>
      </c>
      <c r="W669">
        <v>16</v>
      </c>
      <c r="X669" s="6">
        <v>177.01</v>
      </c>
      <c r="Y669">
        <v>87584</v>
      </c>
      <c r="Z669">
        <v>5</v>
      </c>
      <c r="AA669" s="10">
        <v>9.82</v>
      </c>
      <c r="AB669">
        <v>5.47</v>
      </c>
      <c r="AC669" t="s">
        <v>3058</v>
      </c>
      <c r="AD669" t="s">
        <v>3070</v>
      </c>
      <c r="AE669" t="str">
        <f>IF(Orders[[#This Row],[Discount]]&gt;0, "Discounted", "Non-Discounted")</f>
        <v>Discounted</v>
      </c>
      <c r="AF669">
        <f>IF(Orders[[#This Row],[Profit]]&lt;0,Orders[[#This Row],[Profit]], 0)</f>
        <v>0</v>
      </c>
      <c r="AG669">
        <f>IF(Orders[[#This Row],[Profit]]&gt;0,Orders[[#This Row],[Profit]], 0)</f>
        <v>17.38</v>
      </c>
      <c r="AH669" s="7">
        <f>IFERROR((Orders[[#This Row],[Sales]]/Orders[[#This Row],[Profit_Prodcut/]])*100, "")</f>
        <v>1018.4695051783659</v>
      </c>
      <c r="AI669" s="9">
        <f>Orders[[#This Row],[Discount]]</f>
        <v>0.03</v>
      </c>
    </row>
    <row r="670" spans="1:35">
      <c r="A670">
        <v>18831</v>
      </c>
      <c r="B670" t="s">
        <v>109</v>
      </c>
      <c r="C670" s="9">
        <v>0.03</v>
      </c>
      <c r="D670" s="7">
        <v>24.26</v>
      </c>
      <c r="E670">
        <v>7.96</v>
      </c>
      <c r="F670">
        <v>4.95</v>
      </c>
      <c r="G670">
        <v>1189</v>
      </c>
      <c r="H670" t="s">
        <v>1286</v>
      </c>
      <c r="I670" t="s">
        <v>52</v>
      </c>
      <c r="J670" t="s">
        <v>117</v>
      </c>
      <c r="K670" t="s">
        <v>44</v>
      </c>
      <c r="L670" t="s">
        <v>53</v>
      </c>
      <c r="M670" t="s">
        <v>62</v>
      </c>
      <c r="N670" t="s">
        <v>1287</v>
      </c>
      <c r="O670">
        <v>0.41</v>
      </c>
      <c r="P670" t="s">
        <v>36</v>
      </c>
      <c r="Q670" t="s">
        <v>37</v>
      </c>
      <c r="R670" t="s">
        <v>48</v>
      </c>
      <c r="S670" t="s">
        <v>1285</v>
      </c>
      <c r="T670">
        <v>92646</v>
      </c>
      <c r="U670" s="1">
        <v>42172</v>
      </c>
      <c r="V670" s="1">
        <v>42174</v>
      </c>
      <c r="W670">
        <v>4</v>
      </c>
      <c r="X670" s="6">
        <v>35.159999999999997</v>
      </c>
      <c r="Y670">
        <v>87584</v>
      </c>
      <c r="Z670">
        <v>2</v>
      </c>
      <c r="AA670" s="10">
        <v>69</v>
      </c>
      <c r="AB670">
        <v>1.0900000000000001</v>
      </c>
      <c r="AC670" t="s">
        <v>3058</v>
      </c>
      <c r="AD670" t="s">
        <v>3070</v>
      </c>
      <c r="AE670" t="str">
        <f>IF(Orders[[#This Row],[Discount]]&gt;0, "Discounted", "Non-Discounted")</f>
        <v>Discounted</v>
      </c>
      <c r="AF670">
        <f>IF(Orders[[#This Row],[Profit]]&lt;0,Orders[[#This Row],[Profit]], 0)</f>
        <v>0</v>
      </c>
      <c r="AG670">
        <f>IF(Orders[[#This Row],[Profit]]&gt;0,Orders[[#This Row],[Profit]], 0)</f>
        <v>24.26</v>
      </c>
      <c r="AH670" s="7">
        <f>IFERROR((Orders[[#This Row],[Sales]]/Orders[[#This Row],[Profit_Prodcut/]])*100, "")</f>
        <v>144.92992580379223</v>
      </c>
      <c r="AI670" s="9">
        <f>Orders[[#This Row],[Discount]]</f>
        <v>0.03</v>
      </c>
    </row>
    <row r="671" spans="1:35">
      <c r="A671">
        <v>19553</v>
      </c>
      <c r="B671" t="s">
        <v>109</v>
      </c>
      <c r="C671" s="9">
        <v>0.03</v>
      </c>
      <c r="D671" s="7">
        <v>59.44</v>
      </c>
      <c r="E671">
        <v>28.53</v>
      </c>
      <c r="F671">
        <v>1.49</v>
      </c>
      <c r="G671">
        <v>1191</v>
      </c>
      <c r="H671" t="s">
        <v>1288</v>
      </c>
      <c r="I671" t="s">
        <v>52</v>
      </c>
      <c r="J671" t="s">
        <v>61</v>
      </c>
      <c r="K671" t="s">
        <v>32</v>
      </c>
      <c r="L671" t="s">
        <v>112</v>
      </c>
      <c r="M671" t="s">
        <v>62</v>
      </c>
      <c r="N671" t="s">
        <v>335</v>
      </c>
      <c r="O671">
        <v>0.38</v>
      </c>
      <c r="P671" t="s">
        <v>36</v>
      </c>
      <c r="Q671" t="s">
        <v>56</v>
      </c>
      <c r="R671" t="s">
        <v>231</v>
      </c>
      <c r="S671" t="s">
        <v>1289</v>
      </c>
      <c r="T671">
        <v>6050</v>
      </c>
      <c r="U671" s="1">
        <v>42183</v>
      </c>
      <c r="V671" s="1">
        <v>42186</v>
      </c>
      <c r="W671">
        <v>3</v>
      </c>
      <c r="X671" s="6">
        <v>88.84</v>
      </c>
      <c r="Y671">
        <v>87587</v>
      </c>
      <c r="Z671">
        <v>3</v>
      </c>
      <c r="AA671" s="10">
        <v>66.91</v>
      </c>
      <c r="AB671">
        <v>2.75</v>
      </c>
      <c r="AC671" t="s">
        <v>3058</v>
      </c>
      <c r="AD671" t="s">
        <v>3070</v>
      </c>
      <c r="AE671" t="str">
        <f>IF(Orders[[#This Row],[Discount]]&gt;0, "Discounted", "Non-Discounted")</f>
        <v>Discounted</v>
      </c>
      <c r="AF671">
        <f>IF(Orders[[#This Row],[Profit]]&lt;0,Orders[[#This Row],[Profit]], 0)</f>
        <v>0</v>
      </c>
      <c r="AG671">
        <f>IF(Orders[[#This Row],[Profit]]&gt;0,Orders[[#This Row],[Profit]], 0)</f>
        <v>59.44</v>
      </c>
      <c r="AH671" s="7">
        <f>IFERROR((Orders[[#This Row],[Sales]]/Orders[[#This Row],[Profit_Prodcut/]])*100, "")</f>
        <v>149.46164199192464</v>
      </c>
      <c r="AI671" s="9">
        <f>Orders[[#This Row],[Discount]]</f>
        <v>0.03</v>
      </c>
    </row>
    <row r="672" spans="1:35">
      <c r="A672">
        <v>830</v>
      </c>
      <c r="B672" t="s">
        <v>109</v>
      </c>
      <c r="C672" s="9">
        <v>0.03</v>
      </c>
      <c r="D672" s="7">
        <v>14.48</v>
      </c>
      <c r="E672">
        <v>10.64</v>
      </c>
      <c r="F672">
        <v>5.16</v>
      </c>
      <c r="G672">
        <v>1193</v>
      </c>
      <c r="H672" t="s">
        <v>1290</v>
      </c>
      <c r="I672" t="s">
        <v>52</v>
      </c>
      <c r="J672" t="s">
        <v>117</v>
      </c>
      <c r="K672" t="s">
        <v>44</v>
      </c>
      <c r="L672" t="s">
        <v>53</v>
      </c>
      <c r="M672" t="s">
        <v>62</v>
      </c>
      <c r="N672" t="s">
        <v>854</v>
      </c>
      <c r="O672">
        <v>0.56999999999999995</v>
      </c>
      <c r="P672" t="s">
        <v>36</v>
      </c>
      <c r="Q672" t="s">
        <v>56</v>
      </c>
      <c r="R672" t="s">
        <v>1011</v>
      </c>
      <c r="S672" t="s">
        <v>38</v>
      </c>
      <c r="T672">
        <v>20016</v>
      </c>
      <c r="U672" s="1">
        <v>42172</v>
      </c>
      <c r="V672" s="1">
        <v>42177</v>
      </c>
      <c r="W672">
        <v>63</v>
      </c>
      <c r="X672" s="6">
        <v>696.96</v>
      </c>
      <c r="Y672">
        <v>5984</v>
      </c>
      <c r="Z672">
        <v>5</v>
      </c>
      <c r="AA672" s="10">
        <v>2.08</v>
      </c>
      <c r="AB672">
        <v>21.56</v>
      </c>
      <c r="AC672" t="s">
        <v>3058</v>
      </c>
      <c r="AD672" t="s">
        <v>3070</v>
      </c>
      <c r="AE672" t="str">
        <f>IF(Orders[[#This Row],[Discount]]&gt;0, "Discounted", "Non-Discounted")</f>
        <v>Discounted</v>
      </c>
      <c r="AF672">
        <f>IF(Orders[[#This Row],[Profit]]&lt;0,Orders[[#This Row],[Profit]], 0)</f>
        <v>0</v>
      </c>
      <c r="AG672">
        <f>IF(Orders[[#This Row],[Profit]]&gt;0,Orders[[#This Row],[Profit]], 0)</f>
        <v>14.48</v>
      </c>
      <c r="AH672" s="7">
        <f>IFERROR((Orders[[#This Row],[Sales]]/Orders[[#This Row],[Profit_Prodcut/]])*100, "")</f>
        <v>4813.2596685082872</v>
      </c>
      <c r="AI672" s="9">
        <f>Orders[[#This Row],[Discount]]</f>
        <v>0.03</v>
      </c>
    </row>
    <row r="673" spans="1:35">
      <c r="A673">
        <v>831</v>
      </c>
      <c r="B673" t="s">
        <v>109</v>
      </c>
      <c r="C673" s="9">
        <v>0.03</v>
      </c>
      <c r="D673" s="7">
        <v>22.25</v>
      </c>
      <c r="E673">
        <v>7.96</v>
      </c>
      <c r="F673">
        <v>4.95</v>
      </c>
      <c r="G673">
        <v>1193</v>
      </c>
      <c r="H673" t="s">
        <v>1290</v>
      </c>
      <c r="I673" t="s">
        <v>52</v>
      </c>
      <c r="J673" t="s">
        <v>117</v>
      </c>
      <c r="K673" t="s">
        <v>44</v>
      </c>
      <c r="L673" t="s">
        <v>53</v>
      </c>
      <c r="M673" t="s">
        <v>62</v>
      </c>
      <c r="N673" t="s">
        <v>1287</v>
      </c>
      <c r="O673">
        <v>0.41</v>
      </c>
      <c r="P673" t="s">
        <v>36</v>
      </c>
      <c r="Q673" t="s">
        <v>56</v>
      </c>
      <c r="R673" t="s">
        <v>1011</v>
      </c>
      <c r="S673" t="s">
        <v>38</v>
      </c>
      <c r="T673">
        <v>20016</v>
      </c>
      <c r="U673" s="1">
        <v>42172</v>
      </c>
      <c r="V673" s="1">
        <v>42174</v>
      </c>
      <c r="W673">
        <v>17</v>
      </c>
      <c r="X673" s="6">
        <v>149.41</v>
      </c>
      <c r="Y673">
        <v>5984</v>
      </c>
      <c r="Z673">
        <v>2</v>
      </c>
      <c r="AA673" s="10">
        <v>14.89</v>
      </c>
      <c r="AB673">
        <v>4.62</v>
      </c>
      <c r="AC673" t="s">
        <v>3058</v>
      </c>
      <c r="AD673" t="s">
        <v>3070</v>
      </c>
      <c r="AE673" t="str">
        <f>IF(Orders[[#This Row],[Discount]]&gt;0, "Discounted", "Non-Discounted")</f>
        <v>Discounted</v>
      </c>
      <c r="AF673">
        <f>IF(Orders[[#This Row],[Profit]]&lt;0,Orders[[#This Row],[Profit]], 0)</f>
        <v>0</v>
      </c>
      <c r="AG673">
        <f>IF(Orders[[#This Row],[Profit]]&gt;0,Orders[[#This Row],[Profit]], 0)</f>
        <v>22.25</v>
      </c>
      <c r="AH673" s="7">
        <f>IFERROR((Orders[[#This Row],[Sales]]/Orders[[#This Row],[Profit_Prodcut/]])*100, "")</f>
        <v>671.505617977528</v>
      </c>
      <c r="AI673" s="9">
        <f>Orders[[#This Row],[Discount]]</f>
        <v>0.03</v>
      </c>
    </row>
    <row r="674" spans="1:35">
      <c r="A674">
        <v>4131</v>
      </c>
      <c r="B674" t="s">
        <v>28</v>
      </c>
      <c r="C674" s="9">
        <v>0.05</v>
      </c>
      <c r="D674" s="7">
        <v>592.53</v>
      </c>
      <c r="E674">
        <v>52.4</v>
      </c>
      <c r="F674">
        <v>16.11</v>
      </c>
      <c r="G674">
        <v>1193</v>
      </c>
      <c r="H674" t="s">
        <v>1290</v>
      </c>
      <c r="I674" t="s">
        <v>52</v>
      </c>
      <c r="J674" t="s">
        <v>117</v>
      </c>
      <c r="K674" t="s">
        <v>32</v>
      </c>
      <c r="L674" t="s">
        <v>112</v>
      </c>
      <c r="M674" t="s">
        <v>62</v>
      </c>
      <c r="N674" t="s">
        <v>1291</v>
      </c>
      <c r="O674">
        <v>0.39</v>
      </c>
      <c r="P674" t="s">
        <v>36</v>
      </c>
      <c r="Q674" t="s">
        <v>56</v>
      </c>
      <c r="R674" t="s">
        <v>1011</v>
      </c>
      <c r="S674" t="s">
        <v>38</v>
      </c>
      <c r="T674">
        <v>20016</v>
      </c>
      <c r="U674" s="1">
        <v>42060</v>
      </c>
      <c r="V674" s="1">
        <v>42062</v>
      </c>
      <c r="W674">
        <v>85</v>
      </c>
      <c r="X674" s="6">
        <v>4556.63</v>
      </c>
      <c r="Y674">
        <v>29350</v>
      </c>
      <c r="Z674">
        <v>2</v>
      </c>
      <c r="AA674" s="10">
        <v>13</v>
      </c>
      <c r="AB674">
        <v>239.82</v>
      </c>
      <c r="AC674" t="s">
        <v>3059</v>
      </c>
      <c r="AD674" t="s">
        <v>3070</v>
      </c>
      <c r="AE674" t="str">
        <f>IF(Orders[[#This Row],[Discount]]&gt;0, "Discounted", "Non-Discounted")</f>
        <v>Discounted</v>
      </c>
      <c r="AF674">
        <f>IF(Orders[[#This Row],[Profit]]&lt;0,Orders[[#This Row],[Profit]], 0)</f>
        <v>0</v>
      </c>
      <c r="AG674">
        <f>IF(Orders[[#This Row],[Profit]]&gt;0,Orders[[#This Row],[Profit]], 0)</f>
        <v>592.53</v>
      </c>
      <c r="AH674" s="7">
        <f>IFERROR((Orders[[#This Row],[Sales]]/Orders[[#This Row],[Profit_Prodcut/]])*100, "")</f>
        <v>769.01253944947939</v>
      </c>
      <c r="AI674" s="9">
        <f>Orders[[#This Row],[Discount]]</f>
        <v>0.05</v>
      </c>
    </row>
    <row r="675" spans="1:35">
      <c r="A675">
        <v>4133</v>
      </c>
      <c r="B675" t="s">
        <v>28</v>
      </c>
      <c r="C675" s="9">
        <v>0.05</v>
      </c>
      <c r="D675" s="7">
        <v>232.8</v>
      </c>
      <c r="E675">
        <v>36.549999999999997</v>
      </c>
      <c r="F675">
        <v>13.89</v>
      </c>
      <c r="G675">
        <v>1193</v>
      </c>
      <c r="H675" t="s">
        <v>1290</v>
      </c>
      <c r="I675" t="s">
        <v>30</v>
      </c>
      <c r="J675" t="s">
        <v>117</v>
      </c>
      <c r="K675" t="s">
        <v>32</v>
      </c>
      <c r="L675" t="s">
        <v>33</v>
      </c>
      <c r="M675" t="s">
        <v>34</v>
      </c>
      <c r="N675" t="s">
        <v>1292</v>
      </c>
      <c r="O675">
        <v>0.41</v>
      </c>
      <c r="P675" t="s">
        <v>36</v>
      </c>
      <c r="Q675" t="s">
        <v>56</v>
      </c>
      <c r="R675" t="s">
        <v>1011</v>
      </c>
      <c r="S675" t="s">
        <v>38</v>
      </c>
      <c r="T675">
        <v>20016</v>
      </c>
      <c r="U675" s="1">
        <v>42060</v>
      </c>
      <c r="V675" s="1">
        <v>42061</v>
      </c>
      <c r="W675">
        <v>83</v>
      </c>
      <c r="X675" s="6">
        <v>2948.61</v>
      </c>
      <c r="Y675">
        <v>29350</v>
      </c>
      <c r="Z675">
        <v>1</v>
      </c>
      <c r="AA675" s="10">
        <v>7.9</v>
      </c>
      <c r="AB675">
        <v>155.19</v>
      </c>
      <c r="AC675" t="s">
        <v>3059</v>
      </c>
      <c r="AD675" t="s">
        <v>3070</v>
      </c>
      <c r="AE675" t="str">
        <f>IF(Orders[[#This Row],[Discount]]&gt;0, "Discounted", "Non-Discounted")</f>
        <v>Discounted</v>
      </c>
      <c r="AF675">
        <f>IF(Orders[[#This Row],[Profit]]&lt;0,Orders[[#This Row],[Profit]], 0)</f>
        <v>0</v>
      </c>
      <c r="AG675">
        <f>IF(Orders[[#This Row],[Profit]]&gt;0,Orders[[#This Row],[Profit]], 0)</f>
        <v>232.8</v>
      </c>
      <c r="AH675" s="7">
        <f>IFERROR((Orders[[#This Row],[Sales]]/Orders[[#This Row],[Profit_Prodcut/]])*100, "")</f>
        <v>1266.5850515463917</v>
      </c>
      <c r="AI675" s="9">
        <f>Orders[[#This Row],[Discount]]</f>
        <v>0.05</v>
      </c>
    </row>
    <row r="676" spans="1:35">
      <c r="A676">
        <v>5468</v>
      </c>
      <c r="B676" t="s">
        <v>40</v>
      </c>
      <c r="C676" s="9">
        <v>0.03</v>
      </c>
      <c r="D676" s="7">
        <v>38.08</v>
      </c>
      <c r="E676">
        <v>5.98</v>
      </c>
      <c r="F676">
        <v>1.49</v>
      </c>
      <c r="G676">
        <v>1193</v>
      </c>
      <c r="H676" t="s">
        <v>1290</v>
      </c>
      <c r="I676" t="s">
        <v>52</v>
      </c>
      <c r="J676" t="s">
        <v>61</v>
      </c>
      <c r="K676" t="s">
        <v>32</v>
      </c>
      <c r="L676" t="s">
        <v>112</v>
      </c>
      <c r="M676" t="s">
        <v>62</v>
      </c>
      <c r="N676" t="s">
        <v>1023</v>
      </c>
      <c r="O676">
        <v>0.39</v>
      </c>
      <c r="P676" t="s">
        <v>36</v>
      </c>
      <c r="Q676" t="s">
        <v>56</v>
      </c>
      <c r="R676" t="s">
        <v>1011</v>
      </c>
      <c r="S676" t="s">
        <v>38</v>
      </c>
      <c r="T676">
        <v>20016</v>
      </c>
      <c r="U676" s="1">
        <v>42125</v>
      </c>
      <c r="V676" s="1">
        <v>42127</v>
      </c>
      <c r="W676">
        <v>85</v>
      </c>
      <c r="X676" s="6">
        <v>517.85</v>
      </c>
      <c r="Y676">
        <v>38852</v>
      </c>
      <c r="Z676">
        <v>2</v>
      </c>
      <c r="AA676" s="10">
        <v>7.35</v>
      </c>
      <c r="AB676">
        <v>16.02</v>
      </c>
      <c r="AC676" t="s">
        <v>3060</v>
      </c>
      <c r="AD676" t="s">
        <v>3070</v>
      </c>
      <c r="AE676" t="str">
        <f>IF(Orders[[#This Row],[Discount]]&gt;0, "Discounted", "Non-Discounted")</f>
        <v>Discounted</v>
      </c>
      <c r="AF676">
        <f>IF(Orders[[#This Row],[Profit]]&lt;0,Orders[[#This Row],[Profit]], 0)</f>
        <v>0</v>
      </c>
      <c r="AG676">
        <f>IF(Orders[[#This Row],[Profit]]&gt;0,Orders[[#This Row],[Profit]], 0)</f>
        <v>38.08</v>
      </c>
      <c r="AH676" s="7">
        <f>IFERROR((Orders[[#This Row],[Sales]]/Orders[[#This Row],[Profit_Prodcut/]])*100, "")</f>
        <v>1359.9002100840337</v>
      </c>
      <c r="AI676" s="9">
        <f>Orders[[#This Row],[Discount]]</f>
        <v>0.03</v>
      </c>
    </row>
    <row r="677" spans="1:35">
      <c r="A677">
        <v>1552</v>
      </c>
      <c r="B677" t="s">
        <v>109</v>
      </c>
      <c r="C677" s="9">
        <v>0.09</v>
      </c>
      <c r="D677" s="7">
        <v>-17.03</v>
      </c>
      <c r="E677">
        <v>49.99</v>
      </c>
      <c r="F677">
        <v>19.989999999999998</v>
      </c>
      <c r="G677">
        <v>1193</v>
      </c>
      <c r="H677" t="s">
        <v>1290</v>
      </c>
      <c r="I677" t="s">
        <v>52</v>
      </c>
      <c r="J677" t="s">
        <v>61</v>
      </c>
      <c r="K677" t="s">
        <v>80</v>
      </c>
      <c r="L677" t="s">
        <v>183</v>
      </c>
      <c r="M677" t="s">
        <v>62</v>
      </c>
      <c r="N677" t="s">
        <v>278</v>
      </c>
      <c r="O677">
        <v>0.41</v>
      </c>
      <c r="P677" t="s">
        <v>36</v>
      </c>
      <c r="Q677" t="s">
        <v>56</v>
      </c>
      <c r="R677" t="s">
        <v>1011</v>
      </c>
      <c r="S677" t="s">
        <v>38</v>
      </c>
      <c r="T677">
        <v>20016</v>
      </c>
      <c r="U677" s="1">
        <v>42183</v>
      </c>
      <c r="V677" s="1">
        <v>42185</v>
      </c>
      <c r="W677">
        <v>48</v>
      </c>
      <c r="X677" s="6">
        <v>2373.3200000000002</v>
      </c>
      <c r="Y677">
        <v>11206</v>
      </c>
      <c r="Z677">
        <v>2</v>
      </c>
      <c r="AA677" s="10">
        <v>-0.72</v>
      </c>
      <c r="AB677">
        <v>234.72</v>
      </c>
      <c r="AC677" t="s">
        <v>3058</v>
      </c>
      <c r="AD677" t="s">
        <v>3070</v>
      </c>
      <c r="AE677" t="str">
        <f>IF(Orders[[#This Row],[Discount]]&gt;0, "Discounted", "Non-Discounted")</f>
        <v>Discounted</v>
      </c>
      <c r="AF677">
        <f>IF(Orders[[#This Row],[Profit]]&lt;0,Orders[[#This Row],[Profit]], 0)</f>
        <v>-17.03</v>
      </c>
      <c r="AG677">
        <f>IF(Orders[[#This Row],[Profit]]&gt;0,Orders[[#This Row],[Profit]], 0)</f>
        <v>0</v>
      </c>
      <c r="AH677" s="7" t="str">
        <f>IFERROR((Orders[[#This Row],[Sales]]/Orders[[#This Row],[Profit_Prodcut/]])*100, "")</f>
        <v/>
      </c>
      <c r="AI677" s="9">
        <f>Orders[[#This Row],[Discount]]</f>
        <v>0.09</v>
      </c>
    </row>
    <row r="678" spans="1:35">
      <c r="A678">
        <v>1553</v>
      </c>
      <c r="B678" t="s">
        <v>109</v>
      </c>
      <c r="C678" s="9">
        <v>0.03</v>
      </c>
      <c r="D678" s="7">
        <v>39.630000000000003</v>
      </c>
      <c r="E678">
        <v>28.53</v>
      </c>
      <c r="F678">
        <v>1.49</v>
      </c>
      <c r="G678">
        <v>1193</v>
      </c>
      <c r="H678" t="s">
        <v>1290</v>
      </c>
      <c r="I678" t="s">
        <v>52</v>
      </c>
      <c r="J678" t="s">
        <v>61</v>
      </c>
      <c r="K678" t="s">
        <v>32</v>
      </c>
      <c r="L678" t="s">
        <v>112</v>
      </c>
      <c r="M678" t="s">
        <v>62</v>
      </c>
      <c r="N678" t="s">
        <v>335</v>
      </c>
      <c r="O678">
        <v>0.38</v>
      </c>
      <c r="P678" t="s">
        <v>36</v>
      </c>
      <c r="Q678" t="s">
        <v>56</v>
      </c>
      <c r="R678" t="s">
        <v>1011</v>
      </c>
      <c r="S678" t="s">
        <v>38</v>
      </c>
      <c r="T678">
        <v>20016</v>
      </c>
      <c r="U678" s="1">
        <v>42183</v>
      </c>
      <c r="V678" s="1">
        <v>42186</v>
      </c>
      <c r="W678">
        <v>11</v>
      </c>
      <c r="X678" s="6">
        <v>325.73</v>
      </c>
      <c r="Y678">
        <v>11206</v>
      </c>
      <c r="Z678">
        <v>3</v>
      </c>
      <c r="AA678" s="10">
        <v>12.17</v>
      </c>
      <c r="AB678">
        <v>10.07</v>
      </c>
      <c r="AC678" t="s">
        <v>3058</v>
      </c>
      <c r="AD678" t="s">
        <v>3070</v>
      </c>
      <c r="AE678" t="str">
        <f>IF(Orders[[#This Row],[Discount]]&gt;0, "Discounted", "Non-Discounted")</f>
        <v>Discounted</v>
      </c>
      <c r="AF678">
        <f>IF(Orders[[#This Row],[Profit]]&lt;0,Orders[[#This Row],[Profit]], 0)</f>
        <v>0</v>
      </c>
      <c r="AG678">
        <f>IF(Orders[[#This Row],[Profit]]&gt;0,Orders[[#This Row],[Profit]], 0)</f>
        <v>39.630000000000003</v>
      </c>
      <c r="AH678" s="7">
        <f>IFERROR((Orders[[#This Row],[Sales]]/Orders[[#This Row],[Profit_Prodcut/]])*100, "")</f>
        <v>821.92783245016403</v>
      </c>
      <c r="AI678" s="9">
        <f>Orders[[#This Row],[Discount]]</f>
        <v>0.03</v>
      </c>
    </row>
    <row r="679" spans="1:35">
      <c r="A679">
        <v>23468</v>
      </c>
      <c r="B679" t="s">
        <v>40</v>
      </c>
      <c r="C679" s="9">
        <v>0.03</v>
      </c>
      <c r="D679" s="7">
        <v>20.5</v>
      </c>
      <c r="E679">
        <v>5.98</v>
      </c>
      <c r="F679">
        <v>1.49</v>
      </c>
      <c r="G679">
        <v>1194</v>
      </c>
      <c r="H679" t="s">
        <v>1293</v>
      </c>
      <c r="I679" t="s">
        <v>52</v>
      </c>
      <c r="J679" t="s">
        <v>61</v>
      </c>
      <c r="K679" t="s">
        <v>32</v>
      </c>
      <c r="L679" t="s">
        <v>112</v>
      </c>
      <c r="M679" t="s">
        <v>62</v>
      </c>
      <c r="N679" t="s">
        <v>1023</v>
      </c>
      <c r="O679">
        <v>0.39</v>
      </c>
      <c r="P679" t="s">
        <v>36</v>
      </c>
      <c r="Q679" t="s">
        <v>139</v>
      </c>
      <c r="R679" t="s">
        <v>365</v>
      </c>
      <c r="S679" t="s">
        <v>1294</v>
      </c>
      <c r="T679">
        <v>34142</v>
      </c>
      <c r="U679" s="1">
        <v>42125</v>
      </c>
      <c r="V679" s="1">
        <v>42127</v>
      </c>
      <c r="W679">
        <v>21</v>
      </c>
      <c r="X679" s="6">
        <v>127.94</v>
      </c>
      <c r="Y679">
        <v>87586</v>
      </c>
      <c r="Z679">
        <v>2</v>
      </c>
      <c r="AA679" s="10">
        <v>16.02</v>
      </c>
      <c r="AB679">
        <v>3.96</v>
      </c>
      <c r="AC679" t="s">
        <v>3060</v>
      </c>
      <c r="AD679" t="s">
        <v>3070</v>
      </c>
      <c r="AE679" t="str">
        <f>IF(Orders[[#This Row],[Discount]]&gt;0, "Discounted", "Non-Discounted")</f>
        <v>Discounted</v>
      </c>
      <c r="AF679">
        <f>IF(Orders[[#This Row],[Profit]]&lt;0,Orders[[#This Row],[Profit]], 0)</f>
        <v>0</v>
      </c>
      <c r="AG679">
        <f>IF(Orders[[#This Row],[Profit]]&gt;0,Orders[[#This Row],[Profit]], 0)</f>
        <v>20.5</v>
      </c>
      <c r="AH679" s="7">
        <f>IFERROR((Orders[[#This Row],[Sales]]/Orders[[#This Row],[Profit_Prodcut/]])*100, "")</f>
        <v>624.09756097560978</v>
      </c>
      <c r="AI679" s="9">
        <f>Orders[[#This Row],[Discount]]</f>
        <v>0.03</v>
      </c>
    </row>
    <row r="680" spans="1:35">
      <c r="A680">
        <v>19358</v>
      </c>
      <c r="B680" t="s">
        <v>28</v>
      </c>
      <c r="C680" s="9">
        <v>0.08</v>
      </c>
      <c r="D680" s="7">
        <v>103.83</v>
      </c>
      <c r="E680">
        <v>355.98</v>
      </c>
      <c r="F680">
        <v>58.92</v>
      </c>
      <c r="G680">
        <v>1197</v>
      </c>
      <c r="H680" t="s">
        <v>1295</v>
      </c>
      <c r="I680" t="s">
        <v>42</v>
      </c>
      <c r="J680" t="s">
        <v>61</v>
      </c>
      <c r="K680" t="s">
        <v>44</v>
      </c>
      <c r="L680" t="s">
        <v>45</v>
      </c>
      <c r="M680" t="s">
        <v>46</v>
      </c>
      <c r="N680" t="s">
        <v>1296</v>
      </c>
      <c r="O680">
        <v>0.64</v>
      </c>
      <c r="P680" t="s">
        <v>36</v>
      </c>
      <c r="Q680" t="s">
        <v>56</v>
      </c>
      <c r="R680" t="s">
        <v>196</v>
      </c>
      <c r="S680" t="s">
        <v>1297</v>
      </c>
      <c r="T680">
        <v>1776</v>
      </c>
      <c r="U680" s="1">
        <v>42081</v>
      </c>
      <c r="V680" s="1">
        <v>42083</v>
      </c>
      <c r="W680">
        <v>4</v>
      </c>
      <c r="X680" s="6">
        <v>1350.94</v>
      </c>
      <c r="Y680">
        <v>87583</v>
      </c>
      <c r="Z680">
        <v>2</v>
      </c>
      <c r="AA680" s="10">
        <v>7.69</v>
      </c>
      <c r="AB680">
        <v>117.47</v>
      </c>
      <c r="AC680" t="s">
        <v>3062</v>
      </c>
      <c r="AD680" t="s">
        <v>3070</v>
      </c>
      <c r="AE680" t="str">
        <f>IF(Orders[[#This Row],[Discount]]&gt;0, "Discounted", "Non-Discounted")</f>
        <v>Discounted</v>
      </c>
      <c r="AF680">
        <f>IF(Orders[[#This Row],[Profit]]&lt;0,Orders[[#This Row],[Profit]], 0)</f>
        <v>0</v>
      </c>
      <c r="AG680">
        <f>IF(Orders[[#This Row],[Profit]]&gt;0,Orders[[#This Row],[Profit]], 0)</f>
        <v>103.83</v>
      </c>
      <c r="AH680" s="7">
        <f>IFERROR((Orders[[#This Row],[Sales]]/Orders[[#This Row],[Profit_Prodcut/]])*100, "")</f>
        <v>1301.1075796975827</v>
      </c>
      <c r="AI680" s="9">
        <f>Orders[[#This Row],[Discount]]</f>
        <v>0.08</v>
      </c>
    </row>
    <row r="681" spans="1:35">
      <c r="A681">
        <v>22132</v>
      </c>
      <c r="B681" t="s">
        <v>28</v>
      </c>
      <c r="C681" s="9">
        <v>0.1</v>
      </c>
      <c r="D681" s="7">
        <v>-24.9</v>
      </c>
      <c r="E681">
        <v>15.14</v>
      </c>
      <c r="F681">
        <v>4.53</v>
      </c>
      <c r="G681">
        <v>1199</v>
      </c>
      <c r="H681" t="s">
        <v>1298</v>
      </c>
      <c r="I681" t="s">
        <v>52</v>
      </c>
      <c r="J681" t="s">
        <v>117</v>
      </c>
      <c r="K681" t="s">
        <v>32</v>
      </c>
      <c r="L681" t="s">
        <v>144</v>
      </c>
      <c r="M681" t="s">
        <v>62</v>
      </c>
      <c r="N681" t="s">
        <v>1203</v>
      </c>
      <c r="O681">
        <v>0.81</v>
      </c>
      <c r="P681" t="s">
        <v>36</v>
      </c>
      <c r="Q681" t="s">
        <v>56</v>
      </c>
      <c r="R681" t="s">
        <v>200</v>
      </c>
      <c r="S681" t="s">
        <v>1299</v>
      </c>
      <c r="T681">
        <v>3060</v>
      </c>
      <c r="U681" s="1">
        <v>42060</v>
      </c>
      <c r="V681" s="1">
        <v>42063</v>
      </c>
      <c r="W681">
        <v>5</v>
      </c>
      <c r="X681" s="6">
        <v>75.17</v>
      </c>
      <c r="Y681">
        <v>87585</v>
      </c>
      <c r="Z681">
        <v>3</v>
      </c>
      <c r="AA681" s="10">
        <v>-33.119999999999997</v>
      </c>
      <c r="AB681">
        <v>8.35</v>
      </c>
      <c r="AC681" t="s">
        <v>3059</v>
      </c>
      <c r="AD681" t="s">
        <v>3070</v>
      </c>
      <c r="AE681" t="str">
        <f>IF(Orders[[#This Row],[Discount]]&gt;0, "Discounted", "Non-Discounted")</f>
        <v>Discounted</v>
      </c>
      <c r="AF681">
        <f>IF(Orders[[#This Row],[Profit]]&lt;0,Orders[[#This Row],[Profit]], 0)</f>
        <v>-24.9</v>
      </c>
      <c r="AG681">
        <f>IF(Orders[[#This Row],[Profit]]&gt;0,Orders[[#This Row],[Profit]], 0)</f>
        <v>0</v>
      </c>
      <c r="AH681" s="7" t="str">
        <f>IFERROR((Orders[[#This Row],[Sales]]/Orders[[#This Row],[Profit_Prodcut/]])*100, "")</f>
        <v/>
      </c>
      <c r="AI681" s="9">
        <f>Orders[[#This Row],[Discount]]</f>
        <v>0.1</v>
      </c>
    </row>
    <row r="682" spans="1:35">
      <c r="A682">
        <v>22131</v>
      </c>
      <c r="B682" t="s">
        <v>28</v>
      </c>
      <c r="C682" s="9">
        <v>0.05</v>
      </c>
      <c r="D682" s="7">
        <v>776.77</v>
      </c>
      <c r="E682">
        <v>52.4</v>
      </c>
      <c r="F682">
        <v>16.11</v>
      </c>
      <c r="G682">
        <v>1200</v>
      </c>
      <c r="H682" t="s">
        <v>1300</v>
      </c>
      <c r="I682" t="s">
        <v>52</v>
      </c>
      <c r="J682" t="s">
        <v>117</v>
      </c>
      <c r="K682" t="s">
        <v>32</v>
      </c>
      <c r="L682" t="s">
        <v>112</v>
      </c>
      <c r="M682" t="s">
        <v>62</v>
      </c>
      <c r="N682" t="s">
        <v>1291</v>
      </c>
      <c r="O682">
        <v>0.39</v>
      </c>
      <c r="P682" t="s">
        <v>36</v>
      </c>
      <c r="Q682" t="s">
        <v>56</v>
      </c>
      <c r="R682" t="s">
        <v>57</v>
      </c>
      <c r="S682" t="s">
        <v>1301</v>
      </c>
      <c r="T682">
        <v>7407</v>
      </c>
      <c r="U682" s="1">
        <v>42060</v>
      </c>
      <c r="V682" s="1">
        <v>42062</v>
      </c>
      <c r="W682">
        <v>21</v>
      </c>
      <c r="X682" s="6">
        <v>1125.76</v>
      </c>
      <c r="Y682">
        <v>87585</v>
      </c>
      <c r="Z682">
        <v>2</v>
      </c>
      <c r="AA682" s="10">
        <v>69</v>
      </c>
      <c r="AB682">
        <v>59.25</v>
      </c>
      <c r="AC682" t="s">
        <v>3059</v>
      </c>
      <c r="AD682" t="s">
        <v>3070</v>
      </c>
      <c r="AE682" t="str">
        <f>IF(Orders[[#This Row],[Discount]]&gt;0, "Discounted", "Non-Discounted")</f>
        <v>Discounted</v>
      </c>
      <c r="AF682">
        <f>IF(Orders[[#This Row],[Profit]]&lt;0,Orders[[#This Row],[Profit]], 0)</f>
        <v>0</v>
      </c>
      <c r="AG682">
        <f>IF(Orders[[#This Row],[Profit]]&gt;0,Orders[[#This Row],[Profit]], 0)</f>
        <v>776.77</v>
      </c>
      <c r="AH682" s="7">
        <f>IFERROR((Orders[[#This Row],[Sales]]/Orders[[#This Row],[Profit_Prodcut/]])*100, "")</f>
        <v>144.92835717136347</v>
      </c>
      <c r="AI682" s="9">
        <f>Orders[[#This Row],[Discount]]</f>
        <v>0.05</v>
      </c>
    </row>
    <row r="683" spans="1:35">
      <c r="A683">
        <v>22133</v>
      </c>
      <c r="B683" t="s">
        <v>28</v>
      </c>
      <c r="C683" s="9">
        <v>0.05</v>
      </c>
      <c r="D683" s="7">
        <v>344.54</v>
      </c>
      <c r="E683">
        <v>36.549999999999997</v>
      </c>
      <c r="F683">
        <v>13.89</v>
      </c>
      <c r="G683">
        <v>1202</v>
      </c>
      <c r="H683" t="s">
        <v>1302</v>
      </c>
      <c r="I683" t="s">
        <v>30</v>
      </c>
      <c r="J683" t="s">
        <v>117</v>
      </c>
      <c r="K683" t="s">
        <v>32</v>
      </c>
      <c r="L683" t="s">
        <v>33</v>
      </c>
      <c r="M683" t="s">
        <v>34</v>
      </c>
      <c r="N683" t="s">
        <v>1292</v>
      </c>
      <c r="O683">
        <v>0.41</v>
      </c>
      <c r="P683" t="s">
        <v>36</v>
      </c>
      <c r="Q683" t="s">
        <v>56</v>
      </c>
      <c r="R683" t="s">
        <v>57</v>
      </c>
      <c r="S683" t="s">
        <v>1303</v>
      </c>
      <c r="T683">
        <v>7079</v>
      </c>
      <c r="U683" s="1">
        <v>42060</v>
      </c>
      <c r="V683" s="1">
        <v>42061</v>
      </c>
      <c r="W683">
        <v>21</v>
      </c>
      <c r="X683" s="6">
        <v>746.03</v>
      </c>
      <c r="Y683">
        <v>87585</v>
      </c>
      <c r="Z683">
        <v>1</v>
      </c>
      <c r="AA683" s="10">
        <v>46.18</v>
      </c>
      <c r="AB683">
        <v>39.26</v>
      </c>
      <c r="AC683" t="s">
        <v>3059</v>
      </c>
      <c r="AD683" t="s">
        <v>3070</v>
      </c>
      <c r="AE683" t="str">
        <f>IF(Orders[[#This Row],[Discount]]&gt;0, "Discounted", "Non-Discounted")</f>
        <v>Discounted</v>
      </c>
      <c r="AF683">
        <f>IF(Orders[[#This Row],[Profit]]&lt;0,Orders[[#This Row],[Profit]], 0)</f>
        <v>0</v>
      </c>
      <c r="AG683">
        <f>IF(Orders[[#This Row],[Profit]]&gt;0,Orders[[#This Row],[Profit]], 0)</f>
        <v>344.54</v>
      </c>
      <c r="AH683" s="7">
        <f>IFERROR((Orders[[#This Row],[Sales]]/Orders[[#This Row],[Profit_Prodcut/]])*100, "")</f>
        <v>216.52928542404362</v>
      </c>
      <c r="AI683" s="9">
        <f>Orders[[#This Row],[Discount]]</f>
        <v>0.05</v>
      </c>
    </row>
    <row r="684" spans="1:35">
      <c r="A684">
        <v>19552</v>
      </c>
      <c r="B684" t="s">
        <v>109</v>
      </c>
      <c r="C684" s="9">
        <v>0.09</v>
      </c>
      <c r="D684" s="7">
        <v>-8.52</v>
      </c>
      <c r="E684">
        <v>49.99</v>
      </c>
      <c r="F684">
        <v>19.989999999999998</v>
      </c>
      <c r="G684">
        <v>1203</v>
      </c>
      <c r="H684" t="s">
        <v>1304</v>
      </c>
      <c r="I684" t="s">
        <v>52</v>
      </c>
      <c r="J684" t="s">
        <v>61</v>
      </c>
      <c r="K684" t="s">
        <v>80</v>
      </c>
      <c r="L684" t="s">
        <v>183</v>
      </c>
      <c r="M684" t="s">
        <v>62</v>
      </c>
      <c r="N684" t="s">
        <v>278</v>
      </c>
      <c r="O684">
        <v>0.41</v>
      </c>
      <c r="P684" t="s">
        <v>36</v>
      </c>
      <c r="Q684" t="s">
        <v>56</v>
      </c>
      <c r="R684" t="s">
        <v>472</v>
      </c>
      <c r="S684" t="s">
        <v>473</v>
      </c>
      <c r="T684">
        <v>2920</v>
      </c>
      <c r="U684" s="1">
        <v>42183</v>
      </c>
      <c r="V684" s="1">
        <v>42185</v>
      </c>
      <c r="W684">
        <v>12</v>
      </c>
      <c r="X684" s="6">
        <v>593.33000000000004</v>
      </c>
      <c r="Y684">
        <v>87587</v>
      </c>
      <c r="Z684">
        <v>2</v>
      </c>
      <c r="AA684" s="10">
        <v>-1.44</v>
      </c>
      <c r="AB684">
        <v>58.68</v>
      </c>
      <c r="AC684" t="s">
        <v>3058</v>
      </c>
      <c r="AD684" t="s">
        <v>3070</v>
      </c>
      <c r="AE684" t="str">
        <f>IF(Orders[[#This Row],[Discount]]&gt;0, "Discounted", "Non-Discounted")</f>
        <v>Discounted</v>
      </c>
      <c r="AF684">
        <f>IF(Orders[[#This Row],[Profit]]&lt;0,Orders[[#This Row],[Profit]], 0)</f>
        <v>-8.52</v>
      </c>
      <c r="AG684">
        <f>IF(Orders[[#This Row],[Profit]]&gt;0,Orders[[#This Row],[Profit]], 0)</f>
        <v>0</v>
      </c>
      <c r="AH684" s="7" t="str">
        <f>IFERROR((Orders[[#This Row],[Sales]]/Orders[[#This Row],[Profit_Prodcut/]])*100, "")</f>
        <v/>
      </c>
      <c r="AI684" s="9">
        <f>Orders[[#This Row],[Discount]]</f>
        <v>0.09</v>
      </c>
    </row>
    <row r="685" spans="1:35">
      <c r="A685">
        <v>18636</v>
      </c>
      <c r="B685" t="s">
        <v>109</v>
      </c>
      <c r="C685" s="9">
        <v>0.01</v>
      </c>
      <c r="D685" s="7">
        <v>9</v>
      </c>
      <c r="E685">
        <v>3.08</v>
      </c>
      <c r="F685">
        <v>0.5</v>
      </c>
      <c r="G685">
        <v>1211</v>
      </c>
      <c r="H685" t="s">
        <v>1305</v>
      </c>
      <c r="I685" t="s">
        <v>52</v>
      </c>
      <c r="J685" t="s">
        <v>31</v>
      </c>
      <c r="K685" t="s">
        <v>32</v>
      </c>
      <c r="L685" t="s">
        <v>137</v>
      </c>
      <c r="M685" t="s">
        <v>62</v>
      </c>
      <c r="N685" t="s">
        <v>1306</v>
      </c>
      <c r="O685">
        <v>0.37</v>
      </c>
      <c r="P685" t="s">
        <v>36</v>
      </c>
      <c r="Q685" t="s">
        <v>64</v>
      </c>
      <c r="R685" t="s">
        <v>706</v>
      </c>
      <c r="S685" t="s">
        <v>1307</v>
      </c>
      <c r="T685">
        <v>46806</v>
      </c>
      <c r="U685" s="1">
        <v>42036</v>
      </c>
      <c r="V685" s="1">
        <v>42041</v>
      </c>
      <c r="W685">
        <v>4</v>
      </c>
      <c r="X685" s="6">
        <v>13.05</v>
      </c>
      <c r="Y685">
        <v>88598</v>
      </c>
      <c r="Z685">
        <v>5</v>
      </c>
      <c r="AA685" s="10">
        <v>69</v>
      </c>
      <c r="AB685">
        <v>0.13</v>
      </c>
      <c r="AC685" t="s">
        <v>3059</v>
      </c>
      <c r="AD685" t="s">
        <v>3070</v>
      </c>
      <c r="AE685" t="str">
        <f>IF(Orders[[#This Row],[Discount]]&gt;0, "Discounted", "Non-Discounted")</f>
        <v>Discounted</v>
      </c>
      <c r="AF685">
        <f>IF(Orders[[#This Row],[Profit]]&lt;0,Orders[[#This Row],[Profit]], 0)</f>
        <v>0</v>
      </c>
      <c r="AG685">
        <f>IF(Orders[[#This Row],[Profit]]&gt;0,Orders[[#This Row],[Profit]], 0)</f>
        <v>9</v>
      </c>
      <c r="AH685" s="7">
        <f>IFERROR((Orders[[#This Row],[Sales]]/Orders[[#This Row],[Profit_Prodcut/]])*100, "")</f>
        <v>145.00000000000003</v>
      </c>
      <c r="AI685" s="9">
        <f>Orders[[#This Row],[Discount]]</f>
        <v>0.01</v>
      </c>
    </row>
    <row r="686" spans="1:35">
      <c r="A686">
        <v>22528</v>
      </c>
      <c r="B686" t="s">
        <v>28</v>
      </c>
      <c r="C686" s="9">
        <v>0.08</v>
      </c>
      <c r="D686" s="7">
        <v>-99.76</v>
      </c>
      <c r="E686">
        <v>4.91</v>
      </c>
      <c r="F686">
        <v>4.97</v>
      </c>
      <c r="G686">
        <v>1212</v>
      </c>
      <c r="H686" t="s">
        <v>1308</v>
      </c>
      <c r="I686" t="s">
        <v>52</v>
      </c>
      <c r="J686" t="s">
        <v>31</v>
      </c>
      <c r="K686" t="s">
        <v>32</v>
      </c>
      <c r="L686" t="s">
        <v>112</v>
      </c>
      <c r="M686" t="s">
        <v>62</v>
      </c>
      <c r="N686" t="s">
        <v>1309</v>
      </c>
      <c r="O686">
        <v>0.38</v>
      </c>
      <c r="P686" t="s">
        <v>36</v>
      </c>
      <c r="Q686" t="s">
        <v>64</v>
      </c>
      <c r="R686" t="s">
        <v>706</v>
      </c>
      <c r="S686" t="s">
        <v>1310</v>
      </c>
      <c r="T686">
        <v>46404</v>
      </c>
      <c r="U686" s="1">
        <v>42019</v>
      </c>
      <c r="V686" s="1">
        <v>42020</v>
      </c>
      <c r="W686">
        <v>12</v>
      </c>
      <c r="X686" s="6">
        <v>58.95</v>
      </c>
      <c r="Y686">
        <v>88600</v>
      </c>
      <c r="Z686">
        <v>1</v>
      </c>
      <c r="AA686" s="10">
        <v>-169.23</v>
      </c>
      <c r="AB686">
        <v>5.13</v>
      </c>
      <c r="AC686" t="s">
        <v>3057</v>
      </c>
      <c r="AD686" t="s">
        <v>3070</v>
      </c>
      <c r="AE686" t="str">
        <f>IF(Orders[[#This Row],[Discount]]&gt;0, "Discounted", "Non-Discounted")</f>
        <v>Discounted</v>
      </c>
      <c r="AF686">
        <f>IF(Orders[[#This Row],[Profit]]&lt;0,Orders[[#This Row],[Profit]], 0)</f>
        <v>-99.76</v>
      </c>
      <c r="AG686">
        <f>IF(Orders[[#This Row],[Profit]]&gt;0,Orders[[#This Row],[Profit]], 0)</f>
        <v>0</v>
      </c>
      <c r="AH686" s="7" t="str">
        <f>IFERROR((Orders[[#This Row],[Sales]]/Orders[[#This Row],[Profit_Prodcut/]])*100, "")</f>
        <v/>
      </c>
      <c r="AI686" s="9">
        <f>Orders[[#This Row],[Discount]]</f>
        <v>0.08</v>
      </c>
    </row>
    <row r="687" spans="1:35">
      <c r="A687">
        <v>22529</v>
      </c>
      <c r="B687" t="s">
        <v>28</v>
      </c>
      <c r="C687" s="9">
        <v>0.01</v>
      </c>
      <c r="D687" s="7">
        <v>-3061.82</v>
      </c>
      <c r="E687">
        <v>3499.99</v>
      </c>
      <c r="F687">
        <v>24.49</v>
      </c>
      <c r="G687">
        <v>1212</v>
      </c>
      <c r="H687" t="s">
        <v>1308</v>
      </c>
      <c r="I687" t="s">
        <v>52</v>
      </c>
      <c r="J687" t="s">
        <v>31</v>
      </c>
      <c r="K687" t="s">
        <v>80</v>
      </c>
      <c r="L687" t="s">
        <v>590</v>
      </c>
      <c r="M687" t="s">
        <v>239</v>
      </c>
      <c r="N687" t="s">
        <v>1311</v>
      </c>
      <c r="O687">
        <v>0.37</v>
      </c>
      <c r="P687" t="s">
        <v>36</v>
      </c>
      <c r="Q687" t="s">
        <v>64</v>
      </c>
      <c r="R687" t="s">
        <v>706</v>
      </c>
      <c r="S687" t="s">
        <v>1310</v>
      </c>
      <c r="T687">
        <v>46404</v>
      </c>
      <c r="U687" s="1">
        <v>42019</v>
      </c>
      <c r="V687" s="1">
        <v>42020</v>
      </c>
      <c r="W687">
        <v>1</v>
      </c>
      <c r="X687" s="6">
        <v>3672.89</v>
      </c>
      <c r="Y687">
        <v>88600</v>
      </c>
      <c r="Z687">
        <v>1</v>
      </c>
      <c r="AA687" s="10">
        <v>-83.36</v>
      </c>
      <c r="AB687">
        <v>37.1</v>
      </c>
      <c r="AC687" t="s">
        <v>3057</v>
      </c>
      <c r="AD687" t="s">
        <v>3070</v>
      </c>
      <c r="AE687" t="str">
        <f>IF(Orders[[#This Row],[Discount]]&gt;0, "Discounted", "Non-Discounted")</f>
        <v>Discounted</v>
      </c>
      <c r="AF687">
        <f>IF(Orders[[#This Row],[Profit]]&lt;0,Orders[[#This Row],[Profit]], 0)</f>
        <v>-3061.82</v>
      </c>
      <c r="AG687">
        <f>IF(Orders[[#This Row],[Profit]]&gt;0,Orders[[#This Row],[Profit]], 0)</f>
        <v>0</v>
      </c>
      <c r="AH687" s="7" t="str">
        <f>IFERROR((Orders[[#This Row],[Sales]]/Orders[[#This Row],[Profit_Prodcut/]])*100, "")</f>
        <v/>
      </c>
      <c r="AI687" s="9">
        <f>Orders[[#This Row],[Discount]]</f>
        <v>0.01</v>
      </c>
    </row>
    <row r="688" spans="1:35">
      <c r="A688">
        <v>24270</v>
      </c>
      <c r="B688" t="s">
        <v>109</v>
      </c>
      <c r="C688" s="9">
        <v>7.0000000000000007E-2</v>
      </c>
      <c r="D688" s="7">
        <v>258.62</v>
      </c>
      <c r="E688">
        <v>29.89</v>
      </c>
      <c r="F688">
        <v>1.99</v>
      </c>
      <c r="G688">
        <v>1213</v>
      </c>
      <c r="H688" t="s">
        <v>1312</v>
      </c>
      <c r="I688" t="s">
        <v>30</v>
      </c>
      <c r="J688" t="s">
        <v>31</v>
      </c>
      <c r="K688" t="s">
        <v>80</v>
      </c>
      <c r="L688" t="s">
        <v>183</v>
      </c>
      <c r="M688" t="s">
        <v>54</v>
      </c>
      <c r="N688" t="s">
        <v>1313</v>
      </c>
      <c r="O688">
        <v>0.5</v>
      </c>
      <c r="P688" t="s">
        <v>36</v>
      </c>
      <c r="Q688" t="s">
        <v>64</v>
      </c>
      <c r="R688" t="s">
        <v>706</v>
      </c>
      <c r="S688" t="s">
        <v>1314</v>
      </c>
      <c r="T688">
        <v>46530</v>
      </c>
      <c r="U688" s="1">
        <v>42039</v>
      </c>
      <c r="V688" s="1">
        <v>42044</v>
      </c>
      <c r="W688">
        <v>13</v>
      </c>
      <c r="X688" s="6">
        <v>374.81</v>
      </c>
      <c r="Y688">
        <v>88599</v>
      </c>
      <c r="Z688">
        <v>5</v>
      </c>
      <c r="AA688" s="10">
        <v>69</v>
      </c>
      <c r="AB688">
        <v>28.21</v>
      </c>
      <c r="AC688" t="s">
        <v>3059</v>
      </c>
      <c r="AD688" t="s">
        <v>3070</v>
      </c>
      <c r="AE688" t="str">
        <f>IF(Orders[[#This Row],[Discount]]&gt;0, "Discounted", "Non-Discounted")</f>
        <v>Discounted</v>
      </c>
      <c r="AF688">
        <f>IF(Orders[[#This Row],[Profit]]&lt;0,Orders[[#This Row],[Profit]], 0)</f>
        <v>0</v>
      </c>
      <c r="AG688">
        <f>IF(Orders[[#This Row],[Profit]]&gt;0,Orders[[#This Row],[Profit]], 0)</f>
        <v>258.62</v>
      </c>
      <c r="AH688" s="7">
        <f>IFERROR((Orders[[#This Row],[Sales]]/Orders[[#This Row],[Profit_Prodcut/]])*100, "")</f>
        <v>144.92691980511947</v>
      </c>
      <c r="AI688" s="9">
        <f>Orders[[#This Row],[Discount]]</f>
        <v>7.0000000000000007E-2</v>
      </c>
    </row>
    <row r="689" spans="1:35">
      <c r="A689">
        <v>24271</v>
      </c>
      <c r="B689" t="s">
        <v>109</v>
      </c>
      <c r="C689" s="9">
        <v>0.03</v>
      </c>
      <c r="D689" s="7">
        <v>-6.71</v>
      </c>
      <c r="E689">
        <v>8.34</v>
      </c>
      <c r="F689">
        <v>4.82</v>
      </c>
      <c r="G689">
        <v>1213</v>
      </c>
      <c r="H689" t="s">
        <v>1312</v>
      </c>
      <c r="I689" t="s">
        <v>52</v>
      </c>
      <c r="J689" t="s">
        <v>31</v>
      </c>
      <c r="K689" t="s">
        <v>32</v>
      </c>
      <c r="L689" t="s">
        <v>96</v>
      </c>
      <c r="M689" t="s">
        <v>62</v>
      </c>
      <c r="N689" t="s">
        <v>921</v>
      </c>
      <c r="O689">
        <v>0.4</v>
      </c>
      <c r="P689" t="s">
        <v>36</v>
      </c>
      <c r="Q689" t="s">
        <v>64</v>
      </c>
      <c r="R689" t="s">
        <v>706</v>
      </c>
      <c r="S689" t="s">
        <v>1314</v>
      </c>
      <c r="T689">
        <v>46530</v>
      </c>
      <c r="U689" s="1">
        <v>42039</v>
      </c>
      <c r="V689" s="1">
        <v>42043</v>
      </c>
      <c r="W689">
        <v>5</v>
      </c>
      <c r="X689" s="6">
        <v>43.27</v>
      </c>
      <c r="Y689">
        <v>88599</v>
      </c>
      <c r="Z689">
        <v>4</v>
      </c>
      <c r="AA689" s="10">
        <v>-15.51</v>
      </c>
      <c r="AB689">
        <v>1.34</v>
      </c>
      <c r="AC689" t="s">
        <v>3059</v>
      </c>
      <c r="AD689" t="s">
        <v>3070</v>
      </c>
      <c r="AE689" t="str">
        <f>IF(Orders[[#This Row],[Discount]]&gt;0, "Discounted", "Non-Discounted")</f>
        <v>Discounted</v>
      </c>
      <c r="AF689">
        <f>IF(Orders[[#This Row],[Profit]]&lt;0,Orders[[#This Row],[Profit]], 0)</f>
        <v>-6.71</v>
      </c>
      <c r="AG689">
        <f>IF(Orders[[#This Row],[Profit]]&gt;0,Orders[[#This Row],[Profit]], 0)</f>
        <v>0</v>
      </c>
      <c r="AH689" s="7" t="str">
        <f>IFERROR((Orders[[#This Row],[Sales]]/Orders[[#This Row],[Profit_Prodcut/]])*100, "")</f>
        <v/>
      </c>
      <c r="AI689" s="9">
        <f>Orders[[#This Row],[Discount]]</f>
        <v>0.03</v>
      </c>
    </row>
    <row r="690" spans="1:35">
      <c r="A690">
        <v>22530</v>
      </c>
      <c r="B690" t="s">
        <v>28</v>
      </c>
      <c r="C690" s="9">
        <v>0.03</v>
      </c>
      <c r="D690" s="7">
        <v>-0.01</v>
      </c>
      <c r="E690">
        <v>5.84</v>
      </c>
      <c r="F690">
        <v>1.2</v>
      </c>
      <c r="G690">
        <v>1213</v>
      </c>
      <c r="H690" t="s">
        <v>1312</v>
      </c>
      <c r="I690" t="s">
        <v>52</v>
      </c>
      <c r="J690" t="s">
        <v>31</v>
      </c>
      <c r="K690" t="s">
        <v>32</v>
      </c>
      <c r="L690" t="s">
        <v>33</v>
      </c>
      <c r="M690" t="s">
        <v>34</v>
      </c>
      <c r="N690" t="s">
        <v>1315</v>
      </c>
      <c r="O690">
        <v>0.55000000000000004</v>
      </c>
      <c r="P690" t="s">
        <v>36</v>
      </c>
      <c r="Q690" t="s">
        <v>64</v>
      </c>
      <c r="R690" t="s">
        <v>706</v>
      </c>
      <c r="S690" t="s">
        <v>1314</v>
      </c>
      <c r="T690">
        <v>46530</v>
      </c>
      <c r="U690" s="1">
        <v>42019</v>
      </c>
      <c r="V690" s="1">
        <v>42021</v>
      </c>
      <c r="W690">
        <v>2</v>
      </c>
      <c r="X690" s="6">
        <v>11.74</v>
      </c>
      <c r="Y690">
        <v>88600</v>
      </c>
      <c r="Z690">
        <v>2</v>
      </c>
      <c r="AA690" s="10">
        <v>-0.09</v>
      </c>
      <c r="AB690">
        <v>0.36</v>
      </c>
      <c r="AC690" t="s">
        <v>3057</v>
      </c>
      <c r="AD690" t="s">
        <v>3070</v>
      </c>
      <c r="AE690" t="str">
        <f>IF(Orders[[#This Row],[Discount]]&gt;0, "Discounted", "Non-Discounted")</f>
        <v>Discounted</v>
      </c>
      <c r="AF690">
        <f>IF(Orders[[#This Row],[Profit]]&lt;0,Orders[[#This Row],[Profit]], 0)</f>
        <v>-0.01</v>
      </c>
      <c r="AG690">
        <f>IF(Orders[[#This Row],[Profit]]&gt;0,Orders[[#This Row],[Profit]], 0)</f>
        <v>0</v>
      </c>
      <c r="AH690" s="7" t="str">
        <f>IFERROR((Orders[[#This Row],[Sales]]/Orders[[#This Row],[Profit_Prodcut/]])*100, "")</f>
        <v/>
      </c>
      <c r="AI690" s="9">
        <f>Orders[[#This Row],[Discount]]</f>
        <v>0.03</v>
      </c>
    </row>
    <row r="691" spans="1:35">
      <c r="A691">
        <v>7632</v>
      </c>
      <c r="B691" t="s">
        <v>59</v>
      </c>
      <c r="C691" s="9">
        <v>0.09</v>
      </c>
      <c r="D691" s="7">
        <v>-421.76</v>
      </c>
      <c r="E691">
        <v>130.97999999999999</v>
      </c>
      <c r="F691">
        <v>30</v>
      </c>
      <c r="G691">
        <v>1217</v>
      </c>
      <c r="H691" t="s">
        <v>1316</v>
      </c>
      <c r="I691" t="s">
        <v>42</v>
      </c>
      <c r="J691" t="s">
        <v>61</v>
      </c>
      <c r="K691" t="s">
        <v>44</v>
      </c>
      <c r="L691" t="s">
        <v>45</v>
      </c>
      <c r="M691" t="s">
        <v>46</v>
      </c>
      <c r="N691" t="s">
        <v>549</v>
      </c>
      <c r="O691">
        <v>0.78</v>
      </c>
      <c r="P691" t="s">
        <v>36</v>
      </c>
      <c r="Q691" t="s">
        <v>56</v>
      </c>
      <c r="R691" t="s">
        <v>196</v>
      </c>
      <c r="S691" t="s">
        <v>197</v>
      </c>
      <c r="T691">
        <v>2112</v>
      </c>
      <c r="U691" s="1">
        <v>42122</v>
      </c>
      <c r="V691" s="1">
        <v>42125</v>
      </c>
      <c r="W691">
        <v>41</v>
      </c>
      <c r="X691" s="6">
        <v>5258.94</v>
      </c>
      <c r="Y691">
        <v>54595</v>
      </c>
      <c r="Z691">
        <v>3</v>
      </c>
      <c r="AA691" s="10">
        <v>-8.02</v>
      </c>
      <c r="AB691">
        <v>520.11</v>
      </c>
      <c r="AC691" t="s">
        <v>3061</v>
      </c>
      <c r="AD691" t="s">
        <v>3070</v>
      </c>
      <c r="AE691" t="str">
        <f>IF(Orders[[#This Row],[Discount]]&gt;0, "Discounted", "Non-Discounted")</f>
        <v>Discounted</v>
      </c>
      <c r="AF691">
        <f>IF(Orders[[#This Row],[Profit]]&lt;0,Orders[[#This Row],[Profit]], 0)</f>
        <v>-421.76</v>
      </c>
      <c r="AG691">
        <f>IF(Orders[[#This Row],[Profit]]&gt;0,Orders[[#This Row],[Profit]], 0)</f>
        <v>0</v>
      </c>
      <c r="AH691" s="7" t="str">
        <f>IFERROR((Orders[[#This Row],[Sales]]/Orders[[#This Row],[Profit_Prodcut/]])*100, "")</f>
        <v/>
      </c>
      <c r="AI691" s="9">
        <f>Orders[[#This Row],[Discount]]</f>
        <v>0.09</v>
      </c>
    </row>
    <row r="692" spans="1:35">
      <c r="A692">
        <v>25631</v>
      </c>
      <c r="B692" t="s">
        <v>59</v>
      </c>
      <c r="C692" s="9">
        <v>0.02</v>
      </c>
      <c r="D692" s="7">
        <v>6.79</v>
      </c>
      <c r="E692">
        <v>8.34</v>
      </c>
      <c r="F692">
        <v>2.64</v>
      </c>
      <c r="G692">
        <v>1226</v>
      </c>
      <c r="H692" t="s">
        <v>1317</v>
      </c>
      <c r="I692" t="s">
        <v>52</v>
      </c>
      <c r="J692" t="s">
        <v>61</v>
      </c>
      <c r="K692" t="s">
        <v>32</v>
      </c>
      <c r="L692" t="s">
        <v>177</v>
      </c>
      <c r="M692" t="s">
        <v>54</v>
      </c>
      <c r="N692" t="s">
        <v>361</v>
      </c>
      <c r="O692">
        <v>0.59</v>
      </c>
      <c r="P692" t="s">
        <v>36</v>
      </c>
      <c r="Q692" t="s">
        <v>56</v>
      </c>
      <c r="R692" t="s">
        <v>472</v>
      </c>
      <c r="S692" t="s">
        <v>1318</v>
      </c>
      <c r="T692">
        <v>2861</v>
      </c>
      <c r="U692" s="1">
        <v>42122</v>
      </c>
      <c r="V692" s="1">
        <v>42124</v>
      </c>
      <c r="W692">
        <v>8</v>
      </c>
      <c r="X692" s="6">
        <v>66.739999999999995</v>
      </c>
      <c r="Y692">
        <v>90800</v>
      </c>
      <c r="Z692">
        <v>2</v>
      </c>
      <c r="AA692" s="10">
        <v>10.17</v>
      </c>
      <c r="AB692">
        <v>1.36</v>
      </c>
      <c r="AC692" t="s">
        <v>3061</v>
      </c>
      <c r="AD692" t="s">
        <v>3070</v>
      </c>
      <c r="AE692" t="str">
        <f>IF(Orders[[#This Row],[Discount]]&gt;0, "Discounted", "Non-Discounted")</f>
        <v>Discounted</v>
      </c>
      <c r="AF692">
        <f>IF(Orders[[#This Row],[Profit]]&lt;0,Orders[[#This Row],[Profit]], 0)</f>
        <v>0</v>
      </c>
      <c r="AG692">
        <f>IF(Orders[[#This Row],[Profit]]&gt;0,Orders[[#This Row],[Profit]], 0)</f>
        <v>6.79</v>
      </c>
      <c r="AH692" s="7">
        <f>IFERROR((Orders[[#This Row],[Sales]]/Orders[[#This Row],[Profit_Prodcut/]])*100, "")</f>
        <v>982.91605301914569</v>
      </c>
      <c r="AI692" s="9">
        <f>Orders[[#This Row],[Discount]]</f>
        <v>0.02</v>
      </c>
    </row>
    <row r="693" spans="1:35">
      <c r="A693">
        <v>25632</v>
      </c>
      <c r="B693" t="s">
        <v>59</v>
      </c>
      <c r="C693" s="9">
        <v>0.09</v>
      </c>
      <c r="D693" s="7">
        <v>-421.76</v>
      </c>
      <c r="E693">
        <v>130.97999999999999</v>
      </c>
      <c r="F693">
        <v>30</v>
      </c>
      <c r="G693">
        <v>1227</v>
      </c>
      <c r="H693" t="s">
        <v>1319</v>
      </c>
      <c r="I693" t="s">
        <v>42</v>
      </c>
      <c r="J693" t="s">
        <v>61</v>
      </c>
      <c r="K693" t="s">
        <v>44</v>
      </c>
      <c r="L693" t="s">
        <v>45</v>
      </c>
      <c r="M693" t="s">
        <v>46</v>
      </c>
      <c r="N693" t="s">
        <v>549</v>
      </c>
      <c r="O693">
        <v>0.78</v>
      </c>
      <c r="P693" t="s">
        <v>36</v>
      </c>
      <c r="Q693" t="s">
        <v>56</v>
      </c>
      <c r="R693" t="s">
        <v>152</v>
      </c>
      <c r="S693" t="s">
        <v>781</v>
      </c>
      <c r="T693">
        <v>5403</v>
      </c>
      <c r="U693" s="1">
        <v>42122</v>
      </c>
      <c r="V693" s="1">
        <v>42125</v>
      </c>
      <c r="W693">
        <v>10</v>
      </c>
      <c r="X693" s="6">
        <v>1282.67</v>
      </c>
      <c r="Y693">
        <v>90800</v>
      </c>
      <c r="Z693">
        <v>3</v>
      </c>
      <c r="AA693" s="10">
        <v>-32.880000000000003</v>
      </c>
      <c r="AB693">
        <v>126.86</v>
      </c>
      <c r="AC693" t="s">
        <v>3061</v>
      </c>
      <c r="AD693" t="s">
        <v>3070</v>
      </c>
      <c r="AE693" t="str">
        <f>IF(Orders[[#This Row],[Discount]]&gt;0, "Discounted", "Non-Discounted")</f>
        <v>Discounted</v>
      </c>
      <c r="AF693">
        <f>IF(Orders[[#This Row],[Profit]]&lt;0,Orders[[#This Row],[Profit]], 0)</f>
        <v>-421.76</v>
      </c>
      <c r="AG693">
        <f>IF(Orders[[#This Row],[Profit]]&gt;0,Orders[[#This Row],[Profit]], 0)</f>
        <v>0</v>
      </c>
      <c r="AH693" s="7" t="str">
        <f>IFERROR((Orders[[#This Row],[Sales]]/Orders[[#This Row],[Profit_Prodcut/]])*100, "")</f>
        <v/>
      </c>
      <c r="AI693" s="9">
        <f>Orders[[#This Row],[Discount]]</f>
        <v>0.09</v>
      </c>
    </row>
    <row r="694" spans="1:35">
      <c r="A694">
        <v>7810</v>
      </c>
      <c r="B694" t="s">
        <v>59</v>
      </c>
      <c r="C694" s="9">
        <v>0</v>
      </c>
      <c r="D694" s="7">
        <v>-60.15</v>
      </c>
      <c r="E694">
        <v>7.1</v>
      </c>
      <c r="F694">
        <v>6.05</v>
      </c>
      <c r="G694">
        <v>1228</v>
      </c>
      <c r="H694" t="s">
        <v>1320</v>
      </c>
      <c r="I694" t="s">
        <v>52</v>
      </c>
      <c r="J694" t="s">
        <v>61</v>
      </c>
      <c r="K694" t="s">
        <v>32</v>
      </c>
      <c r="L694" t="s">
        <v>112</v>
      </c>
      <c r="M694" t="s">
        <v>62</v>
      </c>
      <c r="N694" t="s">
        <v>654</v>
      </c>
      <c r="O694">
        <v>0.39</v>
      </c>
      <c r="P694" t="s">
        <v>36</v>
      </c>
      <c r="Q694" t="s">
        <v>56</v>
      </c>
      <c r="R694" t="s">
        <v>237</v>
      </c>
      <c r="S694" t="s">
        <v>1321</v>
      </c>
      <c r="T694">
        <v>19140</v>
      </c>
      <c r="U694" s="1">
        <v>42051</v>
      </c>
      <c r="V694" s="1">
        <v>42052</v>
      </c>
      <c r="W694">
        <v>28</v>
      </c>
      <c r="X694" s="6">
        <v>208.83</v>
      </c>
      <c r="Y694">
        <v>55874</v>
      </c>
      <c r="Z694">
        <v>1</v>
      </c>
      <c r="AA694" s="10">
        <v>-28.8</v>
      </c>
      <c r="AB694">
        <v>0</v>
      </c>
      <c r="AC694" t="s">
        <v>3059</v>
      </c>
      <c r="AD694" t="s">
        <v>3071</v>
      </c>
      <c r="AE694" t="str">
        <f>IF(Orders[[#This Row],[Discount]]&gt;0, "Discounted", "Non-Discounted")</f>
        <v>Non-Discounted</v>
      </c>
      <c r="AF694">
        <f>IF(Orders[[#This Row],[Profit]]&lt;0,Orders[[#This Row],[Profit]], 0)</f>
        <v>-60.15</v>
      </c>
      <c r="AG694">
        <f>IF(Orders[[#This Row],[Profit]]&gt;0,Orders[[#This Row],[Profit]], 0)</f>
        <v>0</v>
      </c>
      <c r="AH694" s="7" t="str">
        <f>IFERROR((Orders[[#This Row],[Sales]]/Orders[[#This Row],[Profit_Prodcut/]])*100, "")</f>
        <v/>
      </c>
      <c r="AI694" s="9">
        <f>Orders[[#This Row],[Discount]]</f>
        <v>0</v>
      </c>
    </row>
    <row r="695" spans="1:35">
      <c r="A695">
        <v>7811</v>
      </c>
      <c r="B695" t="s">
        <v>59</v>
      </c>
      <c r="C695" s="9">
        <v>0.01</v>
      </c>
      <c r="D695" s="7">
        <v>-111.72</v>
      </c>
      <c r="E695">
        <v>4.9800000000000004</v>
      </c>
      <c r="F695">
        <v>4.62</v>
      </c>
      <c r="G695">
        <v>1228</v>
      </c>
      <c r="H695" t="s">
        <v>1320</v>
      </c>
      <c r="I695" t="s">
        <v>30</v>
      </c>
      <c r="J695" t="s">
        <v>61</v>
      </c>
      <c r="K695" t="s">
        <v>80</v>
      </c>
      <c r="L695" t="s">
        <v>183</v>
      </c>
      <c r="M695" t="s">
        <v>54</v>
      </c>
      <c r="N695" t="s">
        <v>414</v>
      </c>
      <c r="O695">
        <v>0.64</v>
      </c>
      <c r="P695" t="s">
        <v>36</v>
      </c>
      <c r="Q695" t="s">
        <v>56</v>
      </c>
      <c r="R695" t="s">
        <v>237</v>
      </c>
      <c r="S695" t="s">
        <v>1321</v>
      </c>
      <c r="T695">
        <v>19140</v>
      </c>
      <c r="U695" s="1">
        <v>42051</v>
      </c>
      <c r="V695" s="1">
        <v>42053</v>
      </c>
      <c r="W695">
        <v>41</v>
      </c>
      <c r="X695" s="6">
        <v>228.3</v>
      </c>
      <c r="Y695">
        <v>55874</v>
      </c>
      <c r="Z695">
        <v>2</v>
      </c>
      <c r="AA695" s="10">
        <v>-48.94</v>
      </c>
      <c r="AB695">
        <v>2.31</v>
      </c>
      <c r="AC695" t="s">
        <v>3059</v>
      </c>
      <c r="AD695" t="s">
        <v>3070</v>
      </c>
      <c r="AE695" t="str">
        <f>IF(Orders[[#This Row],[Discount]]&gt;0, "Discounted", "Non-Discounted")</f>
        <v>Discounted</v>
      </c>
      <c r="AF695">
        <f>IF(Orders[[#This Row],[Profit]]&lt;0,Orders[[#This Row],[Profit]], 0)</f>
        <v>-111.72</v>
      </c>
      <c r="AG695">
        <f>IF(Orders[[#This Row],[Profit]]&gt;0,Orders[[#This Row],[Profit]], 0)</f>
        <v>0</v>
      </c>
      <c r="AH695" s="7" t="str">
        <f>IFERROR((Orders[[#This Row],[Sales]]/Orders[[#This Row],[Profit_Prodcut/]])*100, "")</f>
        <v/>
      </c>
      <c r="AI695" s="9">
        <f>Orders[[#This Row],[Discount]]</f>
        <v>0.01</v>
      </c>
    </row>
    <row r="696" spans="1:35">
      <c r="A696">
        <v>7812</v>
      </c>
      <c r="B696" t="s">
        <v>59</v>
      </c>
      <c r="C696" s="9">
        <v>0.06</v>
      </c>
      <c r="D696" s="7">
        <v>33.01</v>
      </c>
      <c r="E696">
        <v>5.68</v>
      </c>
      <c r="F696">
        <v>1.39</v>
      </c>
      <c r="G696">
        <v>1228</v>
      </c>
      <c r="H696" t="s">
        <v>1320</v>
      </c>
      <c r="I696" t="s">
        <v>52</v>
      </c>
      <c r="J696" t="s">
        <v>61</v>
      </c>
      <c r="K696" t="s">
        <v>32</v>
      </c>
      <c r="L696" t="s">
        <v>72</v>
      </c>
      <c r="M696" t="s">
        <v>62</v>
      </c>
      <c r="N696" t="s">
        <v>1001</v>
      </c>
      <c r="O696">
        <v>0.38</v>
      </c>
      <c r="P696" t="s">
        <v>36</v>
      </c>
      <c r="Q696" t="s">
        <v>56</v>
      </c>
      <c r="R696" t="s">
        <v>237</v>
      </c>
      <c r="S696" t="s">
        <v>1321</v>
      </c>
      <c r="T696">
        <v>19140</v>
      </c>
      <c r="U696" s="1">
        <v>42051</v>
      </c>
      <c r="V696" s="1">
        <v>42051</v>
      </c>
      <c r="W696">
        <v>24</v>
      </c>
      <c r="X696" s="6">
        <v>129.53</v>
      </c>
      <c r="Y696">
        <v>55874</v>
      </c>
      <c r="Z696">
        <v>0</v>
      </c>
      <c r="AA696" s="10">
        <v>25.48</v>
      </c>
      <c r="AB696">
        <v>8.27</v>
      </c>
      <c r="AC696" t="s">
        <v>3059</v>
      </c>
      <c r="AD696" t="s">
        <v>3070</v>
      </c>
      <c r="AE696" t="str">
        <f>IF(Orders[[#This Row],[Discount]]&gt;0, "Discounted", "Non-Discounted")</f>
        <v>Discounted</v>
      </c>
      <c r="AF696">
        <f>IF(Orders[[#This Row],[Profit]]&lt;0,Orders[[#This Row],[Profit]], 0)</f>
        <v>0</v>
      </c>
      <c r="AG696">
        <f>IF(Orders[[#This Row],[Profit]]&gt;0,Orders[[#This Row],[Profit]], 0)</f>
        <v>33.01</v>
      </c>
      <c r="AH696" s="7">
        <f>IFERROR((Orders[[#This Row],[Sales]]/Orders[[#This Row],[Profit_Prodcut/]])*100, "")</f>
        <v>392.39624356255683</v>
      </c>
      <c r="AI696" s="9">
        <f>Orders[[#This Row],[Discount]]</f>
        <v>0.06</v>
      </c>
    </row>
    <row r="697" spans="1:35">
      <c r="A697">
        <v>25811</v>
      </c>
      <c r="B697" t="s">
        <v>59</v>
      </c>
      <c r="C697" s="9">
        <v>0.01</v>
      </c>
      <c r="D697" s="7">
        <v>-111.72</v>
      </c>
      <c r="E697">
        <v>4.9800000000000004</v>
      </c>
      <c r="F697">
        <v>4.62</v>
      </c>
      <c r="G697">
        <v>1229</v>
      </c>
      <c r="H697" t="s">
        <v>1322</v>
      </c>
      <c r="I697" t="s">
        <v>30</v>
      </c>
      <c r="J697" t="s">
        <v>61</v>
      </c>
      <c r="K697" t="s">
        <v>80</v>
      </c>
      <c r="L697" t="s">
        <v>183</v>
      </c>
      <c r="M697" t="s">
        <v>54</v>
      </c>
      <c r="N697" t="s">
        <v>414</v>
      </c>
      <c r="O697">
        <v>0.64</v>
      </c>
      <c r="P697" t="s">
        <v>36</v>
      </c>
      <c r="Q697" t="s">
        <v>64</v>
      </c>
      <c r="R697" t="s">
        <v>133</v>
      </c>
      <c r="S697" t="s">
        <v>1323</v>
      </c>
      <c r="T697">
        <v>75482</v>
      </c>
      <c r="U697" s="1">
        <v>42051</v>
      </c>
      <c r="V697" s="1">
        <v>42053</v>
      </c>
      <c r="W697">
        <v>10</v>
      </c>
      <c r="X697" s="6">
        <v>55.68</v>
      </c>
      <c r="Y697">
        <v>90378</v>
      </c>
      <c r="Z697">
        <v>2</v>
      </c>
      <c r="AA697" s="10">
        <v>-200.65</v>
      </c>
      <c r="AB697">
        <v>0.56000000000000005</v>
      </c>
      <c r="AC697" t="s">
        <v>3059</v>
      </c>
      <c r="AD697" t="s">
        <v>3070</v>
      </c>
      <c r="AE697" t="str">
        <f>IF(Orders[[#This Row],[Discount]]&gt;0, "Discounted", "Non-Discounted")</f>
        <v>Discounted</v>
      </c>
      <c r="AF697">
        <f>IF(Orders[[#This Row],[Profit]]&lt;0,Orders[[#This Row],[Profit]], 0)</f>
        <v>-111.72</v>
      </c>
      <c r="AG697">
        <f>IF(Orders[[#This Row],[Profit]]&gt;0,Orders[[#This Row],[Profit]], 0)</f>
        <v>0</v>
      </c>
      <c r="AH697" s="7" t="str">
        <f>IFERROR((Orders[[#This Row],[Sales]]/Orders[[#This Row],[Profit_Prodcut/]])*100, "")</f>
        <v/>
      </c>
      <c r="AI697" s="9">
        <f>Orders[[#This Row],[Discount]]</f>
        <v>0.01</v>
      </c>
    </row>
    <row r="698" spans="1:35">
      <c r="A698">
        <v>21206</v>
      </c>
      <c r="B698" t="s">
        <v>50</v>
      </c>
      <c r="C698" s="9">
        <v>0.1</v>
      </c>
      <c r="D698" s="7">
        <v>297.45999999999998</v>
      </c>
      <c r="E698">
        <v>120.98</v>
      </c>
      <c r="F698">
        <v>9.07</v>
      </c>
      <c r="G698">
        <v>1233</v>
      </c>
      <c r="H698" t="s">
        <v>1324</v>
      </c>
      <c r="I698" t="s">
        <v>30</v>
      </c>
      <c r="J698" t="s">
        <v>117</v>
      </c>
      <c r="K698" t="s">
        <v>32</v>
      </c>
      <c r="L698" t="s">
        <v>112</v>
      </c>
      <c r="M698" t="s">
        <v>62</v>
      </c>
      <c r="N698" t="s">
        <v>1325</v>
      </c>
      <c r="O698">
        <v>0.35</v>
      </c>
      <c r="P698" t="s">
        <v>36</v>
      </c>
      <c r="Q698" t="s">
        <v>64</v>
      </c>
      <c r="R698" t="s">
        <v>133</v>
      </c>
      <c r="S698" t="s">
        <v>1326</v>
      </c>
      <c r="T698">
        <v>75028</v>
      </c>
      <c r="U698" s="1">
        <v>42103</v>
      </c>
      <c r="V698" s="1">
        <v>42105</v>
      </c>
      <c r="W698">
        <v>5</v>
      </c>
      <c r="X698" s="6">
        <v>568.24</v>
      </c>
      <c r="Y698">
        <v>89375</v>
      </c>
      <c r="Z698">
        <v>2</v>
      </c>
      <c r="AA698" s="10">
        <v>52.35</v>
      </c>
      <c r="AB698">
        <v>63.14</v>
      </c>
      <c r="AC698" t="s">
        <v>3061</v>
      </c>
      <c r="AD698" t="s">
        <v>3070</v>
      </c>
      <c r="AE698" t="str">
        <f>IF(Orders[[#This Row],[Discount]]&gt;0, "Discounted", "Non-Discounted")</f>
        <v>Discounted</v>
      </c>
      <c r="AF698">
        <f>IF(Orders[[#This Row],[Profit]]&lt;0,Orders[[#This Row],[Profit]], 0)</f>
        <v>0</v>
      </c>
      <c r="AG698">
        <f>IF(Orders[[#This Row],[Profit]]&gt;0,Orders[[#This Row],[Profit]], 0)</f>
        <v>297.45999999999998</v>
      </c>
      <c r="AH698" s="7">
        <f>IFERROR((Orders[[#This Row],[Sales]]/Orders[[#This Row],[Profit_Prodcut/]])*100, "")</f>
        <v>191.03072682041284</v>
      </c>
      <c r="AI698" s="9">
        <f>Orders[[#This Row],[Discount]]</f>
        <v>0.1</v>
      </c>
    </row>
    <row r="699" spans="1:35">
      <c r="A699">
        <v>21207</v>
      </c>
      <c r="B699" t="s">
        <v>50</v>
      </c>
      <c r="C699" s="9">
        <v>0.02</v>
      </c>
      <c r="D699" s="7">
        <v>-564.6</v>
      </c>
      <c r="E699">
        <v>152.47999999999999</v>
      </c>
      <c r="F699">
        <v>6.5</v>
      </c>
      <c r="G699">
        <v>1233</v>
      </c>
      <c r="H699" t="s">
        <v>1324</v>
      </c>
      <c r="I699" t="s">
        <v>30</v>
      </c>
      <c r="J699" t="s">
        <v>117</v>
      </c>
      <c r="K699" t="s">
        <v>80</v>
      </c>
      <c r="L699" t="s">
        <v>183</v>
      </c>
      <c r="M699" t="s">
        <v>62</v>
      </c>
      <c r="N699" t="s">
        <v>612</v>
      </c>
      <c r="O699">
        <v>0.74</v>
      </c>
      <c r="P699" t="s">
        <v>36</v>
      </c>
      <c r="Q699" t="s">
        <v>64</v>
      </c>
      <c r="R699" t="s">
        <v>133</v>
      </c>
      <c r="S699" t="s">
        <v>1326</v>
      </c>
      <c r="T699">
        <v>75028</v>
      </c>
      <c r="U699" s="1">
        <v>42103</v>
      </c>
      <c r="V699" s="1">
        <v>42105</v>
      </c>
      <c r="W699">
        <v>1</v>
      </c>
      <c r="X699" s="6">
        <v>162.91</v>
      </c>
      <c r="Y699">
        <v>89375</v>
      </c>
      <c r="Z699">
        <v>2</v>
      </c>
      <c r="AA699" s="10">
        <v>-346.57</v>
      </c>
      <c r="AB699">
        <v>3.32</v>
      </c>
      <c r="AC699" t="s">
        <v>3061</v>
      </c>
      <c r="AD699" t="s">
        <v>3070</v>
      </c>
      <c r="AE699" t="str">
        <f>IF(Orders[[#This Row],[Discount]]&gt;0, "Discounted", "Non-Discounted")</f>
        <v>Discounted</v>
      </c>
      <c r="AF699">
        <f>IF(Orders[[#This Row],[Profit]]&lt;0,Orders[[#This Row],[Profit]], 0)</f>
        <v>-564.6</v>
      </c>
      <c r="AG699">
        <f>IF(Orders[[#This Row],[Profit]]&gt;0,Orders[[#This Row],[Profit]], 0)</f>
        <v>0</v>
      </c>
      <c r="AH699" s="7" t="str">
        <f>IFERROR((Orders[[#This Row],[Sales]]/Orders[[#This Row],[Profit_Prodcut/]])*100, "")</f>
        <v/>
      </c>
      <c r="AI699" s="9">
        <f>Orders[[#This Row],[Discount]]</f>
        <v>0.02</v>
      </c>
    </row>
    <row r="700" spans="1:35">
      <c r="A700">
        <v>19874</v>
      </c>
      <c r="B700" t="s">
        <v>28</v>
      </c>
      <c r="C700" s="9">
        <v>0.09</v>
      </c>
      <c r="D700" s="7">
        <v>-161.47</v>
      </c>
      <c r="E700">
        <v>99.99</v>
      </c>
      <c r="F700">
        <v>19.989999999999998</v>
      </c>
      <c r="G700">
        <v>1233</v>
      </c>
      <c r="H700" t="s">
        <v>1324</v>
      </c>
      <c r="I700" t="s">
        <v>52</v>
      </c>
      <c r="J700" t="s">
        <v>117</v>
      </c>
      <c r="K700" t="s">
        <v>80</v>
      </c>
      <c r="L700" t="s">
        <v>183</v>
      </c>
      <c r="M700" t="s">
        <v>62</v>
      </c>
      <c r="N700" t="s">
        <v>1153</v>
      </c>
      <c r="O700">
        <v>0.52</v>
      </c>
      <c r="P700" t="s">
        <v>36</v>
      </c>
      <c r="Q700" t="s">
        <v>64</v>
      </c>
      <c r="R700" t="s">
        <v>133</v>
      </c>
      <c r="S700" t="s">
        <v>1326</v>
      </c>
      <c r="T700">
        <v>75028</v>
      </c>
      <c r="U700" s="1">
        <v>42159</v>
      </c>
      <c r="V700" s="1">
        <v>42161</v>
      </c>
      <c r="W700">
        <v>1</v>
      </c>
      <c r="X700" s="6">
        <v>97.65</v>
      </c>
      <c r="Y700">
        <v>89376</v>
      </c>
      <c r="Z700">
        <v>2</v>
      </c>
      <c r="AA700" s="10">
        <v>-165.36</v>
      </c>
      <c r="AB700">
        <v>9.66</v>
      </c>
      <c r="AC700" t="s">
        <v>3058</v>
      </c>
      <c r="AD700" t="s">
        <v>3070</v>
      </c>
      <c r="AE700" t="str">
        <f>IF(Orders[[#This Row],[Discount]]&gt;0, "Discounted", "Non-Discounted")</f>
        <v>Discounted</v>
      </c>
      <c r="AF700">
        <f>IF(Orders[[#This Row],[Profit]]&lt;0,Orders[[#This Row],[Profit]], 0)</f>
        <v>-161.47</v>
      </c>
      <c r="AG700">
        <f>IF(Orders[[#This Row],[Profit]]&gt;0,Orders[[#This Row],[Profit]], 0)</f>
        <v>0</v>
      </c>
      <c r="AH700" s="7" t="str">
        <f>IFERROR((Orders[[#This Row],[Sales]]/Orders[[#This Row],[Profit_Prodcut/]])*100, "")</f>
        <v/>
      </c>
      <c r="AI700" s="9">
        <f>Orders[[#This Row],[Discount]]</f>
        <v>0.09</v>
      </c>
    </row>
    <row r="701" spans="1:35">
      <c r="A701">
        <v>19875</v>
      </c>
      <c r="B701" t="s">
        <v>28</v>
      </c>
      <c r="C701" s="9">
        <v>0.04</v>
      </c>
      <c r="D701" s="7">
        <v>-0.81</v>
      </c>
      <c r="E701">
        <v>205.99</v>
      </c>
      <c r="F701">
        <v>5.26</v>
      </c>
      <c r="G701">
        <v>1233</v>
      </c>
      <c r="H701" t="s">
        <v>1324</v>
      </c>
      <c r="I701" t="s">
        <v>52</v>
      </c>
      <c r="J701" t="s">
        <v>117</v>
      </c>
      <c r="K701" t="s">
        <v>80</v>
      </c>
      <c r="L701" t="s">
        <v>81</v>
      </c>
      <c r="M701" t="s">
        <v>62</v>
      </c>
      <c r="N701" t="s">
        <v>827</v>
      </c>
      <c r="O701">
        <v>0.56000000000000005</v>
      </c>
      <c r="P701" t="s">
        <v>36</v>
      </c>
      <c r="Q701" t="s">
        <v>64</v>
      </c>
      <c r="R701" t="s">
        <v>133</v>
      </c>
      <c r="S701" t="s">
        <v>1326</v>
      </c>
      <c r="T701">
        <v>75028</v>
      </c>
      <c r="U701" s="1">
        <v>42159</v>
      </c>
      <c r="V701" s="1">
        <v>42160</v>
      </c>
      <c r="W701">
        <v>6</v>
      </c>
      <c r="X701" s="6">
        <v>1018.61</v>
      </c>
      <c r="Y701">
        <v>89376</v>
      </c>
      <c r="Z701">
        <v>1</v>
      </c>
      <c r="AA701" s="10">
        <v>-0.08</v>
      </c>
      <c r="AB701">
        <v>42.44</v>
      </c>
      <c r="AC701" t="s">
        <v>3058</v>
      </c>
      <c r="AD701" t="s">
        <v>3070</v>
      </c>
      <c r="AE701" t="str">
        <f>IF(Orders[[#This Row],[Discount]]&gt;0, "Discounted", "Non-Discounted")</f>
        <v>Discounted</v>
      </c>
      <c r="AF701">
        <f>IF(Orders[[#This Row],[Profit]]&lt;0,Orders[[#This Row],[Profit]], 0)</f>
        <v>-0.81</v>
      </c>
      <c r="AG701">
        <f>IF(Orders[[#This Row],[Profit]]&gt;0,Orders[[#This Row],[Profit]], 0)</f>
        <v>0</v>
      </c>
      <c r="AH701" s="7" t="str">
        <f>IFERROR((Orders[[#This Row],[Sales]]/Orders[[#This Row],[Profit_Prodcut/]])*100, "")</f>
        <v/>
      </c>
      <c r="AI701" s="9">
        <f>Orders[[#This Row],[Discount]]</f>
        <v>0.04</v>
      </c>
    </row>
    <row r="702" spans="1:35">
      <c r="A702">
        <v>20592</v>
      </c>
      <c r="B702" t="s">
        <v>59</v>
      </c>
      <c r="C702" s="9">
        <v>0.03</v>
      </c>
      <c r="D702" s="7">
        <v>790.46</v>
      </c>
      <c r="E702">
        <v>128.24</v>
      </c>
      <c r="F702">
        <v>12.65</v>
      </c>
      <c r="G702">
        <v>1237</v>
      </c>
      <c r="H702" t="s">
        <v>1327</v>
      </c>
      <c r="I702" t="s">
        <v>52</v>
      </c>
      <c r="J702" t="s">
        <v>31</v>
      </c>
      <c r="K702" t="s">
        <v>44</v>
      </c>
      <c r="L702" t="s">
        <v>45</v>
      </c>
      <c r="M702" t="s">
        <v>89</v>
      </c>
      <c r="N702" t="s">
        <v>622</v>
      </c>
      <c r="O702">
        <v>0.51883000000000001</v>
      </c>
      <c r="P702" t="s">
        <v>36</v>
      </c>
      <c r="Q702" t="s">
        <v>64</v>
      </c>
      <c r="R702" t="s">
        <v>133</v>
      </c>
      <c r="S702" t="s">
        <v>1328</v>
      </c>
      <c r="T702">
        <v>75007</v>
      </c>
      <c r="U702" s="1">
        <v>42035</v>
      </c>
      <c r="V702" s="1">
        <v>42037</v>
      </c>
      <c r="W702">
        <v>9</v>
      </c>
      <c r="X702" s="6">
        <v>1145.5999999999999</v>
      </c>
      <c r="Y702">
        <v>86075</v>
      </c>
      <c r="Z702">
        <v>2</v>
      </c>
      <c r="AA702" s="10">
        <v>69</v>
      </c>
      <c r="AB702">
        <v>35.43</v>
      </c>
      <c r="AC702" t="s">
        <v>3057</v>
      </c>
      <c r="AD702" t="s">
        <v>3070</v>
      </c>
      <c r="AE702" t="str">
        <f>IF(Orders[[#This Row],[Discount]]&gt;0, "Discounted", "Non-Discounted")</f>
        <v>Discounted</v>
      </c>
      <c r="AF702">
        <f>IF(Orders[[#This Row],[Profit]]&lt;0,Orders[[#This Row],[Profit]], 0)</f>
        <v>0</v>
      </c>
      <c r="AG702">
        <f>IF(Orders[[#This Row],[Profit]]&gt;0,Orders[[#This Row],[Profit]], 0)</f>
        <v>790.46</v>
      </c>
      <c r="AH702" s="7">
        <f>IFERROR((Orders[[#This Row],[Sales]]/Orders[[#This Row],[Profit_Prodcut/]])*100, "")</f>
        <v>144.92826961516076</v>
      </c>
      <c r="AI702" s="9">
        <f>Orders[[#This Row],[Discount]]</f>
        <v>0.03</v>
      </c>
    </row>
    <row r="703" spans="1:35">
      <c r="A703">
        <v>18625</v>
      </c>
      <c r="B703" t="s">
        <v>40</v>
      </c>
      <c r="C703" s="9">
        <v>0.02</v>
      </c>
      <c r="D703" s="7">
        <v>7.74</v>
      </c>
      <c r="E703">
        <v>7.38</v>
      </c>
      <c r="F703">
        <v>5.21</v>
      </c>
      <c r="G703">
        <v>1237</v>
      </c>
      <c r="H703" t="s">
        <v>1327</v>
      </c>
      <c r="I703" t="s">
        <v>52</v>
      </c>
      <c r="J703" t="s">
        <v>31</v>
      </c>
      <c r="K703" t="s">
        <v>44</v>
      </c>
      <c r="L703" t="s">
        <v>53</v>
      </c>
      <c r="M703" t="s">
        <v>62</v>
      </c>
      <c r="N703" t="s">
        <v>427</v>
      </c>
      <c r="O703">
        <v>0.56000000000000005</v>
      </c>
      <c r="P703" t="s">
        <v>36</v>
      </c>
      <c r="Q703" t="s">
        <v>64</v>
      </c>
      <c r="R703" t="s">
        <v>133</v>
      </c>
      <c r="S703" t="s">
        <v>1328</v>
      </c>
      <c r="T703">
        <v>75007</v>
      </c>
      <c r="U703" s="1">
        <v>42092</v>
      </c>
      <c r="V703" s="1">
        <v>42093</v>
      </c>
      <c r="W703">
        <v>3</v>
      </c>
      <c r="X703" s="6">
        <v>24.52</v>
      </c>
      <c r="Y703">
        <v>86076</v>
      </c>
      <c r="Z703">
        <v>1</v>
      </c>
      <c r="AA703" s="10">
        <v>31.57</v>
      </c>
      <c r="AB703">
        <v>0.5</v>
      </c>
      <c r="AC703" t="s">
        <v>3062</v>
      </c>
      <c r="AD703" t="s">
        <v>3070</v>
      </c>
      <c r="AE703" t="str">
        <f>IF(Orders[[#This Row],[Discount]]&gt;0, "Discounted", "Non-Discounted")</f>
        <v>Discounted</v>
      </c>
      <c r="AF703">
        <f>IF(Orders[[#This Row],[Profit]]&lt;0,Orders[[#This Row],[Profit]], 0)</f>
        <v>0</v>
      </c>
      <c r="AG703">
        <f>IF(Orders[[#This Row],[Profit]]&gt;0,Orders[[#This Row],[Profit]], 0)</f>
        <v>7.74</v>
      </c>
      <c r="AH703" s="7">
        <f>IFERROR((Orders[[#This Row],[Sales]]/Orders[[#This Row],[Profit_Prodcut/]])*100, "")</f>
        <v>316.79586563307492</v>
      </c>
      <c r="AI703" s="9">
        <f>Orders[[#This Row],[Discount]]</f>
        <v>0.02</v>
      </c>
    </row>
    <row r="704" spans="1:35">
      <c r="A704">
        <v>20432</v>
      </c>
      <c r="B704" t="s">
        <v>59</v>
      </c>
      <c r="C704" s="9">
        <v>0.05</v>
      </c>
      <c r="D704" s="7">
        <v>3985.31</v>
      </c>
      <c r="E704">
        <v>300.98</v>
      </c>
      <c r="F704">
        <v>13.99</v>
      </c>
      <c r="G704">
        <v>1237</v>
      </c>
      <c r="H704" t="s">
        <v>1327</v>
      </c>
      <c r="I704" t="s">
        <v>52</v>
      </c>
      <c r="J704" t="s">
        <v>31</v>
      </c>
      <c r="K704" t="s">
        <v>80</v>
      </c>
      <c r="L704" t="s">
        <v>88</v>
      </c>
      <c r="M704" t="s">
        <v>89</v>
      </c>
      <c r="N704" t="s">
        <v>1329</v>
      </c>
      <c r="O704">
        <v>0.39</v>
      </c>
      <c r="P704" t="s">
        <v>36</v>
      </c>
      <c r="Q704" t="s">
        <v>64</v>
      </c>
      <c r="R704" t="s">
        <v>133</v>
      </c>
      <c r="S704" t="s">
        <v>1328</v>
      </c>
      <c r="T704">
        <v>75007</v>
      </c>
      <c r="U704" s="1">
        <v>42149</v>
      </c>
      <c r="V704" s="1">
        <v>42150</v>
      </c>
      <c r="W704">
        <v>20</v>
      </c>
      <c r="X704" s="6">
        <v>5775.81</v>
      </c>
      <c r="Y704">
        <v>86077</v>
      </c>
      <c r="Z704">
        <v>1</v>
      </c>
      <c r="AA704" s="10">
        <v>69</v>
      </c>
      <c r="AB704">
        <v>303.99</v>
      </c>
      <c r="AC704" t="s">
        <v>3060</v>
      </c>
      <c r="AD704" t="s">
        <v>3070</v>
      </c>
      <c r="AE704" t="str">
        <f>IF(Orders[[#This Row],[Discount]]&gt;0, "Discounted", "Non-Discounted")</f>
        <v>Discounted</v>
      </c>
      <c r="AF704">
        <f>IF(Orders[[#This Row],[Profit]]&lt;0,Orders[[#This Row],[Profit]], 0)</f>
        <v>0</v>
      </c>
      <c r="AG704">
        <f>IF(Orders[[#This Row],[Profit]]&gt;0,Orders[[#This Row],[Profit]], 0)</f>
        <v>3985.31</v>
      </c>
      <c r="AH704" s="7">
        <f>IFERROR((Orders[[#This Row],[Sales]]/Orders[[#This Row],[Profit_Prodcut/]])*100, "")</f>
        <v>144.92749622990434</v>
      </c>
      <c r="AI704" s="9">
        <f>Orders[[#This Row],[Discount]]</f>
        <v>0.05</v>
      </c>
    </row>
    <row r="705" spans="1:35">
      <c r="A705">
        <v>20433</v>
      </c>
      <c r="B705" t="s">
        <v>59</v>
      </c>
      <c r="C705" s="9">
        <v>0.04</v>
      </c>
      <c r="D705" s="7">
        <v>13.96</v>
      </c>
      <c r="E705">
        <v>205.99</v>
      </c>
      <c r="F705">
        <v>5</v>
      </c>
      <c r="G705">
        <v>1237</v>
      </c>
      <c r="H705" t="s">
        <v>1327</v>
      </c>
      <c r="I705" t="s">
        <v>30</v>
      </c>
      <c r="J705" t="s">
        <v>31</v>
      </c>
      <c r="K705" t="s">
        <v>80</v>
      </c>
      <c r="L705" t="s">
        <v>81</v>
      </c>
      <c r="M705" t="s">
        <v>62</v>
      </c>
      <c r="N705" t="s">
        <v>1330</v>
      </c>
      <c r="O705">
        <v>0.59</v>
      </c>
      <c r="P705" t="s">
        <v>36</v>
      </c>
      <c r="Q705" t="s">
        <v>64</v>
      </c>
      <c r="R705" t="s">
        <v>133</v>
      </c>
      <c r="S705" t="s">
        <v>1328</v>
      </c>
      <c r="T705">
        <v>75007</v>
      </c>
      <c r="U705" s="1">
        <v>42149</v>
      </c>
      <c r="V705" s="1">
        <v>42150</v>
      </c>
      <c r="W705">
        <v>11</v>
      </c>
      <c r="X705" s="6">
        <v>1878.24</v>
      </c>
      <c r="Y705">
        <v>86077</v>
      </c>
      <c r="Z705">
        <v>1</v>
      </c>
      <c r="AA705" s="10">
        <v>0.74</v>
      </c>
      <c r="AB705">
        <v>78.260000000000005</v>
      </c>
      <c r="AC705" t="s">
        <v>3060</v>
      </c>
      <c r="AD705" t="s">
        <v>3070</v>
      </c>
      <c r="AE705" t="str">
        <f>IF(Orders[[#This Row],[Discount]]&gt;0, "Discounted", "Non-Discounted")</f>
        <v>Discounted</v>
      </c>
      <c r="AF705">
        <f>IF(Orders[[#This Row],[Profit]]&lt;0,Orders[[#This Row],[Profit]], 0)</f>
        <v>0</v>
      </c>
      <c r="AG705">
        <f>IF(Orders[[#This Row],[Profit]]&gt;0,Orders[[#This Row],[Profit]], 0)</f>
        <v>13.96</v>
      </c>
      <c r="AH705" s="7">
        <f>IFERROR((Orders[[#This Row],[Sales]]/Orders[[#This Row],[Profit_Prodcut/]])*100, "")</f>
        <v>13454.441260744985</v>
      </c>
      <c r="AI705" s="9">
        <f>Orders[[#This Row],[Discount]]</f>
        <v>0.04</v>
      </c>
    </row>
    <row r="706" spans="1:35">
      <c r="A706">
        <v>20593</v>
      </c>
      <c r="B706" t="s">
        <v>59</v>
      </c>
      <c r="C706" s="9">
        <v>0.01</v>
      </c>
      <c r="D706" s="7">
        <v>788.79</v>
      </c>
      <c r="E706">
        <v>160.97999999999999</v>
      </c>
      <c r="F706">
        <v>30</v>
      </c>
      <c r="G706">
        <v>1238</v>
      </c>
      <c r="H706" t="s">
        <v>1331</v>
      </c>
      <c r="I706" t="s">
        <v>42</v>
      </c>
      <c r="J706" t="s">
        <v>31</v>
      </c>
      <c r="K706" t="s">
        <v>44</v>
      </c>
      <c r="L706" t="s">
        <v>45</v>
      </c>
      <c r="M706" t="s">
        <v>46</v>
      </c>
      <c r="N706" t="s">
        <v>180</v>
      </c>
      <c r="O706">
        <v>0.62</v>
      </c>
      <c r="P706" t="s">
        <v>36</v>
      </c>
      <c r="Q706" t="s">
        <v>64</v>
      </c>
      <c r="R706" t="s">
        <v>133</v>
      </c>
      <c r="S706" t="s">
        <v>1332</v>
      </c>
      <c r="T706">
        <v>75104</v>
      </c>
      <c r="U706" s="1">
        <v>42035</v>
      </c>
      <c r="V706" s="1">
        <v>42037</v>
      </c>
      <c r="W706">
        <v>10</v>
      </c>
      <c r="X706" s="6">
        <v>1634.67</v>
      </c>
      <c r="Y706">
        <v>86075</v>
      </c>
      <c r="Z706">
        <v>2</v>
      </c>
      <c r="AA706" s="10">
        <v>48.25</v>
      </c>
      <c r="AB706">
        <v>16.510000000000002</v>
      </c>
      <c r="AC706" t="s">
        <v>3057</v>
      </c>
      <c r="AD706" t="s">
        <v>3070</v>
      </c>
      <c r="AE706" t="str">
        <f>IF(Orders[[#This Row],[Discount]]&gt;0, "Discounted", "Non-Discounted")</f>
        <v>Discounted</v>
      </c>
      <c r="AF706">
        <f>IF(Orders[[#This Row],[Profit]]&lt;0,Orders[[#This Row],[Profit]], 0)</f>
        <v>0</v>
      </c>
      <c r="AG706">
        <f>IF(Orders[[#This Row],[Profit]]&gt;0,Orders[[#This Row],[Profit]], 0)</f>
        <v>788.79</v>
      </c>
      <c r="AH706" s="7">
        <f>IFERROR((Orders[[#This Row],[Sales]]/Orders[[#This Row],[Profit_Prodcut/]])*100, "")</f>
        <v>207.23766782033243</v>
      </c>
      <c r="AI706" s="9">
        <f>Orders[[#This Row],[Discount]]</f>
        <v>0.01</v>
      </c>
    </row>
    <row r="707" spans="1:35">
      <c r="A707">
        <v>20920</v>
      </c>
      <c r="B707" t="s">
        <v>40</v>
      </c>
      <c r="C707" s="9">
        <v>0</v>
      </c>
      <c r="D707" s="7">
        <v>-70.14</v>
      </c>
      <c r="E707">
        <v>387.99</v>
      </c>
      <c r="F707">
        <v>19.989999999999998</v>
      </c>
      <c r="G707">
        <v>1241</v>
      </c>
      <c r="H707" t="s">
        <v>1333</v>
      </c>
      <c r="I707" t="s">
        <v>52</v>
      </c>
      <c r="J707" t="s">
        <v>31</v>
      </c>
      <c r="K707" t="s">
        <v>32</v>
      </c>
      <c r="L707" t="s">
        <v>112</v>
      </c>
      <c r="M707" t="s">
        <v>62</v>
      </c>
      <c r="N707" t="s">
        <v>1334</v>
      </c>
      <c r="O707">
        <v>0.38</v>
      </c>
      <c r="P707" t="s">
        <v>36</v>
      </c>
      <c r="Q707" t="s">
        <v>139</v>
      </c>
      <c r="R707" t="s">
        <v>1280</v>
      </c>
      <c r="S707" t="s">
        <v>514</v>
      </c>
      <c r="T707">
        <v>36830</v>
      </c>
      <c r="U707" s="1">
        <v>42079</v>
      </c>
      <c r="V707" s="1">
        <v>42080</v>
      </c>
      <c r="W707">
        <v>23</v>
      </c>
      <c r="X707" s="6">
        <v>9280.7199999999993</v>
      </c>
      <c r="Y707">
        <v>90880</v>
      </c>
      <c r="Z707">
        <v>1</v>
      </c>
      <c r="AA707" s="10">
        <v>-0.76</v>
      </c>
      <c r="AB707">
        <v>0</v>
      </c>
      <c r="AC707" t="s">
        <v>3062</v>
      </c>
      <c r="AD707" t="s">
        <v>3071</v>
      </c>
      <c r="AE707" t="str">
        <f>IF(Orders[[#This Row],[Discount]]&gt;0, "Discounted", "Non-Discounted")</f>
        <v>Non-Discounted</v>
      </c>
      <c r="AF707">
        <f>IF(Orders[[#This Row],[Profit]]&lt;0,Orders[[#This Row],[Profit]], 0)</f>
        <v>-70.14</v>
      </c>
      <c r="AG707">
        <f>IF(Orders[[#This Row],[Profit]]&gt;0,Orders[[#This Row],[Profit]], 0)</f>
        <v>0</v>
      </c>
      <c r="AH707" s="7" t="str">
        <f>IFERROR((Orders[[#This Row],[Sales]]/Orders[[#This Row],[Profit_Prodcut/]])*100, "")</f>
        <v/>
      </c>
      <c r="AI707" s="9">
        <f>Orders[[#This Row],[Discount]]</f>
        <v>0</v>
      </c>
    </row>
    <row r="708" spans="1:35">
      <c r="A708">
        <v>20233</v>
      </c>
      <c r="B708" t="s">
        <v>50</v>
      </c>
      <c r="C708" s="9">
        <v>0.06</v>
      </c>
      <c r="D708" s="7">
        <v>531.62</v>
      </c>
      <c r="E708">
        <v>200.97</v>
      </c>
      <c r="F708">
        <v>15.59</v>
      </c>
      <c r="G708">
        <v>1241</v>
      </c>
      <c r="H708" t="s">
        <v>1333</v>
      </c>
      <c r="I708" t="s">
        <v>42</v>
      </c>
      <c r="J708" t="s">
        <v>61</v>
      </c>
      <c r="K708" t="s">
        <v>80</v>
      </c>
      <c r="L708" t="s">
        <v>88</v>
      </c>
      <c r="M708" t="s">
        <v>46</v>
      </c>
      <c r="N708" t="s">
        <v>1335</v>
      </c>
      <c r="O708">
        <v>0.36</v>
      </c>
      <c r="P708" t="s">
        <v>36</v>
      </c>
      <c r="Q708" t="s">
        <v>139</v>
      </c>
      <c r="R708" t="s">
        <v>1280</v>
      </c>
      <c r="S708" t="s">
        <v>514</v>
      </c>
      <c r="T708">
        <v>36830</v>
      </c>
      <c r="U708" s="1">
        <v>42088</v>
      </c>
      <c r="V708" s="1">
        <v>42088</v>
      </c>
      <c r="W708">
        <v>7</v>
      </c>
      <c r="X708" s="6">
        <v>1348.83</v>
      </c>
      <c r="Y708">
        <v>90881</v>
      </c>
      <c r="Z708">
        <v>0</v>
      </c>
      <c r="AA708" s="10">
        <v>39.409999999999997</v>
      </c>
      <c r="AB708">
        <v>86.1</v>
      </c>
      <c r="AC708" t="s">
        <v>3062</v>
      </c>
      <c r="AD708" t="s">
        <v>3070</v>
      </c>
      <c r="AE708" t="str">
        <f>IF(Orders[[#This Row],[Discount]]&gt;0, "Discounted", "Non-Discounted")</f>
        <v>Discounted</v>
      </c>
      <c r="AF708">
        <f>IF(Orders[[#This Row],[Profit]]&lt;0,Orders[[#This Row],[Profit]], 0)</f>
        <v>0</v>
      </c>
      <c r="AG708">
        <f>IF(Orders[[#This Row],[Profit]]&gt;0,Orders[[#This Row],[Profit]], 0)</f>
        <v>531.62</v>
      </c>
      <c r="AH708" s="7">
        <f>IFERROR((Orders[[#This Row],[Sales]]/Orders[[#This Row],[Profit_Prodcut/]])*100, "")</f>
        <v>253.72070275760882</v>
      </c>
      <c r="AI708" s="9">
        <f>Orders[[#This Row],[Discount]]</f>
        <v>0.06</v>
      </c>
    </row>
    <row r="709" spans="1:35">
      <c r="A709">
        <v>5117</v>
      </c>
      <c r="B709" t="s">
        <v>28</v>
      </c>
      <c r="C709" s="9">
        <v>0.1</v>
      </c>
      <c r="D709" s="7">
        <v>-107.51</v>
      </c>
      <c r="E709">
        <v>22.38</v>
      </c>
      <c r="F709">
        <v>15.1</v>
      </c>
      <c r="G709">
        <v>1246</v>
      </c>
      <c r="H709" t="s">
        <v>1336</v>
      </c>
      <c r="I709" t="s">
        <v>52</v>
      </c>
      <c r="J709" t="s">
        <v>43</v>
      </c>
      <c r="K709" t="s">
        <v>32</v>
      </c>
      <c r="L709" t="s">
        <v>112</v>
      </c>
      <c r="M709" t="s">
        <v>62</v>
      </c>
      <c r="N709" t="s">
        <v>1177</v>
      </c>
      <c r="O709">
        <v>0.38</v>
      </c>
      <c r="P709" t="s">
        <v>36</v>
      </c>
      <c r="Q709" t="s">
        <v>56</v>
      </c>
      <c r="R709" t="s">
        <v>74</v>
      </c>
      <c r="S709" t="s">
        <v>93</v>
      </c>
      <c r="T709">
        <v>10009</v>
      </c>
      <c r="U709" s="1">
        <v>42099</v>
      </c>
      <c r="V709" s="1">
        <v>42100</v>
      </c>
      <c r="W709">
        <v>26</v>
      </c>
      <c r="X709" s="6">
        <v>564.98</v>
      </c>
      <c r="Y709">
        <v>36452</v>
      </c>
      <c r="Z709">
        <v>1</v>
      </c>
      <c r="AA709" s="10">
        <v>-19.03</v>
      </c>
      <c r="AB709">
        <v>62.78</v>
      </c>
      <c r="AC709" t="s">
        <v>3061</v>
      </c>
      <c r="AD709" t="s">
        <v>3070</v>
      </c>
      <c r="AE709" t="str">
        <f>IF(Orders[[#This Row],[Discount]]&gt;0, "Discounted", "Non-Discounted")</f>
        <v>Discounted</v>
      </c>
      <c r="AF709">
        <f>IF(Orders[[#This Row],[Profit]]&lt;0,Orders[[#This Row],[Profit]], 0)</f>
        <v>-107.51</v>
      </c>
      <c r="AG709">
        <f>IF(Orders[[#This Row],[Profit]]&gt;0,Orders[[#This Row],[Profit]], 0)</f>
        <v>0</v>
      </c>
      <c r="AH709" s="7" t="str">
        <f>IFERROR((Orders[[#This Row],[Sales]]/Orders[[#This Row],[Profit_Prodcut/]])*100, "")</f>
        <v/>
      </c>
      <c r="AI709" s="9">
        <f>Orders[[#This Row],[Discount]]</f>
        <v>0.1</v>
      </c>
    </row>
    <row r="710" spans="1:35">
      <c r="A710">
        <v>5118</v>
      </c>
      <c r="B710" t="s">
        <v>28</v>
      </c>
      <c r="C710" s="9">
        <v>0.04</v>
      </c>
      <c r="D710" s="7">
        <v>46.01</v>
      </c>
      <c r="E710">
        <v>6.98</v>
      </c>
      <c r="F710">
        <v>2.83</v>
      </c>
      <c r="G710">
        <v>1246</v>
      </c>
      <c r="H710" t="s">
        <v>1336</v>
      </c>
      <c r="I710" t="s">
        <v>52</v>
      </c>
      <c r="J710" t="s">
        <v>43</v>
      </c>
      <c r="K710" t="s">
        <v>44</v>
      </c>
      <c r="L710" t="s">
        <v>53</v>
      </c>
      <c r="M710" t="s">
        <v>54</v>
      </c>
      <c r="N710" t="s">
        <v>1337</v>
      </c>
      <c r="O710">
        <v>0.37</v>
      </c>
      <c r="P710" t="s">
        <v>36</v>
      </c>
      <c r="Q710" t="s">
        <v>56</v>
      </c>
      <c r="R710" t="s">
        <v>74</v>
      </c>
      <c r="S710" t="s">
        <v>93</v>
      </c>
      <c r="T710">
        <v>10009</v>
      </c>
      <c r="U710" s="1">
        <v>42099</v>
      </c>
      <c r="V710" s="1">
        <v>42101</v>
      </c>
      <c r="W710">
        <v>18</v>
      </c>
      <c r="X710" s="6">
        <v>129.47999999999999</v>
      </c>
      <c r="Y710">
        <v>36452</v>
      </c>
      <c r="Z710">
        <v>2</v>
      </c>
      <c r="AA710" s="10">
        <v>35.53</v>
      </c>
      <c r="AB710">
        <v>5.4</v>
      </c>
      <c r="AC710" t="s">
        <v>3061</v>
      </c>
      <c r="AD710" t="s">
        <v>3070</v>
      </c>
      <c r="AE710" t="str">
        <f>IF(Orders[[#This Row],[Discount]]&gt;0, "Discounted", "Non-Discounted")</f>
        <v>Discounted</v>
      </c>
      <c r="AF710">
        <f>IF(Orders[[#This Row],[Profit]]&lt;0,Orders[[#This Row],[Profit]], 0)</f>
        <v>0</v>
      </c>
      <c r="AG710">
        <f>IF(Orders[[#This Row],[Profit]]&gt;0,Orders[[#This Row],[Profit]], 0)</f>
        <v>46.01</v>
      </c>
      <c r="AH710" s="7">
        <f>IFERROR((Orders[[#This Row],[Sales]]/Orders[[#This Row],[Profit_Prodcut/]])*100, "")</f>
        <v>281.41708324277329</v>
      </c>
      <c r="AI710" s="9">
        <f>Orders[[#This Row],[Discount]]</f>
        <v>0.04</v>
      </c>
    </row>
    <row r="711" spans="1:35">
      <c r="A711">
        <v>6581</v>
      </c>
      <c r="B711" t="s">
        <v>109</v>
      </c>
      <c r="C711" s="9">
        <v>0.03</v>
      </c>
      <c r="D711" s="7">
        <v>1489.8</v>
      </c>
      <c r="E711">
        <v>256.99</v>
      </c>
      <c r="F711">
        <v>11.25</v>
      </c>
      <c r="G711">
        <v>1246</v>
      </c>
      <c r="H711" t="s">
        <v>1336</v>
      </c>
      <c r="I711" t="s">
        <v>52</v>
      </c>
      <c r="J711" t="s">
        <v>43</v>
      </c>
      <c r="K711" t="s">
        <v>80</v>
      </c>
      <c r="L711" t="s">
        <v>183</v>
      </c>
      <c r="M711" t="s">
        <v>62</v>
      </c>
      <c r="N711" t="s">
        <v>1338</v>
      </c>
      <c r="O711">
        <v>0.51</v>
      </c>
      <c r="P711" t="s">
        <v>36</v>
      </c>
      <c r="Q711" t="s">
        <v>56</v>
      </c>
      <c r="R711" t="s">
        <v>74</v>
      </c>
      <c r="S711" t="s">
        <v>93</v>
      </c>
      <c r="T711">
        <v>10009</v>
      </c>
      <c r="U711" s="1">
        <v>42146</v>
      </c>
      <c r="V711" s="1">
        <v>42146</v>
      </c>
      <c r="W711">
        <v>32</v>
      </c>
      <c r="X711" s="6">
        <v>8216.2800000000007</v>
      </c>
      <c r="Y711">
        <v>46853</v>
      </c>
      <c r="Z711">
        <v>0</v>
      </c>
      <c r="AA711" s="10">
        <v>18.13</v>
      </c>
      <c r="AB711">
        <v>254.11</v>
      </c>
      <c r="AC711" t="s">
        <v>3060</v>
      </c>
      <c r="AD711" t="s">
        <v>3070</v>
      </c>
      <c r="AE711" t="str">
        <f>IF(Orders[[#This Row],[Discount]]&gt;0, "Discounted", "Non-Discounted")</f>
        <v>Discounted</v>
      </c>
      <c r="AF711">
        <f>IF(Orders[[#This Row],[Profit]]&lt;0,Orders[[#This Row],[Profit]], 0)</f>
        <v>0</v>
      </c>
      <c r="AG711">
        <f>IF(Orders[[#This Row],[Profit]]&gt;0,Orders[[#This Row],[Profit]], 0)</f>
        <v>1489.8</v>
      </c>
      <c r="AH711" s="7">
        <f>IFERROR((Orders[[#This Row],[Sales]]/Orders[[#This Row],[Profit_Prodcut/]])*100, "")</f>
        <v>551.50221506242451</v>
      </c>
      <c r="AI711" s="9">
        <f>Orders[[#This Row],[Discount]]</f>
        <v>0.03</v>
      </c>
    </row>
    <row r="712" spans="1:35">
      <c r="A712">
        <v>23117</v>
      </c>
      <c r="B712" t="s">
        <v>28</v>
      </c>
      <c r="C712" s="9">
        <v>0.1</v>
      </c>
      <c r="D712" s="7">
        <v>-107.51</v>
      </c>
      <c r="E712">
        <v>22.38</v>
      </c>
      <c r="F712">
        <v>15.1</v>
      </c>
      <c r="G712">
        <v>1247</v>
      </c>
      <c r="H712" t="s">
        <v>1339</v>
      </c>
      <c r="I712" t="s">
        <v>52</v>
      </c>
      <c r="J712" t="s">
        <v>43</v>
      </c>
      <c r="K712" t="s">
        <v>32</v>
      </c>
      <c r="L712" t="s">
        <v>112</v>
      </c>
      <c r="M712" t="s">
        <v>62</v>
      </c>
      <c r="N712" t="s">
        <v>1177</v>
      </c>
      <c r="O712">
        <v>0.38</v>
      </c>
      <c r="P712" t="s">
        <v>36</v>
      </c>
      <c r="Q712" t="s">
        <v>64</v>
      </c>
      <c r="R712" t="s">
        <v>133</v>
      </c>
      <c r="S712" t="s">
        <v>1340</v>
      </c>
      <c r="T712">
        <v>78641</v>
      </c>
      <c r="U712" s="1">
        <v>42099</v>
      </c>
      <c r="V712" s="1">
        <v>42100</v>
      </c>
      <c r="W712">
        <v>7</v>
      </c>
      <c r="X712" s="6">
        <v>152.11000000000001</v>
      </c>
      <c r="Y712">
        <v>91555</v>
      </c>
      <c r="Z712">
        <v>1</v>
      </c>
      <c r="AA712" s="10">
        <v>-70.680000000000007</v>
      </c>
      <c r="AB712">
        <v>16.899999999999999</v>
      </c>
      <c r="AC712" t="s">
        <v>3061</v>
      </c>
      <c r="AD712" t="s">
        <v>3070</v>
      </c>
      <c r="AE712" t="str">
        <f>IF(Orders[[#This Row],[Discount]]&gt;0, "Discounted", "Non-Discounted")</f>
        <v>Discounted</v>
      </c>
      <c r="AF712">
        <f>IF(Orders[[#This Row],[Profit]]&lt;0,Orders[[#This Row],[Profit]], 0)</f>
        <v>-107.51</v>
      </c>
      <c r="AG712">
        <f>IF(Orders[[#This Row],[Profit]]&gt;0,Orders[[#This Row],[Profit]], 0)</f>
        <v>0</v>
      </c>
      <c r="AH712" s="7" t="str">
        <f>IFERROR((Orders[[#This Row],[Sales]]/Orders[[#This Row],[Profit_Prodcut/]])*100, "")</f>
        <v/>
      </c>
      <c r="AI712" s="9">
        <f>Orders[[#This Row],[Discount]]</f>
        <v>0.1</v>
      </c>
    </row>
    <row r="713" spans="1:35">
      <c r="A713">
        <v>23118</v>
      </c>
      <c r="B713" t="s">
        <v>28</v>
      </c>
      <c r="C713" s="9">
        <v>0.04</v>
      </c>
      <c r="D713" s="7">
        <v>24.82</v>
      </c>
      <c r="E713">
        <v>6.98</v>
      </c>
      <c r="F713">
        <v>2.83</v>
      </c>
      <c r="G713">
        <v>1247</v>
      </c>
      <c r="H713" t="s">
        <v>1339</v>
      </c>
      <c r="I713" t="s">
        <v>52</v>
      </c>
      <c r="J713" t="s">
        <v>43</v>
      </c>
      <c r="K713" t="s">
        <v>44</v>
      </c>
      <c r="L713" t="s">
        <v>53</v>
      </c>
      <c r="M713" t="s">
        <v>54</v>
      </c>
      <c r="N713" t="s">
        <v>1337</v>
      </c>
      <c r="O713">
        <v>0.37</v>
      </c>
      <c r="P713" t="s">
        <v>36</v>
      </c>
      <c r="Q713" t="s">
        <v>64</v>
      </c>
      <c r="R713" t="s">
        <v>133</v>
      </c>
      <c r="S713" t="s">
        <v>1340</v>
      </c>
      <c r="T713">
        <v>78641</v>
      </c>
      <c r="U713" s="1">
        <v>42099</v>
      </c>
      <c r="V713" s="1">
        <v>42101</v>
      </c>
      <c r="W713">
        <v>5</v>
      </c>
      <c r="X713" s="6">
        <v>35.97</v>
      </c>
      <c r="Y713">
        <v>91555</v>
      </c>
      <c r="Z713">
        <v>2</v>
      </c>
      <c r="AA713" s="10">
        <v>69</v>
      </c>
      <c r="AB713">
        <v>1.5</v>
      </c>
      <c r="AC713" t="s">
        <v>3061</v>
      </c>
      <c r="AD713" t="s">
        <v>3070</v>
      </c>
      <c r="AE713" t="str">
        <f>IF(Orders[[#This Row],[Discount]]&gt;0, "Discounted", "Non-Discounted")</f>
        <v>Discounted</v>
      </c>
      <c r="AF713">
        <f>IF(Orders[[#This Row],[Profit]]&lt;0,Orders[[#This Row],[Profit]], 0)</f>
        <v>0</v>
      </c>
      <c r="AG713">
        <f>IF(Orders[[#This Row],[Profit]]&gt;0,Orders[[#This Row],[Profit]], 0)</f>
        <v>24.82</v>
      </c>
      <c r="AH713" s="7">
        <f>IFERROR((Orders[[#This Row],[Sales]]/Orders[[#This Row],[Profit_Prodcut/]])*100, "")</f>
        <v>144.92344883158742</v>
      </c>
      <c r="AI713" s="9">
        <f>Orders[[#This Row],[Discount]]</f>
        <v>0.04</v>
      </c>
    </row>
    <row r="714" spans="1:35">
      <c r="A714">
        <v>18413</v>
      </c>
      <c r="B714" t="s">
        <v>28</v>
      </c>
      <c r="C714" s="9">
        <v>0</v>
      </c>
      <c r="D714" s="7">
        <v>-255.17</v>
      </c>
      <c r="E714">
        <v>3.89</v>
      </c>
      <c r="F714">
        <v>7.01</v>
      </c>
      <c r="G714">
        <v>1250</v>
      </c>
      <c r="H714" t="s">
        <v>1341</v>
      </c>
      <c r="I714" t="s">
        <v>52</v>
      </c>
      <c r="J714" t="s">
        <v>31</v>
      </c>
      <c r="K714" t="s">
        <v>32</v>
      </c>
      <c r="L714" t="s">
        <v>112</v>
      </c>
      <c r="M714" t="s">
        <v>62</v>
      </c>
      <c r="N714" t="s">
        <v>1342</v>
      </c>
      <c r="O714">
        <v>0.37</v>
      </c>
      <c r="P714" t="s">
        <v>36</v>
      </c>
      <c r="Q714" t="s">
        <v>64</v>
      </c>
      <c r="R714" t="s">
        <v>181</v>
      </c>
      <c r="S714" t="s">
        <v>1343</v>
      </c>
      <c r="T714">
        <v>60110</v>
      </c>
      <c r="U714" s="1">
        <v>42103</v>
      </c>
      <c r="V714" s="1">
        <v>42103</v>
      </c>
      <c r="W714">
        <v>21</v>
      </c>
      <c r="X714" s="6">
        <v>85.64</v>
      </c>
      <c r="Y714">
        <v>87877</v>
      </c>
      <c r="Z714">
        <v>0</v>
      </c>
      <c r="AA714" s="10">
        <v>-297.95999999999998</v>
      </c>
      <c r="AB714">
        <v>0</v>
      </c>
      <c r="AC714" t="s">
        <v>3061</v>
      </c>
      <c r="AD714" t="s">
        <v>3071</v>
      </c>
      <c r="AE714" t="str">
        <f>IF(Orders[[#This Row],[Discount]]&gt;0, "Discounted", "Non-Discounted")</f>
        <v>Non-Discounted</v>
      </c>
      <c r="AF714">
        <f>IF(Orders[[#This Row],[Profit]]&lt;0,Orders[[#This Row],[Profit]], 0)</f>
        <v>-255.17</v>
      </c>
      <c r="AG714">
        <f>IF(Orders[[#This Row],[Profit]]&gt;0,Orders[[#This Row],[Profit]], 0)</f>
        <v>0</v>
      </c>
      <c r="AH714" s="7" t="str">
        <f>IFERROR((Orders[[#This Row],[Sales]]/Orders[[#This Row],[Profit_Prodcut/]])*100, "")</f>
        <v/>
      </c>
      <c r="AI714" s="9">
        <f>Orders[[#This Row],[Discount]]</f>
        <v>0</v>
      </c>
    </row>
    <row r="715" spans="1:35">
      <c r="A715">
        <v>18414</v>
      </c>
      <c r="B715" t="s">
        <v>28</v>
      </c>
      <c r="C715" s="9">
        <v>0.09</v>
      </c>
      <c r="D715" s="7">
        <v>74</v>
      </c>
      <c r="E715">
        <v>120.98</v>
      </c>
      <c r="F715">
        <v>30</v>
      </c>
      <c r="G715">
        <v>1250</v>
      </c>
      <c r="H715" t="s">
        <v>1341</v>
      </c>
      <c r="I715" t="s">
        <v>42</v>
      </c>
      <c r="J715" t="s">
        <v>31</v>
      </c>
      <c r="K715" t="s">
        <v>44</v>
      </c>
      <c r="L715" t="s">
        <v>45</v>
      </c>
      <c r="M715" t="s">
        <v>46</v>
      </c>
      <c r="N715" t="s">
        <v>1344</v>
      </c>
      <c r="O715">
        <v>0.64</v>
      </c>
      <c r="P715" t="s">
        <v>36</v>
      </c>
      <c r="Q715" t="s">
        <v>64</v>
      </c>
      <c r="R715" t="s">
        <v>181</v>
      </c>
      <c r="S715" t="s">
        <v>1343</v>
      </c>
      <c r="T715">
        <v>60110</v>
      </c>
      <c r="U715" s="1">
        <v>42103</v>
      </c>
      <c r="V715" s="1">
        <v>42105</v>
      </c>
      <c r="W715">
        <v>22</v>
      </c>
      <c r="X715" s="6">
        <v>2508.15</v>
      </c>
      <c r="Y715">
        <v>87877</v>
      </c>
      <c r="Z715">
        <v>2</v>
      </c>
      <c r="AA715" s="10">
        <v>2.95</v>
      </c>
      <c r="AB715">
        <v>248.06</v>
      </c>
      <c r="AC715" t="s">
        <v>3061</v>
      </c>
      <c r="AD715" t="s">
        <v>3070</v>
      </c>
      <c r="AE715" t="str">
        <f>IF(Orders[[#This Row],[Discount]]&gt;0, "Discounted", "Non-Discounted")</f>
        <v>Discounted</v>
      </c>
      <c r="AF715">
        <f>IF(Orders[[#This Row],[Profit]]&lt;0,Orders[[#This Row],[Profit]], 0)</f>
        <v>0</v>
      </c>
      <c r="AG715">
        <f>IF(Orders[[#This Row],[Profit]]&gt;0,Orders[[#This Row],[Profit]], 0)</f>
        <v>74</v>
      </c>
      <c r="AH715" s="7">
        <f>IFERROR((Orders[[#This Row],[Sales]]/Orders[[#This Row],[Profit_Prodcut/]])*100, "")</f>
        <v>3389.3918918918921</v>
      </c>
      <c r="AI715" s="9">
        <f>Orders[[#This Row],[Discount]]</f>
        <v>0.09</v>
      </c>
    </row>
    <row r="716" spans="1:35">
      <c r="A716">
        <v>18415</v>
      </c>
      <c r="B716" t="s">
        <v>28</v>
      </c>
      <c r="C716" s="9">
        <v>0.1</v>
      </c>
      <c r="D716" s="7">
        <v>109.42</v>
      </c>
      <c r="E716">
        <v>30.98</v>
      </c>
      <c r="F716">
        <v>5.76</v>
      </c>
      <c r="G716">
        <v>1250</v>
      </c>
      <c r="H716" t="s">
        <v>1341</v>
      </c>
      <c r="I716" t="s">
        <v>52</v>
      </c>
      <c r="J716" t="s">
        <v>31</v>
      </c>
      <c r="K716" t="s">
        <v>32</v>
      </c>
      <c r="L716" t="s">
        <v>96</v>
      </c>
      <c r="M716" t="s">
        <v>62</v>
      </c>
      <c r="N716" t="s">
        <v>1345</v>
      </c>
      <c r="O716">
        <v>0.4</v>
      </c>
      <c r="P716" t="s">
        <v>36</v>
      </c>
      <c r="Q716" t="s">
        <v>64</v>
      </c>
      <c r="R716" t="s">
        <v>181</v>
      </c>
      <c r="S716" t="s">
        <v>1343</v>
      </c>
      <c r="T716">
        <v>60110</v>
      </c>
      <c r="U716" s="1">
        <v>42103</v>
      </c>
      <c r="V716" s="1">
        <v>42104</v>
      </c>
      <c r="W716">
        <v>8</v>
      </c>
      <c r="X716" s="6">
        <v>225.62</v>
      </c>
      <c r="Y716">
        <v>87877</v>
      </c>
      <c r="Z716">
        <v>1</v>
      </c>
      <c r="AA716" s="10">
        <v>48.5</v>
      </c>
      <c r="AB716">
        <v>25.07</v>
      </c>
      <c r="AC716" t="s">
        <v>3061</v>
      </c>
      <c r="AD716" t="s">
        <v>3070</v>
      </c>
      <c r="AE716" t="str">
        <f>IF(Orders[[#This Row],[Discount]]&gt;0, "Discounted", "Non-Discounted")</f>
        <v>Discounted</v>
      </c>
      <c r="AF716">
        <f>IF(Orders[[#This Row],[Profit]]&lt;0,Orders[[#This Row],[Profit]], 0)</f>
        <v>0</v>
      </c>
      <c r="AG716">
        <f>IF(Orders[[#This Row],[Profit]]&gt;0,Orders[[#This Row],[Profit]], 0)</f>
        <v>109.42</v>
      </c>
      <c r="AH716" s="7">
        <f>IFERROR((Orders[[#This Row],[Sales]]/Orders[[#This Row],[Profit_Prodcut/]])*100, "")</f>
        <v>206.19630780478892</v>
      </c>
      <c r="AI716" s="9">
        <f>Orders[[#This Row],[Discount]]</f>
        <v>0.1</v>
      </c>
    </row>
    <row r="717" spans="1:35">
      <c r="A717">
        <v>19322</v>
      </c>
      <c r="B717" t="s">
        <v>109</v>
      </c>
      <c r="C717" s="9">
        <v>0.02</v>
      </c>
      <c r="D717" s="7">
        <v>421.35</v>
      </c>
      <c r="E717">
        <v>46.89</v>
      </c>
      <c r="F717">
        <v>5.0999999999999996</v>
      </c>
      <c r="G717">
        <v>1253</v>
      </c>
      <c r="H717" t="s">
        <v>1346</v>
      </c>
      <c r="I717" t="s">
        <v>52</v>
      </c>
      <c r="J717" t="s">
        <v>43</v>
      </c>
      <c r="K717" t="s">
        <v>32</v>
      </c>
      <c r="L717" t="s">
        <v>260</v>
      </c>
      <c r="M717" t="s">
        <v>89</v>
      </c>
      <c r="N717" t="s">
        <v>1347</v>
      </c>
      <c r="O717">
        <v>0.46</v>
      </c>
      <c r="P717" t="s">
        <v>36</v>
      </c>
      <c r="Q717" t="s">
        <v>64</v>
      </c>
      <c r="R717" t="s">
        <v>133</v>
      </c>
      <c r="S717" t="s">
        <v>1348</v>
      </c>
      <c r="T717">
        <v>78613</v>
      </c>
      <c r="U717" s="1">
        <v>42117</v>
      </c>
      <c r="V717" s="1">
        <v>42117</v>
      </c>
      <c r="W717">
        <v>13</v>
      </c>
      <c r="X717" s="6">
        <v>610.65</v>
      </c>
      <c r="Y717">
        <v>89981</v>
      </c>
      <c r="Z717">
        <v>0</v>
      </c>
      <c r="AA717" s="10">
        <v>69</v>
      </c>
      <c r="AB717">
        <v>12.46</v>
      </c>
      <c r="AC717" t="s">
        <v>3061</v>
      </c>
      <c r="AD717" t="s">
        <v>3070</v>
      </c>
      <c r="AE717" t="str">
        <f>IF(Orders[[#This Row],[Discount]]&gt;0, "Discounted", "Non-Discounted")</f>
        <v>Discounted</v>
      </c>
      <c r="AF717">
        <f>IF(Orders[[#This Row],[Profit]]&lt;0,Orders[[#This Row],[Profit]], 0)</f>
        <v>0</v>
      </c>
      <c r="AG717">
        <f>IF(Orders[[#This Row],[Profit]]&gt;0,Orders[[#This Row],[Profit]], 0)</f>
        <v>421.35</v>
      </c>
      <c r="AH717" s="7">
        <f>IFERROR((Orders[[#This Row],[Sales]]/Orders[[#This Row],[Profit_Prodcut/]])*100, "")</f>
        <v>144.92702029191881</v>
      </c>
      <c r="AI717" s="9">
        <f>Orders[[#This Row],[Discount]]</f>
        <v>0.02</v>
      </c>
    </row>
    <row r="718" spans="1:35">
      <c r="A718">
        <v>19323</v>
      </c>
      <c r="B718" t="s">
        <v>109</v>
      </c>
      <c r="C718" s="9">
        <v>0.05</v>
      </c>
      <c r="D718" s="7">
        <v>-373.09</v>
      </c>
      <c r="E718">
        <v>140.97999999999999</v>
      </c>
      <c r="F718">
        <v>36.090000000000003</v>
      </c>
      <c r="G718">
        <v>1253</v>
      </c>
      <c r="H718" t="s">
        <v>1346</v>
      </c>
      <c r="I718" t="s">
        <v>42</v>
      </c>
      <c r="J718" t="s">
        <v>43</v>
      </c>
      <c r="K718" t="s">
        <v>44</v>
      </c>
      <c r="L718" t="s">
        <v>194</v>
      </c>
      <c r="M718" t="s">
        <v>124</v>
      </c>
      <c r="N718" t="s">
        <v>1349</v>
      </c>
      <c r="O718">
        <v>0.77</v>
      </c>
      <c r="P718" t="s">
        <v>36</v>
      </c>
      <c r="Q718" t="s">
        <v>64</v>
      </c>
      <c r="R718" t="s">
        <v>133</v>
      </c>
      <c r="S718" t="s">
        <v>1348</v>
      </c>
      <c r="T718">
        <v>78613</v>
      </c>
      <c r="U718" s="1">
        <v>42117</v>
      </c>
      <c r="V718" s="1">
        <v>42119</v>
      </c>
      <c r="W718">
        <v>5</v>
      </c>
      <c r="X718" s="6">
        <v>699.24</v>
      </c>
      <c r="Y718">
        <v>89981</v>
      </c>
      <c r="Z718">
        <v>2</v>
      </c>
      <c r="AA718" s="10">
        <v>-53.36</v>
      </c>
      <c r="AB718">
        <v>36.799999999999997</v>
      </c>
      <c r="AC718" t="s">
        <v>3061</v>
      </c>
      <c r="AD718" t="s">
        <v>3070</v>
      </c>
      <c r="AE718" t="str">
        <f>IF(Orders[[#This Row],[Discount]]&gt;0, "Discounted", "Non-Discounted")</f>
        <v>Discounted</v>
      </c>
      <c r="AF718">
        <f>IF(Orders[[#This Row],[Profit]]&lt;0,Orders[[#This Row],[Profit]], 0)</f>
        <v>-373.09</v>
      </c>
      <c r="AG718">
        <f>IF(Orders[[#This Row],[Profit]]&gt;0,Orders[[#This Row],[Profit]], 0)</f>
        <v>0</v>
      </c>
      <c r="AH718" s="7" t="str">
        <f>IFERROR((Orders[[#This Row],[Sales]]/Orders[[#This Row],[Profit_Prodcut/]])*100, "")</f>
        <v/>
      </c>
      <c r="AI718" s="9">
        <f>Orders[[#This Row],[Discount]]</f>
        <v>0.05</v>
      </c>
    </row>
    <row r="719" spans="1:35">
      <c r="A719">
        <v>19324</v>
      </c>
      <c r="B719" t="s">
        <v>109</v>
      </c>
      <c r="C719" s="9">
        <v>0.1</v>
      </c>
      <c r="D719" s="7">
        <v>-3465.07</v>
      </c>
      <c r="E719">
        <v>212.6</v>
      </c>
      <c r="F719">
        <v>110.2</v>
      </c>
      <c r="G719">
        <v>1253</v>
      </c>
      <c r="H719" t="s">
        <v>1346</v>
      </c>
      <c r="I719" t="s">
        <v>42</v>
      </c>
      <c r="J719" t="s">
        <v>43</v>
      </c>
      <c r="K719" t="s">
        <v>44</v>
      </c>
      <c r="L719" t="s">
        <v>155</v>
      </c>
      <c r="M719" t="s">
        <v>124</v>
      </c>
      <c r="N719" t="s">
        <v>1350</v>
      </c>
      <c r="O719">
        <v>0.73</v>
      </c>
      <c r="P719" t="s">
        <v>36</v>
      </c>
      <c r="Q719" t="s">
        <v>64</v>
      </c>
      <c r="R719" t="s">
        <v>133</v>
      </c>
      <c r="S719" t="s">
        <v>1348</v>
      </c>
      <c r="T719">
        <v>78613</v>
      </c>
      <c r="U719" s="1">
        <v>42117</v>
      </c>
      <c r="V719" s="1">
        <v>42119</v>
      </c>
      <c r="W719">
        <v>12</v>
      </c>
      <c r="X719" s="6">
        <v>2346.0300000000002</v>
      </c>
      <c r="Y719">
        <v>89981</v>
      </c>
      <c r="Z719">
        <v>2</v>
      </c>
      <c r="AA719" s="10">
        <v>-147.69999999999999</v>
      </c>
      <c r="AB719">
        <v>260.67</v>
      </c>
      <c r="AC719" t="s">
        <v>3061</v>
      </c>
      <c r="AD719" t="s">
        <v>3070</v>
      </c>
      <c r="AE719" t="str">
        <f>IF(Orders[[#This Row],[Discount]]&gt;0, "Discounted", "Non-Discounted")</f>
        <v>Discounted</v>
      </c>
      <c r="AF719">
        <f>IF(Orders[[#This Row],[Profit]]&lt;0,Orders[[#This Row],[Profit]], 0)</f>
        <v>-3465.07</v>
      </c>
      <c r="AG719">
        <f>IF(Orders[[#This Row],[Profit]]&gt;0,Orders[[#This Row],[Profit]], 0)</f>
        <v>0</v>
      </c>
      <c r="AH719" s="7" t="str">
        <f>IFERROR((Orders[[#This Row],[Sales]]/Orders[[#This Row],[Profit_Prodcut/]])*100, "")</f>
        <v/>
      </c>
      <c r="AI719" s="9">
        <f>Orders[[#This Row],[Discount]]</f>
        <v>0.1</v>
      </c>
    </row>
    <row r="720" spans="1:35">
      <c r="A720">
        <v>23455</v>
      </c>
      <c r="B720" t="s">
        <v>59</v>
      </c>
      <c r="C720" s="9">
        <v>0.04</v>
      </c>
      <c r="D720" s="7">
        <v>-11.28</v>
      </c>
      <c r="E720">
        <v>2.08</v>
      </c>
      <c r="F720">
        <v>1.49</v>
      </c>
      <c r="G720">
        <v>1254</v>
      </c>
      <c r="H720" t="s">
        <v>1351</v>
      </c>
      <c r="I720" t="s">
        <v>52</v>
      </c>
      <c r="J720" t="s">
        <v>43</v>
      </c>
      <c r="K720" t="s">
        <v>32</v>
      </c>
      <c r="L720" t="s">
        <v>112</v>
      </c>
      <c r="M720" t="s">
        <v>62</v>
      </c>
      <c r="N720" t="s">
        <v>1352</v>
      </c>
      <c r="O720">
        <v>0.36</v>
      </c>
      <c r="P720" t="s">
        <v>36</v>
      </c>
      <c r="Q720" t="s">
        <v>64</v>
      </c>
      <c r="R720" t="s">
        <v>133</v>
      </c>
      <c r="S720" t="s">
        <v>1353</v>
      </c>
      <c r="T720">
        <v>77530</v>
      </c>
      <c r="U720" s="1">
        <v>42145</v>
      </c>
      <c r="V720" s="1">
        <v>42147</v>
      </c>
      <c r="W720">
        <v>16</v>
      </c>
      <c r="X720" s="6">
        <v>33.770000000000003</v>
      </c>
      <c r="Y720">
        <v>89982</v>
      </c>
      <c r="Z720">
        <v>2</v>
      </c>
      <c r="AA720" s="10">
        <v>-33.409999999999997</v>
      </c>
      <c r="AB720">
        <v>1.41</v>
      </c>
      <c r="AC720" t="s">
        <v>3060</v>
      </c>
      <c r="AD720" t="s">
        <v>3070</v>
      </c>
      <c r="AE720" t="str">
        <f>IF(Orders[[#This Row],[Discount]]&gt;0, "Discounted", "Non-Discounted")</f>
        <v>Discounted</v>
      </c>
      <c r="AF720">
        <f>IF(Orders[[#This Row],[Profit]]&lt;0,Orders[[#This Row],[Profit]], 0)</f>
        <v>-11.28</v>
      </c>
      <c r="AG720">
        <f>IF(Orders[[#This Row],[Profit]]&gt;0,Orders[[#This Row],[Profit]], 0)</f>
        <v>0</v>
      </c>
      <c r="AH720" s="7" t="str">
        <f>IFERROR((Orders[[#This Row],[Sales]]/Orders[[#This Row],[Profit_Prodcut/]])*100, "")</f>
        <v/>
      </c>
      <c r="AI720" s="9">
        <f>Orders[[#This Row],[Discount]]</f>
        <v>0.04</v>
      </c>
    </row>
    <row r="721" spans="1:35">
      <c r="A721">
        <v>23815</v>
      </c>
      <c r="B721" t="s">
        <v>50</v>
      </c>
      <c r="C721" s="9">
        <v>0.06</v>
      </c>
      <c r="D721" s="7">
        <v>-218.77</v>
      </c>
      <c r="E721">
        <v>80.98</v>
      </c>
      <c r="F721">
        <v>35</v>
      </c>
      <c r="G721">
        <v>1254</v>
      </c>
      <c r="H721" t="s">
        <v>1351</v>
      </c>
      <c r="I721" t="s">
        <v>52</v>
      </c>
      <c r="J721" t="s">
        <v>43</v>
      </c>
      <c r="K721" t="s">
        <v>32</v>
      </c>
      <c r="L721" t="s">
        <v>144</v>
      </c>
      <c r="M721" t="s">
        <v>239</v>
      </c>
      <c r="N721" t="s">
        <v>1354</v>
      </c>
      <c r="O721">
        <v>0.81</v>
      </c>
      <c r="P721" t="s">
        <v>36</v>
      </c>
      <c r="Q721" t="s">
        <v>64</v>
      </c>
      <c r="R721" t="s">
        <v>133</v>
      </c>
      <c r="S721" t="s">
        <v>1353</v>
      </c>
      <c r="T721">
        <v>77530</v>
      </c>
      <c r="U721" s="1">
        <v>42075</v>
      </c>
      <c r="V721" s="1">
        <v>42076</v>
      </c>
      <c r="W721">
        <v>2</v>
      </c>
      <c r="X721" s="6">
        <v>172.79</v>
      </c>
      <c r="Y721">
        <v>89983</v>
      </c>
      <c r="Z721">
        <v>1</v>
      </c>
      <c r="AA721" s="10">
        <v>-126.61</v>
      </c>
      <c r="AB721">
        <v>11.03</v>
      </c>
      <c r="AC721" t="s">
        <v>3062</v>
      </c>
      <c r="AD721" t="s">
        <v>3070</v>
      </c>
      <c r="AE721" t="str">
        <f>IF(Orders[[#This Row],[Discount]]&gt;0, "Discounted", "Non-Discounted")</f>
        <v>Discounted</v>
      </c>
      <c r="AF721">
        <f>IF(Orders[[#This Row],[Profit]]&lt;0,Orders[[#This Row],[Profit]], 0)</f>
        <v>-218.77</v>
      </c>
      <c r="AG721">
        <f>IF(Orders[[#This Row],[Profit]]&gt;0,Orders[[#This Row],[Profit]], 0)</f>
        <v>0</v>
      </c>
      <c r="AH721" s="7" t="str">
        <f>IFERROR((Orders[[#This Row],[Sales]]/Orders[[#This Row],[Profit_Prodcut/]])*100, "")</f>
        <v/>
      </c>
      <c r="AI721" s="9">
        <f>Orders[[#This Row],[Discount]]</f>
        <v>0.06</v>
      </c>
    </row>
    <row r="722" spans="1:35">
      <c r="A722">
        <v>23926</v>
      </c>
      <c r="B722" t="s">
        <v>59</v>
      </c>
      <c r="C722" s="9">
        <v>0.06</v>
      </c>
      <c r="D722" s="7">
        <v>-9.68</v>
      </c>
      <c r="E722">
        <v>3.95</v>
      </c>
      <c r="F722">
        <v>2</v>
      </c>
      <c r="G722">
        <v>1254</v>
      </c>
      <c r="H722" t="s">
        <v>1351</v>
      </c>
      <c r="I722" t="s">
        <v>52</v>
      </c>
      <c r="J722" t="s">
        <v>43</v>
      </c>
      <c r="K722" t="s">
        <v>32</v>
      </c>
      <c r="L722" t="s">
        <v>69</v>
      </c>
      <c r="M722" t="s">
        <v>34</v>
      </c>
      <c r="N722" t="s">
        <v>1355</v>
      </c>
      <c r="O722">
        <v>0.53</v>
      </c>
      <c r="P722" t="s">
        <v>36</v>
      </c>
      <c r="Q722" t="s">
        <v>64</v>
      </c>
      <c r="R722" t="s">
        <v>133</v>
      </c>
      <c r="S722" t="s">
        <v>1353</v>
      </c>
      <c r="T722">
        <v>77530</v>
      </c>
      <c r="U722" s="1">
        <v>42087</v>
      </c>
      <c r="V722" s="1">
        <v>42088</v>
      </c>
      <c r="W722">
        <v>5</v>
      </c>
      <c r="X722" s="6">
        <v>19.66</v>
      </c>
      <c r="Y722">
        <v>89984</v>
      </c>
      <c r="Z722">
        <v>1</v>
      </c>
      <c r="AA722" s="10">
        <v>-49.24</v>
      </c>
      <c r="AB722">
        <v>1.25</v>
      </c>
      <c r="AC722" t="s">
        <v>3062</v>
      </c>
      <c r="AD722" t="s">
        <v>3070</v>
      </c>
      <c r="AE722" t="str">
        <f>IF(Orders[[#This Row],[Discount]]&gt;0, "Discounted", "Non-Discounted")</f>
        <v>Discounted</v>
      </c>
      <c r="AF722">
        <f>IF(Orders[[#This Row],[Profit]]&lt;0,Orders[[#This Row],[Profit]], 0)</f>
        <v>-9.68</v>
      </c>
      <c r="AG722">
        <f>IF(Orders[[#This Row],[Profit]]&gt;0,Orders[[#This Row],[Profit]], 0)</f>
        <v>0</v>
      </c>
      <c r="AH722" s="7" t="str">
        <f>IFERROR((Orders[[#This Row],[Sales]]/Orders[[#This Row],[Profit_Prodcut/]])*100, "")</f>
        <v/>
      </c>
      <c r="AI722" s="9">
        <f>Orders[[#This Row],[Discount]]</f>
        <v>0.06</v>
      </c>
    </row>
    <row r="723" spans="1:35">
      <c r="A723">
        <v>18131</v>
      </c>
      <c r="B723" t="s">
        <v>59</v>
      </c>
      <c r="C723" s="9">
        <v>0.01</v>
      </c>
      <c r="D723" s="7">
        <v>-164.4</v>
      </c>
      <c r="E723">
        <v>115.99</v>
      </c>
      <c r="F723">
        <v>56.14</v>
      </c>
      <c r="G723">
        <v>1257</v>
      </c>
      <c r="H723" t="s">
        <v>1356</v>
      </c>
      <c r="I723" t="s">
        <v>42</v>
      </c>
      <c r="J723" t="s">
        <v>43</v>
      </c>
      <c r="K723" t="s">
        <v>80</v>
      </c>
      <c r="L723" t="s">
        <v>88</v>
      </c>
      <c r="M723" t="s">
        <v>46</v>
      </c>
      <c r="N723" t="s">
        <v>1357</v>
      </c>
      <c r="O723">
        <v>0.4</v>
      </c>
      <c r="P723" t="s">
        <v>36</v>
      </c>
      <c r="Q723" t="s">
        <v>37</v>
      </c>
      <c r="R723" t="s">
        <v>258</v>
      </c>
      <c r="S723" t="s">
        <v>290</v>
      </c>
      <c r="T723">
        <v>80013</v>
      </c>
      <c r="U723" s="1">
        <v>42146</v>
      </c>
      <c r="V723" s="1">
        <v>42147</v>
      </c>
      <c r="W723">
        <v>5</v>
      </c>
      <c r="X723" s="6">
        <v>604.35</v>
      </c>
      <c r="Y723">
        <v>86535</v>
      </c>
      <c r="Z723">
        <v>1</v>
      </c>
      <c r="AA723" s="10">
        <v>-27.2</v>
      </c>
      <c r="AB723">
        <v>6.1</v>
      </c>
      <c r="AC723" t="s">
        <v>3060</v>
      </c>
      <c r="AD723" t="s">
        <v>3070</v>
      </c>
      <c r="AE723" t="str">
        <f>IF(Orders[[#This Row],[Discount]]&gt;0, "Discounted", "Non-Discounted")</f>
        <v>Discounted</v>
      </c>
      <c r="AF723">
        <f>IF(Orders[[#This Row],[Profit]]&lt;0,Orders[[#This Row],[Profit]], 0)</f>
        <v>-164.4</v>
      </c>
      <c r="AG723">
        <f>IF(Orders[[#This Row],[Profit]]&gt;0,Orders[[#This Row],[Profit]], 0)</f>
        <v>0</v>
      </c>
      <c r="AH723" s="7" t="str">
        <f>IFERROR((Orders[[#This Row],[Sales]]/Orders[[#This Row],[Profit_Prodcut/]])*100, "")</f>
        <v/>
      </c>
      <c r="AI723" s="9">
        <f>Orders[[#This Row],[Discount]]</f>
        <v>0.01</v>
      </c>
    </row>
    <row r="724" spans="1:35">
      <c r="A724">
        <v>18693</v>
      </c>
      <c r="B724" t="s">
        <v>50</v>
      </c>
      <c r="C724" s="9">
        <v>0.04</v>
      </c>
      <c r="D724" s="7">
        <v>-8.2100000000000009</v>
      </c>
      <c r="E724">
        <v>2.52</v>
      </c>
      <c r="F724">
        <v>1.92</v>
      </c>
      <c r="G724">
        <v>1257</v>
      </c>
      <c r="H724" t="s">
        <v>1356</v>
      </c>
      <c r="I724" t="s">
        <v>52</v>
      </c>
      <c r="J724" t="s">
        <v>43</v>
      </c>
      <c r="K724" t="s">
        <v>32</v>
      </c>
      <c r="L724" t="s">
        <v>177</v>
      </c>
      <c r="M724" t="s">
        <v>34</v>
      </c>
      <c r="N724" t="s">
        <v>1358</v>
      </c>
      <c r="O724">
        <v>0.82</v>
      </c>
      <c r="P724" t="s">
        <v>36</v>
      </c>
      <c r="Q724" t="s">
        <v>37</v>
      </c>
      <c r="R724" t="s">
        <v>258</v>
      </c>
      <c r="S724" t="s">
        <v>290</v>
      </c>
      <c r="T724">
        <v>80013</v>
      </c>
      <c r="U724" s="1">
        <v>42118</v>
      </c>
      <c r="V724" s="1">
        <v>42118</v>
      </c>
      <c r="W724">
        <v>1</v>
      </c>
      <c r="X724" s="6">
        <v>3.13</v>
      </c>
      <c r="Y724">
        <v>86536</v>
      </c>
      <c r="Z724">
        <v>0</v>
      </c>
      <c r="AA724" s="10">
        <v>-262.24</v>
      </c>
      <c r="AB724">
        <v>0.13</v>
      </c>
      <c r="AC724" t="s">
        <v>3061</v>
      </c>
      <c r="AD724" t="s">
        <v>3070</v>
      </c>
      <c r="AE724" t="str">
        <f>IF(Orders[[#This Row],[Discount]]&gt;0, "Discounted", "Non-Discounted")</f>
        <v>Discounted</v>
      </c>
      <c r="AF724">
        <f>IF(Orders[[#This Row],[Profit]]&lt;0,Orders[[#This Row],[Profit]], 0)</f>
        <v>-8.2100000000000009</v>
      </c>
      <c r="AG724">
        <f>IF(Orders[[#This Row],[Profit]]&gt;0,Orders[[#This Row],[Profit]], 0)</f>
        <v>0</v>
      </c>
      <c r="AH724" s="7" t="str">
        <f>IFERROR((Orders[[#This Row],[Sales]]/Orders[[#This Row],[Profit_Prodcut/]])*100, "")</f>
        <v/>
      </c>
      <c r="AI724" s="9">
        <f>Orders[[#This Row],[Discount]]</f>
        <v>0.04</v>
      </c>
    </row>
    <row r="725" spans="1:35">
      <c r="A725">
        <v>24939</v>
      </c>
      <c r="B725" t="s">
        <v>28</v>
      </c>
      <c r="C725" s="9">
        <v>0.03</v>
      </c>
      <c r="D725" s="7">
        <v>-2196.6799999999998</v>
      </c>
      <c r="E725">
        <v>3.69</v>
      </c>
      <c r="F725">
        <v>2.5</v>
      </c>
      <c r="G725">
        <v>1259</v>
      </c>
      <c r="H725" t="s">
        <v>1359</v>
      </c>
      <c r="I725" t="s">
        <v>30</v>
      </c>
      <c r="J725" t="s">
        <v>43</v>
      </c>
      <c r="K725" t="s">
        <v>32</v>
      </c>
      <c r="L725" t="s">
        <v>72</v>
      </c>
      <c r="M725" t="s">
        <v>62</v>
      </c>
      <c r="N725" t="s">
        <v>1360</v>
      </c>
      <c r="O725">
        <v>0.39</v>
      </c>
      <c r="P725" t="s">
        <v>36</v>
      </c>
      <c r="Q725" t="s">
        <v>139</v>
      </c>
      <c r="R725" t="s">
        <v>616</v>
      </c>
      <c r="S725" t="s">
        <v>1361</v>
      </c>
      <c r="T725">
        <v>40422</v>
      </c>
      <c r="U725" s="1">
        <v>42114</v>
      </c>
      <c r="V725" s="1">
        <v>42114</v>
      </c>
      <c r="W725">
        <v>9</v>
      </c>
      <c r="X725" s="6">
        <v>38.65</v>
      </c>
      <c r="Y725">
        <v>86534</v>
      </c>
      <c r="Z725">
        <v>0</v>
      </c>
      <c r="AA725" s="10">
        <v>-5683.53</v>
      </c>
      <c r="AB725">
        <v>1.2</v>
      </c>
      <c r="AC725" t="s">
        <v>3061</v>
      </c>
      <c r="AD725" t="s">
        <v>3070</v>
      </c>
      <c r="AE725" t="str">
        <f>IF(Orders[[#This Row],[Discount]]&gt;0, "Discounted", "Non-Discounted")</f>
        <v>Discounted</v>
      </c>
      <c r="AF725">
        <f>IF(Orders[[#This Row],[Profit]]&lt;0,Orders[[#This Row],[Profit]], 0)</f>
        <v>-2196.6799999999998</v>
      </c>
      <c r="AG725">
        <f>IF(Orders[[#This Row],[Profit]]&gt;0,Orders[[#This Row],[Profit]], 0)</f>
        <v>0</v>
      </c>
      <c r="AH725" s="7" t="str">
        <f>IFERROR((Orders[[#This Row],[Sales]]/Orders[[#This Row],[Profit_Prodcut/]])*100, "")</f>
        <v/>
      </c>
      <c r="AI725" s="9">
        <f>Orders[[#This Row],[Discount]]</f>
        <v>0.03</v>
      </c>
    </row>
    <row r="726" spans="1:35">
      <c r="A726">
        <v>21771</v>
      </c>
      <c r="B726" t="s">
        <v>50</v>
      </c>
      <c r="C726" s="9">
        <v>0.02</v>
      </c>
      <c r="D726" s="7">
        <v>43.54</v>
      </c>
      <c r="E726">
        <v>73.98</v>
      </c>
      <c r="F726">
        <v>14.52</v>
      </c>
      <c r="G726">
        <v>1261</v>
      </c>
      <c r="H726" t="s">
        <v>1362</v>
      </c>
      <c r="I726" t="s">
        <v>52</v>
      </c>
      <c r="J726" t="s">
        <v>43</v>
      </c>
      <c r="K726" t="s">
        <v>80</v>
      </c>
      <c r="L726" t="s">
        <v>183</v>
      </c>
      <c r="M726" t="s">
        <v>62</v>
      </c>
      <c r="N726" t="s">
        <v>1142</v>
      </c>
      <c r="O726">
        <v>0.65</v>
      </c>
      <c r="P726" t="s">
        <v>36</v>
      </c>
      <c r="Q726" t="s">
        <v>37</v>
      </c>
      <c r="R726" t="s">
        <v>258</v>
      </c>
      <c r="S726" t="s">
        <v>1363</v>
      </c>
      <c r="T726">
        <v>80020</v>
      </c>
      <c r="U726" s="1">
        <v>42131</v>
      </c>
      <c r="V726" s="1">
        <v>42134</v>
      </c>
      <c r="W726">
        <v>5</v>
      </c>
      <c r="X726" s="6">
        <v>378.23</v>
      </c>
      <c r="Y726">
        <v>89730</v>
      </c>
      <c r="Z726">
        <v>3</v>
      </c>
      <c r="AA726" s="10">
        <v>11.51</v>
      </c>
      <c r="AB726">
        <v>7.72</v>
      </c>
      <c r="AC726" t="s">
        <v>3060</v>
      </c>
      <c r="AD726" t="s">
        <v>3070</v>
      </c>
      <c r="AE726" t="str">
        <f>IF(Orders[[#This Row],[Discount]]&gt;0, "Discounted", "Non-Discounted")</f>
        <v>Discounted</v>
      </c>
      <c r="AF726">
        <f>IF(Orders[[#This Row],[Profit]]&lt;0,Orders[[#This Row],[Profit]], 0)</f>
        <v>0</v>
      </c>
      <c r="AG726">
        <f>IF(Orders[[#This Row],[Profit]]&gt;0,Orders[[#This Row],[Profit]], 0)</f>
        <v>43.54</v>
      </c>
      <c r="AH726" s="7">
        <f>IFERROR((Orders[[#This Row],[Sales]]/Orders[[#This Row],[Profit_Prodcut/]])*100, "")</f>
        <v>868.69545245751033</v>
      </c>
      <c r="AI726" s="9">
        <f>Orders[[#This Row],[Discount]]</f>
        <v>0.02</v>
      </c>
    </row>
    <row r="727" spans="1:35">
      <c r="A727">
        <v>24559</v>
      </c>
      <c r="B727" t="s">
        <v>50</v>
      </c>
      <c r="C727" s="9">
        <v>0.05</v>
      </c>
      <c r="D727" s="7">
        <v>-11.38</v>
      </c>
      <c r="E727">
        <v>5.28</v>
      </c>
      <c r="F727">
        <v>6.26</v>
      </c>
      <c r="G727">
        <v>1265</v>
      </c>
      <c r="H727" t="s">
        <v>1364</v>
      </c>
      <c r="I727" t="s">
        <v>52</v>
      </c>
      <c r="J727" t="s">
        <v>43</v>
      </c>
      <c r="K727" t="s">
        <v>32</v>
      </c>
      <c r="L727" t="s">
        <v>96</v>
      </c>
      <c r="M727" t="s">
        <v>62</v>
      </c>
      <c r="N727" t="s">
        <v>1365</v>
      </c>
      <c r="O727">
        <v>0.4</v>
      </c>
      <c r="P727" t="s">
        <v>36</v>
      </c>
      <c r="Q727" t="s">
        <v>64</v>
      </c>
      <c r="R727" t="s">
        <v>307</v>
      </c>
      <c r="S727" t="s">
        <v>1366</v>
      </c>
      <c r="T727">
        <v>73521</v>
      </c>
      <c r="U727" s="1">
        <v>42166</v>
      </c>
      <c r="V727" s="1">
        <v>42167</v>
      </c>
      <c r="W727">
        <v>1</v>
      </c>
      <c r="X727" s="6">
        <v>7.15</v>
      </c>
      <c r="Y727">
        <v>89729</v>
      </c>
      <c r="Z727">
        <v>1</v>
      </c>
      <c r="AA727" s="10">
        <v>-159.1</v>
      </c>
      <c r="AB727">
        <v>0.38</v>
      </c>
      <c r="AC727" t="s">
        <v>3058</v>
      </c>
      <c r="AD727" t="s">
        <v>3070</v>
      </c>
      <c r="AE727" t="str">
        <f>IF(Orders[[#This Row],[Discount]]&gt;0, "Discounted", "Non-Discounted")</f>
        <v>Discounted</v>
      </c>
      <c r="AF727">
        <f>IF(Orders[[#This Row],[Profit]]&lt;0,Orders[[#This Row],[Profit]], 0)</f>
        <v>-11.38</v>
      </c>
      <c r="AG727">
        <f>IF(Orders[[#This Row],[Profit]]&gt;0,Orders[[#This Row],[Profit]], 0)</f>
        <v>0</v>
      </c>
      <c r="AH727" s="7" t="str">
        <f>IFERROR((Orders[[#This Row],[Sales]]/Orders[[#This Row],[Profit_Prodcut/]])*100, "")</f>
        <v/>
      </c>
      <c r="AI727" s="9">
        <f>Orders[[#This Row],[Discount]]</f>
        <v>0.05</v>
      </c>
    </row>
    <row r="728" spans="1:35">
      <c r="A728">
        <v>22363</v>
      </c>
      <c r="B728" t="s">
        <v>50</v>
      </c>
      <c r="C728" s="9">
        <v>0.01</v>
      </c>
      <c r="D728" s="7">
        <v>533.74</v>
      </c>
      <c r="E728">
        <v>13.99</v>
      </c>
      <c r="F728">
        <v>7.51</v>
      </c>
      <c r="G728">
        <v>1267</v>
      </c>
      <c r="H728" t="s">
        <v>1367</v>
      </c>
      <c r="I728" t="s">
        <v>52</v>
      </c>
      <c r="J728" t="s">
        <v>31</v>
      </c>
      <c r="K728" t="s">
        <v>80</v>
      </c>
      <c r="L728" t="s">
        <v>88</v>
      </c>
      <c r="M728" t="s">
        <v>89</v>
      </c>
      <c r="N728" t="s">
        <v>1368</v>
      </c>
      <c r="O728">
        <v>0.39</v>
      </c>
      <c r="P728" t="s">
        <v>36</v>
      </c>
      <c r="Q728" t="s">
        <v>139</v>
      </c>
      <c r="R728" t="s">
        <v>365</v>
      </c>
      <c r="S728" t="s">
        <v>1369</v>
      </c>
      <c r="T728">
        <v>33433</v>
      </c>
      <c r="U728" s="1">
        <v>42045</v>
      </c>
      <c r="V728" s="1">
        <v>42046</v>
      </c>
      <c r="W728">
        <v>2</v>
      </c>
      <c r="X728" s="6">
        <v>29.85</v>
      </c>
      <c r="Y728">
        <v>89514</v>
      </c>
      <c r="Z728">
        <v>1</v>
      </c>
      <c r="AA728" s="10">
        <v>1788.08</v>
      </c>
      <c r="AB728">
        <v>0.3</v>
      </c>
      <c r="AC728" t="s">
        <v>3059</v>
      </c>
      <c r="AD728" t="s">
        <v>3070</v>
      </c>
      <c r="AE728" t="str">
        <f>IF(Orders[[#This Row],[Discount]]&gt;0, "Discounted", "Non-Discounted")</f>
        <v>Discounted</v>
      </c>
      <c r="AF728">
        <f>IF(Orders[[#This Row],[Profit]]&lt;0,Orders[[#This Row],[Profit]], 0)</f>
        <v>0</v>
      </c>
      <c r="AG728">
        <f>IF(Orders[[#This Row],[Profit]]&gt;0,Orders[[#This Row],[Profit]], 0)</f>
        <v>533.74</v>
      </c>
      <c r="AH728" s="7">
        <f>IFERROR((Orders[[#This Row],[Sales]]/Orders[[#This Row],[Profit_Prodcut/]])*100, "")</f>
        <v>5.5926106343912769</v>
      </c>
      <c r="AI728" s="9">
        <f>Orders[[#This Row],[Discount]]</f>
        <v>0.01</v>
      </c>
    </row>
    <row r="729" spans="1:35">
      <c r="A729">
        <v>21848</v>
      </c>
      <c r="B729" t="s">
        <v>40</v>
      </c>
      <c r="C729" s="9">
        <v>0.08</v>
      </c>
      <c r="D729" s="7">
        <v>-379.34</v>
      </c>
      <c r="E729">
        <v>128.24</v>
      </c>
      <c r="F729">
        <v>12.65</v>
      </c>
      <c r="G729">
        <v>1267</v>
      </c>
      <c r="H729" t="s">
        <v>1367</v>
      </c>
      <c r="I729" t="s">
        <v>52</v>
      </c>
      <c r="J729" t="s">
        <v>31</v>
      </c>
      <c r="K729" t="s">
        <v>44</v>
      </c>
      <c r="L729" t="s">
        <v>45</v>
      </c>
      <c r="M729" t="s">
        <v>89</v>
      </c>
      <c r="N729" t="s">
        <v>622</v>
      </c>
      <c r="O729">
        <v>0.51883000000000001</v>
      </c>
      <c r="P729" t="s">
        <v>36</v>
      </c>
      <c r="Q729" t="s">
        <v>139</v>
      </c>
      <c r="R729" t="s">
        <v>365</v>
      </c>
      <c r="S729" t="s">
        <v>1369</v>
      </c>
      <c r="T729">
        <v>33433</v>
      </c>
      <c r="U729" s="1">
        <v>42136</v>
      </c>
      <c r="V729" s="1">
        <v>42137</v>
      </c>
      <c r="W729">
        <v>3</v>
      </c>
      <c r="X729" s="6">
        <v>366.44</v>
      </c>
      <c r="Y729">
        <v>89515</v>
      </c>
      <c r="Z729">
        <v>1</v>
      </c>
      <c r="AA729" s="10">
        <v>-103.52</v>
      </c>
      <c r="AB729">
        <v>31.86</v>
      </c>
      <c r="AC729" t="s">
        <v>3060</v>
      </c>
      <c r="AD729" t="s">
        <v>3070</v>
      </c>
      <c r="AE729" t="str">
        <f>IF(Orders[[#This Row],[Discount]]&gt;0, "Discounted", "Non-Discounted")</f>
        <v>Discounted</v>
      </c>
      <c r="AF729">
        <f>IF(Orders[[#This Row],[Profit]]&lt;0,Orders[[#This Row],[Profit]], 0)</f>
        <v>-379.34</v>
      </c>
      <c r="AG729">
        <f>IF(Orders[[#This Row],[Profit]]&gt;0,Orders[[#This Row],[Profit]], 0)</f>
        <v>0</v>
      </c>
      <c r="AH729" s="7" t="str">
        <f>IFERROR((Orders[[#This Row],[Sales]]/Orders[[#This Row],[Profit_Prodcut/]])*100, "")</f>
        <v/>
      </c>
      <c r="AI729" s="9">
        <f>Orders[[#This Row],[Discount]]</f>
        <v>0.08</v>
      </c>
    </row>
    <row r="730" spans="1:35">
      <c r="A730">
        <v>21849</v>
      </c>
      <c r="B730" t="s">
        <v>40</v>
      </c>
      <c r="C730" s="9">
        <v>0.04</v>
      </c>
      <c r="D730" s="7">
        <v>-1522.3</v>
      </c>
      <c r="E730">
        <v>5.98</v>
      </c>
      <c r="F730">
        <v>4.38</v>
      </c>
      <c r="G730">
        <v>1267</v>
      </c>
      <c r="H730" t="s">
        <v>1367</v>
      </c>
      <c r="I730" t="s">
        <v>52</v>
      </c>
      <c r="J730" t="s">
        <v>31</v>
      </c>
      <c r="K730" t="s">
        <v>80</v>
      </c>
      <c r="L730" t="s">
        <v>183</v>
      </c>
      <c r="M730" t="s">
        <v>54</v>
      </c>
      <c r="N730" t="s">
        <v>1370</v>
      </c>
      <c r="O730">
        <v>0.75</v>
      </c>
      <c r="P730" t="s">
        <v>36</v>
      </c>
      <c r="Q730" t="s">
        <v>139</v>
      </c>
      <c r="R730" t="s">
        <v>365</v>
      </c>
      <c r="S730" t="s">
        <v>1369</v>
      </c>
      <c r="T730">
        <v>33433</v>
      </c>
      <c r="U730" s="1">
        <v>42136</v>
      </c>
      <c r="V730" s="1">
        <v>42138</v>
      </c>
      <c r="W730">
        <v>11</v>
      </c>
      <c r="X730" s="6">
        <v>69.75</v>
      </c>
      <c r="Y730">
        <v>89515</v>
      </c>
      <c r="Z730">
        <v>2</v>
      </c>
      <c r="AA730" s="10">
        <v>-2182.5100000000002</v>
      </c>
      <c r="AB730">
        <v>2.91</v>
      </c>
      <c r="AC730" t="s">
        <v>3060</v>
      </c>
      <c r="AD730" t="s">
        <v>3070</v>
      </c>
      <c r="AE730" t="str">
        <f>IF(Orders[[#This Row],[Discount]]&gt;0, "Discounted", "Non-Discounted")</f>
        <v>Discounted</v>
      </c>
      <c r="AF730">
        <f>IF(Orders[[#This Row],[Profit]]&lt;0,Orders[[#This Row],[Profit]], 0)</f>
        <v>-1522.3</v>
      </c>
      <c r="AG730">
        <f>IF(Orders[[#This Row],[Profit]]&gt;0,Orders[[#This Row],[Profit]], 0)</f>
        <v>0</v>
      </c>
      <c r="AH730" s="7" t="str">
        <f>IFERROR((Orders[[#This Row],[Sales]]/Orders[[#This Row],[Profit_Prodcut/]])*100, "")</f>
        <v/>
      </c>
      <c r="AI730" s="9">
        <f>Orders[[#This Row],[Discount]]</f>
        <v>0.04</v>
      </c>
    </row>
    <row r="731" spans="1:35">
      <c r="A731">
        <v>19550</v>
      </c>
      <c r="B731" t="s">
        <v>59</v>
      </c>
      <c r="C731" s="9">
        <v>7.0000000000000007E-2</v>
      </c>
      <c r="D731" s="7">
        <v>588.25</v>
      </c>
      <c r="E731">
        <v>125.99</v>
      </c>
      <c r="F731">
        <v>7.69</v>
      </c>
      <c r="G731">
        <v>1271</v>
      </c>
      <c r="H731" t="s">
        <v>1371</v>
      </c>
      <c r="I731" t="s">
        <v>52</v>
      </c>
      <c r="J731" t="s">
        <v>31</v>
      </c>
      <c r="K731" t="s">
        <v>80</v>
      </c>
      <c r="L731" t="s">
        <v>81</v>
      </c>
      <c r="M731" t="s">
        <v>62</v>
      </c>
      <c r="N731" t="s">
        <v>108</v>
      </c>
      <c r="O731">
        <v>0.59</v>
      </c>
      <c r="P731" t="s">
        <v>36</v>
      </c>
      <c r="Q731" t="s">
        <v>37</v>
      </c>
      <c r="R731" t="s">
        <v>48</v>
      </c>
      <c r="S731" t="s">
        <v>1372</v>
      </c>
      <c r="T731">
        <v>91941</v>
      </c>
      <c r="U731" s="1">
        <v>42103</v>
      </c>
      <c r="V731" s="1">
        <v>42104</v>
      </c>
      <c r="W731">
        <v>8</v>
      </c>
      <c r="X731" s="6">
        <v>852.53</v>
      </c>
      <c r="Y731">
        <v>88410</v>
      </c>
      <c r="Z731">
        <v>1</v>
      </c>
      <c r="AA731" s="10">
        <v>69</v>
      </c>
      <c r="AB731">
        <v>64.17</v>
      </c>
      <c r="AC731" t="s">
        <v>3061</v>
      </c>
      <c r="AD731" t="s">
        <v>3070</v>
      </c>
      <c r="AE731" t="str">
        <f>IF(Orders[[#This Row],[Discount]]&gt;0, "Discounted", "Non-Discounted")</f>
        <v>Discounted</v>
      </c>
      <c r="AF731">
        <f>IF(Orders[[#This Row],[Profit]]&lt;0,Orders[[#This Row],[Profit]], 0)</f>
        <v>0</v>
      </c>
      <c r="AG731">
        <f>IF(Orders[[#This Row],[Profit]]&gt;0,Orders[[#This Row],[Profit]], 0)</f>
        <v>588.25</v>
      </c>
      <c r="AH731" s="7">
        <f>IFERROR((Orders[[#This Row],[Sales]]/Orders[[#This Row],[Profit_Prodcut/]])*100, "")</f>
        <v>144.92647683807905</v>
      </c>
      <c r="AI731" s="9">
        <f>Orders[[#This Row],[Discount]]</f>
        <v>7.0000000000000007E-2</v>
      </c>
    </row>
    <row r="732" spans="1:35">
      <c r="A732">
        <v>19398</v>
      </c>
      <c r="B732" t="s">
        <v>109</v>
      </c>
      <c r="C732" s="9">
        <v>0.1</v>
      </c>
      <c r="D732" s="7">
        <v>151.57</v>
      </c>
      <c r="E732">
        <v>34.229999999999997</v>
      </c>
      <c r="F732">
        <v>5.0199999999999996</v>
      </c>
      <c r="G732">
        <v>1271</v>
      </c>
      <c r="H732" t="s">
        <v>1371</v>
      </c>
      <c r="I732" t="s">
        <v>52</v>
      </c>
      <c r="J732" t="s">
        <v>31</v>
      </c>
      <c r="K732" t="s">
        <v>44</v>
      </c>
      <c r="L732" t="s">
        <v>53</v>
      </c>
      <c r="M732" t="s">
        <v>62</v>
      </c>
      <c r="N732" t="s">
        <v>1373</v>
      </c>
      <c r="O732">
        <v>0.55000000000000004</v>
      </c>
      <c r="P732" t="s">
        <v>36</v>
      </c>
      <c r="Q732" t="s">
        <v>37</v>
      </c>
      <c r="R732" t="s">
        <v>48</v>
      </c>
      <c r="S732" t="s">
        <v>1372</v>
      </c>
      <c r="T732">
        <v>91941</v>
      </c>
      <c r="U732" s="1">
        <v>42125</v>
      </c>
      <c r="V732" s="1">
        <v>42130</v>
      </c>
      <c r="W732">
        <v>7</v>
      </c>
      <c r="X732" s="6">
        <v>219.66</v>
      </c>
      <c r="Y732">
        <v>88411</v>
      </c>
      <c r="Z732">
        <v>5</v>
      </c>
      <c r="AA732" s="10">
        <v>69</v>
      </c>
      <c r="AB732">
        <v>24.41</v>
      </c>
      <c r="AC732" t="s">
        <v>3060</v>
      </c>
      <c r="AD732" t="s">
        <v>3070</v>
      </c>
      <c r="AE732" t="str">
        <f>IF(Orders[[#This Row],[Discount]]&gt;0, "Discounted", "Non-Discounted")</f>
        <v>Discounted</v>
      </c>
      <c r="AF732">
        <f>IF(Orders[[#This Row],[Profit]]&lt;0,Orders[[#This Row],[Profit]], 0)</f>
        <v>0</v>
      </c>
      <c r="AG732">
        <f>IF(Orders[[#This Row],[Profit]]&gt;0,Orders[[#This Row],[Profit]], 0)</f>
        <v>151.57</v>
      </c>
      <c r="AH732" s="7">
        <f>IFERROR((Orders[[#This Row],[Sales]]/Orders[[#This Row],[Profit_Prodcut/]])*100, "")</f>
        <v>144.9231378241077</v>
      </c>
      <c r="AI732" s="9">
        <f>Orders[[#This Row],[Discount]]</f>
        <v>0.1</v>
      </c>
    </row>
    <row r="733" spans="1:35">
      <c r="A733">
        <v>20628</v>
      </c>
      <c r="B733" t="s">
        <v>50</v>
      </c>
      <c r="C733" s="9">
        <v>7.0000000000000007E-2</v>
      </c>
      <c r="D733" s="7">
        <v>54.9</v>
      </c>
      <c r="E733">
        <v>40.98</v>
      </c>
      <c r="F733">
        <v>7.47</v>
      </c>
      <c r="G733">
        <v>1279</v>
      </c>
      <c r="H733" t="s">
        <v>1374</v>
      </c>
      <c r="I733" t="s">
        <v>52</v>
      </c>
      <c r="J733" t="s">
        <v>31</v>
      </c>
      <c r="K733" t="s">
        <v>32</v>
      </c>
      <c r="L733" t="s">
        <v>112</v>
      </c>
      <c r="M733" t="s">
        <v>62</v>
      </c>
      <c r="N733" t="s">
        <v>1375</v>
      </c>
      <c r="O733">
        <v>0.37</v>
      </c>
      <c r="P733" t="s">
        <v>36</v>
      </c>
      <c r="Q733" t="s">
        <v>64</v>
      </c>
      <c r="R733" t="s">
        <v>706</v>
      </c>
      <c r="S733" t="s">
        <v>1376</v>
      </c>
      <c r="T733">
        <v>46324</v>
      </c>
      <c r="U733" s="1">
        <v>42064</v>
      </c>
      <c r="V733" s="1">
        <v>42065</v>
      </c>
      <c r="W733">
        <v>2</v>
      </c>
      <c r="X733" s="6">
        <v>81.900000000000006</v>
      </c>
      <c r="Y733">
        <v>90114</v>
      </c>
      <c r="Z733">
        <v>1</v>
      </c>
      <c r="AA733" s="10">
        <v>67.03</v>
      </c>
      <c r="AB733">
        <v>6.16</v>
      </c>
      <c r="AC733" t="s">
        <v>3062</v>
      </c>
      <c r="AD733" t="s">
        <v>3070</v>
      </c>
      <c r="AE733" t="str">
        <f>IF(Orders[[#This Row],[Discount]]&gt;0, "Discounted", "Non-Discounted")</f>
        <v>Discounted</v>
      </c>
      <c r="AF733">
        <f>IF(Orders[[#This Row],[Profit]]&lt;0,Orders[[#This Row],[Profit]], 0)</f>
        <v>0</v>
      </c>
      <c r="AG733">
        <f>IF(Orders[[#This Row],[Profit]]&gt;0,Orders[[#This Row],[Profit]], 0)</f>
        <v>54.9</v>
      </c>
      <c r="AH733" s="7">
        <f>IFERROR((Orders[[#This Row],[Sales]]/Orders[[#This Row],[Profit_Prodcut/]])*100, "")</f>
        <v>149.18032786885246</v>
      </c>
      <c r="AI733" s="9">
        <f>Orders[[#This Row],[Discount]]</f>
        <v>7.0000000000000007E-2</v>
      </c>
    </row>
    <row r="734" spans="1:35">
      <c r="A734">
        <v>25005</v>
      </c>
      <c r="B734" t="s">
        <v>40</v>
      </c>
      <c r="C734" s="9">
        <v>0</v>
      </c>
      <c r="D734" s="7">
        <v>501.51</v>
      </c>
      <c r="E734">
        <v>442.14</v>
      </c>
      <c r="F734">
        <v>14.7</v>
      </c>
      <c r="G734">
        <v>1279</v>
      </c>
      <c r="H734" t="s">
        <v>1374</v>
      </c>
      <c r="I734" t="s">
        <v>42</v>
      </c>
      <c r="J734" t="s">
        <v>31</v>
      </c>
      <c r="K734" t="s">
        <v>80</v>
      </c>
      <c r="L734" t="s">
        <v>88</v>
      </c>
      <c r="M734" t="s">
        <v>46</v>
      </c>
      <c r="N734" t="s">
        <v>339</v>
      </c>
      <c r="O734">
        <v>0.56000000000000005</v>
      </c>
      <c r="P734" t="s">
        <v>36</v>
      </c>
      <c r="Q734" t="s">
        <v>64</v>
      </c>
      <c r="R734" t="s">
        <v>706</v>
      </c>
      <c r="S734" t="s">
        <v>1376</v>
      </c>
      <c r="T734">
        <v>46324</v>
      </c>
      <c r="U734" s="1">
        <v>42068</v>
      </c>
      <c r="V734" s="1">
        <v>42068</v>
      </c>
      <c r="W734">
        <v>5</v>
      </c>
      <c r="X734" s="6">
        <v>2343.34</v>
      </c>
      <c r="Y734">
        <v>90115</v>
      </c>
      <c r="Z734">
        <v>0</v>
      </c>
      <c r="AA734" s="10">
        <v>21.4</v>
      </c>
      <c r="AB734">
        <v>0</v>
      </c>
      <c r="AC734" t="s">
        <v>3062</v>
      </c>
      <c r="AD734" t="s">
        <v>3071</v>
      </c>
      <c r="AE734" t="str">
        <f>IF(Orders[[#This Row],[Discount]]&gt;0, "Discounted", "Non-Discounted")</f>
        <v>Non-Discounted</v>
      </c>
      <c r="AF734">
        <f>IF(Orders[[#This Row],[Profit]]&lt;0,Orders[[#This Row],[Profit]], 0)</f>
        <v>0</v>
      </c>
      <c r="AG734">
        <f>IF(Orders[[#This Row],[Profit]]&gt;0,Orders[[#This Row],[Profit]], 0)</f>
        <v>501.51</v>
      </c>
      <c r="AH734" s="7">
        <f>IFERROR((Orders[[#This Row],[Sales]]/Orders[[#This Row],[Profit_Prodcut/]])*100, "")</f>
        <v>467.2568842096868</v>
      </c>
      <c r="AI734" s="9">
        <f>Orders[[#This Row],[Discount]]</f>
        <v>0</v>
      </c>
    </row>
    <row r="735" spans="1:35">
      <c r="A735">
        <v>2628</v>
      </c>
      <c r="B735" t="s">
        <v>50</v>
      </c>
      <c r="C735" s="9">
        <v>7.0000000000000007E-2</v>
      </c>
      <c r="D735" s="7">
        <v>54.9</v>
      </c>
      <c r="E735">
        <v>40.98</v>
      </c>
      <c r="F735">
        <v>7.47</v>
      </c>
      <c r="G735">
        <v>1280</v>
      </c>
      <c r="H735" t="s">
        <v>1377</v>
      </c>
      <c r="I735" t="s">
        <v>52</v>
      </c>
      <c r="J735" t="s">
        <v>31</v>
      </c>
      <c r="K735" t="s">
        <v>32</v>
      </c>
      <c r="L735" t="s">
        <v>112</v>
      </c>
      <c r="M735" t="s">
        <v>62</v>
      </c>
      <c r="N735" t="s">
        <v>1375</v>
      </c>
      <c r="O735">
        <v>0.37</v>
      </c>
      <c r="P735" t="s">
        <v>36</v>
      </c>
      <c r="Q735" t="s">
        <v>37</v>
      </c>
      <c r="R735" t="s">
        <v>38</v>
      </c>
      <c r="S735" t="s">
        <v>212</v>
      </c>
      <c r="T735">
        <v>98119</v>
      </c>
      <c r="U735" s="1">
        <v>42064</v>
      </c>
      <c r="V735" s="1">
        <v>42065</v>
      </c>
      <c r="W735">
        <v>8</v>
      </c>
      <c r="X735" s="6">
        <v>327.61</v>
      </c>
      <c r="Y735">
        <v>19042</v>
      </c>
      <c r="Z735">
        <v>1</v>
      </c>
      <c r="AA735" s="10">
        <v>16.760000000000002</v>
      </c>
      <c r="AB735">
        <v>24.66</v>
      </c>
      <c r="AC735" t="s">
        <v>3062</v>
      </c>
      <c r="AD735" t="s">
        <v>3070</v>
      </c>
      <c r="AE735" t="str">
        <f>IF(Orders[[#This Row],[Discount]]&gt;0, "Discounted", "Non-Discounted")</f>
        <v>Discounted</v>
      </c>
      <c r="AF735">
        <f>IF(Orders[[#This Row],[Profit]]&lt;0,Orders[[#This Row],[Profit]], 0)</f>
        <v>0</v>
      </c>
      <c r="AG735">
        <f>IF(Orders[[#This Row],[Profit]]&gt;0,Orders[[#This Row],[Profit]], 0)</f>
        <v>54.9</v>
      </c>
      <c r="AH735" s="7">
        <f>IFERROR((Orders[[#This Row],[Sales]]/Orders[[#This Row],[Profit_Prodcut/]])*100, "")</f>
        <v>596.73952641165761</v>
      </c>
      <c r="AI735" s="9">
        <f>Orders[[#This Row],[Discount]]</f>
        <v>7.0000000000000007E-2</v>
      </c>
    </row>
    <row r="736" spans="1:35">
      <c r="A736">
        <v>22125</v>
      </c>
      <c r="B736" t="s">
        <v>109</v>
      </c>
      <c r="C736" s="9">
        <v>0.1</v>
      </c>
      <c r="D736" s="7">
        <v>875.28</v>
      </c>
      <c r="E736">
        <v>238.4</v>
      </c>
      <c r="F736">
        <v>24.49</v>
      </c>
      <c r="G736">
        <v>1281</v>
      </c>
      <c r="H736" t="s">
        <v>1378</v>
      </c>
      <c r="I736" t="s">
        <v>52</v>
      </c>
      <c r="J736" t="s">
        <v>61</v>
      </c>
      <c r="K736" t="s">
        <v>44</v>
      </c>
      <c r="L736" t="s">
        <v>45</v>
      </c>
      <c r="M736" t="s">
        <v>239</v>
      </c>
      <c r="N736" t="s">
        <v>1379</v>
      </c>
      <c r="O736">
        <v>0.51883000000000001</v>
      </c>
      <c r="P736" t="s">
        <v>36</v>
      </c>
      <c r="Q736" t="s">
        <v>64</v>
      </c>
      <c r="R736" t="s">
        <v>706</v>
      </c>
      <c r="S736" t="s">
        <v>1380</v>
      </c>
      <c r="T736">
        <v>47591</v>
      </c>
      <c r="U736" s="1">
        <v>42028</v>
      </c>
      <c r="V736" s="1">
        <v>42030</v>
      </c>
      <c r="W736">
        <v>8</v>
      </c>
      <c r="X736" s="6">
        <v>1774.5</v>
      </c>
      <c r="Y736">
        <v>89112</v>
      </c>
      <c r="Z736">
        <v>2</v>
      </c>
      <c r="AA736" s="10">
        <v>49.33</v>
      </c>
      <c r="AB736">
        <v>197.17</v>
      </c>
      <c r="AC736" t="s">
        <v>3057</v>
      </c>
      <c r="AD736" t="s">
        <v>3070</v>
      </c>
      <c r="AE736" t="str">
        <f>IF(Orders[[#This Row],[Discount]]&gt;0, "Discounted", "Non-Discounted")</f>
        <v>Discounted</v>
      </c>
      <c r="AF736">
        <f>IF(Orders[[#This Row],[Profit]]&lt;0,Orders[[#This Row],[Profit]], 0)</f>
        <v>0</v>
      </c>
      <c r="AG736">
        <f>IF(Orders[[#This Row],[Profit]]&gt;0,Orders[[#This Row],[Profit]], 0)</f>
        <v>875.28</v>
      </c>
      <c r="AH736" s="7">
        <f>IFERROR((Orders[[#This Row],[Sales]]/Orders[[#This Row],[Profit_Prodcut/]])*100, "")</f>
        <v>202.73512476007679</v>
      </c>
      <c r="AI736" s="9">
        <f>Orders[[#This Row],[Discount]]</f>
        <v>0.1</v>
      </c>
    </row>
    <row r="737" spans="1:35">
      <c r="A737">
        <v>22126</v>
      </c>
      <c r="B737" t="s">
        <v>109</v>
      </c>
      <c r="C737" s="9">
        <v>0.03</v>
      </c>
      <c r="D737" s="7">
        <v>727.74</v>
      </c>
      <c r="E737">
        <v>199.99</v>
      </c>
      <c r="F737">
        <v>24.49</v>
      </c>
      <c r="G737">
        <v>1281</v>
      </c>
      <c r="H737" t="s">
        <v>1378</v>
      </c>
      <c r="I737" t="s">
        <v>30</v>
      </c>
      <c r="J737" t="s">
        <v>61</v>
      </c>
      <c r="K737" t="s">
        <v>80</v>
      </c>
      <c r="L737" t="s">
        <v>590</v>
      </c>
      <c r="M737" t="s">
        <v>239</v>
      </c>
      <c r="N737" t="s">
        <v>1381</v>
      </c>
      <c r="O737">
        <v>0.46</v>
      </c>
      <c r="P737" t="s">
        <v>36</v>
      </c>
      <c r="Q737" t="s">
        <v>64</v>
      </c>
      <c r="R737" t="s">
        <v>706</v>
      </c>
      <c r="S737" t="s">
        <v>1380</v>
      </c>
      <c r="T737">
        <v>47591</v>
      </c>
      <c r="U737" s="1">
        <v>42028</v>
      </c>
      <c r="V737" s="1">
        <v>42030</v>
      </c>
      <c r="W737">
        <v>5</v>
      </c>
      <c r="X737" s="6">
        <v>1054.69</v>
      </c>
      <c r="Y737">
        <v>89112</v>
      </c>
      <c r="Z737">
        <v>2</v>
      </c>
      <c r="AA737" s="10">
        <v>69</v>
      </c>
      <c r="AB737">
        <v>32.619999999999997</v>
      </c>
      <c r="AC737" t="s">
        <v>3057</v>
      </c>
      <c r="AD737" t="s">
        <v>3070</v>
      </c>
      <c r="AE737" t="str">
        <f>IF(Orders[[#This Row],[Discount]]&gt;0, "Discounted", "Non-Discounted")</f>
        <v>Discounted</v>
      </c>
      <c r="AF737">
        <f>IF(Orders[[#This Row],[Profit]]&lt;0,Orders[[#This Row],[Profit]], 0)</f>
        <v>0</v>
      </c>
      <c r="AG737">
        <f>IF(Orders[[#This Row],[Profit]]&gt;0,Orders[[#This Row],[Profit]], 0)</f>
        <v>727.74</v>
      </c>
      <c r="AH737" s="7">
        <f>IFERROR((Orders[[#This Row],[Sales]]/Orders[[#This Row],[Profit_Prodcut/]])*100, "")</f>
        <v>144.92675955698465</v>
      </c>
      <c r="AI737" s="9">
        <f>Orders[[#This Row],[Discount]]</f>
        <v>0.03</v>
      </c>
    </row>
    <row r="738" spans="1:35">
      <c r="A738">
        <v>4125</v>
      </c>
      <c r="B738" t="s">
        <v>109</v>
      </c>
      <c r="C738" s="9">
        <v>0.1</v>
      </c>
      <c r="D738" s="7">
        <v>460.68</v>
      </c>
      <c r="E738">
        <v>238.4</v>
      </c>
      <c r="F738">
        <v>24.49</v>
      </c>
      <c r="G738">
        <v>1282</v>
      </c>
      <c r="H738" t="s">
        <v>1382</v>
      </c>
      <c r="I738" t="s">
        <v>52</v>
      </c>
      <c r="J738" t="s">
        <v>61</v>
      </c>
      <c r="K738" t="s">
        <v>44</v>
      </c>
      <c r="L738" t="s">
        <v>45</v>
      </c>
      <c r="M738" t="s">
        <v>239</v>
      </c>
      <c r="N738" t="s">
        <v>1379</v>
      </c>
      <c r="O738">
        <v>0.51883000000000001</v>
      </c>
      <c r="P738" t="s">
        <v>36</v>
      </c>
      <c r="Q738" t="s">
        <v>56</v>
      </c>
      <c r="R738" t="s">
        <v>237</v>
      </c>
      <c r="S738" t="s">
        <v>1321</v>
      </c>
      <c r="T738">
        <v>19134</v>
      </c>
      <c r="U738" s="1">
        <v>42028</v>
      </c>
      <c r="V738" s="1">
        <v>42030</v>
      </c>
      <c r="W738">
        <v>30</v>
      </c>
      <c r="X738" s="6">
        <v>6654.39</v>
      </c>
      <c r="Y738">
        <v>29319</v>
      </c>
      <c r="Z738">
        <v>2</v>
      </c>
      <c r="AA738" s="10">
        <v>6.92</v>
      </c>
      <c r="AB738">
        <v>739.38</v>
      </c>
      <c r="AC738" t="s">
        <v>3057</v>
      </c>
      <c r="AD738" t="s">
        <v>3070</v>
      </c>
      <c r="AE738" t="str">
        <f>IF(Orders[[#This Row],[Discount]]&gt;0, "Discounted", "Non-Discounted")</f>
        <v>Discounted</v>
      </c>
      <c r="AF738">
        <f>IF(Orders[[#This Row],[Profit]]&lt;0,Orders[[#This Row],[Profit]], 0)</f>
        <v>0</v>
      </c>
      <c r="AG738">
        <f>IF(Orders[[#This Row],[Profit]]&gt;0,Orders[[#This Row],[Profit]], 0)</f>
        <v>460.68</v>
      </c>
      <c r="AH738" s="7">
        <f>IFERROR((Orders[[#This Row],[Sales]]/Orders[[#This Row],[Profit_Prodcut/]])*100, "")</f>
        <v>1444.4712164626205</v>
      </c>
      <c r="AI738" s="9">
        <f>Orders[[#This Row],[Discount]]</f>
        <v>0.1</v>
      </c>
    </row>
    <row r="739" spans="1:35">
      <c r="A739">
        <v>4126</v>
      </c>
      <c r="B739" t="s">
        <v>109</v>
      </c>
      <c r="C739" s="9">
        <v>0.03</v>
      </c>
      <c r="D739" s="7">
        <v>393.42</v>
      </c>
      <c r="E739">
        <v>199.99</v>
      </c>
      <c r="F739">
        <v>24.49</v>
      </c>
      <c r="G739">
        <v>1282</v>
      </c>
      <c r="H739" t="s">
        <v>1382</v>
      </c>
      <c r="I739" t="s">
        <v>30</v>
      </c>
      <c r="J739" t="s">
        <v>61</v>
      </c>
      <c r="K739" t="s">
        <v>80</v>
      </c>
      <c r="L739" t="s">
        <v>590</v>
      </c>
      <c r="M739" t="s">
        <v>239</v>
      </c>
      <c r="N739" t="s">
        <v>1381</v>
      </c>
      <c r="O739">
        <v>0.46</v>
      </c>
      <c r="P739" t="s">
        <v>36</v>
      </c>
      <c r="Q739" t="s">
        <v>56</v>
      </c>
      <c r="R739" t="s">
        <v>237</v>
      </c>
      <c r="S739" t="s">
        <v>1321</v>
      </c>
      <c r="T739">
        <v>19134</v>
      </c>
      <c r="U739" s="1">
        <v>42028</v>
      </c>
      <c r="V739" s="1">
        <v>42030</v>
      </c>
      <c r="W739">
        <v>21</v>
      </c>
      <c r="X739" s="6">
        <v>4429.6899999999996</v>
      </c>
      <c r="Y739">
        <v>29319</v>
      </c>
      <c r="Z739">
        <v>2</v>
      </c>
      <c r="AA739" s="10">
        <v>8.8800000000000008</v>
      </c>
      <c r="AB739">
        <v>137</v>
      </c>
      <c r="AC739" t="s">
        <v>3057</v>
      </c>
      <c r="AD739" t="s">
        <v>3070</v>
      </c>
      <c r="AE739" t="str">
        <f>IF(Orders[[#This Row],[Discount]]&gt;0, "Discounted", "Non-Discounted")</f>
        <v>Discounted</v>
      </c>
      <c r="AF739">
        <f>IF(Orders[[#This Row],[Profit]]&lt;0,Orders[[#This Row],[Profit]], 0)</f>
        <v>0</v>
      </c>
      <c r="AG739">
        <f>IF(Orders[[#This Row],[Profit]]&gt;0,Orders[[#This Row],[Profit]], 0)</f>
        <v>393.42</v>
      </c>
      <c r="AH739" s="7">
        <f>IFERROR((Orders[[#This Row],[Sales]]/Orders[[#This Row],[Profit_Prodcut/]])*100, "")</f>
        <v>1125.9442834629656</v>
      </c>
      <c r="AI739" s="9">
        <f>Orders[[#This Row],[Discount]]</f>
        <v>0.03</v>
      </c>
    </row>
    <row r="740" spans="1:35">
      <c r="A740">
        <v>19990</v>
      </c>
      <c r="B740" t="s">
        <v>40</v>
      </c>
      <c r="C740" s="9">
        <v>0.04</v>
      </c>
      <c r="D740" s="7">
        <v>606.04999999999995</v>
      </c>
      <c r="E740">
        <v>150.97999999999999</v>
      </c>
      <c r="F740">
        <v>13.99</v>
      </c>
      <c r="G740">
        <v>1298</v>
      </c>
      <c r="H740" t="s">
        <v>1383</v>
      </c>
      <c r="I740" t="s">
        <v>52</v>
      </c>
      <c r="J740" t="s">
        <v>43</v>
      </c>
      <c r="K740" t="s">
        <v>80</v>
      </c>
      <c r="L740" t="s">
        <v>88</v>
      </c>
      <c r="M740" t="s">
        <v>89</v>
      </c>
      <c r="N740" t="s">
        <v>630</v>
      </c>
      <c r="O740">
        <v>0.38</v>
      </c>
      <c r="P740" t="s">
        <v>36</v>
      </c>
      <c r="Q740" t="s">
        <v>64</v>
      </c>
      <c r="R740" t="s">
        <v>133</v>
      </c>
      <c r="S740" t="s">
        <v>1323</v>
      </c>
      <c r="T740">
        <v>75482</v>
      </c>
      <c r="U740" s="1">
        <v>42047</v>
      </c>
      <c r="V740" s="1">
        <v>42050</v>
      </c>
      <c r="W740">
        <v>6</v>
      </c>
      <c r="X740" s="6">
        <v>878.34</v>
      </c>
      <c r="Y740">
        <v>90662</v>
      </c>
      <c r="Z740">
        <v>3</v>
      </c>
      <c r="AA740" s="10">
        <v>69</v>
      </c>
      <c r="AB740">
        <v>36.6</v>
      </c>
      <c r="AC740" t="s">
        <v>3059</v>
      </c>
      <c r="AD740" t="s">
        <v>3070</v>
      </c>
      <c r="AE740" t="str">
        <f>IF(Orders[[#This Row],[Discount]]&gt;0, "Discounted", "Non-Discounted")</f>
        <v>Discounted</v>
      </c>
      <c r="AF740">
        <f>IF(Orders[[#This Row],[Profit]]&lt;0,Orders[[#This Row],[Profit]], 0)</f>
        <v>0</v>
      </c>
      <c r="AG740">
        <f>IF(Orders[[#This Row],[Profit]]&gt;0,Orders[[#This Row],[Profit]], 0)</f>
        <v>606.04999999999995</v>
      </c>
      <c r="AH740" s="7">
        <f>IFERROR((Orders[[#This Row],[Sales]]/Orders[[#This Row],[Profit_Prodcut/]])*100, "")</f>
        <v>144.92863625113441</v>
      </c>
      <c r="AI740" s="9">
        <f>Orders[[#This Row],[Discount]]</f>
        <v>0.04</v>
      </c>
    </row>
    <row r="741" spans="1:35">
      <c r="A741">
        <v>19991</v>
      </c>
      <c r="B741" t="s">
        <v>40</v>
      </c>
      <c r="C741" s="9">
        <v>0.04</v>
      </c>
      <c r="D741" s="7">
        <v>320.10000000000002</v>
      </c>
      <c r="E741">
        <v>176.19</v>
      </c>
      <c r="F741">
        <v>11.87</v>
      </c>
      <c r="G741">
        <v>1298</v>
      </c>
      <c r="H741" t="s">
        <v>1383</v>
      </c>
      <c r="I741" t="s">
        <v>52</v>
      </c>
      <c r="J741" t="s">
        <v>43</v>
      </c>
      <c r="K741" t="s">
        <v>32</v>
      </c>
      <c r="L741" t="s">
        <v>144</v>
      </c>
      <c r="M741" t="s">
        <v>62</v>
      </c>
      <c r="N741" t="s">
        <v>1384</v>
      </c>
      <c r="O741">
        <v>0.62</v>
      </c>
      <c r="P741" t="s">
        <v>36</v>
      </c>
      <c r="Q741" t="s">
        <v>64</v>
      </c>
      <c r="R741" t="s">
        <v>133</v>
      </c>
      <c r="S741" t="s">
        <v>1323</v>
      </c>
      <c r="T741">
        <v>75482</v>
      </c>
      <c r="U741" s="1">
        <v>42047</v>
      </c>
      <c r="V741" s="1">
        <v>42049</v>
      </c>
      <c r="W741">
        <v>4</v>
      </c>
      <c r="X741" s="6">
        <v>676.57</v>
      </c>
      <c r="Y741">
        <v>90662</v>
      </c>
      <c r="Z741">
        <v>2</v>
      </c>
      <c r="AA741" s="10">
        <v>47.31</v>
      </c>
      <c r="AB741">
        <v>28.19</v>
      </c>
      <c r="AC741" t="s">
        <v>3059</v>
      </c>
      <c r="AD741" t="s">
        <v>3070</v>
      </c>
      <c r="AE741" t="str">
        <f>IF(Orders[[#This Row],[Discount]]&gt;0, "Discounted", "Non-Discounted")</f>
        <v>Discounted</v>
      </c>
      <c r="AF741">
        <f>IF(Orders[[#This Row],[Profit]]&lt;0,Orders[[#This Row],[Profit]], 0)</f>
        <v>0</v>
      </c>
      <c r="AG741">
        <f>IF(Orders[[#This Row],[Profit]]&gt;0,Orders[[#This Row],[Profit]], 0)</f>
        <v>320.10000000000002</v>
      </c>
      <c r="AH741" s="7">
        <f>IFERROR((Orders[[#This Row],[Sales]]/Orders[[#This Row],[Profit_Prodcut/]])*100, "")</f>
        <v>211.36207435176507</v>
      </c>
      <c r="AI741" s="9">
        <f>Orders[[#This Row],[Discount]]</f>
        <v>0.04</v>
      </c>
    </row>
    <row r="742" spans="1:35">
      <c r="A742">
        <v>23120</v>
      </c>
      <c r="B742" t="s">
        <v>28</v>
      </c>
      <c r="C742" s="9">
        <v>0.03</v>
      </c>
      <c r="D742" s="7">
        <v>317.08999999999997</v>
      </c>
      <c r="E742">
        <v>39.479999999999997</v>
      </c>
      <c r="F742">
        <v>1.99</v>
      </c>
      <c r="G742">
        <v>1303</v>
      </c>
      <c r="H742" t="s">
        <v>1385</v>
      </c>
      <c r="I742" t="s">
        <v>52</v>
      </c>
      <c r="J742" t="s">
        <v>117</v>
      </c>
      <c r="K742" t="s">
        <v>80</v>
      </c>
      <c r="L742" t="s">
        <v>183</v>
      </c>
      <c r="M742" t="s">
        <v>54</v>
      </c>
      <c r="N742" t="s">
        <v>708</v>
      </c>
      <c r="O742">
        <v>0.54</v>
      </c>
      <c r="P742" t="s">
        <v>36</v>
      </c>
      <c r="Q742" t="s">
        <v>37</v>
      </c>
      <c r="R742" t="s">
        <v>215</v>
      </c>
      <c r="S742" t="s">
        <v>1386</v>
      </c>
      <c r="T742">
        <v>84074</v>
      </c>
      <c r="U742" s="1">
        <v>42054</v>
      </c>
      <c r="V742" s="1">
        <v>42056</v>
      </c>
      <c r="W742">
        <v>12</v>
      </c>
      <c r="X742" s="6">
        <v>459.55</v>
      </c>
      <c r="Y742">
        <v>87003</v>
      </c>
      <c r="Z742">
        <v>2</v>
      </c>
      <c r="AA742" s="10">
        <v>69</v>
      </c>
      <c r="AB742">
        <v>14.21</v>
      </c>
      <c r="AC742" t="s">
        <v>3059</v>
      </c>
      <c r="AD742" t="s">
        <v>3070</v>
      </c>
      <c r="AE742" t="str">
        <f>IF(Orders[[#This Row],[Discount]]&gt;0, "Discounted", "Non-Discounted")</f>
        <v>Discounted</v>
      </c>
      <c r="AF742">
        <f>IF(Orders[[#This Row],[Profit]]&lt;0,Orders[[#This Row],[Profit]], 0)</f>
        <v>0</v>
      </c>
      <c r="AG742">
        <f>IF(Orders[[#This Row],[Profit]]&gt;0,Orders[[#This Row],[Profit]], 0)</f>
        <v>317.08999999999997</v>
      </c>
      <c r="AH742" s="7">
        <f>IFERROR((Orders[[#This Row],[Sales]]/Orders[[#This Row],[Profit_Prodcut/]])*100, "")</f>
        <v>144.92730770443725</v>
      </c>
      <c r="AI742" s="9">
        <f>Orders[[#This Row],[Discount]]</f>
        <v>0.03</v>
      </c>
    </row>
    <row r="743" spans="1:35">
      <c r="A743">
        <v>20652</v>
      </c>
      <c r="B743" t="s">
        <v>109</v>
      </c>
      <c r="C743" s="9">
        <v>0.01</v>
      </c>
      <c r="D743" s="7">
        <v>250.36</v>
      </c>
      <c r="E743">
        <v>65.989999999999995</v>
      </c>
      <c r="F743">
        <v>5.31</v>
      </c>
      <c r="G743">
        <v>1303</v>
      </c>
      <c r="H743" t="s">
        <v>1385</v>
      </c>
      <c r="I743" t="s">
        <v>52</v>
      </c>
      <c r="J743" t="s">
        <v>117</v>
      </c>
      <c r="K743" t="s">
        <v>80</v>
      </c>
      <c r="L743" t="s">
        <v>81</v>
      </c>
      <c r="M743" t="s">
        <v>62</v>
      </c>
      <c r="N743" t="s">
        <v>1387</v>
      </c>
      <c r="O743">
        <v>0.56999999999999995</v>
      </c>
      <c r="P743" t="s">
        <v>36</v>
      </c>
      <c r="Q743" t="s">
        <v>37</v>
      </c>
      <c r="R743" t="s">
        <v>215</v>
      </c>
      <c r="S743" t="s">
        <v>1386</v>
      </c>
      <c r="T743">
        <v>84074</v>
      </c>
      <c r="U743" s="1">
        <v>42054</v>
      </c>
      <c r="V743" s="1">
        <v>42061</v>
      </c>
      <c r="W743">
        <v>9</v>
      </c>
      <c r="X743" s="6">
        <v>536.9</v>
      </c>
      <c r="Y743">
        <v>87005</v>
      </c>
      <c r="Z743">
        <v>7</v>
      </c>
      <c r="AA743" s="10">
        <v>46.63</v>
      </c>
      <c r="AB743">
        <v>5.42</v>
      </c>
      <c r="AC743" t="s">
        <v>3059</v>
      </c>
      <c r="AD743" t="s">
        <v>3070</v>
      </c>
      <c r="AE743" t="str">
        <f>IF(Orders[[#This Row],[Discount]]&gt;0, "Discounted", "Non-Discounted")</f>
        <v>Discounted</v>
      </c>
      <c r="AF743">
        <f>IF(Orders[[#This Row],[Profit]]&lt;0,Orders[[#This Row],[Profit]], 0)</f>
        <v>0</v>
      </c>
      <c r="AG743">
        <f>IF(Orders[[#This Row],[Profit]]&gt;0,Orders[[#This Row],[Profit]], 0)</f>
        <v>250.36</v>
      </c>
      <c r="AH743" s="7">
        <f>IFERROR((Orders[[#This Row],[Sales]]/Orders[[#This Row],[Profit_Prodcut/]])*100, "")</f>
        <v>214.45119028598816</v>
      </c>
      <c r="AI743" s="9">
        <f>Orders[[#This Row],[Discount]]</f>
        <v>0.01</v>
      </c>
    </row>
    <row r="744" spans="1:35">
      <c r="A744">
        <v>25092</v>
      </c>
      <c r="B744" t="s">
        <v>59</v>
      </c>
      <c r="C744" s="9">
        <v>0.08</v>
      </c>
      <c r="D744" s="7">
        <v>6.03</v>
      </c>
      <c r="E744">
        <v>2.88</v>
      </c>
      <c r="F744">
        <v>0.5</v>
      </c>
      <c r="G744">
        <v>1304</v>
      </c>
      <c r="H744" t="s">
        <v>1388</v>
      </c>
      <c r="I744" t="s">
        <v>52</v>
      </c>
      <c r="J744" t="s">
        <v>117</v>
      </c>
      <c r="K744" t="s">
        <v>32</v>
      </c>
      <c r="L744" t="s">
        <v>137</v>
      </c>
      <c r="M744" t="s">
        <v>62</v>
      </c>
      <c r="N744" t="s">
        <v>1389</v>
      </c>
      <c r="O744">
        <v>0.39</v>
      </c>
      <c r="P744" t="s">
        <v>36</v>
      </c>
      <c r="Q744" t="s">
        <v>37</v>
      </c>
      <c r="R744" t="s">
        <v>215</v>
      </c>
      <c r="S744" t="s">
        <v>1390</v>
      </c>
      <c r="T744">
        <v>84084</v>
      </c>
      <c r="U744" s="1">
        <v>42117</v>
      </c>
      <c r="V744" s="1">
        <v>42118</v>
      </c>
      <c r="W744">
        <v>3</v>
      </c>
      <c r="X744" s="6">
        <v>8.74</v>
      </c>
      <c r="Y744">
        <v>87004</v>
      </c>
      <c r="Z744">
        <v>1</v>
      </c>
      <c r="AA744" s="10">
        <v>69</v>
      </c>
      <c r="AB744">
        <v>0.76</v>
      </c>
      <c r="AC744" t="s">
        <v>3061</v>
      </c>
      <c r="AD744" t="s">
        <v>3070</v>
      </c>
      <c r="AE744" t="str">
        <f>IF(Orders[[#This Row],[Discount]]&gt;0, "Discounted", "Non-Discounted")</f>
        <v>Discounted</v>
      </c>
      <c r="AF744">
        <f>IF(Orders[[#This Row],[Profit]]&lt;0,Orders[[#This Row],[Profit]], 0)</f>
        <v>0</v>
      </c>
      <c r="AG744">
        <f>IF(Orders[[#This Row],[Profit]]&gt;0,Orders[[#This Row],[Profit]], 0)</f>
        <v>6.03</v>
      </c>
      <c r="AH744" s="7">
        <f>IFERROR((Orders[[#This Row],[Sales]]/Orders[[#This Row],[Profit_Prodcut/]])*100, "")</f>
        <v>144.9419568822554</v>
      </c>
      <c r="AI744" s="9">
        <f>Orders[[#This Row],[Discount]]</f>
        <v>0.08</v>
      </c>
    </row>
    <row r="745" spans="1:35">
      <c r="A745">
        <v>26274</v>
      </c>
      <c r="B745" t="s">
        <v>28</v>
      </c>
      <c r="C745" s="9">
        <v>0.04</v>
      </c>
      <c r="D745" s="7">
        <v>125.81</v>
      </c>
      <c r="E745">
        <v>62.18</v>
      </c>
      <c r="F745">
        <v>10.84</v>
      </c>
      <c r="G745">
        <v>1305</v>
      </c>
      <c r="H745" t="s">
        <v>1391</v>
      </c>
      <c r="I745" t="s">
        <v>52</v>
      </c>
      <c r="J745" t="s">
        <v>117</v>
      </c>
      <c r="K745" t="s">
        <v>44</v>
      </c>
      <c r="L745" t="s">
        <v>53</v>
      </c>
      <c r="M745" t="s">
        <v>89</v>
      </c>
      <c r="N745" t="s">
        <v>1392</v>
      </c>
      <c r="O745">
        <v>0.63</v>
      </c>
      <c r="P745" t="s">
        <v>36</v>
      </c>
      <c r="Q745" t="s">
        <v>37</v>
      </c>
      <c r="R745" t="s">
        <v>215</v>
      </c>
      <c r="S745" t="s">
        <v>1393</v>
      </c>
      <c r="T745">
        <v>84120</v>
      </c>
      <c r="U745" s="1">
        <v>42052</v>
      </c>
      <c r="V745" s="1">
        <v>42054</v>
      </c>
      <c r="W745">
        <v>3</v>
      </c>
      <c r="X745" s="6">
        <v>182.33</v>
      </c>
      <c r="Y745">
        <v>87002</v>
      </c>
      <c r="Z745">
        <v>2</v>
      </c>
      <c r="AA745" s="10">
        <v>69</v>
      </c>
      <c r="AB745">
        <v>7.6</v>
      </c>
      <c r="AC745" t="s">
        <v>3059</v>
      </c>
      <c r="AD745" t="s">
        <v>3070</v>
      </c>
      <c r="AE745" t="str">
        <f>IF(Orders[[#This Row],[Discount]]&gt;0, "Discounted", "Non-Discounted")</f>
        <v>Discounted</v>
      </c>
      <c r="AF745">
        <f>IF(Orders[[#This Row],[Profit]]&lt;0,Orders[[#This Row],[Profit]], 0)</f>
        <v>0</v>
      </c>
      <c r="AG745">
        <f>IF(Orders[[#This Row],[Profit]]&gt;0,Orders[[#This Row],[Profit]], 0)</f>
        <v>125.81</v>
      </c>
      <c r="AH745" s="7">
        <f>IFERROR((Orders[[#This Row],[Sales]]/Orders[[#This Row],[Profit_Prodcut/]])*100, "")</f>
        <v>144.92488673396394</v>
      </c>
      <c r="AI745" s="9">
        <f>Orders[[#This Row],[Discount]]</f>
        <v>0.04</v>
      </c>
    </row>
    <row r="746" spans="1:35">
      <c r="A746">
        <v>22832</v>
      </c>
      <c r="B746" t="s">
        <v>109</v>
      </c>
      <c r="C746" s="9">
        <v>0.04</v>
      </c>
      <c r="D746" s="7">
        <v>44.89</v>
      </c>
      <c r="E746">
        <v>8.33</v>
      </c>
      <c r="F746">
        <v>1.99</v>
      </c>
      <c r="G746">
        <v>1307</v>
      </c>
      <c r="H746" t="s">
        <v>1394</v>
      </c>
      <c r="I746" t="s">
        <v>52</v>
      </c>
      <c r="J746" t="s">
        <v>61</v>
      </c>
      <c r="K746" t="s">
        <v>80</v>
      </c>
      <c r="L746" t="s">
        <v>183</v>
      </c>
      <c r="M746" t="s">
        <v>54</v>
      </c>
      <c r="N746" t="s">
        <v>417</v>
      </c>
      <c r="O746">
        <v>0.52</v>
      </c>
      <c r="P746" t="s">
        <v>36</v>
      </c>
      <c r="Q746" t="s">
        <v>37</v>
      </c>
      <c r="R746" t="s">
        <v>105</v>
      </c>
      <c r="S746" t="s">
        <v>1395</v>
      </c>
      <c r="T746">
        <v>97420</v>
      </c>
      <c r="U746" s="1">
        <v>42185</v>
      </c>
      <c r="V746" s="1">
        <v>42192</v>
      </c>
      <c r="W746">
        <v>16</v>
      </c>
      <c r="X746" s="6">
        <v>131.26</v>
      </c>
      <c r="Y746">
        <v>91451</v>
      </c>
      <c r="Z746">
        <v>7</v>
      </c>
      <c r="AA746" s="10">
        <v>34.200000000000003</v>
      </c>
      <c r="AB746">
        <v>5.47</v>
      </c>
      <c r="AC746" t="s">
        <v>3058</v>
      </c>
      <c r="AD746" t="s">
        <v>3070</v>
      </c>
      <c r="AE746" t="str">
        <f>IF(Orders[[#This Row],[Discount]]&gt;0, "Discounted", "Non-Discounted")</f>
        <v>Discounted</v>
      </c>
      <c r="AF746">
        <f>IF(Orders[[#This Row],[Profit]]&lt;0,Orders[[#This Row],[Profit]], 0)</f>
        <v>0</v>
      </c>
      <c r="AG746">
        <f>IF(Orders[[#This Row],[Profit]]&gt;0,Orders[[#This Row],[Profit]], 0)</f>
        <v>44.89</v>
      </c>
      <c r="AH746" s="7">
        <f>IFERROR((Orders[[#This Row],[Sales]]/Orders[[#This Row],[Profit_Prodcut/]])*100, "")</f>
        <v>292.40365337491647</v>
      </c>
      <c r="AI746" s="9">
        <f>Orders[[#This Row],[Discount]]</f>
        <v>0.04</v>
      </c>
    </row>
    <row r="747" spans="1:35">
      <c r="A747">
        <v>3167</v>
      </c>
      <c r="B747" t="s">
        <v>59</v>
      </c>
      <c r="C747" s="9">
        <v>0.04</v>
      </c>
      <c r="D747" s="7">
        <v>3.45</v>
      </c>
      <c r="E747">
        <v>5.34</v>
      </c>
      <c r="F747">
        <v>2.99</v>
      </c>
      <c r="G747">
        <v>1314</v>
      </c>
      <c r="H747" t="s">
        <v>1396</v>
      </c>
      <c r="I747" t="s">
        <v>52</v>
      </c>
      <c r="J747" t="s">
        <v>43</v>
      </c>
      <c r="K747" t="s">
        <v>32</v>
      </c>
      <c r="L747" t="s">
        <v>112</v>
      </c>
      <c r="M747" t="s">
        <v>62</v>
      </c>
      <c r="N747" t="s">
        <v>825</v>
      </c>
      <c r="O747">
        <v>0.38</v>
      </c>
      <c r="P747" t="s">
        <v>36</v>
      </c>
      <c r="Q747" t="s">
        <v>37</v>
      </c>
      <c r="R747" t="s">
        <v>48</v>
      </c>
      <c r="S747" t="s">
        <v>666</v>
      </c>
      <c r="T747">
        <v>90058</v>
      </c>
      <c r="U747" s="1">
        <v>42093</v>
      </c>
      <c r="V747" s="1">
        <v>42095</v>
      </c>
      <c r="W747">
        <v>45</v>
      </c>
      <c r="X747" s="6">
        <v>240.6</v>
      </c>
      <c r="Y747">
        <v>22755</v>
      </c>
      <c r="Z747">
        <v>2</v>
      </c>
      <c r="AA747" s="10">
        <v>1.43</v>
      </c>
      <c r="AB747">
        <v>10.02</v>
      </c>
      <c r="AC747" t="s">
        <v>3062</v>
      </c>
      <c r="AD747" t="s">
        <v>3070</v>
      </c>
      <c r="AE747" t="str">
        <f>IF(Orders[[#This Row],[Discount]]&gt;0, "Discounted", "Non-Discounted")</f>
        <v>Discounted</v>
      </c>
      <c r="AF747">
        <f>IF(Orders[[#This Row],[Profit]]&lt;0,Orders[[#This Row],[Profit]], 0)</f>
        <v>0</v>
      </c>
      <c r="AG747">
        <f>IF(Orders[[#This Row],[Profit]]&gt;0,Orders[[#This Row],[Profit]], 0)</f>
        <v>3.45</v>
      </c>
      <c r="AH747" s="7">
        <f>IFERROR((Orders[[#This Row],[Sales]]/Orders[[#This Row],[Profit_Prodcut/]])*100, "")</f>
        <v>6973.913043478261</v>
      </c>
      <c r="AI747" s="9">
        <f>Orders[[#This Row],[Discount]]</f>
        <v>0.04</v>
      </c>
    </row>
    <row r="748" spans="1:35">
      <c r="A748">
        <v>3168</v>
      </c>
      <c r="B748" t="s">
        <v>59</v>
      </c>
      <c r="C748" s="9">
        <v>0.06</v>
      </c>
      <c r="D748" s="7">
        <v>-275.25</v>
      </c>
      <c r="E748">
        <v>55.99</v>
      </c>
      <c r="F748">
        <v>5</v>
      </c>
      <c r="G748">
        <v>1314</v>
      </c>
      <c r="H748" t="s">
        <v>1396</v>
      </c>
      <c r="I748" t="s">
        <v>52</v>
      </c>
      <c r="J748" t="s">
        <v>43</v>
      </c>
      <c r="K748" t="s">
        <v>80</v>
      </c>
      <c r="L748" t="s">
        <v>81</v>
      </c>
      <c r="M748" t="s">
        <v>54</v>
      </c>
      <c r="N748" t="s">
        <v>692</v>
      </c>
      <c r="O748">
        <v>0.8</v>
      </c>
      <c r="P748" t="s">
        <v>36</v>
      </c>
      <c r="Q748" t="s">
        <v>37</v>
      </c>
      <c r="R748" t="s">
        <v>48</v>
      </c>
      <c r="S748" t="s">
        <v>666</v>
      </c>
      <c r="T748">
        <v>90058</v>
      </c>
      <c r="U748" s="1">
        <v>42093</v>
      </c>
      <c r="V748" s="1">
        <v>42095</v>
      </c>
      <c r="W748">
        <v>5</v>
      </c>
      <c r="X748" s="6">
        <v>236.88</v>
      </c>
      <c r="Y748">
        <v>22755</v>
      </c>
      <c r="Z748">
        <v>2</v>
      </c>
      <c r="AA748" s="10">
        <v>-116.2</v>
      </c>
      <c r="AB748">
        <v>15.12</v>
      </c>
      <c r="AC748" t="s">
        <v>3062</v>
      </c>
      <c r="AD748" t="s">
        <v>3070</v>
      </c>
      <c r="AE748" t="str">
        <f>IF(Orders[[#This Row],[Discount]]&gt;0, "Discounted", "Non-Discounted")</f>
        <v>Discounted</v>
      </c>
      <c r="AF748">
        <f>IF(Orders[[#This Row],[Profit]]&lt;0,Orders[[#This Row],[Profit]], 0)</f>
        <v>-275.25</v>
      </c>
      <c r="AG748">
        <f>IF(Orders[[#This Row],[Profit]]&gt;0,Orders[[#This Row],[Profit]], 0)</f>
        <v>0</v>
      </c>
      <c r="AH748" s="7" t="str">
        <f>IFERROR((Orders[[#This Row],[Sales]]/Orders[[#This Row],[Profit_Prodcut/]])*100, "")</f>
        <v/>
      </c>
      <c r="AI748" s="9">
        <f>Orders[[#This Row],[Discount]]</f>
        <v>0.06</v>
      </c>
    </row>
    <row r="749" spans="1:35">
      <c r="A749">
        <v>3791</v>
      </c>
      <c r="B749" t="s">
        <v>109</v>
      </c>
      <c r="C749" s="9">
        <v>0.05</v>
      </c>
      <c r="D749" s="7">
        <v>-746.44</v>
      </c>
      <c r="E749">
        <v>80.98</v>
      </c>
      <c r="F749">
        <v>35</v>
      </c>
      <c r="G749">
        <v>1314</v>
      </c>
      <c r="H749" t="s">
        <v>1396</v>
      </c>
      <c r="I749" t="s">
        <v>52</v>
      </c>
      <c r="J749" t="s">
        <v>43</v>
      </c>
      <c r="K749" t="s">
        <v>32</v>
      </c>
      <c r="L749" t="s">
        <v>144</v>
      </c>
      <c r="M749" t="s">
        <v>239</v>
      </c>
      <c r="N749" t="s">
        <v>1354</v>
      </c>
      <c r="O749">
        <v>0.81</v>
      </c>
      <c r="P749" t="s">
        <v>36</v>
      </c>
      <c r="Q749" t="s">
        <v>37</v>
      </c>
      <c r="R749" t="s">
        <v>48</v>
      </c>
      <c r="S749" t="s">
        <v>666</v>
      </c>
      <c r="T749">
        <v>90058</v>
      </c>
      <c r="U749" s="1">
        <v>42009</v>
      </c>
      <c r="V749" s="1">
        <v>42013</v>
      </c>
      <c r="W749">
        <v>34</v>
      </c>
      <c r="X749" s="6">
        <v>2710.47</v>
      </c>
      <c r="Y749">
        <v>27013</v>
      </c>
      <c r="Z749">
        <v>4</v>
      </c>
      <c r="AA749" s="10">
        <v>-27.54</v>
      </c>
      <c r="AB749">
        <v>142.66</v>
      </c>
      <c r="AC749" t="s">
        <v>3057</v>
      </c>
      <c r="AD749" t="s">
        <v>3070</v>
      </c>
      <c r="AE749" t="str">
        <f>IF(Orders[[#This Row],[Discount]]&gt;0, "Discounted", "Non-Discounted")</f>
        <v>Discounted</v>
      </c>
      <c r="AF749">
        <f>IF(Orders[[#This Row],[Profit]]&lt;0,Orders[[#This Row],[Profit]], 0)</f>
        <v>-746.44</v>
      </c>
      <c r="AG749">
        <f>IF(Orders[[#This Row],[Profit]]&gt;0,Orders[[#This Row],[Profit]], 0)</f>
        <v>0</v>
      </c>
      <c r="AH749" s="7" t="str">
        <f>IFERROR((Orders[[#This Row],[Sales]]/Orders[[#This Row],[Profit_Prodcut/]])*100, "")</f>
        <v/>
      </c>
      <c r="AI749" s="9">
        <f>Orders[[#This Row],[Discount]]</f>
        <v>0.05</v>
      </c>
    </row>
    <row r="750" spans="1:35">
      <c r="A750">
        <v>3792</v>
      </c>
      <c r="B750" t="s">
        <v>109</v>
      </c>
      <c r="C750" s="9">
        <v>0.05</v>
      </c>
      <c r="D750" s="7">
        <v>-274.95</v>
      </c>
      <c r="E750">
        <v>279.48</v>
      </c>
      <c r="F750">
        <v>35</v>
      </c>
      <c r="G750">
        <v>1314</v>
      </c>
      <c r="H750" t="s">
        <v>1396</v>
      </c>
      <c r="I750" t="s">
        <v>52</v>
      </c>
      <c r="J750" t="s">
        <v>43</v>
      </c>
      <c r="K750" t="s">
        <v>32</v>
      </c>
      <c r="L750" t="s">
        <v>144</v>
      </c>
      <c r="M750" t="s">
        <v>239</v>
      </c>
      <c r="N750" t="s">
        <v>813</v>
      </c>
      <c r="O750">
        <v>0.8</v>
      </c>
      <c r="P750" t="s">
        <v>36</v>
      </c>
      <c r="Q750" t="s">
        <v>37</v>
      </c>
      <c r="R750" t="s">
        <v>48</v>
      </c>
      <c r="S750" t="s">
        <v>666</v>
      </c>
      <c r="T750">
        <v>90058</v>
      </c>
      <c r="U750" s="1">
        <v>42009</v>
      </c>
      <c r="V750" s="1">
        <v>42009</v>
      </c>
      <c r="W750">
        <v>31</v>
      </c>
      <c r="X750" s="6">
        <v>8354.73</v>
      </c>
      <c r="Y750">
        <v>27013</v>
      </c>
      <c r="Z750">
        <v>0</v>
      </c>
      <c r="AA750" s="10">
        <v>-3.29</v>
      </c>
      <c r="AB750">
        <v>439.72</v>
      </c>
      <c r="AC750" t="s">
        <v>3057</v>
      </c>
      <c r="AD750" t="s">
        <v>3070</v>
      </c>
      <c r="AE750" t="str">
        <f>IF(Orders[[#This Row],[Discount]]&gt;0, "Discounted", "Non-Discounted")</f>
        <v>Discounted</v>
      </c>
      <c r="AF750">
        <f>IF(Orders[[#This Row],[Profit]]&lt;0,Orders[[#This Row],[Profit]], 0)</f>
        <v>-274.95</v>
      </c>
      <c r="AG750">
        <f>IF(Orders[[#This Row],[Profit]]&gt;0,Orders[[#This Row],[Profit]], 0)</f>
        <v>0</v>
      </c>
      <c r="AH750" s="7" t="str">
        <f>IFERROR((Orders[[#This Row],[Sales]]/Orders[[#This Row],[Profit_Prodcut/]])*100, "")</f>
        <v/>
      </c>
      <c r="AI750" s="9">
        <f>Orders[[#This Row],[Discount]]</f>
        <v>0.05</v>
      </c>
    </row>
    <row r="751" spans="1:35">
      <c r="A751">
        <v>21166</v>
      </c>
      <c r="B751" t="s">
        <v>59</v>
      </c>
      <c r="C751" s="9">
        <v>0</v>
      </c>
      <c r="D751" s="7">
        <v>-95.05</v>
      </c>
      <c r="E751">
        <v>4.91</v>
      </c>
      <c r="F751">
        <v>5.68</v>
      </c>
      <c r="G751">
        <v>1315</v>
      </c>
      <c r="H751" t="s">
        <v>1397</v>
      </c>
      <c r="I751" t="s">
        <v>52</v>
      </c>
      <c r="J751" t="s">
        <v>43</v>
      </c>
      <c r="K751" t="s">
        <v>32</v>
      </c>
      <c r="L751" t="s">
        <v>112</v>
      </c>
      <c r="M751" t="s">
        <v>62</v>
      </c>
      <c r="N751" t="s">
        <v>1398</v>
      </c>
      <c r="O751">
        <v>0.36</v>
      </c>
      <c r="P751" t="s">
        <v>36</v>
      </c>
      <c r="Q751" t="s">
        <v>37</v>
      </c>
      <c r="R751" t="s">
        <v>258</v>
      </c>
      <c r="S751" t="s">
        <v>1399</v>
      </c>
      <c r="T751">
        <v>80906</v>
      </c>
      <c r="U751" s="1">
        <v>42093</v>
      </c>
      <c r="V751" s="1">
        <v>42094</v>
      </c>
      <c r="W751">
        <v>9</v>
      </c>
      <c r="X751" s="6">
        <v>48.3</v>
      </c>
      <c r="Y751">
        <v>87602</v>
      </c>
      <c r="Z751">
        <v>1</v>
      </c>
      <c r="AA751" s="10">
        <v>-196.79</v>
      </c>
      <c r="AB751">
        <v>0</v>
      </c>
      <c r="AC751" t="s">
        <v>3062</v>
      </c>
      <c r="AD751" t="s">
        <v>3071</v>
      </c>
      <c r="AE751" t="str">
        <f>IF(Orders[[#This Row],[Discount]]&gt;0, "Discounted", "Non-Discounted")</f>
        <v>Non-Discounted</v>
      </c>
      <c r="AF751">
        <f>IF(Orders[[#This Row],[Profit]]&lt;0,Orders[[#This Row],[Profit]], 0)</f>
        <v>-95.05</v>
      </c>
      <c r="AG751">
        <f>IF(Orders[[#This Row],[Profit]]&gt;0,Orders[[#This Row],[Profit]], 0)</f>
        <v>0</v>
      </c>
      <c r="AH751" s="7" t="str">
        <f>IFERROR((Orders[[#This Row],[Sales]]/Orders[[#This Row],[Profit_Prodcut/]])*100, "")</f>
        <v/>
      </c>
      <c r="AI751" s="9">
        <f>Orders[[#This Row],[Discount]]</f>
        <v>0</v>
      </c>
    </row>
    <row r="752" spans="1:35">
      <c r="A752">
        <v>21167</v>
      </c>
      <c r="B752" t="s">
        <v>59</v>
      </c>
      <c r="C752" s="9">
        <v>0.04</v>
      </c>
      <c r="D752" s="7">
        <v>3.45</v>
      </c>
      <c r="E752">
        <v>5.34</v>
      </c>
      <c r="F752">
        <v>2.99</v>
      </c>
      <c r="G752">
        <v>1316</v>
      </c>
      <c r="H752" t="s">
        <v>1400</v>
      </c>
      <c r="I752" t="s">
        <v>52</v>
      </c>
      <c r="J752" t="s">
        <v>43</v>
      </c>
      <c r="K752" t="s">
        <v>32</v>
      </c>
      <c r="L752" t="s">
        <v>112</v>
      </c>
      <c r="M752" t="s">
        <v>62</v>
      </c>
      <c r="N752" t="s">
        <v>825</v>
      </c>
      <c r="O752">
        <v>0.38</v>
      </c>
      <c r="P752" t="s">
        <v>36</v>
      </c>
      <c r="Q752" t="s">
        <v>37</v>
      </c>
      <c r="R752" t="s">
        <v>258</v>
      </c>
      <c r="S752" t="s">
        <v>1401</v>
      </c>
      <c r="T752">
        <v>80022</v>
      </c>
      <c r="U752" s="1">
        <v>42093</v>
      </c>
      <c r="V752" s="1">
        <v>42095</v>
      </c>
      <c r="W752">
        <v>11</v>
      </c>
      <c r="X752" s="6">
        <v>58.81</v>
      </c>
      <c r="Y752">
        <v>87602</v>
      </c>
      <c r="Z752">
        <v>2</v>
      </c>
      <c r="AA752" s="10">
        <v>5.87</v>
      </c>
      <c r="AB752">
        <v>2.4500000000000002</v>
      </c>
      <c r="AC752" t="s">
        <v>3062</v>
      </c>
      <c r="AD752" t="s">
        <v>3070</v>
      </c>
      <c r="AE752" t="str">
        <f>IF(Orders[[#This Row],[Discount]]&gt;0, "Discounted", "Non-Discounted")</f>
        <v>Discounted</v>
      </c>
      <c r="AF752">
        <f>IF(Orders[[#This Row],[Profit]]&lt;0,Orders[[#This Row],[Profit]], 0)</f>
        <v>0</v>
      </c>
      <c r="AG752">
        <f>IF(Orders[[#This Row],[Profit]]&gt;0,Orders[[#This Row],[Profit]], 0)</f>
        <v>3.45</v>
      </c>
      <c r="AH752" s="7">
        <f>IFERROR((Orders[[#This Row],[Sales]]/Orders[[#This Row],[Profit_Prodcut/]])*100, "")</f>
        <v>1704.6376811594205</v>
      </c>
      <c r="AI752" s="9">
        <f>Orders[[#This Row],[Discount]]</f>
        <v>0.04</v>
      </c>
    </row>
    <row r="753" spans="1:35">
      <c r="A753">
        <v>21168</v>
      </c>
      <c r="B753" t="s">
        <v>59</v>
      </c>
      <c r="C753" s="9">
        <v>0.06</v>
      </c>
      <c r="D753" s="7">
        <v>-275.25</v>
      </c>
      <c r="E753">
        <v>55.99</v>
      </c>
      <c r="F753">
        <v>5</v>
      </c>
      <c r="G753">
        <v>1316</v>
      </c>
      <c r="H753" t="s">
        <v>1400</v>
      </c>
      <c r="I753" t="s">
        <v>52</v>
      </c>
      <c r="J753" t="s">
        <v>43</v>
      </c>
      <c r="K753" t="s">
        <v>80</v>
      </c>
      <c r="L753" t="s">
        <v>81</v>
      </c>
      <c r="M753" t="s">
        <v>54</v>
      </c>
      <c r="N753" t="s">
        <v>692</v>
      </c>
      <c r="O753">
        <v>0.8</v>
      </c>
      <c r="P753" t="s">
        <v>36</v>
      </c>
      <c r="Q753" t="s">
        <v>37</v>
      </c>
      <c r="R753" t="s">
        <v>258</v>
      </c>
      <c r="S753" t="s">
        <v>1401</v>
      </c>
      <c r="T753">
        <v>80022</v>
      </c>
      <c r="U753" s="1">
        <v>42093</v>
      </c>
      <c r="V753" s="1">
        <v>42095</v>
      </c>
      <c r="W753">
        <v>1</v>
      </c>
      <c r="X753" s="6">
        <v>47.38</v>
      </c>
      <c r="Y753">
        <v>87602</v>
      </c>
      <c r="Z753">
        <v>2</v>
      </c>
      <c r="AA753" s="10">
        <v>-580.95000000000005</v>
      </c>
      <c r="AB753">
        <v>3.02</v>
      </c>
      <c r="AC753" t="s">
        <v>3062</v>
      </c>
      <c r="AD753" t="s">
        <v>3070</v>
      </c>
      <c r="AE753" t="str">
        <f>IF(Orders[[#This Row],[Discount]]&gt;0, "Discounted", "Non-Discounted")</f>
        <v>Discounted</v>
      </c>
      <c r="AF753">
        <f>IF(Orders[[#This Row],[Profit]]&lt;0,Orders[[#This Row],[Profit]], 0)</f>
        <v>-275.25</v>
      </c>
      <c r="AG753">
        <f>IF(Orders[[#This Row],[Profit]]&gt;0,Orders[[#This Row],[Profit]], 0)</f>
        <v>0</v>
      </c>
      <c r="AH753" s="7" t="str">
        <f>IFERROR((Orders[[#This Row],[Sales]]/Orders[[#This Row],[Profit_Prodcut/]])*100, "")</f>
        <v/>
      </c>
      <c r="AI753" s="9">
        <f>Orders[[#This Row],[Discount]]</f>
        <v>0.06</v>
      </c>
    </row>
    <row r="754" spans="1:35">
      <c r="A754">
        <v>21791</v>
      </c>
      <c r="B754" t="s">
        <v>109</v>
      </c>
      <c r="C754" s="9">
        <v>0.05</v>
      </c>
      <c r="D754" s="7">
        <v>-746.44</v>
      </c>
      <c r="E754">
        <v>80.98</v>
      </c>
      <c r="F754">
        <v>35</v>
      </c>
      <c r="G754">
        <v>1316</v>
      </c>
      <c r="H754" t="s">
        <v>1400</v>
      </c>
      <c r="I754" t="s">
        <v>52</v>
      </c>
      <c r="J754" t="s">
        <v>43</v>
      </c>
      <c r="K754" t="s">
        <v>32</v>
      </c>
      <c r="L754" t="s">
        <v>144</v>
      </c>
      <c r="M754" t="s">
        <v>239</v>
      </c>
      <c r="N754" t="s">
        <v>1354</v>
      </c>
      <c r="O754">
        <v>0.81</v>
      </c>
      <c r="P754" t="s">
        <v>36</v>
      </c>
      <c r="Q754" t="s">
        <v>37</v>
      </c>
      <c r="R754" t="s">
        <v>258</v>
      </c>
      <c r="S754" t="s">
        <v>1401</v>
      </c>
      <c r="T754">
        <v>80022</v>
      </c>
      <c r="U754" s="1">
        <v>42009</v>
      </c>
      <c r="V754" s="1">
        <v>42013</v>
      </c>
      <c r="W754">
        <v>8</v>
      </c>
      <c r="X754" s="6">
        <v>637.76</v>
      </c>
      <c r="Y754">
        <v>87603</v>
      </c>
      <c r="Z754">
        <v>4</v>
      </c>
      <c r="AA754" s="10">
        <v>-117.04</v>
      </c>
      <c r="AB754">
        <v>33.57</v>
      </c>
      <c r="AC754" t="s">
        <v>3057</v>
      </c>
      <c r="AD754" t="s">
        <v>3070</v>
      </c>
      <c r="AE754" t="str">
        <f>IF(Orders[[#This Row],[Discount]]&gt;0, "Discounted", "Non-Discounted")</f>
        <v>Discounted</v>
      </c>
      <c r="AF754">
        <f>IF(Orders[[#This Row],[Profit]]&lt;0,Orders[[#This Row],[Profit]], 0)</f>
        <v>-746.44</v>
      </c>
      <c r="AG754">
        <f>IF(Orders[[#This Row],[Profit]]&gt;0,Orders[[#This Row],[Profit]], 0)</f>
        <v>0</v>
      </c>
      <c r="AH754" s="7" t="str">
        <f>IFERROR((Orders[[#This Row],[Sales]]/Orders[[#This Row],[Profit_Prodcut/]])*100, "")</f>
        <v/>
      </c>
      <c r="AI754" s="9">
        <f>Orders[[#This Row],[Discount]]</f>
        <v>0.05</v>
      </c>
    </row>
    <row r="755" spans="1:35">
      <c r="A755">
        <v>21792</v>
      </c>
      <c r="B755" t="s">
        <v>109</v>
      </c>
      <c r="C755" s="9">
        <v>0.05</v>
      </c>
      <c r="D755" s="7">
        <v>-274.95</v>
      </c>
      <c r="E755">
        <v>279.48</v>
      </c>
      <c r="F755">
        <v>35</v>
      </c>
      <c r="G755">
        <v>1316</v>
      </c>
      <c r="H755" t="s">
        <v>1400</v>
      </c>
      <c r="I755" t="s">
        <v>52</v>
      </c>
      <c r="J755" t="s">
        <v>43</v>
      </c>
      <c r="K755" t="s">
        <v>32</v>
      </c>
      <c r="L755" t="s">
        <v>144</v>
      </c>
      <c r="M755" t="s">
        <v>239</v>
      </c>
      <c r="N755" t="s">
        <v>813</v>
      </c>
      <c r="O755">
        <v>0.8</v>
      </c>
      <c r="P755" t="s">
        <v>36</v>
      </c>
      <c r="Q755" t="s">
        <v>37</v>
      </c>
      <c r="R755" t="s">
        <v>258</v>
      </c>
      <c r="S755" t="s">
        <v>1401</v>
      </c>
      <c r="T755">
        <v>80022</v>
      </c>
      <c r="U755" s="1">
        <v>42009</v>
      </c>
      <c r="V755" s="1">
        <v>42009</v>
      </c>
      <c r="W755">
        <v>8</v>
      </c>
      <c r="X755" s="6">
        <v>2156.06</v>
      </c>
      <c r="Y755">
        <v>87603</v>
      </c>
      <c r="Z755">
        <v>0</v>
      </c>
      <c r="AA755" s="10">
        <v>-12.75</v>
      </c>
      <c r="AB755">
        <v>113.48</v>
      </c>
      <c r="AC755" t="s">
        <v>3057</v>
      </c>
      <c r="AD755" t="s">
        <v>3070</v>
      </c>
      <c r="AE755" t="str">
        <f>IF(Orders[[#This Row],[Discount]]&gt;0, "Discounted", "Non-Discounted")</f>
        <v>Discounted</v>
      </c>
      <c r="AF755">
        <f>IF(Orders[[#This Row],[Profit]]&lt;0,Orders[[#This Row],[Profit]], 0)</f>
        <v>-274.95</v>
      </c>
      <c r="AG755">
        <f>IF(Orders[[#This Row],[Profit]]&gt;0,Orders[[#This Row],[Profit]], 0)</f>
        <v>0</v>
      </c>
      <c r="AH755" s="7" t="str">
        <f>IFERROR((Orders[[#This Row],[Sales]]/Orders[[#This Row],[Profit_Prodcut/]])*100, "")</f>
        <v/>
      </c>
      <c r="AI755" s="9">
        <f>Orders[[#This Row],[Discount]]</f>
        <v>0.05</v>
      </c>
    </row>
    <row r="756" spans="1:35">
      <c r="A756">
        <v>21006</v>
      </c>
      <c r="B756" t="s">
        <v>109</v>
      </c>
      <c r="C756" s="9">
        <v>0.02</v>
      </c>
      <c r="D756" s="7">
        <v>525.20000000000005</v>
      </c>
      <c r="E756">
        <v>55.99</v>
      </c>
      <c r="F756">
        <v>3.3</v>
      </c>
      <c r="G756">
        <v>1338</v>
      </c>
      <c r="H756" t="s">
        <v>1402</v>
      </c>
      <c r="I756" t="s">
        <v>52</v>
      </c>
      <c r="J756" t="s">
        <v>43</v>
      </c>
      <c r="K756" t="s">
        <v>80</v>
      </c>
      <c r="L756" t="s">
        <v>81</v>
      </c>
      <c r="M756" t="s">
        <v>54</v>
      </c>
      <c r="N756" t="s">
        <v>1403</v>
      </c>
      <c r="O756">
        <v>0.59</v>
      </c>
      <c r="P756" t="s">
        <v>36</v>
      </c>
      <c r="Q756" t="s">
        <v>64</v>
      </c>
      <c r="R756" t="s">
        <v>181</v>
      </c>
      <c r="S756" t="s">
        <v>182</v>
      </c>
      <c r="T756">
        <v>60623</v>
      </c>
      <c r="U756" s="1">
        <v>42045</v>
      </c>
      <c r="V756" s="1">
        <v>42045</v>
      </c>
      <c r="W756">
        <v>16</v>
      </c>
      <c r="X756" s="6">
        <v>761.16</v>
      </c>
      <c r="Y756">
        <v>91244</v>
      </c>
      <c r="Z756">
        <v>0</v>
      </c>
      <c r="AA756" s="10">
        <v>69</v>
      </c>
      <c r="AB756">
        <v>15.53</v>
      </c>
      <c r="AC756" t="s">
        <v>3059</v>
      </c>
      <c r="AD756" t="s">
        <v>3070</v>
      </c>
      <c r="AE756" t="str">
        <f>IF(Orders[[#This Row],[Discount]]&gt;0, "Discounted", "Non-Discounted")</f>
        <v>Discounted</v>
      </c>
      <c r="AF756">
        <f>IF(Orders[[#This Row],[Profit]]&lt;0,Orders[[#This Row],[Profit]], 0)</f>
        <v>0</v>
      </c>
      <c r="AG756">
        <f>IF(Orders[[#This Row],[Profit]]&gt;0,Orders[[#This Row],[Profit]], 0)</f>
        <v>525.20000000000005</v>
      </c>
      <c r="AH756" s="7">
        <f>IFERROR((Orders[[#This Row],[Sales]]/Orders[[#This Row],[Profit_Prodcut/]])*100, "")</f>
        <v>144.92764661081492</v>
      </c>
      <c r="AI756" s="9">
        <f>Orders[[#This Row],[Discount]]</f>
        <v>0.02</v>
      </c>
    </row>
    <row r="757" spans="1:35">
      <c r="A757">
        <v>3004</v>
      </c>
      <c r="B757" t="s">
        <v>109</v>
      </c>
      <c r="C757" s="9">
        <v>0</v>
      </c>
      <c r="D757" s="7">
        <v>-52.65</v>
      </c>
      <c r="E757">
        <v>22.38</v>
      </c>
      <c r="F757">
        <v>15.1</v>
      </c>
      <c r="G757">
        <v>1340</v>
      </c>
      <c r="H757" t="s">
        <v>1404</v>
      </c>
      <c r="I757" t="s">
        <v>30</v>
      </c>
      <c r="J757" t="s">
        <v>43</v>
      </c>
      <c r="K757" t="s">
        <v>32</v>
      </c>
      <c r="L757" t="s">
        <v>112</v>
      </c>
      <c r="M757" t="s">
        <v>62</v>
      </c>
      <c r="N757" t="s">
        <v>1177</v>
      </c>
      <c r="O757">
        <v>0.38</v>
      </c>
      <c r="P757" t="s">
        <v>36</v>
      </c>
      <c r="Q757" t="s">
        <v>56</v>
      </c>
      <c r="R757" t="s">
        <v>74</v>
      </c>
      <c r="S757" t="s">
        <v>93</v>
      </c>
      <c r="T757">
        <v>10170</v>
      </c>
      <c r="U757" s="1">
        <v>42045</v>
      </c>
      <c r="V757" s="1">
        <v>42052</v>
      </c>
      <c r="W757">
        <v>29</v>
      </c>
      <c r="X757" s="6">
        <v>682.68</v>
      </c>
      <c r="Y757">
        <v>21636</v>
      </c>
      <c r="Z757">
        <v>7</v>
      </c>
      <c r="AA757" s="10">
        <v>-7.71</v>
      </c>
      <c r="AB757">
        <v>0</v>
      </c>
      <c r="AC757" t="s">
        <v>3059</v>
      </c>
      <c r="AD757" t="s">
        <v>3071</v>
      </c>
      <c r="AE757" t="str">
        <f>IF(Orders[[#This Row],[Discount]]&gt;0, "Discounted", "Non-Discounted")</f>
        <v>Non-Discounted</v>
      </c>
      <c r="AF757">
        <f>IF(Orders[[#This Row],[Profit]]&lt;0,Orders[[#This Row],[Profit]], 0)</f>
        <v>-52.65</v>
      </c>
      <c r="AG757">
        <f>IF(Orders[[#This Row],[Profit]]&gt;0,Orders[[#This Row],[Profit]], 0)</f>
        <v>0</v>
      </c>
      <c r="AH757" s="7" t="str">
        <f>IFERROR((Orders[[#This Row],[Sales]]/Orders[[#This Row],[Profit_Prodcut/]])*100, "")</f>
        <v/>
      </c>
      <c r="AI757" s="9">
        <f>Orders[[#This Row],[Discount]]</f>
        <v>0</v>
      </c>
    </row>
    <row r="758" spans="1:35">
      <c r="A758">
        <v>3005</v>
      </c>
      <c r="B758" t="s">
        <v>109</v>
      </c>
      <c r="C758" s="9">
        <v>7.0000000000000007E-2</v>
      </c>
      <c r="D758" s="7">
        <v>-24.44</v>
      </c>
      <c r="E758">
        <v>5.98</v>
      </c>
      <c r="F758">
        <v>4.6900000000000004</v>
      </c>
      <c r="G758">
        <v>1340</v>
      </c>
      <c r="H758" t="s">
        <v>1404</v>
      </c>
      <c r="I758" t="s">
        <v>52</v>
      </c>
      <c r="J758" t="s">
        <v>43</v>
      </c>
      <c r="K758" t="s">
        <v>32</v>
      </c>
      <c r="L758" t="s">
        <v>144</v>
      </c>
      <c r="M758" t="s">
        <v>62</v>
      </c>
      <c r="N758" t="s">
        <v>1405</v>
      </c>
      <c r="O758">
        <v>0.68</v>
      </c>
      <c r="P758" t="s">
        <v>36</v>
      </c>
      <c r="Q758" t="s">
        <v>56</v>
      </c>
      <c r="R758" t="s">
        <v>74</v>
      </c>
      <c r="S758" t="s">
        <v>93</v>
      </c>
      <c r="T758">
        <v>10170</v>
      </c>
      <c r="U758" s="1">
        <v>42045</v>
      </c>
      <c r="V758" s="1">
        <v>42050</v>
      </c>
      <c r="W758">
        <v>11</v>
      </c>
      <c r="X758" s="6">
        <v>73.44</v>
      </c>
      <c r="Y758">
        <v>21636</v>
      </c>
      <c r="Z758">
        <v>5</v>
      </c>
      <c r="AA758" s="10">
        <v>-33.28</v>
      </c>
      <c r="AB758">
        <v>5.53</v>
      </c>
      <c r="AC758" t="s">
        <v>3059</v>
      </c>
      <c r="AD758" t="s">
        <v>3070</v>
      </c>
      <c r="AE758" t="str">
        <f>IF(Orders[[#This Row],[Discount]]&gt;0, "Discounted", "Non-Discounted")</f>
        <v>Discounted</v>
      </c>
      <c r="AF758">
        <f>IF(Orders[[#This Row],[Profit]]&lt;0,Orders[[#This Row],[Profit]], 0)</f>
        <v>-24.44</v>
      </c>
      <c r="AG758">
        <f>IF(Orders[[#This Row],[Profit]]&gt;0,Orders[[#This Row],[Profit]], 0)</f>
        <v>0</v>
      </c>
      <c r="AH758" s="7" t="str">
        <f>IFERROR((Orders[[#This Row],[Sales]]/Orders[[#This Row],[Profit_Prodcut/]])*100, "")</f>
        <v/>
      </c>
      <c r="AI758" s="9">
        <f>Orders[[#This Row],[Discount]]</f>
        <v>7.0000000000000007E-2</v>
      </c>
    </row>
    <row r="759" spans="1:35">
      <c r="A759">
        <v>3006</v>
      </c>
      <c r="B759" t="s">
        <v>109</v>
      </c>
      <c r="C759" s="9">
        <v>0.02</v>
      </c>
      <c r="D759" s="7">
        <v>366.51</v>
      </c>
      <c r="E759">
        <v>55.99</v>
      </c>
      <c r="F759">
        <v>3.3</v>
      </c>
      <c r="G759">
        <v>1340</v>
      </c>
      <c r="H759" t="s">
        <v>1404</v>
      </c>
      <c r="I759" t="s">
        <v>52</v>
      </c>
      <c r="J759" t="s">
        <v>43</v>
      </c>
      <c r="K759" t="s">
        <v>80</v>
      </c>
      <c r="L759" t="s">
        <v>81</v>
      </c>
      <c r="M759" t="s">
        <v>54</v>
      </c>
      <c r="N759" t="s">
        <v>1403</v>
      </c>
      <c r="O759">
        <v>0.59</v>
      </c>
      <c r="P759" t="s">
        <v>36</v>
      </c>
      <c r="Q759" t="s">
        <v>56</v>
      </c>
      <c r="R759" t="s">
        <v>74</v>
      </c>
      <c r="S759" t="s">
        <v>93</v>
      </c>
      <c r="T759">
        <v>10170</v>
      </c>
      <c r="U759" s="1">
        <v>42045</v>
      </c>
      <c r="V759" s="1">
        <v>42045</v>
      </c>
      <c r="W759">
        <v>63</v>
      </c>
      <c r="X759" s="6">
        <v>2997.07</v>
      </c>
      <c r="Y759">
        <v>21636</v>
      </c>
      <c r="Z759">
        <v>0</v>
      </c>
      <c r="AA759" s="10">
        <v>12.23</v>
      </c>
      <c r="AB759">
        <v>61.16</v>
      </c>
      <c r="AC759" t="s">
        <v>3059</v>
      </c>
      <c r="AD759" t="s">
        <v>3070</v>
      </c>
      <c r="AE759" t="str">
        <f>IF(Orders[[#This Row],[Discount]]&gt;0, "Discounted", "Non-Discounted")</f>
        <v>Discounted</v>
      </c>
      <c r="AF759">
        <f>IF(Orders[[#This Row],[Profit]]&lt;0,Orders[[#This Row],[Profit]], 0)</f>
        <v>0</v>
      </c>
      <c r="AG759">
        <f>IF(Orders[[#This Row],[Profit]]&gt;0,Orders[[#This Row],[Profit]], 0)</f>
        <v>366.51</v>
      </c>
      <c r="AH759" s="7">
        <f>IFERROR((Orders[[#This Row],[Sales]]/Orders[[#This Row],[Profit_Prodcut/]])*100, "")</f>
        <v>817.73212190663287</v>
      </c>
      <c r="AI759" s="9">
        <f>Orders[[#This Row],[Discount]]</f>
        <v>0.02</v>
      </c>
    </row>
    <row r="760" spans="1:35">
      <c r="A760">
        <v>3431</v>
      </c>
      <c r="B760" t="s">
        <v>40</v>
      </c>
      <c r="C760" s="9">
        <v>7.0000000000000007E-2</v>
      </c>
      <c r="D760" s="7">
        <v>27.38</v>
      </c>
      <c r="E760">
        <v>3.98</v>
      </c>
      <c r="F760">
        <v>0.83</v>
      </c>
      <c r="G760">
        <v>1340</v>
      </c>
      <c r="H760" t="s">
        <v>1404</v>
      </c>
      <c r="I760" t="s">
        <v>52</v>
      </c>
      <c r="J760" t="s">
        <v>43</v>
      </c>
      <c r="K760" t="s">
        <v>32</v>
      </c>
      <c r="L760" t="s">
        <v>33</v>
      </c>
      <c r="M760" t="s">
        <v>34</v>
      </c>
      <c r="N760" t="s">
        <v>1406</v>
      </c>
      <c r="O760">
        <v>0.51</v>
      </c>
      <c r="P760" t="s">
        <v>36</v>
      </c>
      <c r="Q760" t="s">
        <v>56</v>
      </c>
      <c r="R760" t="s">
        <v>74</v>
      </c>
      <c r="S760" t="s">
        <v>93</v>
      </c>
      <c r="T760">
        <v>10170</v>
      </c>
      <c r="U760" s="1">
        <v>42161</v>
      </c>
      <c r="V760" s="1">
        <v>42164</v>
      </c>
      <c r="W760">
        <v>76</v>
      </c>
      <c r="X760" s="6">
        <v>282.85000000000002</v>
      </c>
      <c r="Y760">
        <v>24455</v>
      </c>
      <c r="Z760">
        <v>3</v>
      </c>
      <c r="AA760" s="10">
        <v>9.68</v>
      </c>
      <c r="AB760">
        <v>21.29</v>
      </c>
      <c r="AC760" t="s">
        <v>3058</v>
      </c>
      <c r="AD760" t="s">
        <v>3070</v>
      </c>
      <c r="AE760" t="str">
        <f>IF(Orders[[#This Row],[Discount]]&gt;0, "Discounted", "Non-Discounted")</f>
        <v>Discounted</v>
      </c>
      <c r="AF760">
        <f>IF(Orders[[#This Row],[Profit]]&lt;0,Orders[[#This Row],[Profit]], 0)</f>
        <v>0</v>
      </c>
      <c r="AG760">
        <f>IF(Orders[[#This Row],[Profit]]&gt;0,Orders[[#This Row],[Profit]], 0)</f>
        <v>27.38</v>
      </c>
      <c r="AH760" s="7">
        <f>IFERROR((Orders[[#This Row],[Sales]]/Orders[[#This Row],[Profit_Prodcut/]])*100, "")</f>
        <v>1033.0533235938642</v>
      </c>
      <c r="AI760" s="9">
        <f>Orders[[#This Row],[Discount]]</f>
        <v>7.0000000000000007E-2</v>
      </c>
    </row>
    <row r="761" spans="1:35">
      <c r="A761">
        <v>21005</v>
      </c>
      <c r="B761" t="s">
        <v>109</v>
      </c>
      <c r="C761" s="9">
        <v>7.0000000000000007E-2</v>
      </c>
      <c r="D761" s="7">
        <v>-12.71</v>
      </c>
      <c r="E761">
        <v>5.98</v>
      </c>
      <c r="F761">
        <v>4.6900000000000004</v>
      </c>
      <c r="G761">
        <v>1341</v>
      </c>
      <c r="H761" t="s">
        <v>1407</v>
      </c>
      <c r="I761" t="s">
        <v>52</v>
      </c>
      <c r="J761" t="s">
        <v>43</v>
      </c>
      <c r="K761" t="s">
        <v>32</v>
      </c>
      <c r="L761" t="s">
        <v>144</v>
      </c>
      <c r="M761" t="s">
        <v>62</v>
      </c>
      <c r="N761" t="s">
        <v>1405</v>
      </c>
      <c r="O761">
        <v>0.68</v>
      </c>
      <c r="P761" t="s">
        <v>36</v>
      </c>
      <c r="Q761" t="s">
        <v>56</v>
      </c>
      <c r="R761" t="s">
        <v>237</v>
      </c>
      <c r="S761" t="s">
        <v>1408</v>
      </c>
      <c r="T761">
        <v>17201</v>
      </c>
      <c r="U761" s="1">
        <v>42045</v>
      </c>
      <c r="V761" s="1">
        <v>42050</v>
      </c>
      <c r="W761">
        <v>3</v>
      </c>
      <c r="X761" s="6">
        <v>20.03</v>
      </c>
      <c r="Y761">
        <v>91244</v>
      </c>
      <c r="Z761">
        <v>5</v>
      </c>
      <c r="AA761" s="10">
        <v>-63.45</v>
      </c>
      <c r="AB761">
        <v>1.51</v>
      </c>
      <c r="AC761" t="s">
        <v>3059</v>
      </c>
      <c r="AD761" t="s">
        <v>3070</v>
      </c>
      <c r="AE761" t="str">
        <f>IF(Orders[[#This Row],[Discount]]&gt;0, "Discounted", "Non-Discounted")</f>
        <v>Discounted</v>
      </c>
      <c r="AF761">
        <f>IF(Orders[[#This Row],[Profit]]&lt;0,Orders[[#This Row],[Profit]], 0)</f>
        <v>-12.71</v>
      </c>
      <c r="AG761">
        <f>IF(Orders[[#This Row],[Profit]]&gt;0,Orders[[#This Row],[Profit]], 0)</f>
        <v>0</v>
      </c>
      <c r="AH761" s="7" t="str">
        <f>IFERROR((Orders[[#This Row],[Sales]]/Orders[[#This Row],[Profit_Prodcut/]])*100, "")</f>
        <v/>
      </c>
      <c r="AI761" s="9">
        <f>Orders[[#This Row],[Discount]]</f>
        <v>7.0000000000000007E-2</v>
      </c>
    </row>
    <row r="762" spans="1:35">
      <c r="A762">
        <v>21430</v>
      </c>
      <c r="B762" t="s">
        <v>40</v>
      </c>
      <c r="C762" s="9">
        <v>0</v>
      </c>
      <c r="D762" s="7">
        <v>-5.29</v>
      </c>
      <c r="E762">
        <v>20.89</v>
      </c>
      <c r="F762">
        <v>1.99</v>
      </c>
      <c r="G762">
        <v>1341</v>
      </c>
      <c r="H762" t="s">
        <v>1407</v>
      </c>
      <c r="I762" t="s">
        <v>52</v>
      </c>
      <c r="J762" t="s">
        <v>43</v>
      </c>
      <c r="K762" t="s">
        <v>80</v>
      </c>
      <c r="L762" t="s">
        <v>183</v>
      </c>
      <c r="M762" t="s">
        <v>54</v>
      </c>
      <c r="N762" t="s">
        <v>1409</v>
      </c>
      <c r="O762">
        <v>0.48</v>
      </c>
      <c r="P762" t="s">
        <v>36</v>
      </c>
      <c r="Q762" t="s">
        <v>56</v>
      </c>
      <c r="R762" t="s">
        <v>237</v>
      </c>
      <c r="S762" t="s">
        <v>1408</v>
      </c>
      <c r="T762">
        <v>17201</v>
      </c>
      <c r="U762" s="1">
        <v>42161</v>
      </c>
      <c r="V762" s="1">
        <v>42163</v>
      </c>
      <c r="W762">
        <v>4</v>
      </c>
      <c r="X762" s="6">
        <v>84.56</v>
      </c>
      <c r="Y762">
        <v>91245</v>
      </c>
      <c r="Z762">
        <v>2</v>
      </c>
      <c r="AA762" s="10">
        <v>-6.26</v>
      </c>
      <c r="AB762">
        <v>0</v>
      </c>
      <c r="AC762" t="s">
        <v>3058</v>
      </c>
      <c r="AD762" t="s">
        <v>3071</v>
      </c>
      <c r="AE762" t="str">
        <f>IF(Orders[[#This Row],[Discount]]&gt;0, "Discounted", "Non-Discounted")</f>
        <v>Non-Discounted</v>
      </c>
      <c r="AF762">
        <f>IF(Orders[[#This Row],[Profit]]&lt;0,Orders[[#This Row],[Profit]], 0)</f>
        <v>-5.29</v>
      </c>
      <c r="AG762">
        <f>IF(Orders[[#This Row],[Profit]]&gt;0,Orders[[#This Row],[Profit]], 0)</f>
        <v>0</v>
      </c>
      <c r="AH762" s="7" t="str">
        <f>IFERROR((Orders[[#This Row],[Sales]]/Orders[[#This Row],[Profit_Prodcut/]])*100, "")</f>
        <v/>
      </c>
      <c r="AI762" s="9">
        <f>Orders[[#This Row],[Discount]]</f>
        <v>0</v>
      </c>
    </row>
    <row r="763" spans="1:35">
      <c r="A763">
        <v>21431</v>
      </c>
      <c r="B763" t="s">
        <v>40</v>
      </c>
      <c r="C763" s="9">
        <v>7.0000000000000007E-2</v>
      </c>
      <c r="D763" s="7">
        <v>41.07</v>
      </c>
      <c r="E763">
        <v>3.98</v>
      </c>
      <c r="F763">
        <v>0.83</v>
      </c>
      <c r="G763">
        <v>1341</v>
      </c>
      <c r="H763" t="s">
        <v>1407</v>
      </c>
      <c r="I763" t="s">
        <v>52</v>
      </c>
      <c r="J763" t="s">
        <v>43</v>
      </c>
      <c r="K763" t="s">
        <v>32</v>
      </c>
      <c r="L763" t="s">
        <v>33</v>
      </c>
      <c r="M763" t="s">
        <v>34</v>
      </c>
      <c r="N763" t="s">
        <v>1406</v>
      </c>
      <c r="O763">
        <v>0.51</v>
      </c>
      <c r="P763" t="s">
        <v>36</v>
      </c>
      <c r="Q763" t="s">
        <v>56</v>
      </c>
      <c r="R763" t="s">
        <v>237</v>
      </c>
      <c r="S763" t="s">
        <v>1408</v>
      </c>
      <c r="T763">
        <v>17201</v>
      </c>
      <c r="U763" s="1">
        <v>42161</v>
      </c>
      <c r="V763" s="1">
        <v>42164</v>
      </c>
      <c r="W763">
        <v>19</v>
      </c>
      <c r="X763" s="6">
        <v>70.709999999999994</v>
      </c>
      <c r="Y763">
        <v>91245</v>
      </c>
      <c r="Z763">
        <v>3</v>
      </c>
      <c r="AA763" s="10">
        <v>58.08</v>
      </c>
      <c r="AB763">
        <v>5.32</v>
      </c>
      <c r="AC763" t="s">
        <v>3058</v>
      </c>
      <c r="AD763" t="s">
        <v>3070</v>
      </c>
      <c r="AE763" t="str">
        <f>IF(Orders[[#This Row],[Discount]]&gt;0, "Discounted", "Non-Discounted")</f>
        <v>Discounted</v>
      </c>
      <c r="AF763">
        <f>IF(Orders[[#This Row],[Profit]]&lt;0,Orders[[#This Row],[Profit]], 0)</f>
        <v>0</v>
      </c>
      <c r="AG763">
        <f>IF(Orders[[#This Row],[Profit]]&gt;0,Orders[[#This Row],[Profit]], 0)</f>
        <v>41.07</v>
      </c>
      <c r="AH763" s="7">
        <f>IFERROR((Orders[[#This Row],[Sales]]/Orders[[#This Row],[Profit_Prodcut/]])*100, "")</f>
        <v>172.16946676406135</v>
      </c>
      <c r="AI763" s="9">
        <f>Orders[[#This Row],[Discount]]</f>
        <v>7.0000000000000007E-2</v>
      </c>
    </row>
    <row r="764" spans="1:35">
      <c r="A764">
        <v>20804</v>
      </c>
      <c r="B764" t="s">
        <v>109</v>
      </c>
      <c r="C764" s="9">
        <v>0.1</v>
      </c>
      <c r="D764" s="7">
        <v>-94.49</v>
      </c>
      <c r="E764">
        <v>2.62</v>
      </c>
      <c r="F764">
        <v>0.8</v>
      </c>
      <c r="G764">
        <v>1347</v>
      </c>
      <c r="H764" t="s">
        <v>1410</v>
      </c>
      <c r="I764" t="s">
        <v>52</v>
      </c>
      <c r="J764" t="s">
        <v>43</v>
      </c>
      <c r="K764" t="s">
        <v>32</v>
      </c>
      <c r="L764" t="s">
        <v>69</v>
      </c>
      <c r="M764" t="s">
        <v>34</v>
      </c>
      <c r="N764" t="s">
        <v>1411</v>
      </c>
      <c r="O764">
        <v>0.39</v>
      </c>
      <c r="P764" t="s">
        <v>36</v>
      </c>
      <c r="Q764" t="s">
        <v>139</v>
      </c>
      <c r="R764" t="s">
        <v>365</v>
      </c>
      <c r="S764" t="s">
        <v>1412</v>
      </c>
      <c r="T764">
        <v>33511</v>
      </c>
      <c r="U764" s="1">
        <v>42124</v>
      </c>
      <c r="V764" s="1">
        <v>42130</v>
      </c>
      <c r="W764">
        <v>21</v>
      </c>
      <c r="X764" s="6">
        <v>51.86</v>
      </c>
      <c r="Y764">
        <v>89686</v>
      </c>
      <c r="Z764">
        <v>6</v>
      </c>
      <c r="AA764" s="10">
        <v>-182.2</v>
      </c>
      <c r="AB764">
        <v>5.76</v>
      </c>
      <c r="AC764" t="s">
        <v>3061</v>
      </c>
      <c r="AD764" t="s">
        <v>3070</v>
      </c>
      <c r="AE764" t="str">
        <f>IF(Orders[[#This Row],[Discount]]&gt;0, "Discounted", "Non-Discounted")</f>
        <v>Discounted</v>
      </c>
      <c r="AF764">
        <f>IF(Orders[[#This Row],[Profit]]&lt;0,Orders[[#This Row],[Profit]], 0)</f>
        <v>-94.49</v>
      </c>
      <c r="AG764">
        <f>IF(Orders[[#This Row],[Profit]]&gt;0,Orders[[#This Row],[Profit]], 0)</f>
        <v>0</v>
      </c>
      <c r="AH764" s="7" t="str">
        <f>IFERROR((Orders[[#This Row],[Sales]]/Orders[[#This Row],[Profit_Prodcut/]])*100, "")</f>
        <v/>
      </c>
      <c r="AI764" s="9">
        <f>Orders[[#This Row],[Discount]]</f>
        <v>0.1</v>
      </c>
    </row>
    <row r="765" spans="1:35">
      <c r="A765">
        <v>22414</v>
      </c>
      <c r="B765" t="s">
        <v>28</v>
      </c>
      <c r="C765" s="9">
        <v>0</v>
      </c>
      <c r="D765" s="7">
        <v>-172.3</v>
      </c>
      <c r="E765">
        <v>12.2</v>
      </c>
      <c r="F765">
        <v>6.02</v>
      </c>
      <c r="G765">
        <v>1350</v>
      </c>
      <c r="H765" t="s">
        <v>1413</v>
      </c>
      <c r="I765" t="s">
        <v>30</v>
      </c>
      <c r="J765" t="s">
        <v>43</v>
      </c>
      <c r="K765" t="s">
        <v>44</v>
      </c>
      <c r="L765" t="s">
        <v>53</v>
      </c>
      <c r="M765" t="s">
        <v>54</v>
      </c>
      <c r="N765" t="s">
        <v>1414</v>
      </c>
      <c r="O765">
        <v>0.43</v>
      </c>
      <c r="P765" t="s">
        <v>36</v>
      </c>
      <c r="Q765" t="s">
        <v>139</v>
      </c>
      <c r="R765" t="s">
        <v>365</v>
      </c>
      <c r="S765" t="s">
        <v>1415</v>
      </c>
      <c r="T765">
        <v>33055</v>
      </c>
      <c r="U765" s="1">
        <v>42111</v>
      </c>
      <c r="V765" s="1">
        <v>42112</v>
      </c>
      <c r="W765">
        <v>4</v>
      </c>
      <c r="X765" s="6">
        <v>56.24</v>
      </c>
      <c r="Y765">
        <v>88233</v>
      </c>
      <c r="Z765">
        <v>1</v>
      </c>
      <c r="AA765" s="10">
        <v>-306.36</v>
      </c>
      <c r="AB765">
        <v>0</v>
      </c>
      <c r="AC765" t="s">
        <v>3061</v>
      </c>
      <c r="AD765" t="s">
        <v>3071</v>
      </c>
      <c r="AE765" t="str">
        <f>IF(Orders[[#This Row],[Discount]]&gt;0, "Discounted", "Non-Discounted")</f>
        <v>Non-Discounted</v>
      </c>
      <c r="AF765">
        <f>IF(Orders[[#This Row],[Profit]]&lt;0,Orders[[#This Row],[Profit]], 0)</f>
        <v>-172.3</v>
      </c>
      <c r="AG765">
        <f>IF(Orders[[#This Row],[Profit]]&gt;0,Orders[[#This Row],[Profit]], 0)</f>
        <v>0</v>
      </c>
      <c r="AH765" s="7" t="str">
        <f>IFERROR((Orders[[#This Row],[Sales]]/Orders[[#This Row],[Profit_Prodcut/]])*100, "")</f>
        <v/>
      </c>
      <c r="AI765" s="9">
        <f>Orders[[#This Row],[Discount]]</f>
        <v>0</v>
      </c>
    </row>
    <row r="766" spans="1:35">
      <c r="A766">
        <v>18499</v>
      </c>
      <c r="B766" t="s">
        <v>40</v>
      </c>
      <c r="C766" s="9">
        <v>0.1</v>
      </c>
      <c r="D766" s="7">
        <v>3285.48</v>
      </c>
      <c r="E766">
        <v>110.99</v>
      </c>
      <c r="F766">
        <v>8.99</v>
      </c>
      <c r="G766">
        <v>1351</v>
      </c>
      <c r="H766" t="s">
        <v>1416</v>
      </c>
      <c r="I766" t="s">
        <v>30</v>
      </c>
      <c r="J766" t="s">
        <v>43</v>
      </c>
      <c r="K766" t="s">
        <v>80</v>
      </c>
      <c r="L766" t="s">
        <v>81</v>
      </c>
      <c r="M766" t="s">
        <v>62</v>
      </c>
      <c r="N766" t="s">
        <v>1417</v>
      </c>
      <c r="O766">
        <v>0.56999999999999995</v>
      </c>
      <c r="P766" t="s">
        <v>36</v>
      </c>
      <c r="Q766" t="s">
        <v>139</v>
      </c>
      <c r="R766" t="s">
        <v>365</v>
      </c>
      <c r="S766" t="s">
        <v>1418</v>
      </c>
      <c r="T766">
        <v>33063</v>
      </c>
      <c r="U766" s="1">
        <v>42031</v>
      </c>
      <c r="V766" s="1">
        <v>42033</v>
      </c>
      <c r="W766">
        <v>7</v>
      </c>
      <c r="X766" s="6">
        <v>627.78</v>
      </c>
      <c r="Y766">
        <v>88232</v>
      </c>
      <c r="Z766">
        <v>2</v>
      </c>
      <c r="AA766" s="10">
        <v>523.35</v>
      </c>
      <c r="AB766">
        <v>69.75</v>
      </c>
      <c r="AC766" t="s">
        <v>3057</v>
      </c>
      <c r="AD766" t="s">
        <v>3070</v>
      </c>
      <c r="AE766" t="str">
        <f>IF(Orders[[#This Row],[Discount]]&gt;0, "Discounted", "Non-Discounted")</f>
        <v>Discounted</v>
      </c>
      <c r="AF766">
        <f>IF(Orders[[#This Row],[Profit]]&lt;0,Orders[[#This Row],[Profit]], 0)</f>
        <v>0</v>
      </c>
      <c r="AG766">
        <f>IF(Orders[[#This Row],[Profit]]&gt;0,Orders[[#This Row],[Profit]], 0)</f>
        <v>3285.48</v>
      </c>
      <c r="AH766" s="7">
        <f>IFERROR((Orders[[#This Row],[Sales]]/Orders[[#This Row],[Profit_Prodcut/]])*100, "")</f>
        <v>19.107710288907555</v>
      </c>
      <c r="AI766" s="9">
        <f>Orders[[#This Row],[Discount]]</f>
        <v>0.1</v>
      </c>
    </row>
    <row r="767" spans="1:35">
      <c r="A767">
        <v>24232</v>
      </c>
      <c r="B767" t="s">
        <v>28</v>
      </c>
      <c r="C767" s="9">
        <v>0.05</v>
      </c>
      <c r="D767" s="7">
        <v>46.04</v>
      </c>
      <c r="E767">
        <v>17.670000000000002</v>
      </c>
      <c r="F767">
        <v>8.99</v>
      </c>
      <c r="G767">
        <v>1352</v>
      </c>
      <c r="H767" t="s">
        <v>1419</v>
      </c>
      <c r="I767" t="s">
        <v>52</v>
      </c>
      <c r="J767" t="s">
        <v>43</v>
      </c>
      <c r="K767" t="s">
        <v>44</v>
      </c>
      <c r="L767" t="s">
        <v>53</v>
      </c>
      <c r="M767" t="s">
        <v>54</v>
      </c>
      <c r="N767" t="s">
        <v>810</v>
      </c>
      <c r="O767">
        <v>0.47</v>
      </c>
      <c r="P767" t="s">
        <v>36</v>
      </c>
      <c r="Q767" t="s">
        <v>56</v>
      </c>
      <c r="R767" t="s">
        <v>418</v>
      </c>
      <c r="S767" t="s">
        <v>1420</v>
      </c>
      <c r="T767">
        <v>20746</v>
      </c>
      <c r="U767" s="1">
        <v>42124</v>
      </c>
      <c r="V767" s="1">
        <v>42125</v>
      </c>
      <c r="W767">
        <v>16</v>
      </c>
      <c r="X767" s="6">
        <v>283.44</v>
      </c>
      <c r="Y767">
        <v>88234</v>
      </c>
      <c r="Z767">
        <v>1</v>
      </c>
      <c r="AA767" s="10">
        <v>16.239999999999998</v>
      </c>
      <c r="AB767">
        <v>14.92</v>
      </c>
      <c r="AC767" t="s">
        <v>3061</v>
      </c>
      <c r="AD767" t="s">
        <v>3070</v>
      </c>
      <c r="AE767" t="str">
        <f>IF(Orders[[#This Row],[Discount]]&gt;0, "Discounted", "Non-Discounted")</f>
        <v>Discounted</v>
      </c>
      <c r="AF767">
        <f>IF(Orders[[#This Row],[Profit]]&lt;0,Orders[[#This Row],[Profit]], 0)</f>
        <v>0</v>
      </c>
      <c r="AG767">
        <f>IF(Orders[[#This Row],[Profit]]&gt;0,Orders[[#This Row],[Profit]], 0)</f>
        <v>46.04</v>
      </c>
      <c r="AH767" s="7">
        <f>IFERROR((Orders[[#This Row],[Sales]]/Orders[[#This Row],[Profit_Prodcut/]])*100, "")</f>
        <v>615.63857515204165</v>
      </c>
      <c r="AI767" s="9">
        <f>Orders[[#This Row],[Discount]]</f>
        <v>0.05</v>
      </c>
    </row>
    <row r="768" spans="1:35">
      <c r="A768">
        <v>20870</v>
      </c>
      <c r="B768" t="s">
        <v>28</v>
      </c>
      <c r="C768" s="9">
        <v>0.1</v>
      </c>
      <c r="D768" s="7">
        <v>-1.07</v>
      </c>
      <c r="E768">
        <v>4.13</v>
      </c>
      <c r="F768">
        <v>0.99</v>
      </c>
      <c r="G768">
        <v>1354</v>
      </c>
      <c r="H768" t="s">
        <v>1421</v>
      </c>
      <c r="I768" t="s">
        <v>52</v>
      </c>
      <c r="J768" t="s">
        <v>117</v>
      </c>
      <c r="K768" t="s">
        <v>32</v>
      </c>
      <c r="L768" t="s">
        <v>137</v>
      </c>
      <c r="M768" t="s">
        <v>62</v>
      </c>
      <c r="N768" t="s">
        <v>1422</v>
      </c>
      <c r="O768">
        <v>0.39</v>
      </c>
      <c r="P768" t="s">
        <v>36</v>
      </c>
      <c r="Q768" t="s">
        <v>64</v>
      </c>
      <c r="R768" t="s">
        <v>133</v>
      </c>
      <c r="S768" t="s">
        <v>1423</v>
      </c>
      <c r="T768">
        <v>76086</v>
      </c>
      <c r="U768" s="1">
        <v>42046</v>
      </c>
      <c r="V768" s="1">
        <v>42046</v>
      </c>
      <c r="W768">
        <v>2</v>
      </c>
      <c r="X768" s="6">
        <v>8.3000000000000007</v>
      </c>
      <c r="Y768">
        <v>91209</v>
      </c>
      <c r="Z768">
        <v>0</v>
      </c>
      <c r="AA768" s="10">
        <v>-12.91</v>
      </c>
      <c r="AB768">
        <v>0.92</v>
      </c>
      <c r="AC768" t="s">
        <v>3059</v>
      </c>
      <c r="AD768" t="s">
        <v>3070</v>
      </c>
      <c r="AE768" t="str">
        <f>IF(Orders[[#This Row],[Discount]]&gt;0, "Discounted", "Non-Discounted")</f>
        <v>Discounted</v>
      </c>
      <c r="AF768">
        <f>IF(Orders[[#This Row],[Profit]]&lt;0,Orders[[#This Row],[Profit]], 0)</f>
        <v>-1.07</v>
      </c>
      <c r="AG768">
        <f>IF(Orders[[#This Row],[Profit]]&gt;0,Orders[[#This Row],[Profit]], 0)</f>
        <v>0</v>
      </c>
      <c r="AH768" s="7" t="str">
        <f>IFERROR((Orders[[#This Row],[Sales]]/Orders[[#This Row],[Profit_Prodcut/]])*100, "")</f>
        <v/>
      </c>
      <c r="AI768" s="9">
        <f>Orders[[#This Row],[Discount]]</f>
        <v>0.1</v>
      </c>
    </row>
    <row r="769" spans="1:35">
      <c r="A769">
        <v>20871</v>
      </c>
      <c r="B769" t="s">
        <v>28</v>
      </c>
      <c r="C769" s="9">
        <v>0.04</v>
      </c>
      <c r="D769" s="7">
        <v>4.41</v>
      </c>
      <c r="E769">
        <v>4.9800000000000004</v>
      </c>
      <c r="F769">
        <v>0.49</v>
      </c>
      <c r="G769">
        <v>1354</v>
      </c>
      <c r="H769" t="s">
        <v>1421</v>
      </c>
      <c r="I769" t="s">
        <v>52</v>
      </c>
      <c r="J769" t="s">
        <v>117</v>
      </c>
      <c r="K769" t="s">
        <v>32</v>
      </c>
      <c r="L769" t="s">
        <v>137</v>
      </c>
      <c r="M769" t="s">
        <v>62</v>
      </c>
      <c r="N769" t="s">
        <v>1424</v>
      </c>
      <c r="O769">
        <v>0.39</v>
      </c>
      <c r="P769" t="s">
        <v>36</v>
      </c>
      <c r="Q769" t="s">
        <v>64</v>
      </c>
      <c r="R769" t="s">
        <v>133</v>
      </c>
      <c r="S769" t="s">
        <v>1423</v>
      </c>
      <c r="T769">
        <v>76086</v>
      </c>
      <c r="U769" s="1">
        <v>42046</v>
      </c>
      <c r="V769" s="1">
        <v>42048</v>
      </c>
      <c r="W769">
        <v>2</v>
      </c>
      <c r="X769" s="6">
        <v>10.039999999999999</v>
      </c>
      <c r="Y769">
        <v>91209</v>
      </c>
      <c r="Z769">
        <v>2</v>
      </c>
      <c r="AA769" s="10">
        <v>43.93</v>
      </c>
      <c r="AB769">
        <v>0.42</v>
      </c>
      <c r="AC769" t="s">
        <v>3059</v>
      </c>
      <c r="AD769" t="s">
        <v>3070</v>
      </c>
      <c r="AE769" t="str">
        <f>IF(Orders[[#This Row],[Discount]]&gt;0, "Discounted", "Non-Discounted")</f>
        <v>Discounted</v>
      </c>
      <c r="AF769">
        <f>IF(Orders[[#This Row],[Profit]]&lt;0,Orders[[#This Row],[Profit]], 0)</f>
        <v>0</v>
      </c>
      <c r="AG769">
        <f>IF(Orders[[#This Row],[Profit]]&gt;0,Orders[[#This Row],[Profit]], 0)</f>
        <v>4.41</v>
      </c>
      <c r="AH769" s="7">
        <f>IFERROR((Orders[[#This Row],[Sales]]/Orders[[#This Row],[Profit_Prodcut/]])*100, "")</f>
        <v>227.66439909297048</v>
      </c>
      <c r="AI769" s="9">
        <f>Orders[[#This Row],[Discount]]</f>
        <v>0.04</v>
      </c>
    </row>
    <row r="770" spans="1:35">
      <c r="A770">
        <v>18733</v>
      </c>
      <c r="B770" t="s">
        <v>59</v>
      </c>
      <c r="C770" s="9">
        <v>0.03</v>
      </c>
      <c r="D770" s="7">
        <v>500.96</v>
      </c>
      <c r="E770">
        <v>125.99</v>
      </c>
      <c r="F770">
        <v>7.69</v>
      </c>
      <c r="G770">
        <v>1357</v>
      </c>
      <c r="H770" t="s">
        <v>1425</v>
      </c>
      <c r="I770" t="s">
        <v>52</v>
      </c>
      <c r="J770" t="s">
        <v>43</v>
      </c>
      <c r="K770" t="s">
        <v>80</v>
      </c>
      <c r="L770" t="s">
        <v>81</v>
      </c>
      <c r="M770" t="s">
        <v>62</v>
      </c>
      <c r="N770" t="s">
        <v>1227</v>
      </c>
      <c r="O770">
        <v>0.57999999999999996</v>
      </c>
      <c r="P770" t="s">
        <v>36</v>
      </c>
      <c r="Q770" t="s">
        <v>64</v>
      </c>
      <c r="R770" t="s">
        <v>133</v>
      </c>
      <c r="S770" t="s">
        <v>1426</v>
      </c>
      <c r="T770">
        <v>78596</v>
      </c>
      <c r="U770" s="1">
        <v>42158</v>
      </c>
      <c r="V770" s="1">
        <v>42160</v>
      </c>
      <c r="W770">
        <v>9</v>
      </c>
      <c r="X770" s="6">
        <v>981.65</v>
      </c>
      <c r="Y770">
        <v>88184</v>
      </c>
      <c r="Z770">
        <v>2</v>
      </c>
      <c r="AA770" s="10">
        <v>51.03</v>
      </c>
      <c r="AB770">
        <v>30.36</v>
      </c>
      <c r="AC770" t="s">
        <v>3058</v>
      </c>
      <c r="AD770" t="s">
        <v>3070</v>
      </c>
      <c r="AE770" t="str">
        <f>IF(Orders[[#This Row],[Discount]]&gt;0, "Discounted", "Non-Discounted")</f>
        <v>Discounted</v>
      </c>
      <c r="AF770">
        <f>IF(Orders[[#This Row],[Profit]]&lt;0,Orders[[#This Row],[Profit]], 0)</f>
        <v>0</v>
      </c>
      <c r="AG770">
        <f>IF(Orders[[#This Row],[Profit]]&gt;0,Orders[[#This Row],[Profit]], 0)</f>
        <v>500.96</v>
      </c>
      <c r="AH770" s="7">
        <f>IFERROR((Orders[[#This Row],[Sales]]/Orders[[#This Row],[Profit_Prodcut/]])*100, "")</f>
        <v>195.95376876397316</v>
      </c>
      <c r="AI770" s="9">
        <f>Orders[[#This Row],[Discount]]</f>
        <v>0.03</v>
      </c>
    </row>
    <row r="771" spans="1:35">
      <c r="A771">
        <v>18645</v>
      </c>
      <c r="B771" t="s">
        <v>28</v>
      </c>
      <c r="C771" s="9">
        <v>7.0000000000000007E-2</v>
      </c>
      <c r="D771" s="7">
        <v>1206.5999999999999</v>
      </c>
      <c r="E771">
        <v>119.99</v>
      </c>
      <c r="F771">
        <v>16.8</v>
      </c>
      <c r="G771">
        <v>1357</v>
      </c>
      <c r="H771" t="s">
        <v>1425</v>
      </c>
      <c r="I771" t="s">
        <v>42</v>
      </c>
      <c r="J771" t="s">
        <v>43</v>
      </c>
      <c r="K771" t="s">
        <v>80</v>
      </c>
      <c r="L771" t="s">
        <v>88</v>
      </c>
      <c r="M771" t="s">
        <v>124</v>
      </c>
      <c r="N771" t="s">
        <v>1427</v>
      </c>
      <c r="O771">
        <v>0.35</v>
      </c>
      <c r="P771" t="s">
        <v>36</v>
      </c>
      <c r="Q771" t="s">
        <v>64</v>
      </c>
      <c r="R771" t="s">
        <v>133</v>
      </c>
      <c r="S771" t="s">
        <v>1426</v>
      </c>
      <c r="T771">
        <v>78596</v>
      </c>
      <c r="U771" s="1">
        <v>42183</v>
      </c>
      <c r="V771" s="1">
        <v>42185</v>
      </c>
      <c r="W771">
        <v>15</v>
      </c>
      <c r="X771" s="6">
        <v>1748.69</v>
      </c>
      <c r="Y771">
        <v>88185</v>
      </c>
      <c r="Z771">
        <v>2</v>
      </c>
      <c r="AA771" s="10">
        <v>69</v>
      </c>
      <c r="AB771">
        <v>131.62</v>
      </c>
      <c r="AC771" t="s">
        <v>3058</v>
      </c>
      <c r="AD771" t="s">
        <v>3070</v>
      </c>
      <c r="AE771" t="str">
        <f>IF(Orders[[#This Row],[Discount]]&gt;0, "Discounted", "Non-Discounted")</f>
        <v>Discounted</v>
      </c>
      <c r="AF771">
        <f>IF(Orders[[#This Row],[Profit]]&lt;0,Orders[[#This Row],[Profit]], 0)</f>
        <v>0</v>
      </c>
      <c r="AG771">
        <f>IF(Orders[[#This Row],[Profit]]&gt;0,Orders[[#This Row],[Profit]], 0)</f>
        <v>1206.5999999999999</v>
      </c>
      <c r="AH771" s="7">
        <f>IFERROR((Orders[[#This Row],[Sales]]/Orders[[#This Row],[Profit_Prodcut/]])*100, "")</f>
        <v>144.92706779380077</v>
      </c>
      <c r="AI771" s="9">
        <f>Orders[[#This Row],[Discount]]</f>
        <v>7.0000000000000007E-2</v>
      </c>
    </row>
    <row r="772" spans="1:35">
      <c r="A772">
        <v>20830</v>
      </c>
      <c r="B772" t="s">
        <v>28</v>
      </c>
      <c r="C772" s="9">
        <v>0.03</v>
      </c>
      <c r="D772" s="7">
        <v>82.31</v>
      </c>
      <c r="E772">
        <v>14.34</v>
      </c>
      <c r="F772">
        <v>5</v>
      </c>
      <c r="G772">
        <v>1360</v>
      </c>
      <c r="H772" t="s">
        <v>1428</v>
      </c>
      <c r="I772" t="s">
        <v>52</v>
      </c>
      <c r="J772" t="s">
        <v>117</v>
      </c>
      <c r="K772" t="s">
        <v>44</v>
      </c>
      <c r="L772" t="s">
        <v>53</v>
      </c>
      <c r="M772" t="s">
        <v>54</v>
      </c>
      <c r="N772" t="s">
        <v>1429</v>
      </c>
      <c r="O772">
        <v>0.49</v>
      </c>
      <c r="P772" t="s">
        <v>36</v>
      </c>
      <c r="Q772" t="s">
        <v>64</v>
      </c>
      <c r="R772" t="s">
        <v>333</v>
      </c>
      <c r="S772" t="s">
        <v>1430</v>
      </c>
      <c r="T772">
        <v>52761</v>
      </c>
      <c r="U772" s="1">
        <v>42030</v>
      </c>
      <c r="V772" s="1">
        <v>42031</v>
      </c>
      <c r="W772">
        <v>8</v>
      </c>
      <c r="X772" s="6">
        <v>119.29</v>
      </c>
      <c r="Y772">
        <v>89595</v>
      </c>
      <c r="Z772">
        <v>1</v>
      </c>
      <c r="AA772" s="10">
        <v>69</v>
      </c>
      <c r="AB772">
        <v>3.69</v>
      </c>
      <c r="AC772" t="s">
        <v>3057</v>
      </c>
      <c r="AD772" t="s">
        <v>3070</v>
      </c>
      <c r="AE772" t="str">
        <f>IF(Orders[[#This Row],[Discount]]&gt;0, "Discounted", "Non-Discounted")</f>
        <v>Discounted</v>
      </c>
      <c r="AF772">
        <f>IF(Orders[[#This Row],[Profit]]&lt;0,Orders[[#This Row],[Profit]], 0)</f>
        <v>0</v>
      </c>
      <c r="AG772">
        <f>IF(Orders[[#This Row],[Profit]]&gt;0,Orders[[#This Row],[Profit]], 0)</f>
        <v>82.31</v>
      </c>
      <c r="AH772" s="7">
        <f>IFERROR((Orders[[#This Row],[Sales]]/Orders[[#This Row],[Profit_Prodcut/]])*100, "")</f>
        <v>144.92771230713157</v>
      </c>
      <c r="AI772" s="9">
        <f>Orders[[#This Row],[Discount]]</f>
        <v>0.03</v>
      </c>
    </row>
    <row r="773" spans="1:35">
      <c r="A773">
        <v>20829</v>
      </c>
      <c r="B773" t="s">
        <v>28</v>
      </c>
      <c r="C773" s="9">
        <v>0.01</v>
      </c>
      <c r="D773" s="7">
        <v>1.22</v>
      </c>
      <c r="E773">
        <v>2.89</v>
      </c>
      <c r="F773">
        <v>0.5</v>
      </c>
      <c r="G773">
        <v>1361</v>
      </c>
      <c r="H773" t="s">
        <v>1431</v>
      </c>
      <c r="I773" t="s">
        <v>52</v>
      </c>
      <c r="J773" t="s">
        <v>117</v>
      </c>
      <c r="K773" t="s">
        <v>32</v>
      </c>
      <c r="L773" t="s">
        <v>137</v>
      </c>
      <c r="M773" t="s">
        <v>62</v>
      </c>
      <c r="N773" t="s">
        <v>792</v>
      </c>
      <c r="O773">
        <v>0.38</v>
      </c>
      <c r="P773" t="s">
        <v>36</v>
      </c>
      <c r="Q773" t="s">
        <v>64</v>
      </c>
      <c r="R773" t="s">
        <v>303</v>
      </c>
      <c r="S773" t="s">
        <v>1432</v>
      </c>
      <c r="T773">
        <v>48101</v>
      </c>
      <c r="U773" s="1">
        <v>42030</v>
      </c>
      <c r="V773" s="1">
        <v>42032</v>
      </c>
      <c r="W773">
        <v>1</v>
      </c>
      <c r="X773" s="6">
        <v>3.08</v>
      </c>
      <c r="Y773">
        <v>89595</v>
      </c>
      <c r="Z773">
        <v>2</v>
      </c>
      <c r="AA773" s="10">
        <v>39.729999999999997</v>
      </c>
      <c r="AB773">
        <v>0.03</v>
      </c>
      <c r="AC773" t="s">
        <v>3057</v>
      </c>
      <c r="AD773" t="s">
        <v>3070</v>
      </c>
      <c r="AE773" t="str">
        <f>IF(Orders[[#This Row],[Discount]]&gt;0, "Discounted", "Non-Discounted")</f>
        <v>Discounted</v>
      </c>
      <c r="AF773">
        <f>IF(Orders[[#This Row],[Profit]]&lt;0,Orders[[#This Row],[Profit]], 0)</f>
        <v>0</v>
      </c>
      <c r="AG773">
        <f>IF(Orders[[#This Row],[Profit]]&gt;0,Orders[[#This Row],[Profit]], 0)</f>
        <v>1.22</v>
      </c>
      <c r="AH773" s="7">
        <f>IFERROR((Orders[[#This Row],[Sales]]/Orders[[#This Row],[Profit_Prodcut/]])*100, "")</f>
        <v>252.45901639344262</v>
      </c>
      <c r="AI773" s="9">
        <f>Orders[[#This Row],[Discount]]</f>
        <v>0.01</v>
      </c>
    </row>
    <row r="774" spans="1:35">
      <c r="A774">
        <v>24432</v>
      </c>
      <c r="B774" t="s">
        <v>50</v>
      </c>
      <c r="C774" s="9">
        <v>0.01</v>
      </c>
      <c r="D774" s="7">
        <v>-15.63</v>
      </c>
      <c r="E774">
        <v>6.48</v>
      </c>
      <c r="F774">
        <v>6.22</v>
      </c>
      <c r="G774">
        <v>1361</v>
      </c>
      <c r="H774" t="s">
        <v>1431</v>
      </c>
      <c r="I774" t="s">
        <v>30</v>
      </c>
      <c r="J774" t="s">
        <v>117</v>
      </c>
      <c r="K774" t="s">
        <v>32</v>
      </c>
      <c r="L774" t="s">
        <v>96</v>
      </c>
      <c r="M774" t="s">
        <v>62</v>
      </c>
      <c r="N774" t="s">
        <v>1433</v>
      </c>
      <c r="O774">
        <v>0.37</v>
      </c>
      <c r="P774" t="s">
        <v>36</v>
      </c>
      <c r="Q774" t="s">
        <v>64</v>
      </c>
      <c r="R774" t="s">
        <v>303</v>
      </c>
      <c r="S774" t="s">
        <v>1432</v>
      </c>
      <c r="T774">
        <v>48101</v>
      </c>
      <c r="U774" s="1">
        <v>42045</v>
      </c>
      <c r="V774" s="1">
        <v>42046</v>
      </c>
      <c r="W774">
        <v>9</v>
      </c>
      <c r="X774" s="6">
        <v>69.459999999999994</v>
      </c>
      <c r="Y774">
        <v>89596</v>
      </c>
      <c r="Z774">
        <v>1</v>
      </c>
      <c r="AA774" s="10">
        <v>-22.5</v>
      </c>
      <c r="AB774">
        <v>0.7</v>
      </c>
      <c r="AC774" t="s">
        <v>3059</v>
      </c>
      <c r="AD774" t="s">
        <v>3070</v>
      </c>
      <c r="AE774" t="str">
        <f>IF(Orders[[#This Row],[Discount]]&gt;0, "Discounted", "Non-Discounted")</f>
        <v>Discounted</v>
      </c>
      <c r="AF774">
        <f>IF(Orders[[#This Row],[Profit]]&lt;0,Orders[[#This Row],[Profit]], 0)</f>
        <v>-15.63</v>
      </c>
      <c r="AG774">
        <f>IF(Orders[[#This Row],[Profit]]&gt;0,Orders[[#This Row],[Profit]], 0)</f>
        <v>0</v>
      </c>
      <c r="AH774" s="7" t="str">
        <f>IFERROR((Orders[[#This Row],[Sales]]/Orders[[#This Row],[Profit_Prodcut/]])*100, "")</f>
        <v/>
      </c>
      <c r="AI774" s="9">
        <f>Orders[[#This Row],[Discount]]</f>
        <v>0.01</v>
      </c>
    </row>
    <row r="775" spans="1:35">
      <c r="A775">
        <v>24433</v>
      </c>
      <c r="B775" t="s">
        <v>50</v>
      </c>
      <c r="C775" s="9">
        <v>0.03</v>
      </c>
      <c r="D775" s="7">
        <v>790.55</v>
      </c>
      <c r="E775">
        <v>85.99</v>
      </c>
      <c r="F775">
        <v>3.3</v>
      </c>
      <c r="G775">
        <v>1361</v>
      </c>
      <c r="H775" t="s">
        <v>1431</v>
      </c>
      <c r="I775" t="s">
        <v>52</v>
      </c>
      <c r="J775" t="s">
        <v>117</v>
      </c>
      <c r="K775" t="s">
        <v>80</v>
      </c>
      <c r="L775" t="s">
        <v>81</v>
      </c>
      <c r="M775" t="s">
        <v>54</v>
      </c>
      <c r="N775" t="s">
        <v>538</v>
      </c>
      <c r="O775">
        <v>0.37</v>
      </c>
      <c r="P775" t="s">
        <v>36</v>
      </c>
      <c r="Q775" t="s">
        <v>64</v>
      </c>
      <c r="R775" t="s">
        <v>303</v>
      </c>
      <c r="S775" t="s">
        <v>1432</v>
      </c>
      <c r="T775">
        <v>48101</v>
      </c>
      <c r="U775" s="1">
        <v>42045</v>
      </c>
      <c r="V775" s="1">
        <v>42047</v>
      </c>
      <c r="W775">
        <v>16</v>
      </c>
      <c r="X775" s="6">
        <v>1145.72</v>
      </c>
      <c r="Y775">
        <v>89596</v>
      </c>
      <c r="Z775">
        <v>2</v>
      </c>
      <c r="AA775" s="10">
        <v>69</v>
      </c>
      <c r="AB775">
        <v>35.43</v>
      </c>
      <c r="AC775" t="s">
        <v>3059</v>
      </c>
      <c r="AD775" t="s">
        <v>3070</v>
      </c>
      <c r="AE775" t="str">
        <f>IF(Orders[[#This Row],[Discount]]&gt;0, "Discounted", "Non-Discounted")</f>
        <v>Discounted</v>
      </c>
      <c r="AF775">
        <f>IF(Orders[[#This Row],[Profit]]&lt;0,Orders[[#This Row],[Profit]], 0)</f>
        <v>0</v>
      </c>
      <c r="AG775">
        <f>IF(Orders[[#This Row],[Profit]]&gt;0,Orders[[#This Row],[Profit]], 0)</f>
        <v>790.55</v>
      </c>
      <c r="AH775" s="7">
        <f>IFERROR((Orders[[#This Row],[Sales]]/Orders[[#This Row],[Profit_Prodcut/]])*100, "")</f>
        <v>144.92694959205616</v>
      </c>
      <c r="AI775" s="9">
        <f>Orders[[#This Row],[Discount]]</f>
        <v>0.03</v>
      </c>
    </row>
    <row r="776" spans="1:35">
      <c r="A776">
        <v>23011</v>
      </c>
      <c r="B776" t="s">
        <v>59</v>
      </c>
      <c r="C776" s="9">
        <v>0.05</v>
      </c>
      <c r="D776" s="7">
        <v>5.47</v>
      </c>
      <c r="E776">
        <v>12.97</v>
      </c>
      <c r="F776">
        <v>1.49</v>
      </c>
      <c r="G776">
        <v>1363</v>
      </c>
      <c r="H776" t="s">
        <v>1434</v>
      </c>
      <c r="I776" t="s">
        <v>52</v>
      </c>
      <c r="J776" t="s">
        <v>117</v>
      </c>
      <c r="K776" t="s">
        <v>32</v>
      </c>
      <c r="L776" t="s">
        <v>112</v>
      </c>
      <c r="M776" t="s">
        <v>62</v>
      </c>
      <c r="N776" t="s">
        <v>1435</v>
      </c>
      <c r="O776">
        <v>0.35</v>
      </c>
      <c r="P776" t="s">
        <v>36</v>
      </c>
      <c r="Q776" t="s">
        <v>139</v>
      </c>
      <c r="R776" t="s">
        <v>365</v>
      </c>
      <c r="S776" t="s">
        <v>1436</v>
      </c>
      <c r="T776">
        <v>32707</v>
      </c>
      <c r="U776" s="1">
        <v>42039</v>
      </c>
      <c r="V776" s="1">
        <v>42041</v>
      </c>
      <c r="W776">
        <v>2</v>
      </c>
      <c r="X776" s="6">
        <v>26.37</v>
      </c>
      <c r="Y776">
        <v>89993</v>
      </c>
      <c r="Z776">
        <v>2</v>
      </c>
      <c r="AA776" s="10">
        <v>20.73</v>
      </c>
      <c r="AB776">
        <v>1.39</v>
      </c>
      <c r="AC776" t="s">
        <v>3059</v>
      </c>
      <c r="AD776" t="s">
        <v>3070</v>
      </c>
      <c r="AE776" t="str">
        <f>IF(Orders[[#This Row],[Discount]]&gt;0, "Discounted", "Non-Discounted")</f>
        <v>Discounted</v>
      </c>
      <c r="AF776">
        <f>IF(Orders[[#This Row],[Profit]]&lt;0,Orders[[#This Row],[Profit]], 0)</f>
        <v>0</v>
      </c>
      <c r="AG776">
        <f>IF(Orders[[#This Row],[Profit]]&gt;0,Orders[[#This Row],[Profit]], 0)</f>
        <v>5.47</v>
      </c>
      <c r="AH776" s="7">
        <f>IFERROR((Orders[[#This Row],[Sales]]/Orders[[#This Row],[Profit_Prodcut/]])*100, "")</f>
        <v>482.08409506398544</v>
      </c>
      <c r="AI776" s="9">
        <f>Orders[[#This Row],[Discount]]</f>
        <v>0.05</v>
      </c>
    </row>
    <row r="777" spans="1:35">
      <c r="A777">
        <v>23012</v>
      </c>
      <c r="B777" t="s">
        <v>59</v>
      </c>
      <c r="C777" s="9">
        <v>0.06</v>
      </c>
      <c r="D777" s="7">
        <v>-149.12</v>
      </c>
      <c r="E777">
        <v>5.81</v>
      </c>
      <c r="F777">
        <v>3.37</v>
      </c>
      <c r="G777">
        <v>1363</v>
      </c>
      <c r="H777" t="s">
        <v>1434</v>
      </c>
      <c r="I777" t="s">
        <v>52</v>
      </c>
      <c r="J777" t="s">
        <v>117</v>
      </c>
      <c r="K777" t="s">
        <v>32</v>
      </c>
      <c r="L777" t="s">
        <v>69</v>
      </c>
      <c r="M777" t="s">
        <v>34</v>
      </c>
      <c r="N777" t="s">
        <v>1437</v>
      </c>
      <c r="O777">
        <v>0.54</v>
      </c>
      <c r="P777" t="s">
        <v>36</v>
      </c>
      <c r="Q777" t="s">
        <v>139</v>
      </c>
      <c r="R777" t="s">
        <v>365</v>
      </c>
      <c r="S777" t="s">
        <v>1436</v>
      </c>
      <c r="T777">
        <v>32707</v>
      </c>
      <c r="U777" s="1">
        <v>42039</v>
      </c>
      <c r="V777" s="1">
        <v>42041</v>
      </c>
      <c r="W777">
        <v>9</v>
      </c>
      <c r="X777" s="6">
        <v>53.44</v>
      </c>
      <c r="Y777">
        <v>89993</v>
      </c>
      <c r="Z777">
        <v>2</v>
      </c>
      <c r="AA777" s="10">
        <v>-279.04000000000002</v>
      </c>
      <c r="AB777">
        <v>3.41</v>
      </c>
      <c r="AC777" t="s">
        <v>3059</v>
      </c>
      <c r="AD777" t="s">
        <v>3070</v>
      </c>
      <c r="AE777" t="str">
        <f>IF(Orders[[#This Row],[Discount]]&gt;0, "Discounted", "Non-Discounted")</f>
        <v>Discounted</v>
      </c>
      <c r="AF777">
        <f>IF(Orders[[#This Row],[Profit]]&lt;0,Orders[[#This Row],[Profit]], 0)</f>
        <v>-149.12</v>
      </c>
      <c r="AG777">
        <f>IF(Orders[[#This Row],[Profit]]&gt;0,Orders[[#This Row],[Profit]], 0)</f>
        <v>0</v>
      </c>
      <c r="AH777" s="7" t="str">
        <f>IFERROR((Orders[[#This Row],[Sales]]/Orders[[#This Row],[Profit_Prodcut/]])*100, "")</f>
        <v/>
      </c>
      <c r="AI777" s="9">
        <f>Orders[[#This Row],[Discount]]</f>
        <v>0.06</v>
      </c>
    </row>
    <row r="778" spans="1:35">
      <c r="A778">
        <v>19333</v>
      </c>
      <c r="B778" t="s">
        <v>40</v>
      </c>
      <c r="C778" s="9">
        <v>0.1</v>
      </c>
      <c r="D778" s="7">
        <v>-90.26</v>
      </c>
      <c r="E778">
        <v>5.98</v>
      </c>
      <c r="F778">
        <v>5.35</v>
      </c>
      <c r="G778">
        <v>1364</v>
      </c>
      <c r="H778" t="s">
        <v>1438</v>
      </c>
      <c r="I778" t="s">
        <v>52</v>
      </c>
      <c r="J778" t="s">
        <v>43</v>
      </c>
      <c r="K778" t="s">
        <v>32</v>
      </c>
      <c r="L778" t="s">
        <v>96</v>
      </c>
      <c r="M778" t="s">
        <v>62</v>
      </c>
      <c r="N778" t="s">
        <v>1439</v>
      </c>
      <c r="O778">
        <v>0.4</v>
      </c>
      <c r="P778" t="s">
        <v>36</v>
      </c>
      <c r="Q778" t="s">
        <v>56</v>
      </c>
      <c r="R778" t="s">
        <v>418</v>
      </c>
      <c r="S778" t="s">
        <v>1420</v>
      </c>
      <c r="T778">
        <v>20746</v>
      </c>
      <c r="U778" s="1">
        <v>42080</v>
      </c>
      <c r="V778" s="1">
        <v>42080</v>
      </c>
      <c r="W778">
        <v>10</v>
      </c>
      <c r="X778" s="6">
        <v>57.34</v>
      </c>
      <c r="Y778">
        <v>89994</v>
      </c>
      <c r="Z778">
        <v>0</v>
      </c>
      <c r="AA778" s="10">
        <v>-157.41</v>
      </c>
      <c r="AB778">
        <v>6.37</v>
      </c>
      <c r="AC778" t="s">
        <v>3062</v>
      </c>
      <c r="AD778" t="s">
        <v>3070</v>
      </c>
      <c r="AE778" t="str">
        <f>IF(Orders[[#This Row],[Discount]]&gt;0, "Discounted", "Non-Discounted")</f>
        <v>Discounted</v>
      </c>
      <c r="AF778">
        <f>IF(Orders[[#This Row],[Profit]]&lt;0,Orders[[#This Row],[Profit]], 0)</f>
        <v>-90.26</v>
      </c>
      <c r="AG778">
        <f>IF(Orders[[#This Row],[Profit]]&gt;0,Orders[[#This Row],[Profit]], 0)</f>
        <v>0</v>
      </c>
      <c r="AH778" s="7" t="str">
        <f>IFERROR((Orders[[#This Row],[Sales]]/Orders[[#This Row],[Profit_Prodcut/]])*100, "")</f>
        <v/>
      </c>
      <c r="AI778" s="9">
        <f>Orders[[#This Row],[Discount]]</f>
        <v>0.1</v>
      </c>
    </row>
    <row r="779" spans="1:35">
      <c r="A779">
        <v>20539</v>
      </c>
      <c r="B779" t="s">
        <v>59</v>
      </c>
      <c r="C779" s="9">
        <v>0.03</v>
      </c>
      <c r="D779" s="7">
        <v>-326.23</v>
      </c>
      <c r="E779">
        <v>73.98</v>
      </c>
      <c r="F779">
        <v>14.52</v>
      </c>
      <c r="G779">
        <v>1367</v>
      </c>
      <c r="H779" t="s">
        <v>1440</v>
      </c>
      <c r="I779" t="s">
        <v>52</v>
      </c>
      <c r="J779" t="s">
        <v>117</v>
      </c>
      <c r="K779" t="s">
        <v>80</v>
      </c>
      <c r="L779" t="s">
        <v>183</v>
      </c>
      <c r="M779" t="s">
        <v>62</v>
      </c>
      <c r="N779" t="s">
        <v>1142</v>
      </c>
      <c r="O779">
        <v>0.65</v>
      </c>
      <c r="P779" t="s">
        <v>36</v>
      </c>
      <c r="Q779" t="s">
        <v>64</v>
      </c>
      <c r="R779" t="s">
        <v>133</v>
      </c>
      <c r="S779" t="s">
        <v>1441</v>
      </c>
      <c r="T779">
        <v>79424</v>
      </c>
      <c r="U779" s="1">
        <v>42011</v>
      </c>
      <c r="V779" s="1">
        <v>42014</v>
      </c>
      <c r="W779">
        <v>1</v>
      </c>
      <c r="X779" s="6">
        <v>79.02</v>
      </c>
      <c r="Y779">
        <v>90513</v>
      </c>
      <c r="Z779">
        <v>3</v>
      </c>
      <c r="AA779" s="10">
        <v>-412.85</v>
      </c>
      <c r="AB779">
        <v>2.44</v>
      </c>
      <c r="AC779" t="s">
        <v>3057</v>
      </c>
      <c r="AD779" t="s">
        <v>3070</v>
      </c>
      <c r="AE779" t="str">
        <f>IF(Orders[[#This Row],[Discount]]&gt;0, "Discounted", "Non-Discounted")</f>
        <v>Discounted</v>
      </c>
      <c r="AF779">
        <f>IF(Orders[[#This Row],[Profit]]&lt;0,Orders[[#This Row],[Profit]], 0)</f>
        <v>-326.23</v>
      </c>
      <c r="AG779">
        <f>IF(Orders[[#This Row],[Profit]]&gt;0,Orders[[#This Row],[Profit]], 0)</f>
        <v>0</v>
      </c>
      <c r="AH779" s="7" t="str">
        <f>IFERROR((Orders[[#This Row],[Sales]]/Orders[[#This Row],[Profit_Prodcut/]])*100, "")</f>
        <v/>
      </c>
      <c r="AI779" s="9">
        <f>Orders[[#This Row],[Discount]]</f>
        <v>0.03</v>
      </c>
    </row>
    <row r="780" spans="1:35">
      <c r="A780">
        <v>26034</v>
      </c>
      <c r="B780" t="s">
        <v>59</v>
      </c>
      <c r="C780" s="9">
        <v>0.09</v>
      </c>
      <c r="D780" s="7">
        <v>16.899999999999999</v>
      </c>
      <c r="E780">
        <v>4.55</v>
      </c>
      <c r="F780">
        <v>1.49</v>
      </c>
      <c r="G780">
        <v>1368</v>
      </c>
      <c r="H780" t="s">
        <v>1442</v>
      </c>
      <c r="I780" t="s">
        <v>52</v>
      </c>
      <c r="J780" t="s">
        <v>117</v>
      </c>
      <c r="K780" t="s">
        <v>32</v>
      </c>
      <c r="L780" t="s">
        <v>112</v>
      </c>
      <c r="M780" t="s">
        <v>62</v>
      </c>
      <c r="N780" t="s">
        <v>1443</v>
      </c>
      <c r="O780">
        <v>0.35</v>
      </c>
      <c r="P780" t="s">
        <v>36</v>
      </c>
      <c r="Q780" t="s">
        <v>64</v>
      </c>
      <c r="R780" t="s">
        <v>133</v>
      </c>
      <c r="S780" t="s">
        <v>1444</v>
      </c>
      <c r="T780">
        <v>75901</v>
      </c>
      <c r="U780" s="1">
        <v>42086</v>
      </c>
      <c r="V780" s="1">
        <v>42088</v>
      </c>
      <c r="W780">
        <v>6</v>
      </c>
      <c r="X780" s="6">
        <v>25.45</v>
      </c>
      <c r="Y780">
        <v>90514</v>
      </c>
      <c r="Z780">
        <v>2</v>
      </c>
      <c r="AA780" s="10">
        <v>66.400000000000006</v>
      </c>
      <c r="AB780">
        <v>2.52</v>
      </c>
      <c r="AC780" t="s">
        <v>3062</v>
      </c>
      <c r="AD780" t="s">
        <v>3070</v>
      </c>
      <c r="AE780" t="str">
        <f>IF(Orders[[#This Row],[Discount]]&gt;0, "Discounted", "Non-Discounted")</f>
        <v>Discounted</v>
      </c>
      <c r="AF780">
        <f>IF(Orders[[#This Row],[Profit]]&lt;0,Orders[[#This Row],[Profit]], 0)</f>
        <v>0</v>
      </c>
      <c r="AG780">
        <f>IF(Orders[[#This Row],[Profit]]&gt;0,Orders[[#This Row],[Profit]], 0)</f>
        <v>16.899999999999999</v>
      </c>
      <c r="AH780" s="7">
        <f>IFERROR((Orders[[#This Row],[Sales]]/Orders[[#This Row],[Profit_Prodcut/]])*100, "")</f>
        <v>150.59171597633136</v>
      </c>
      <c r="AI780" s="9">
        <f>Orders[[#This Row],[Discount]]</f>
        <v>0.09</v>
      </c>
    </row>
    <row r="781" spans="1:35">
      <c r="A781">
        <v>26035</v>
      </c>
      <c r="B781" t="s">
        <v>59</v>
      </c>
      <c r="C781" s="9">
        <v>7.0000000000000007E-2</v>
      </c>
      <c r="D781" s="7">
        <v>20.14</v>
      </c>
      <c r="E781">
        <v>9.7799999999999994</v>
      </c>
      <c r="F781">
        <v>5.76</v>
      </c>
      <c r="G781">
        <v>1369</v>
      </c>
      <c r="H781" t="s">
        <v>1445</v>
      </c>
      <c r="I781" t="s">
        <v>30</v>
      </c>
      <c r="J781" t="s">
        <v>117</v>
      </c>
      <c r="K781" t="s">
        <v>32</v>
      </c>
      <c r="L781" t="s">
        <v>72</v>
      </c>
      <c r="M781" t="s">
        <v>62</v>
      </c>
      <c r="N781" t="s">
        <v>1267</v>
      </c>
      <c r="O781">
        <v>0.35</v>
      </c>
      <c r="P781" t="s">
        <v>36</v>
      </c>
      <c r="Q781" t="s">
        <v>64</v>
      </c>
      <c r="R781" t="s">
        <v>133</v>
      </c>
      <c r="S781" t="s">
        <v>1446</v>
      </c>
      <c r="T781">
        <v>76063</v>
      </c>
      <c r="U781" s="1">
        <v>42086</v>
      </c>
      <c r="V781" s="1">
        <v>42088</v>
      </c>
      <c r="W781">
        <v>11</v>
      </c>
      <c r="X781" s="6">
        <v>110.72</v>
      </c>
      <c r="Y781">
        <v>90514</v>
      </c>
      <c r="Z781">
        <v>2</v>
      </c>
      <c r="AA781" s="10">
        <v>18.190000000000001</v>
      </c>
      <c r="AB781">
        <v>8.33</v>
      </c>
      <c r="AC781" t="s">
        <v>3062</v>
      </c>
      <c r="AD781" t="s">
        <v>3070</v>
      </c>
      <c r="AE781" t="str">
        <f>IF(Orders[[#This Row],[Discount]]&gt;0, "Discounted", "Non-Discounted")</f>
        <v>Discounted</v>
      </c>
      <c r="AF781">
        <f>IF(Orders[[#This Row],[Profit]]&lt;0,Orders[[#This Row],[Profit]], 0)</f>
        <v>0</v>
      </c>
      <c r="AG781">
        <f>IF(Orders[[#This Row],[Profit]]&gt;0,Orders[[#This Row],[Profit]], 0)</f>
        <v>20.14</v>
      </c>
      <c r="AH781" s="7">
        <f>IFERROR((Orders[[#This Row],[Sales]]/Orders[[#This Row],[Profit_Prodcut/]])*100, "")</f>
        <v>549.7517378351539</v>
      </c>
      <c r="AI781" s="9">
        <f>Orders[[#This Row],[Discount]]</f>
        <v>7.0000000000000007E-2</v>
      </c>
    </row>
    <row r="782" spans="1:35">
      <c r="A782">
        <v>24534</v>
      </c>
      <c r="B782" t="s">
        <v>50</v>
      </c>
      <c r="C782" s="9">
        <v>0.06</v>
      </c>
      <c r="D782" s="7">
        <v>-21.23</v>
      </c>
      <c r="E782">
        <v>44.01</v>
      </c>
      <c r="F782">
        <v>3.5</v>
      </c>
      <c r="G782">
        <v>1374</v>
      </c>
      <c r="H782" t="s">
        <v>1447</v>
      </c>
      <c r="I782" t="s">
        <v>52</v>
      </c>
      <c r="J782" t="s">
        <v>43</v>
      </c>
      <c r="K782" t="s">
        <v>32</v>
      </c>
      <c r="L782" t="s">
        <v>260</v>
      </c>
      <c r="M782" t="s">
        <v>62</v>
      </c>
      <c r="N782" t="s">
        <v>1448</v>
      </c>
      <c r="O782">
        <v>0.59</v>
      </c>
      <c r="P782" t="s">
        <v>36</v>
      </c>
      <c r="Q782" t="s">
        <v>37</v>
      </c>
      <c r="R782" t="s">
        <v>48</v>
      </c>
      <c r="S782" t="s">
        <v>1449</v>
      </c>
      <c r="T782">
        <v>95207</v>
      </c>
      <c r="U782" s="1">
        <v>42162</v>
      </c>
      <c r="V782" s="1">
        <v>42163</v>
      </c>
      <c r="W782">
        <v>1</v>
      </c>
      <c r="X782" s="6">
        <v>46.94</v>
      </c>
      <c r="Y782">
        <v>88212</v>
      </c>
      <c r="Z782">
        <v>1</v>
      </c>
      <c r="AA782" s="10">
        <v>-45.23</v>
      </c>
      <c r="AB782">
        <v>3</v>
      </c>
      <c r="AC782" t="s">
        <v>3058</v>
      </c>
      <c r="AD782" t="s">
        <v>3070</v>
      </c>
      <c r="AE782" t="str">
        <f>IF(Orders[[#This Row],[Discount]]&gt;0, "Discounted", "Non-Discounted")</f>
        <v>Discounted</v>
      </c>
      <c r="AF782">
        <f>IF(Orders[[#This Row],[Profit]]&lt;0,Orders[[#This Row],[Profit]], 0)</f>
        <v>-21.23</v>
      </c>
      <c r="AG782">
        <f>IF(Orders[[#This Row],[Profit]]&gt;0,Orders[[#This Row],[Profit]], 0)</f>
        <v>0</v>
      </c>
      <c r="AH782" s="7" t="str">
        <f>IFERROR((Orders[[#This Row],[Sales]]/Orders[[#This Row],[Profit_Prodcut/]])*100, "")</f>
        <v/>
      </c>
      <c r="AI782" s="9">
        <f>Orders[[#This Row],[Discount]]</f>
        <v>0.06</v>
      </c>
    </row>
    <row r="783" spans="1:35">
      <c r="A783">
        <v>19932</v>
      </c>
      <c r="B783" t="s">
        <v>109</v>
      </c>
      <c r="C783" s="9">
        <v>0.05</v>
      </c>
      <c r="D783" s="7">
        <v>18.059999999999999</v>
      </c>
      <c r="E783">
        <v>2.89</v>
      </c>
      <c r="F783">
        <v>0.5</v>
      </c>
      <c r="G783">
        <v>1380</v>
      </c>
      <c r="H783" t="s">
        <v>1450</v>
      </c>
      <c r="I783" t="s">
        <v>52</v>
      </c>
      <c r="J783" t="s">
        <v>43</v>
      </c>
      <c r="K783" t="s">
        <v>32</v>
      </c>
      <c r="L783" t="s">
        <v>137</v>
      </c>
      <c r="M783" t="s">
        <v>62</v>
      </c>
      <c r="N783" t="s">
        <v>792</v>
      </c>
      <c r="O783">
        <v>0.38</v>
      </c>
      <c r="P783" t="s">
        <v>36</v>
      </c>
      <c r="Q783" t="s">
        <v>56</v>
      </c>
      <c r="R783" t="s">
        <v>200</v>
      </c>
      <c r="S783" t="s">
        <v>1451</v>
      </c>
      <c r="T783">
        <v>3801</v>
      </c>
      <c r="U783" s="1">
        <v>42182</v>
      </c>
      <c r="V783" s="1">
        <v>42188</v>
      </c>
      <c r="W783">
        <v>9</v>
      </c>
      <c r="X783" s="6">
        <v>26.18</v>
      </c>
      <c r="Y783">
        <v>88213</v>
      </c>
      <c r="Z783">
        <v>6</v>
      </c>
      <c r="AA783" s="10">
        <v>69</v>
      </c>
      <c r="AB783">
        <v>1.38</v>
      </c>
      <c r="AC783" t="s">
        <v>3058</v>
      </c>
      <c r="AD783" t="s">
        <v>3070</v>
      </c>
      <c r="AE783" t="str">
        <f>IF(Orders[[#This Row],[Discount]]&gt;0, "Discounted", "Non-Discounted")</f>
        <v>Discounted</v>
      </c>
      <c r="AF783">
        <f>IF(Orders[[#This Row],[Profit]]&lt;0,Orders[[#This Row],[Profit]], 0)</f>
        <v>0</v>
      </c>
      <c r="AG783">
        <f>IF(Orders[[#This Row],[Profit]]&gt;0,Orders[[#This Row],[Profit]], 0)</f>
        <v>18.059999999999999</v>
      </c>
      <c r="AH783" s="7">
        <f>IFERROR((Orders[[#This Row],[Sales]]/Orders[[#This Row],[Profit_Prodcut/]])*100, "")</f>
        <v>144.96124031007753</v>
      </c>
      <c r="AI783" s="9">
        <f>Orders[[#This Row],[Discount]]</f>
        <v>0.05</v>
      </c>
    </row>
    <row r="784" spans="1:35">
      <c r="A784">
        <v>19018</v>
      </c>
      <c r="B784" t="s">
        <v>59</v>
      </c>
      <c r="C784" s="9">
        <v>0.03</v>
      </c>
      <c r="D784" s="7">
        <v>-93.25</v>
      </c>
      <c r="E784">
        <v>2.23</v>
      </c>
      <c r="F784">
        <v>4.57</v>
      </c>
      <c r="G784">
        <v>1383</v>
      </c>
      <c r="H784" t="s">
        <v>1452</v>
      </c>
      <c r="I784" t="s">
        <v>52</v>
      </c>
      <c r="J784" t="s">
        <v>117</v>
      </c>
      <c r="K784" t="s">
        <v>44</v>
      </c>
      <c r="L784" t="s">
        <v>53</v>
      </c>
      <c r="M784" t="s">
        <v>54</v>
      </c>
      <c r="N784" t="s">
        <v>1453</v>
      </c>
      <c r="O784">
        <v>0.41</v>
      </c>
      <c r="P784" t="s">
        <v>36</v>
      </c>
      <c r="Q784" t="s">
        <v>37</v>
      </c>
      <c r="R784" t="s">
        <v>215</v>
      </c>
      <c r="S784" t="s">
        <v>1393</v>
      </c>
      <c r="T784">
        <v>84120</v>
      </c>
      <c r="U784" s="1">
        <v>42125</v>
      </c>
      <c r="V784" s="1">
        <v>42126</v>
      </c>
      <c r="W784">
        <v>12</v>
      </c>
      <c r="X784" s="6">
        <v>28.66</v>
      </c>
      <c r="Y784">
        <v>89406</v>
      </c>
      <c r="Z784">
        <v>1</v>
      </c>
      <c r="AA784" s="10">
        <v>-325.37</v>
      </c>
      <c r="AB784">
        <v>0.89</v>
      </c>
      <c r="AC784" t="s">
        <v>3060</v>
      </c>
      <c r="AD784" t="s">
        <v>3070</v>
      </c>
      <c r="AE784" t="str">
        <f>IF(Orders[[#This Row],[Discount]]&gt;0, "Discounted", "Non-Discounted")</f>
        <v>Discounted</v>
      </c>
      <c r="AF784">
        <f>IF(Orders[[#This Row],[Profit]]&lt;0,Orders[[#This Row],[Profit]], 0)</f>
        <v>-93.25</v>
      </c>
      <c r="AG784">
        <f>IF(Orders[[#This Row],[Profit]]&gt;0,Orders[[#This Row],[Profit]], 0)</f>
        <v>0</v>
      </c>
      <c r="AH784" s="7" t="str">
        <f>IFERROR((Orders[[#This Row],[Sales]]/Orders[[#This Row],[Profit_Prodcut/]])*100, "")</f>
        <v/>
      </c>
      <c r="AI784" s="9">
        <f>Orders[[#This Row],[Discount]]</f>
        <v>0.03</v>
      </c>
    </row>
    <row r="785" spans="1:35">
      <c r="A785">
        <v>25790</v>
      </c>
      <c r="B785" t="s">
        <v>40</v>
      </c>
      <c r="C785" s="9">
        <v>7.0000000000000007E-2</v>
      </c>
      <c r="D785" s="7">
        <v>-163.03</v>
      </c>
      <c r="E785">
        <v>11.29</v>
      </c>
      <c r="F785">
        <v>5.03</v>
      </c>
      <c r="G785">
        <v>1384</v>
      </c>
      <c r="H785" t="s">
        <v>1454</v>
      </c>
      <c r="I785" t="s">
        <v>52</v>
      </c>
      <c r="J785" t="s">
        <v>117</v>
      </c>
      <c r="K785" t="s">
        <v>32</v>
      </c>
      <c r="L785" t="s">
        <v>144</v>
      </c>
      <c r="M785" t="s">
        <v>62</v>
      </c>
      <c r="N785" t="s">
        <v>1455</v>
      </c>
      <c r="O785">
        <v>0.59</v>
      </c>
      <c r="P785" t="s">
        <v>36</v>
      </c>
      <c r="Q785" t="s">
        <v>139</v>
      </c>
      <c r="R785" t="s">
        <v>140</v>
      </c>
      <c r="S785" t="s">
        <v>1456</v>
      </c>
      <c r="T785">
        <v>22304</v>
      </c>
      <c r="U785" s="1">
        <v>42185</v>
      </c>
      <c r="V785" s="1">
        <v>42187</v>
      </c>
      <c r="W785">
        <v>11</v>
      </c>
      <c r="X785" s="6">
        <v>123.18</v>
      </c>
      <c r="Y785">
        <v>89407</v>
      </c>
      <c r="Z785">
        <v>2</v>
      </c>
      <c r="AA785" s="10">
        <v>-132.35</v>
      </c>
      <c r="AB785">
        <v>9.27</v>
      </c>
      <c r="AC785" t="s">
        <v>3058</v>
      </c>
      <c r="AD785" t="s">
        <v>3070</v>
      </c>
      <c r="AE785" t="str">
        <f>IF(Orders[[#This Row],[Discount]]&gt;0, "Discounted", "Non-Discounted")</f>
        <v>Discounted</v>
      </c>
      <c r="AF785">
        <f>IF(Orders[[#This Row],[Profit]]&lt;0,Orders[[#This Row],[Profit]], 0)</f>
        <v>-163.03</v>
      </c>
      <c r="AG785">
        <f>IF(Orders[[#This Row],[Profit]]&gt;0,Orders[[#This Row],[Profit]], 0)</f>
        <v>0</v>
      </c>
      <c r="AH785" s="7" t="str">
        <f>IFERROR((Orders[[#This Row],[Sales]]/Orders[[#This Row],[Profit_Prodcut/]])*100, "")</f>
        <v/>
      </c>
      <c r="AI785" s="9">
        <f>Orders[[#This Row],[Discount]]</f>
        <v>7.0000000000000007E-2</v>
      </c>
    </row>
    <row r="786" spans="1:35">
      <c r="A786">
        <v>22984</v>
      </c>
      <c r="B786" t="s">
        <v>109</v>
      </c>
      <c r="C786" s="9">
        <v>0.02</v>
      </c>
      <c r="D786" s="7">
        <v>23.62</v>
      </c>
      <c r="E786">
        <v>70.97</v>
      </c>
      <c r="F786">
        <v>3.5</v>
      </c>
      <c r="G786">
        <v>1384</v>
      </c>
      <c r="H786" t="s">
        <v>1454</v>
      </c>
      <c r="I786" t="s">
        <v>52</v>
      </c>
      <c r="J786" t="s">
        <v>117</v>
      </c>
      <c r="K786" t="s">
        <v>32</v>
      </c>
      <c r="L786" t="s">
        <v>260</v>
      </c>
      <c r="M786" t="s">
        <v>62</v>
      </c>
      <c r="N786" t="s">
        <v>675</v>
      </c>
      <c r="O786">
        <v>0.59</v>
      </c>
      <c r="P786" t="s">
        <v>36</v>
      </c>
      <c r="Q786" t="s">
        <v>139</v>
      </c>
      <c r="R786" t="s">
        <v>140</v>
      </c>
      <c r="S786" t="s">
        <v>1456</v>
      </c>
      <c r="T786">
        <v>22304</v>
      </c>
      <c r="U786" s="1">
        <v>42162</v>
      </c>
      <c r="V786" s="1">
        <v>42169</v>
      </c>
      <c r="W786">
        <v>21</v>
      </c>
      <c r="X786" s="6">
        <v>1533.59</v>
      </c>
      <c r="Y786">
        <v>89408</v>
      </c>
      <c r="Z786">
        <v>7</v>
      </c>
      <c r="AA786" s="10">
        <v>1.54</v>
      </c>
      <c r="AB786">
        <v>31.3</v>
      </c>
      <c r="AC786" t="s">
        <v>3058</v>
      </c>
      <c r="AD786" t="s">
        <v>3070</v>
      </c>
      <c r="AE786" t="str">
        <f>IF(Orders[[#This Row],[Discount]]&gt;0, "Discounted", "Non-Discounted")</f>
        <v>Discounted</v>
      </c>
      <c r="AF786">
        <f>IF(Orders[[#This Row],[Profit]]&lt;0,Orders[[#This Row],[Profit]], 0)</f>
        <v>0</v>
      </c>
      <c r="AG786">
        <f>IF(Orders[[#This Row],[Profit]]&gt;0,Orders[[#This Row],[Profit]], 0)</f>
        <v>23.62</v>
      </c>
      <c r="AH786" s="7">
        <f>IFERROR((Orders[[#This Row],[Sales]]/Orders[[#This Row],[Profit_Prodcut/]])*100, "")</f>
        <v>6492.7603725656209</v>
      </c>
      <c r="AI786" s="9">
        <f>Orders[[#This Row],[Discount]]</f>
        <v>0.02</v>
      </c>
    </row>
    <row r="787" spans="1:35">
      <c r="A787">
        <v>18970</v>
      </c>
      <c r="B787" t="s">
        <v>50</v>
      </c>
      <c r="C787" s="9">
        <v>0.06</v>
      </c>
      <c r="D787" s="7">
        <v>-11.07</v>
      </c>
      <c r="E787">
        <v>1.74</v>
      </c>
      <c r="F787">
        <v>4.08</v>
      </c>
      <c r="G787">
        <v>1389</v>
      </c>
      <c r="H787" t="s">
        <v>1457</v>
      </c>
      <c r="I787" t="s">
        <v>52</v>
      </c>
      <c r="J787" t="s">
        <v>31</v>
      </c>
      <c r="K787" t="s">
        <v>44</v>
      </c>
      <c r="L787" t="s">
        <v>53</v>
      </c>
      <c r="M787" t="s">
        <v>54</v>
      </c>
      <c r="N787" t="s">
        <v>222</v>
      </c>
      <c r="O787">
        <v>0.53</v>
      </c>
      <c r="P787" t="s">
        <v>36</v>
      </c>
      <c r="Q787" t="s">
        <v>37</v>
      </c>
      <c r="R787" t="s">
        <v>48</v>
      </c>
      <c r="S787" t="s">
        <v>1458</v>
      </c>
      <c r="T787">
        <v>94025</v>
      </c>
      <c r="U787" s="1">
        <v>42029</v>
      </c>
      <c r="V787" s="1">
        <v>42030</v>
      </c>
      <c r="W787">
        <v>1</v>
      </c>
      <c r="X787" s="6">
        <v>2.77</v>
      </c>
      <c r="Y787">
        <v>88726</v>
      </c>
      <c r="Z787">
        <v>1</v>
      </c>
      <c r="AA787" s="10">
        <v>-399.75</v>
      </c>
      <c r="AB787">
        <v>0.18</v>
      </c>
      <c r="AC787" t="s">
        <v>3057</v>
      </c>
      <c r="AD787" t="s">
        <v>3070</v>
      </c>
      <c r="AE787" t="str">
        <f>IF(Orders[[#This Row],[Discount]]&gt;0, "Discounted", "Non-Discounted")</f>
        <v>Discounted</v>
      </c>
      <c r="AF787">
        <f>IF(Orders[[#This Row],[Profit]]&lt;0,Orders[[#This Row],[Profit]], 0)</f>
        <v>-11.07</v>
      </c>
      <c r="AG787">
        <f>IF(Orders[[#This Row],[Profit]]&gt;0,Orders[[#This Row],[Profit]], 0)</f>
        <v>0</v>
      </c>
      <c r="AH787" s="7" t="str">
        <f>IFERROR((Orders[[#This Row],[Sales]]/Orders[[#This Row],[Profit_Prodcut/]])*100, "")</f>
        <v/>
      </c>
      <c r="AI787" s="9">
        <f>Orders[[#This Row],[Discount]]</f>
        <v>0.06</v>
      </c>
    </row>
    <row r="788" spans="1:35">
      <c r="A788">
        <v>19852</v>
      </c>
      <c r="B788" t="s">
        <v>28</v>
      </c>
      <c r="C788" s="9">
        <v>0.08</v>
      </c>
      <c r="D788" s="7">
        <v>21.77</v>
      </c>
      <c r="E788">
        <v>2.62</v>
      </c>
      <c r="F788">
        <v>0.8</v>
      </c>
      <c r="G788">
        <v>1389</v>
      </c>
      <c r="H788" t="s">
        <v>1457</v>
      </c>
      <c r="I788" t="s">
        <v>30</v>
      </c>
      <c r="J788" t="s">
        <v>61</v>
      </c>
      <c r="K788" t="s">
        <v>32</v>
      </c>
      <c r="L788" t="s">
        <v>69</v>
      </c>
      <c r="M788" t="s">
        <v>34</v>
      </c>
      <c r="N788" t="s">
        <v>1411</v>
      </c>
      <c r="O788">
        <v>0.39</v>
      </c>
      <c r="P788" t="s">
        <v>36</v>
      </c>
      <c r="Q788" t="s">
        <v>37</v>
      </c>
      <c r="R788" t="s">
        <v>48</v>
      </c>
      <c r="S788" t="s">
        <v>1458</v>
      </c>
      <c r="T788">
        <v>94025</v>
      </c>
      <c r="U788" s="1">
        <v>42137</v>
      </c>
      <c r="V788" s="1">
        <v>42139</v>
      </c>
      <c r="W788">
        <v>12</v>
      </c>
      <c r="X788" s="6">
        <v>31.55</v>
      </c>
      <c r="Y788">
        <v>88728</v>
      </c>
      <c r="Z788">
        <v>2</v>
      </c>
      <c r="AA788" s="10">
        <v>69</v>
      </c>
      <c r="AB788">
        <v>2.74</v>
      </c>
      <c r="AC788" t="s">
        <v>3060</v>
      </c>
      <c r="AD788" t="s">
        <v>3070</v>
      </c>
      <c r="AE788" t="str">
        <f>IF(Orders[[#This Row],[Discount]]&gt;0, "Discounted", "Non-Discounted")</f>
        <v>Discounted</v>
      </c>
      <c r="AF788">
        <f>IF(Orders[[#This Row],[Profit]]&lt;0,Orders[[#This Row],[Profit]], 0)</f>
        <v>0</v>
      </c>
      <c r="AG788">
        <f>IF(Orders[[#This Row],[Profit]]&gt;0,Orders[[#This Row],[Profit]], 0)</f>
        <v>21.77</v>
      </c>
      <c r="AH788" s="7">
        <f>IFERROR((Orders[[#This Row],[Sales]]/Orders[[#This Row],[Profit_Prodcut/]])*100, "")</f>
        <v>144.92420762517227</v>
      </c>
      <c r="AI788" s="9">
        <f>Orders[[#This Row],[Discount]]</f>
        <v>0.08</v>
      </c>
    </row>
    <row r="789" spans="1:35">
      <c r="A789">
        <v>19111</v>
      </c>
      <c r="B789" t="s">
        <v>28</v>
      </c>
      <c r="C789" s="9">
        <v>0.09</v>
      </c>
      <c r="D789" s="7">
        <v>29.38</v>
      </c>
      <c r="E789">
        <v>2.61</v>
      </c>
      <c r="F789">
        <v>0.5</v>
      </c>
      <c r="G789">
        <v>1389</v>
      </c>
      <c r="H789" t="s">
        <v>1457</v>
      </c>
      <c r="I789" t="s">
        <v>52</v>
      </c>
      <c r="J789" t="s">
        <v>117</v>
      </c>
      <c r="K789" t="s">
        <v>32</v>
      </c>
      <c r="L789" t="s">
        <v>137</v>
      </c>
      <c r="M789" t="s">
        <v>62</v>
      </c>
      <c r="N789" t="s">
        <v>1140</v>
      </c>
      <c r="O789">
        <v>0.39</v>
      </c>
      <c r="P789" t="s">
        <v>36</v>
      </c>
      <c r="Q789" t="s">
        <v>37</v>
      </c>
      <c r="R789" t="s">
        <v>48</v>
      </c>
      <c r="S789" t="s">
        <v>1458</v>
      </c>
      <c r="T789">
        <v>94025</v>
      </c>
      <c r="U789" s="1">
        <v>42158</v>
      </c>
      <c r="V789" s="1">
        <v>42160</v>
      </c>
      <c r="W789">
        <v>17</v>
      </c>
      <c r="X789" s="6">
        <v>42.58</v>
      </c>
      <c r="Y789">
        <v>88729</v>
      </c>
      <c r="Z789">
        <v>2</v>
      </c>
      <c r="AA789" s="10">
        <v>69</v>
      </c>
      <c r="AB789">
        <v>4.21</v>
      </c>
      <c r="AC789" t="s">
        <v>3058</v>
      </c>
      <c r="AD789" t="s">
        <v>3070</v>
      </c>
      <c r="AE789" t="str">
        <f>IF(Orders[[#This Row],[Discount]]&gt;0, "Discounted", "Non-Discounted")</f>
        <v>Discounted</v>
      </c>
      <c r="AF789">
        <f>IF(Orders[[#This Row],[Profit]]&lt;0,Orders[[#This Row],[Profit]], 0)</f>
        <v>0</v>
      </c>
      <c r="AG789">
        <f>IF(Orders[[#This Row],[Profit]]&gt;0,Orders[[#This Row],[Profit]], 0)</f>
        <v>29.38</v>
      </c>
      <c r="AH789" s="7">
        <f>IFERROR((Orders[[#This Row],[Sales]]/Orders[[#This Row],[Profit_Prodcut/]])*100, "")</f>
        <v>144.92852280462901</v>
      </c>
      <c r="AI789" s="9">
        <f>Orders[[#This Row],[Discount]]</f>
        <v>0.09</v>
      </c>
    </row>
    <row r="790" spans="1:35">
      <c r="A790">
        <v>18702</v>
      </c>
      <c r="B790" t="s">
        <v>50</v>
      </c>
      <c r="C790" s="9">
        <v>0.1</v>
      </c>
      <c r="D790" s="7">
        <v>100.3</v>
      </c>
      <c r="E790">
        <v>8.17</v>
      </c>
      <c r="F790">
        <v>1.69</v>
      </c>
      <c r="G790">
        <v>1390</v>
      </c>
      <c r="H790" t="s">
        <v>1459</v>
      </c>
      <c r="I790" t="s">
        <v>52</v>
      </c>
      <c r="J790" t="s">
        <v>31</v>
      </c>
      <c r="K790" t="s">
        <v>32</v>
      </c>
      <c r="L790" t="s">
        <v>96</v>
      </c>
      <c r="M790" t="s">
        <v>34</v>
      </c>
      <c r="N790" t="s">
        <v>1460</v>
      </c>
      <c r="O790">
        <v>0.38</v>
      </c>
      <c r="P790" t="s">
        <v>36</v>
      </c>
      <c r="Q790" t="s">
        <v>37</v>
      </c>
      <c r="R790" t="s">
        <v>48</v>
      </c>
      <c r="S790" t="s">
        <v>1449</v>
      </c>
      <c r="T790">
        <v>95207</v>
      </c>
      <c r="U790" s="1">
        <v>42140</v>
      </c>
      <c r="V790" s="1">
        <v>42140</v>
      </c>
      <c r="W790">
        <v>19</v>
      </c>
      <c r="X790" s="6">
        <v>145.36000000000001</v>
      </c>
      <c r="Y790">
        <v>88731</v>
      </c>
      <c r="Z790">
        <v>0</v>
      </c>
      <c r="AA790" s="10">
        <v>69</v>
      </c>
      <c r="AB790">
        <v>16.149999999999999</v>
      </c>
      <c r="AC790" t="s">
        <v>3060</v>
      </c>
      <c r="AD790" t="s">
        <v>3070</v>
      </c>
      <c r="AE790" t="str">
        <f>IF(Orders[[#This Row],[Discount]]&gt;0, "Discounted", "Non-Discounted")</f>
        <v>Discounted</v>
      </c>
      <c r="AF790">
        <f>IF(Orders[[#This Row],[Profit]]&lt;0,Orders[[#This Row],[Profit]], 0)</f>
        <v>0</v>
      </c>
      <c r="AG790">
        <f>IF(Orders[[#This Row],[Profit]]&gt;0,Orders[[#This Row],[Profit]], 0)</f>
        <v>100.3</v>
      </c>
      <c r="AH790" s="7">
        <f>IFERROR((Orders[[#This Row],[Sales]]/Orders[[#This Row],[Profit_Prodcut/]])*100, "")</f>
        <v>144.92522432701895</v>
      </c>
      <c r="AI790" s="9">
        <f>Orders[[#This Row],[Discount]]</f>
        <v>0.1</v>
      </c>
    </row>
    <row r="791" spans="1:35">
      <c r="A791">
        <v>18703</v>
      </c>
      <c r="B791" t="s">
        <v>50</v>
      </c>
      <c r="C791" s="9">
        <v>0.03</v>
      </c>
      <c r="D791" s="7">
        <v>2495.4</v>
      </c>
      <c r="E791">
        <v>110.99</v>
      </c>
      <c r="F791">
        <v>2.5</v>
      </c>
      <c r="G791">
        <v>1390</v>
      </c>
      <c r="H791" t="s">
        <v>1459</v>
      </c>
      <c r="I791" t="s">
        <v>52</v>
      </c>
      <c r="J791" t="s">
        <v>31</v>
      </c>
      <c r="K791" t="s">
        <v>80</v>
      </c>
      <c r="L791" t="s">
        <v>81</v>
      </c>
      <c r="M791" t="s">
        <v>62</v>
      </c>
      <c r="N791" t="s">
        <v>504</v>
      </c>
      <c r="O791">
        <v>0.56999999999999995</v>
      </c>
      <c r="P791" t="s">
        <v>36</v>
      </c>
      <c r="Q791" t="s">
        <v>37</v>
      </c>
      <c r="R791" t="s">
        <v>48</v>
      </c>
      <c r="S791" t="s">
        <v>1449</v>
      </c>
      <c r="T791">
        <v>95207</v>
      </c>
      <c r="U791" s="1">
        <v>42140</v>
      </c>
      <c r="V791" s="1">
        <v>42142</v>
      </c>
      <c r="W791">
        <v>38</v>
      </c>
      <c r="X791" s="6">
        <v>3616.52</v>
      </c>
      <c r="Y791">
        <v>88731</v>
      </c>
      <c r="Z791">
        <v>2</v>
      </c>
      <c r="AA791" s="10">
        <v>69</v>
      </c>
      <c r="AB791">
        <v>111.85</v>
      </c>
      <c r="AC791" t="s">
        <v>3060</v>
      </c>
      <c r="AD791" t="s">
        <v>3070</v>
      </c>
      <c r="AE791" t="str">
        <f>IF(Orders[[#This Row],[Discount]]&gt;0, "Discounted", "Non-Discounted")</f>
        <v>Discounted</v>
      </c>
      <c r="AF791">
        <f>IF(Orders[[#This Row],[Profit]]&lt;0,Orders[[#This Row],[Profit]], 0)</f>
        <v>0</v>
      </c>
      <c r="AG791">
        <f>IF(Orders[[#This Row],[Profit]]&gt;0,Orders[[#This Row],[Profit]], 0)</f>
        <v>2495.4</v>
      </c>
      <c r="AH791" s="7">
        <f>IFERROR((Orders[[#This Row],[Sales]]/Orders[[#This Row],[Profit_Prodcut/]])*100, "")</f>
        <v>144.92746653843071</v>
      </c>
      <c r="AI791" s="9">
        <f>Orders[[#This Row],[Discount]]</f>
        <v>0.03</v>
      </c>
    </row>
    <row r="792" spans="1:35">
      <c r="A792">
        <v>20523</v>
      </c>
      <c r="B792" t="s">
        <v>40</v>
      </c>
      <c r="C792" s="9">
        <v>0</v>
      </c>
      <c r="D792" s="7">
        <v>-0.11</v>
      </c>
      <c r="E792">
        <v>2.88</v>
      </c>
      <c r="F792">
        <v>0.7</v>
      </c>
      <c r="G792">
        <v>1391</v>
      </c>
      <c r="H792" t="s">
        <v>1461</v>
      </c>
      <c r="I792" t="s">
        <v>30</v>
      </c>
      <c r="J792" t="s">
        <v>117</v>
      </c>
      <c r="K792" t="s">
        <v>32</v>
      </c>
      <c r="L792" t="s">
        <v>33</v>
      </c>
      <c r="M792" t="s">
        <v>34</v>
      </c>
      <c r="N792" t="s">
        <v>368</v>
      </c>
      <c r="O792">
        <v>0.56000000000000005</v>
      </c>
      <c r="P792" t="s">
        <v>36</v>
      </c>
      <c r="Q792" t="s">
        <v>37</v>
      </c>
      <c r="R792" t="s">
        <v>48</v>
      </c>
      <c r="S792" t="s">
        <v>1462</v>
      </c>
      <c r="T792">
        <v>94086</v>
      </c>
      <c r="U792" s="1">
        <v>42118</v>
      </c>
      <c r="V792" s="1">
        <v>42118</v>
      </c>
      <c r="W792">
        <v>1</v>
      </c>
      <c r="X792" s="6">
        <v>7.96</v>
      </c>
      <c r="Y792">
        <v>88727</v>
      </c>
      <c r="Z792">
        <v>0</v>
      </c>
      <c r="AA792" s="10">
        <v>-1.38</v>
      </c>
      <c r="AB792">
        <v>0</v>
      </c>
      <c r="AC792" t="s">
        <v>3061</v>
      </c>
      <c r="AD792" t="s">
        <v>3071</v>
      </c>
      <c r="AE792" t="str">
        <f>IF(Orders[[#This Row],[Discount]]&gt;0, "Discounted", "Non-Discounted")</f>
        <v>Non-Discounted</v>
      </c>
      <c r="AF792">
        <f>IF(Orders[[#This Row],[Profit]]&lt;0,Orders[[#This Row],[Profit]], 0)</f>
        <v>-0.11</v>
      </c>
      <c r="AG792">
        <f>IF(Orders[[#This Row],[Profit]]&gt;0,Orders[[#This Row],[Profit]], 0)</f>
        <v>0</v>
      </c>
      <c r="AH792" s="7" t="str">
        <f>IFERROR((Orders[[#This Row],[Sales]]/Orders[[#This Row],[Profit_Prodcut/]])*100, "")</f>
        <v/>
      </c>
      <c r="AI792" s="9">
        <f>Orders[[#This Row],[Discount]]</f>
        <v>0</v>
      </c>
    </row>
    <row r="793" spans="1:35">
      <c r="A793">
        <v>20163</v>
      </c>
      <c r="B793" t="s">
        <v>109</v>
      </c>
      <c r="C793" s="9">
        <v>7.0000000000000007E-2</v>
      </c>
      <c r="D793" s="7">
        <v>15.24</v>
      </c>
      <c r="E793">
        <v>12.28</v>
      </c>
      <c r="F793">
        <v>6.13</v>
      </c>
      <c r="G793">
        <v>1391</v>
      </c>
      <c r="H793" t="s">
        <v>1461</v>
      </c>
      <c r="I793" t="s">
        <v>52</v>
      </c>
      <c r="J793" t="s">
        <v>61</v>
      </c>
      <c r="K793" t="s">
        <v>32</v>
      </c>
      <c r="L793" t="s">
        <v>144</v>
      </c>
      <c r="M793" t="s">
        <v>62</v>
      </c>
      <c r="N793" t="s">
        <v>1463</v>
      </c>
      <c r="O793">
        <v>0.56999999999999995</v>
      </c>
      <c r="P793" t="s">
        <v>36</v>
      </c>
      <c r="Q793" t="s">
        <v>37</v>
      </c>
      <c r="R793" t="s">
        <v>48</v>
      </c>
      <c r="S793" t="s">
        <v>1462</v>
      </c>
      <c r="T793">
        <v>94086</v>
      </c>
      <c r="U793" s="1">
        <v>42127</v>
      </c>
      <c r="V793" s="1">
        <v>42134</v>
      </c>
      <c r="W793">
        <v>33</v>
      </c>
      <c r="X793" s="6">
        <v>389.59</v>
      </c>
      <c r="Y793">
        <v>88730</v>
      </c>
      <c r="Z793">
        <v>7</v>
      </c>
      <c r="AA793" s="10">
        <v>3.91</v>
      </c>
      <c r="AB793">
        <v>29.32</v>
      </c>
      <c r="AC793" t="s">
        <v>3060</v>
      </c>
      <c r="AD793" t="s">
        <v>3070</v>
      </c>
      <c r="AE793" t="str">
        <f>IF(Orders[[#This Row],[Discount]]&gt;0, "Discounted", "Non-Discounted")</f>
        <v>Discounted</v>
      </c>
      <c r="AF793">
        <f>IF(Orders[[#This Row],[Profit]]&lt;0,Orders[[#This Row],[Profit]], 0)</f>
        <v>0</v>
      </c>
      <c r="AG793">
        <f>IF(Orders[[#This Row],[Profit]]&gt;0,Orders[[#This Row],[Profit]], 0)</f>
        <v>15.24</v>
      </c>
      <c r="AH793" s="7">
        <f>IFERROR((Orders[[#This Row],[Sales]]/Orders[[#This Row],[Profit_Prodcut/]])*100, "")</f>
        <v>2556.3648293963256</v>
      </c>
      <c r="AI793" s="9">
        <f>Orders[[#This Row],[Discount]]</f>
        <v>7.0000000000000007E-2</v>
      </c>
    </row>
    <row r="794" spans="1:35">
      <c r="A794">
        <v>5297</v>
      </c>
      <c r="B794" t="s">
        <v>40</v>
      </c>
      <c r="C794" s="9">
        <v>0</v>
      </c>
      <c r="D794" s="7">
        <v>-42.85</v>
      </c>
      <c r="E794">
        <v>8.6</v>
      </c>
      <c r="F794">
        <v>6.19</v>
      </c>
      <c r="G794">
        <v>1402</v>
      </c>
      <c r="H794" t="s">
        <v>1464</v>
      </c>
      <c r="I794" t="s">
        <v>52</v>
      </c>
      <c r="J794" t="s">
        <v>31</v>
      </c>
      <c r="K794" t="s">
        <v>32</v>
      </c>
      <c r="L794" t="s">
        <v>112</v>
      </c>
      <c r="M794" t="s">
        <v>62</v>
      </c>
      <c r="N794" t="s">
        <v>927</v>
      </c>
      <c r="O794">
        <v>0.38</v>
      </c>
      <c r="P794" t="s">
        <v>36</v>
      </c>
      <c r="Q794" t="s">
        <v>64</v>
      </c>
      <c r="R794" t="s">
        <v>181</v>
      </c>
      <c r="S794" t="s">
        <v>182</v>
      </c>
      <c r="T794">
        <v>60653</v>
      </c>
      <c r="U794" s="1">
        <v>42019</v>
      </c>
      <c r="V794" s="1">
        <v>42019</v>
      </c>
      <c r="W794">
        <v>48</v>
      </c>
      <c r="X794" s="6">
        <v>447.89</v>
      </c>
      <c r="Y794">
        <v>37729</v>
      </c>
      <c r="Z794">
        <v>0</v>
      </c>
      <c r="AA794" s="10">
        <v>-9.57</v>
      </c>
      <c r="AB794">
        <v>0</v>
      </c>
      <c r="AC794" t="s">
        <v>3057</v>
      </c>
      <c r="AD794" t="s">
        <v>3071</v>
      </c>
      <c r="AE794" t="str">
        <f>IF(Orders[[#This Row],[Discount]]&gt;0, "Discounted", "Non-Discounted")</f>
        <v>Non-Discounted</v>
      </c>
      <c r="AF794">
        <f>IF(Orders[[#This Row],[Profit]]&lt;0,Orders[[#This Row],[Profit]], 0)</f>
        <v>-42.85</v>
      </c>
      <c r="AG794">
        <f>IF(Orders[[#This Row],[Profit]]&gt;0,Orders[[#This Row],[Profit]], 0)</f>
        <v>0</v>
      </c>
      <c r="AH794" s="7" t="str">
        <f>IFERROR((Orders[[#This Row],[Sales]]/Orders[[#This Row],[Profit_Prodcut/]])*100, "")</f>
        <v/>
      </c>
      <c r="AI794" s="9">
        <f>Orders[[#This Row],[Discount]]</f>
        <v>0</v>
      </c>
    </row>
    <row r="795" spans="1:35">
      <c r="A795">
        <v>6080</v>
      </c>
      <c r="B795" t="s">
        <v>59</v>
      </c>
      <c r="C795" s="9">
        <v>0.04</v>
      </c>
      <c r="D795" s="7">
        <v>-20.79</v>
      </c>
      <c r="E795">
        <v>30.73</v>
      </c>
      <c r="F795">
        <v>4</v>
      </c>
      <c r="G795">
        <v>1402</v>
      </c>
      <c r="H795" t="s">
        <v>1464</v>
      </c>
      <c r="I795" t="s">
        <v>52</v>
      </c>
      <c r="J795" t="s">
        <v>43</v>
      </c>
      <c r="K795" t="s">
        <v>80</v>
      </c>
      <c r="L795" t="s">
        <v>183</v>
      </c>
      <c r="M795" t="s">
        <v>62</v>
      </c>
      <c r="N795" t="s">
        <v>291</v>
      </c>
      <c r="O795">
        <v>0.75</v>
      </c>
      <c r="P795" t="s">
        <v>36</v>
      </c>
      <c r="Q795" t="s">
        <v>64</v>
      </c>
      <c r="R795" t="s">
        <v>181</v>
      </c>
      <c r="S795" t="s">
        <v>182</v>
      </c>
      <c r="T795">
        <v>60653</v>
      </c>
      <c r="U795" s="1">
        <v>42025</v>
      </c>
      <c r="V795" s="1">
        <v>42026</v>
      </c>
      <c r="W795">
        <v>48</v>
      </c>
      <c r="X795" s="6">
        <v>1420.84</v>
      </c>
      <c r="Y795">
        <v>43079</v>
      </c>
      <c r="Z795">
        <v>1</v>
      </c>
      <c r="AA795" s="10">
        <v>-1.46</v>
      </c>
      <c r="AB795">
        <v>59.2</v>
      </c>
      <c r="AC795" t="s">
        <v>3057</v>
      </c>
      <c r="AD795" t="s">
        <v>3070</v>
      </c>
      <c r="AE795" t="str">
        <f>IF(Orders[[#This Row],[Discount]]&gt;0, "Discounted", "Non-Discounted")</f>
        <v>Discounted</v>
      </c>
      <c r="AF795">
        <f>IF(Orders[[#This Row],[Profit]]&lt;0,Orders[[#This Row],[Profit]], 0)</f>
        <v>-20.79</v>
      </c>
      <c r="AG795">
        <f>IF(Orders[[#This Row],[Profit]]&gt;0,Orders[[#This Row],[Profit]], 0)</f>
        <v>0</v>
      </c>
      <c r="AH795" s="7" t="str">
        <f>IFERROR((Orders[[#This Row],[Sales]]/Orders[[#This Row],[Profit_Prodcut/]])*100, "")</f>
        <v/>
      </c>
      <c r="AI795" s="9">
        <f>Orders[[#This Row],[Discount]]</f>
        <v>0.04</v>
      </c>
    </row>
    <row r="796" spans="1:35">
      <c r="A796">
        <v>23297</v>
      </c>
      <c r="B796" t="s">
        <v>40</v>
      </c>
      <c r="C796" s="9">
        <v>0</v>
      </c>
      <c r="D796" s="7">
        <v>-33.21</v>
      </c>
      <c r="E796">
        <v>8.6</v>
      </c>
      <c r="F796">
        <v>6.19</v>
      </c>
      <c r="G796">
        <v>1405</v>
      </c>
      <c r="H796" t="s">
        <v>1465</v>
      </c>
      <c r="I796" t="s">
        <v>52</v>
      </c>
      <c r="J796" t="s">
        <v>31</v>
      </c>
      <c r="K796" t="s">
        <v>32</v>
      </c>
      <c r="L796" t="s">
        <v>112</v>
      </c>
      <c r="M796" t="s">
        <v>62</v>
      </c>
      <c r="N796" t="s">
        <v>927</v>
      </c>
      <c r="O796">
        <v>0.38</v>
      </c>
      <c r="P796" t="s">
        <v>36</v>
      </c>
      <c r="Q796" t="s">
        <v>64</v>
      </c>
      <c r="R796" t="s">
        <v>303</v>
      </c>
      <c r="S796" t="s">
        <v>1466</v>
      </c>
      <c r="T796">
        <v>49017</v>
      </c>
      <c r="U796" s="1">
        <v>42019</v>
      </c>
      <c r="V796" s="1">
        <v>42019</v>
      </c>
      <c r="W796">
        <v>12</v>
      </c>
      <c r="X796" s="6">
        <v>111.97</v>
      </c>
      <c r="Y796">
        <v>86144</v>
      </c>
      <c r="Z796">
        <v>0</v>
      </c>
      <c r="AA796" s="10">
        <v>-29.66</v>
      </c>
      <c r="AB796">
        <v>0</v>
      </c>
      <c r="AC796" t="s">
        <v>3057</v>
      </c>
      <c r="AD796" t="s">
        <v>3071</v>
      </c>
      <c r="AE796" t="str">
        <f>IF(Orders[[#This Row],[Discount]]&gt;0, "Discounted", "Non-Discounted")</f>
        <v>Non-Discounted</v>
      </c>
      <c r="AF796">
        <f>IF(Orders[[#This Row],[Profit]]&lt;0,Orders[[#This Row],[Profit]], 0)</f>
        <v>-33.21</v>
      </c>
      <c r="AG796">
        <f>IF(Orders[[#This Row],[Profit]]&gt;0,Orders[[#This Row],[Profit]], 0)</f>
        <v>0</v>
      </c>
      <c r="AH796" s="7" t="str">
        <f>IFERROR((Orders[[#This Row],[Sales]]/Orders[[#This Row],[Profit_Prodcut/]])*100, "")</f>
        <v/>
      </c>
      <c r="AI796" s="9">
        <f>Orders[[#This Row],[Discount]]</f>
        <v>0</v>
      </c>
    </row>
    <row r="797" spans="1:35">
      <c r="A797">
        <v>24080</v>
      </c>
      <c r="B797" t="s">
        <v>59</v>
      </c>
      <c r="C797" s="9">
        <v>0.04</v>
      </c>
      <c r="D797" s="7">
        <v>-20.79</v>
      </c>
      <c r="E797">
        <v>30.73</v>
      </c>
      <c r="F797">
        <v>4</v>
      </c>
      <c r="G797">
        <v>1405</v>
      </c>
      <c r="H797" t="s">
        <v>1465</v>
      </c>
      <c r="I797" t="s">
        <v>52</v>
      </c>
      <c r="J797" t="s">
        <v>43</v>
      </c>
      <c r="K797" t="s">
        <v>80</v>
      </c>
      <c r="L797" t="s">
        <v>183</v>
      </c>
      <c r="M797" t="s">
        <v>62</v>
      </c>
      <c r="N797" t="s">
        <v>291</v>
      </c>
      <c r="O797">
        <v>0.75</v>
      </c>
      <c r="P797" t="s">
        <v>36</v>
      </c>
      <c r="Q797" t="s">
        <v>64</v>
      </c>
      <c r="R797" t="s">
        <v>303</v>
      </c>
      <c r="S797" t="s">
        <v>1466</v>
      </c>
      <c r="T797">
        <v>49017</v>
      </c>
      <c r="U797" s="1">
        <v>42025</v>
      </c>
      <c r="V797" s="1">
        <v>42026</v>
      </c>
      <c r="W797">
        <v>12</v>
      </c>
      <c r="X797" s="6">
        <v>355.21</v>
      </c>
      <c r="Y797">
        <v>86145</v>
      </c>
      <c r="Z797">
        <v>1</v>
      </c>
      <c r="AA797" s="10">
        <v>-5.85</v>
      </c>
      <c r="AB797">
        <v>14.8</v>
      </c>
      <c r="AC797" t="s">
        <v>3057</v>
      </c>
      <c r="AD797" t="s">
        <v>3070</v>
      </c>
      <c r="AE797" t="str">
        <f>IF(Orders[[#This Row],[Discount]]&gt;0, "Discounted", "Non-Discounted")</f>
        <v>Discounted</v>
      </c>
      <c r="AF797">
        <f>IF(Orders[[#This Row],[Profit]]&lt;0,Orders[[#This Row],[Profit]], 0)</f>
        <v>-20.79</v>
      </c>
      <c r="AG797">
        <f>IF(Orders[[#This Row],[Profit]]&gt;0,Orders[[#This Row],[Profit]], 0)</f>
        <v>0</v>
      </c>
      <c r="AH797" s="7" t="str">
        <f>IFERROR((Orders[[#This Row],[Sales]]/Orders[[#This Row],[Profit_Prodcut/]])*100, "")</f>
        <v/>
      </c>
      <c r="AI797" s="9">
        <f>Orders[[#This Row],[Discount]]</f>
        <v>0.04</v>
      </c>
    </row>
    <row r="798" spans="1:35">
      <c r="A798">
        <v>19417</v>
      </c>
      <c r="B798" t="s">
        <v>59</v>
      </c>
      <c r="C798" s="9">
        <v>0</v>
      </c>
      <c r="D798" s="7">
        <v>370</v>
      </c>
      <c r="E798">
        <v>65.989999999999995</v>
      </c>
      <c r="F798">
        <v>5.26</v>
      </c>
      <c r="G798">
        <v>1410</v>
      </c>
      <c r="H798" t="s">
        <v>1467</v>
      </c>
      <c r="I798" t="s">
        <v>52</v>
      </c>
      <c r="J798" t="s">
        <v>31</v>
      </c>
      <c r="K798" t="s">
        <v>80</v>
      </c>
      <c r="L798" t="s">
        <v>81</v>
      </c>
      <c r="M798" t="s">
        <v>62</v>
      </c>
      <c r="N798" t="s">
        <v>1468</v>
      </c>
      <c r="O798">
        <v>0.59</v>
      </c>
      <c r="P798" t="s">
        <v>36</v>
      </c>
      <c r="Q798" t="s">
        <v>37</v>
      </c>
      <c r="R798" t="s">
        <v>48</v>
      </c>
      <c r="S798" t="s">
        <v>1469</v>
      </c>
      <c r="T798">
        <v>92553</v>
      </c>
      <c r="U798" s="1">
        <v>42101</v>
      </c>
      <c r="V798" s="1">
        <v>42102</v>
      </c>
      <c r="W798">
        <v>9</v>
      </c>
      <c r="X798" s="6">
        <v>536.23</v>
      </c>
      <c r="Y798">
        <v>87086</v>
      </c>
      <c r="Z798">
        <v>1</v>
      </c>
      <c r="AA798" s="10">
        <v>69</v>
      </c>
      <c r="AB798">
        <v>0</v>
      </c>
      <c r="AC798" t="s">
        <v>3061</v>
      </c>
      <c r="AD798" t="s">
        <v>3071</v>
      </c>
      <c r="AE798" t="str">
        <f>IF(Orders[[#This Row],[Discount]]&gt;0, "Discounted", "Non-Discounted")</f>
        <v>Non-Discounted</v>
      </c>
      <c r="AF798">
        <f>IF(Orders[[#This Row],[Profit]]&lt;0,Orders[[#This Row],[Profit]], 0)</f>
        <v>0</v>
      </c>
      <c r="AG798">
        <f>IF(Orders[[#This Row],[Profit]]&gt;0,Orders[[#This Row],[Profit]], 0)</f>
        <v>370</v>
      </c>
      <c r="AH798" s="7">
        <f>IFERROR((Orders[[#This Row],[Sales]]/Orders[[#This Row],[Profit_Prodcut/]])*100, "")</f>
        <v>144.92702702702701</v>
      </c>
      <c r="AI798" s="9">
        <f>Orders[[#This Row],[Discount]]</f>
        <v>0</v>
      </c>
    </row>
    <row r="799" spans="1:35">
      <c r="A799">
        <v>24407</v>
      </c>
      <c r="B799" t="s">
        <v>40</v>
      </c>
      <c r="C799" s="9">
        <v>0.08</v>
      </c>
      <c r="D799" s="7">
        <v>20.45</v>
      </c>
      <c r="E799">
        <v>3.38</v>
      </c>
      <c r="F799">
        <v>0.85</v>
      </c>
      <c r="G799">
        <v>1412</v>
      </c>
      <c r="H799" t="s">
        <v>1470</v>
      </c>
      <c r="I799" t="s">
        <v>52</v>
      </c>
      <c r="J799" t="s">
        <v>31</v>
      </c>
      <c r="K799" t="s">
        <v>32</v>
      </c>
      <c r="L799" t="s">
        <v>33</v>
      </c>
      <c r="M799" t="s">
        <v>34</v>
      </c>
      <c r="N799" t="s">
        <v>1471</v>
      </c>
      <c r="O799">
        <v>0.48</v>
      </c>
      <c r="P799" t="s">
        <v>36</v>
      </c>
      <c r="Q799" t="s">
        <v>37</v>
      </c>
      <c r="R799" t="s">
        <v>48</v>
      </c>
      <c r="S799" t="s">
        <v>1472</v>
      </c>
      <c r="T799">
        <v>94043</v>
      </c>
      <c r="U799" s="1">
        <v>42037</v>
      </c>
      <c r="V799" s="1">
        <v>42039</v>
      </c>
      <c r="W799">
        <v>12</v>
      </c>
      <c r="X799" s="6">
        <v>38.81</v>
      </c>
      <c r="Y799">
        <v>87087</v>
      </c>
      <c r="Z799">
        <v>2</v>
      </c>
      <c r="AA799" s="10">
        <v>52.7</v>
      </c>
      <c r="AB799">
        <v>3.37</v>
      </c>
      <c r="AC799" t="s">
        <v>3059</v>
      </c>
      <c r="AD799" t="s">
        <v>3070</v>
      </c>
      <c r="AE799" t="str">
        <f>IF(Orders[[#This Row],[Discount]]&gt;0, "Discounted", "Non-Discounted")</f>
        <v>Discounted</v>
      </c>
      <c r="AF799">
        <f>IF(Orders[[#This Row],[Profit]]&lt;0,Orders[[#This Row],[Profit]], 0)</f>
        <v>0</v>
      </c>
      <c r="AG799">
        <f>IF(Orders[[#This Row],[Profit]]&gt;0,Orders[[#This Row],[Profit]], 0)</f>
        <v>20.45</v>
      </c>
      <c r="AH799" s="7">
        <f>IFERROR((Orders[[#This Row],[Sales]]/Orders[[#This Row],[Profit_Prodcut/]])*100, "")</f>
        <v>189.77995110024452</v>
      </c>
      <c r="AI799" s="9">
        <f>Orders[[#This Row],[Discount]]</f>
        <v>0.08</v>
      </c>
    </row>
    <row r="800" spans="1:35">
      <c r="A800">
        <v>1417</v>
      </c>
      <c r="B800" t="s">
        <v>59</v>
      </c>
      <c r="C800" s="9">
        <v>0</v>
      </c>
      <c r="D800" s="7">
        <v>542.25</v>
      </c>
      <c r="E800">
        <v>65.989999999999995</v>
      </c>
      <c r="F800">
        <v>5.26</v>
      </c>
      <c r="G800">
        <v>1413</v>
      </c>
      <c r="H800" t="s">
        <v>1473</v>
      </c>
      <c r="I800" t="s">
        <v>52</v>
      </c>
      <c r="J800" t="s">
        <v>31</v>
      </c>
      <c r="K800" t="s">
        <v>80</v>
      </c>
      <c r="L800" t="s">
        <v>81</v>
      </c>
      <c r="M800" t="s">
        <v>62</v>
      </c>
      <c r="N800" t="s">
        <v>1468</v>
      </c>
      <c r="O800">
        <v>0.59</v>
      </c>
      <c r="P800" t="s">
        <v>36</v>
      </c>
      <c r="Q800" t="s">
        <v>56</v>
      </c>
      <c r="R800" t="s">
        <v>196</v>
      </c>
      <c r="S800" t="s">
        <v>197</v>
      </c>
      <c r="T800">
        <v>2113</v>
      </c>
      <c r="U800" s="1">
        <v>42101</v>
      </c>
      <c r="V800" s="1">
        <v>42102</v>
      </c>
      <c r="W800">
        <v>36</v>
      </c>
      <c r="X800" s="6">
        <v>2144.92</v>
      </c>
      <c r="Y800">
        <v>10277</v>
      </c>
      <c r="Z800">
        <v>1</v>
      </c>
      <c r="AA800" s="10">
        <v>25.28</v>
      </c>
      <c r="AB800">
        <v>0</v>
      </c>
      <c r="AC800" t="s">
        <v>3061</v>
      </c>
      <c r="AD800" t="s">
        <v>3071</v>
      </c>
      <c r="AE800" t="str">
        <f>IF(Orders[[#This Row],[Discount]]&gt;0, "Discounted", "Non-Discounted")</f>
        <v>Non-Discounted</v>
      </c>
      <c r="AF800">
        <f>IF(Orders[[#This Row],[Profit]]&lt;0,Orders[[#This Row],[Profit]], 0)</f>
        <v>0</v>
      </c>
      <c r="AG800">
        <f>IF(Orders[[#This Row],[Profit]]&gt;0,Orders[[#This Row],[Profit]], 0)</f>
        <v>542.25</v>
      </c>
      <c r="AH800" s="7">
        <f>IFERROR((Orders[[#This Row],[Sales]]/Orders[[#This Row],[Profit_Prodcut/]])*100, "")</f>
        <v>395.55924389119411</v>
      </c>
      <c r="AI800" s="9">
        <f>Orders[[#This Row],[Discount]]</f>
        <v>0</v>
      </c>
    </row>
    <row r="801" spans="1:35">
      <c r="A801">
        <v>6406</v>
      </c>
      <c r="B801" t="s">
        <v>40</v>
      </c>
      <c r="C801" s="9">
        <v>0.02</v>
      </c>
      <c r="D801" s="7">
        <v>69.61</v>
      </c>
      <c r="E801">
        <v>16.48</v>
      </c>
      <c r="F801">
        <v>1.99</v>
      </c>
      <c r="G801">
        <v>1413</v>
      </c>
      <c r="H801" t="s">
        <v>1473</v>
      </c>
      <c r="I801" t="s">
        <v>30</v>
      </c>
      <c r="J801" t="s">
        <v>31</v>
      </c>
      <c r="K801" t="s">
        <v>80</v>
      </c>
      <c r="L801" t="s">
        <v>183</v>
      </c>
      <c r="M801" t="s">
        <v>54</v>
      </c>
      <c r="N801" t="s">
        <v>1474</v>
      </c>
      <c r="O801">
        <v>0.42</v>
      </c>
      <c r="P801" t="s">
        <v>36</v>
      </c>
      <c r="Q801" t="s">
        <v>56</v>
      </c>
      <c r="R801" t="s">
        <v>196</v>
      </c>
      <c r="S801" t="s">
        <v>197</v>
      </c>
      <c r="T801">
        <v>2113</v>
      </c>
      <c r="U801" s="1">
        <v>42037</v>
      </c>
      <c r="V801" s="1">
        <v>42039</v>
      </c>
      <c r="W801">
        <v>27</v>
      </c>
      <c r="X801" s="6">
        <v>484.56</v>
      </c>
      <c r="Y801">
        <v>45539</v>
      </c>
      <c r="Z801">
        <v>2</v>
      </c>
      <c r="AA801" s="10">
        <v>14.37</v>
      </c>
      <c r="AB801">
        <v>9.89</v>
      </c>
      <c r="AC801" t="s">
        <v>3059</v>
      </c>
      <c r="AD801" t="s">
        <v>3070</v>
      </c>
      <c r="AE801" t="str">
        <f>IF(Orders[[#This Row],[Discount]]&gt;0, "Discounted", "Non-Discounted")</f>
        <v>Discounted</v>
      </c>
      <c r="AF801">
        <f>IF(Orders[[#This Row],[Profit]]&lt;0,Orders[[#This Row],[Profit]], 0)</f>
        <v>0</v>
      </c>
      <c r="AG801">
        <f>IF(Orders[[#This Row],[Profit]]&gt;0,Orders[[#This Row],[Profit]], 0)</f>
        <v>69.61</v>
      </c>
      <c r="AH801" s="7">
        <f>IFERROR((Orders[[#This Row],[Sales]]/Orders[[#This Row],[Profit_Prodcut/]])*100, "")</f>
        <v>696.10688119523059</v>
      </c>
      <c r="AI801" s="9">
        <f>Orders[[#This Row],[Discount]]</f>
        <v>0.02</v>
      </c>
    </row>
    <row r="802" spans="1:35">
      <c r="A802">
        <v>25129</v>
      </c>
      <c r="B802" t="s">
        <v>50</v>
      </c>
      <c r="C802" s="9">
        <v>0.02</v>
      </c>
      <c r="D802" s="7">
        <v>-634.87</v>
      </c>
      <c r="E802">
        <v>417.4</v>
      </c>
      <c r="F802">
        <v>75.23</v>
      </c>
      <c r="G802">
        <v>1416</v>
      </c>
      <c r="H802" t="s">
        <v>1475</v>
      </c>
      <c r="I802" t="s">
        <v>42</v>
      </c>
      <c r="J802" t="s">
        <v>61</v>
      </c>
      <c r="K802" t="s">
        <v>44</v>
      </c>
      <c r="L802" t="s">
        <v>155</v>
      </c>
      <c r="M802" t="s">
        <v>124</v>
      </c>
      <c r="N802" t="s">
        <v>713</v>
      </c>
      <c r="O802">
        <v>0.79</v>
      </c>
      <c r="P802" t="s">
        <v>36</v>
      </c>
      <c r="Q802" t="s">
        <v>64</v>
      </c>
      <c r="R802" t="s">
        <v>706</v>
      </c>
      <c r="S802" t="s">
        <v>1476</v>
      </c>
      <c r="T802">
        <v>46203</v>
      </c>
      <c r="U802" s="1">
        <v>42130</v>
      </c>
      <c r="V802" s="1">
        <v>42131</v>
      </c>
      <c r="W802">
        <v>1</v>
      </c>
      <c r="X802" s="6">
        <v>471.21</v>
      </c>
      <c r="Y802">
        <v>90538</v>
      </c>
      <c r="Z802">
        <v>1</v>
      </c>
      <c r="AA802" s="10">
        <v>-134.72999999999999</v>
      </c>
      <c r="AB802">
        <v>9.6199999999999992</v>
      </c>
      <c r="AC802" t="s">
        <v>3060</v>
      </c>
      <c r="AD802" t="s">
        <v>3070</v>
      </c>
      <c r="AE802" t="str">
        <f>IF(Orders[[#This Row],[Discount]]&gt;0, "Discounted", "Non-Discounted")</f>
        <v>Discounted</v>
      </c>
      <c r="AF802">
        <f>IF(Orders[[#This Row],[Profit]]&lt;0,Orders[[#This Row],[Profit]], 0)</f>
        <v>-634.87</v>
      </c>
      <c r="AG802">
        <f>IF(Orders[[#This Row],[Profit]]&gt;0,Orders[[#This Row],[Profit]], 0)</f>
        <v>0</v>
      </c>
      <c r="AH802" s="7" t="str">
        <f>IFERROR((Orders[[#This Row],[Sales]]/Orders[[#This Row],[Profit_Prodcut/]])*100, "")</f>
        <v/>
      </c>
      <c r="AI802" s="9">
        <f>Orders[[#This Row],[Discount]]</f>
        <v>0.02</v>
      </c>
    </row>
    <row r="803" spans="1:35">
      <c r="A803">
        <v>24722</v>
      </c>
      <c r="B803" t="s">
        <v>28</v>
      </c>
      <c r="C803" s="9">
        <v>0.04</v>
      </c>
      <c r="D803" s="7">
        <v>87.12</v>
      </c>
      <c r="E803">
        <v>46.89</v>
      </c>
      <c r="F803">
        <v>5.0999999999999996</v>
      </c>
      <c r="G803">
        <v>1416</v>
      </c>
      <c r="H803" t="s">
        <v>1475</v>
      </c>
      <c r="I803" t="s">
        <v>52</v>
      </c>
      <c r="J803" t="s">
        <v>61</v>
      </c>
      <c r="K803" t="s">
        <v>32</v>
      </c>
      <c r="L803" t="s">
        <v>260</v>
      </c>
      <c r="M803" t="s">
        <v>89</v>
      </c>
      <c r="N803" t="s">
        <v>1347</v>
      </c>
      <c r="O803">
        <v>0.46</v>
      </c>
      <c r="P803" t="s">
        <v>36</v>
      </c>
      <c r="Q803" t="s">
        <v>64</v>
      </c>
      <c r="R803" t="s">
        <v>706</v>
      </c>
      <c r="S803" t="s">
        <v>1476</v>
      </c>
      <c r="T803">
        <v>46203</v>
      </c>
      <c r="U803" s="1">
        <v>42180</v>
      </c>
      <c r="V803" s="1">
        <v>42182</v>
      </c>
      <c r="W803">
        <v>4</v>
      </c>
      <c r="X803" s="6">
        <v>182.61</v>
      </c>
      <c r="Y803">
        <v>90540</v>
      </c>
      <c r="Z803">
        <v>2</v>
      </c>
      <c r="AA803" s="10">
        <v>47.71</v>
      </c>
      <c r="AB803">
        <v>7.61</v>
      </c>
      <c r="AC803" t="s">
        <v>3058</v>
      </c>
      <c r="AD803" t="s">
        <v>3070</v>
      </c>
      <c r="AE803" t="str">
        <f>IF(Orders[[#This Row],[Discount]]&gt;0, "Discounted", "Non-Discounted")</f>
        <v>Discounted</v>
      </c>
      <c r="AF803">
        <f>IF(Orders[[#This Row],[Profit]]&lt;0,Orders[[#This Row],[Profit]], 0)</f>
        <v>0</v>
      </c>
      <c r="AG803">
        <f>IF(Orders[[#This Row],[Profit]]&gt;0,Orders[[#This Row],[Profit]], 0)</f>
        <v>87.12</v>
      </c>
      <c r="AH803" s="7">
        <f>IFERROR((Orders[[#This Row],[Sales]]/Orders[[#This Row],[Profit_Prodcut/]])*100, "")</f>
        <v>209.60743801652893</v>
      </c>
      <c r="AI803" s="9">
        <f>Orders[[#This Row],[Discount]]</f>
        <v>0.04</v>
      </c>
    </row>
    <row r="804" spans="1:35">
      <c r="A804">
        <v>22823</v>
      </c>
      <c r="B804" t="s">
        <v>109</v>
      </c>
      <c r="C804" s="9">
        <v>7.0000000000000007E-2</v>
      </c>
      <c r="D804" s="7">
        <v>25.24</v>
      </c>
      <c r="E804">
        <v>4.84</v>
      </c>
      <c r="F804">
        <v>0.71</v>
      </c>
      <c r="G804">
        <v>1418</v>
      </c>
      <c r="H804" t="s">
        <v>1477</v>
      </c>
      <c r="I804" t="s">
        <v>52</v>
      </c>
      <c r="J804" t="s">
        <v>61</v>
      </c>
      <c r="K804" t="s">
        <v>32</v>
      </c>
      <c r="L804" t="s">
        <v>33</v>
      </c>
      <c r="M804" t="s">
        <v>34</v>
      </c>
      <c r="N804" t="s">
        <v>1478</v>
      </c>
      <c r="O804">
        <v>0.52</v>
      </c>
      <c r="P804" t="s">
        <v>36</v>
      </c>
      <c r="Q804" t="s">
        <v>64</v>
      </c>
      <c r="R804" t="s">
        <v>706</v>
      </c>
      <c r="S804" t="s">
        <v>1479</v>
      </c>
      <c r="T804">
        <v>46901</v>
      </c>
      <c r="U804" s="1">
        <v>42005</v>
      </c>
      <c r="V804" s="1">
        <v>42007</v>
      </c>
      <c r="W804">
        <v>8</v>
      </c>
      <c r="X804" s="6">
        <v>36.58</v>
      </c>
      <c r="Y804">
        <v>90539</v>
      </c>
      <c r="Z804">
        <v>2</v>
      </c>
      <c r="AA804" s="10">
        <v>69</v>
      </c>
      <c r="AB804">
        <v>2.75</v>
      </c>
      <c r="AC804" t="s">
        <v>3057</v>
      </c>
      <c r="AD804" t="s">
        <v>3070</v>
      </c>
      <c r="AE804" t="str">
        <f>IF(Orders[[#This Row],[Discount]]&gt;0, "Discounted", "Non-Discounted")</f>
        <v>Discounted</v>
      </c>
      <c r="AF804">
        <f>IF(Orders[[#This Row],[Profit]]&lt;0,Orders[[#This Row],[Profit]], 0)</f>
        <v>0</v>
      </c>
      <c r="AG804">
        <f>IF(Orders[[#This Row],[Profit]]&gt;0,Orders[[#This Row],[Profit]], 0)</f>
        <v>25.24</v>
      </c>
      <c r="AH804" s="7">
        <f>IFERROR((Orders[[#This Row],[Sales]]/Orders[[#This Row],[Profit_Prodcut/]])*100, "")</f>
        <v>144.92868462757528</v>
      </c>
      <c r="AI804" s="9">
        <f>Orders[[#This Row],[Discount]]</f>
        <v>7.0000000000000007E-2</v>
      </c>
    </row>
    <row r="805" spans="1:35">
      <c r="A805">
        <v>24295</v>
      </c>
      <c r="B805" t="s">
        <v>40</v>
      </c>
      <c r="C805" s="9">
        <v>0.01</v>
      </c>
      <c r="D805" s="7">
        <v>-94.67</v>
      </c>
      <c r="E805">
        <v>124.49</v>
      </c>
      <c r="F805">
        <v>51.94</v>
      </c>
      <c r="G805">
        <v>1419</v>
      </c>
      <c r="H805" t="s">
        <v>1480</v>
      </c>
      <c r="I805" t="s">
        <v>42</v>
      </c>
      <c r="J805" t="s">
        <v>61</v>
      </c>
      <c r="K805" t="s">
        <v>44</v>
      </c>
      <c r="L805" t="s">
        <v>155</v>
      </c>
      <c r="M805" t="s">
        <v>124</v>
      </c>
      <c r="N805" t="s">
        <v>465</v>
      </c>
      <c r="O805">
        <v>0.63</v>
      </c>
      <c r="P805" t="s">
        <v>36</v>
      </c>
      <c r="Q805" t="s">
        <v>64</v>
      </c>
      <c r="R805" t="s">
        <v>706</v>
      </c>
      <c r="S805" t="s">
        <v>1481</v>
      </c>
      <c r="T805">
        <v>47905</v>
      </c>
      <c r="U805" s="1">
        <v>42180</v>
      </c>
      <c r="V805" s="1">
        <v>42181</v>
      </c>
      <c r="W805">
        <v>18</v>
      </c>
      <c r="X805" s="6">
        <v>2376.12</v>
      </c>
      <c r="Y805">
        <v>90540</v>
      </c>
      <c r="Z805">
        <v>1</v>
      </c>
      <c r="AA805" s="10">
        <v>-3.98</v>
      </c>
      <c r="AB805">
        <v>24</v>
      </c>
      <c r="AC805" t="s">
        <v>3058</v>
      </c>
      <c r="AD805" t="s">
        <v>3070</v>
      </c>
      <c r="AE805" t="str">
        <f>IF(Orders[[#This Row],[Discount]]&gt;0, "Discounted", "Non-Discounted")</f>
        <v>Discounted</v>
      </c>
      <c r="AF805">
        <f>IF(Orders[[#This Row],[Profit]]&lt;0,Orders[[#This Row],[Profit]], 0)</f>
        <v>-94.67</v>
      </c>
      <c r="AG805">
        <f>IF(Orders[[#This Row],[Profit]]&gt;0,Orders[[#This Row],[Profit]], 0)</f>
        <v>0</v>
      </c>
      <c r="AH805" s="7" t="str">
        <f>IFERROR((Orders[[#This Row],[Sales]]/Orders[[#This Row],[Profit_Prodcut/]])*100, "")</f>
        <v/>
      </c>
      <c r="AI805" s="9">
        <f>Orders[[#This Row],[Discount]]</f>
        <v>0.01</v>
      </c>
    </row>
    <row r="806" spans="1:35">
      <c r="A806">
        <v>19024</v>
      </c>
      <c r="B806" t="s">
        <v>109</v>
      </c>
      <c r="C806" s="9">
        <v>0.05</v>
      </c>
      <c r="D806" s="7">
        <v>451.28</v>
      </c>
      <c r="E806">
        <v>350.99</v>
      </c>
      <c r="F806">
        <v>39</v>
      </c>
      <c r="G806">
        <v>1424</v>
      </c>
      <c r="H806" t="s">
        <v>1482</v>
      </c>
      <c r="I806" t="s">
        <v>42</v>
      </c>
      <c r="J806" t="s">
        <v>43</v>
      </c>
      <c r="K806" t="s">
        <v>44</v>
      </c>
      <c r="L806" t="s">
        <v>45</v>
      </c>
      <c r="M806" t="s">
        <v>46</v>
      </c>
      <c r="N806" t="s">
        <v>1271</v>
      </c>
      <c r="O806">
        <v>0.55000000000000004</v>
      </c>
      <c r="P806" t="s">
        <v>36</v>
      </c>
      <c r="Q806" t="s">
        <v>37</v>
      </c>
      <c r="R806" t="s">
        <v>258</v>
      </c>
      <c r="S806" t="s">
        <v>1483</v>
      </c>
      <c r="T806">
        <v>80112</v>
      </c>
      <c r="U806" s="1">
        <v>42016</v>
      </c>
      <c r="V806" s="1">
        <v>42018</v>
      </c>
      <c r="W806">
        <v>3</v>
      </c>
      <c r="X806" s="6">
        <v>1020.08</v>
      </c>
      <c r="Y806">
        <v>89448</v>
      </c>
      <c r="Z806">
        <v>2</v>
      </c>
      <c r="AA806" s="10">
        <v>44.24</v>
      </c>
      <c r="AB806">
        <v>53.69</v>
      </c>
      <c r="AC806" t="s">
        <v>3057</v>
      </c>
      <c r="AD806" t="s">
        <v>3070</v>
      </c>
      <c r="AE806" t="str">
        <f>IF(Orders[[#This Row],[Discount]]&gt;0, "Discounted", "Non-Discounted")</f>
        <v>Discounted</v>
      </c>
      <c r="AF806">
        <f>IF(Orders[[#This Row],[Profit]]&lt;0,Orders[[#This Row],[Profit]], 0)</f>
        <v>0</v>
      </c>
      <c r="AG806">
        <f>IF(Orders[[#This Row],[Profit]]&gt;0,Orders[[#This Row],[Profit]], 0)</f>
        <v>451.28</v>
      </c>
      <c r="AH806" s="7">
        <f>IFERROR((Orders[[#This Row],[Sales]]/Orders[[#This Row],[Profit_Prodcut/]])*100, "")</f>
        <v>226.04148200673643</v>
      </c>
      <c r="AI806" s="9">
        <f>Orders[[#This Row],[Discount]]</f>
        <v>0.05</v>
      </c>
    </row>
    <row r="807" spans="1:35">
      <c r="A807">
        <v>19025</v>
      </c>
      <c r="B807" t="s">
        <v>109</v>
      </c>
      <c r="C807" s="9">
        <v>0</v>
      </c>
      <c r="D807" s="7">
        <v>44.99</v>
      </c>
      <c r="E807">
        <v>8.74</v>
      </c>
      <c r="F807">
        <v>1.39</v>
      </c>
      <c r="G807">
        <v>1424</v>
      </c>
      <c r="H807" t="s">
        <v>1482</v>
      </c>
      <c r="I807" t="s">
        <v>52</v>
      </c>
      <c r="J807" t="s">
        <v>43</v>
      </c>
      <c r="K807" t="s">
        <v>32</v>
      </c>
      <c r="L807" t="s">
        <v>72</v>
      </c>
      <c r="M807" t="s">
        <v>62</v>
      </c>
      <c r="N807" t="s">
        <v>1484</v>
      </c>
      <c r="O807">
        <v>0.38</v>
      </c>
      <c r="P807" t="s">
        <v>36</v>
      </c>
      <c r="Q807" t="s">
        <v>37</v>
      </c>
      <c r="R807" t="s">
        <v>258</v>
      </c>
      <c r="S807" t="s">
        <v>1483</v>
      </c>
      <c r="T807">
        <v>80112</v>
      </c>
      <c r="U807" s="1">
        <v>42016</v>
      </c>
      <c r="V807" s="1">
        <v>42020</v>
      </c>
      <c r="W807">
        <v>7</v>
      </c>
      <c r="X807" s="6">
        <v>65.2</v>
      </c>
      <c r="Y807">
        <v>89448</v>
      </c>
      <c r="Z807">
        <v>4</v>
      </c>
      <c r="AA807" s="10">
        <v>69</v>
      </c>
      <c r="AB807">
        <v>0</v>
      </c>
      <c r="AC807" t="s">
        <v>3057</v>
      </c>
      <c r="AD807" t="s">
        <v>3071</v>
      </c>
      <c r="AE807" t="str">
        <f>IF(Orders[[#This Row],[Discount]]&gt;0, "Discounted", "Non-Discounted")</f>
        <v>Non-Discounted</v>
      </c>
      <c r="AF807">
        <f>IF(Orders[[#This Row],[Profit]]&lt;0,Orders[[#This Row],[Profit]], 0)</f>
        <v>0</v>
      </c>
      <c r="AG807">
        <f>IF(Orders[[#This Row],[Profit]]&gt;0,Orders[[#This Row],[Profit]], 0)</f>
        <v>44.99</v>
      </c>
      <c r="AH807" s="7">
        <f>IFERROR((Orders[[#This Row],[Sales]]/Orders[[#This Row],[Profit_Prodcut/]])*100, "")</f>
        <v>144.9210935763503</v>
      </c>
      <c r="AI807" s="9">
        <f>Orders[[#This Row],[Discount]]</f>
        <v>0</v>
      </c>
    </row>
    <row r="808" spans="1:35">
      <c r="A808">
        <v>19026</v>
      </c>
      <c r="B808" t="s">
        <v>109</v>
      </c>
      <c r="C808" s="9">
        <v>0.02</v>
      </c>
      <c r="D808" s="7">
        <v>-20.73</v>
      </c>
      <c r="E808">
        <v>1.98</v>
      </c>
      <c r="F808">
        <v>0.7</v>
      </c>
      <c r="G808">
        <v>1424</v>
      </c>
      <c r="H808" t="s">
        <v>1482</v>
      </c>
      <c r="I808" t="s">
        <v>52</v>
      </c>
      <c r="J808" t="s">
        <v>43</v>
      </c>
      <c r="K808" t="s">
        <v>32</v>
      </c>
      <c r="L808" t="s">
        <v>69</v>
      </c>
      <c r="M808" t="s">
        <v>34</v>
      </c>
      <c r="N808" t="s">
        <v>398</v>
      </c>
      <c r="O808">
        <v>0.83</v>
      </c>
      <c r="P808" t="s">
        <v>36</v>
      </c>
      <c r="Q808" t="s">
        <v>37</v>
      </c>
      <c r="R808" t="s">
        <v>258</v>
      </c>
      <c r="S808" t="s">
        <v>1483</v>
      </c>
      <c r="T808">
        <v>80112</v>
      </c>
      <c r="U808" s="1">
        <v>42016</v>
      </c>
      <c r="V808" s="1">
        <v>42020</v>
      </c>
      <c r="W808">
        <v>11</v>
      </c>
      <c r="X808" s="6">
        <v>22.59</v>
      </c>
      <c r="Y808">
        <v>89448</v>
      </c>
      <c r="Z808">
        <v>4</v>
      </c>
      <c r="AA808" s="10">
        <v>-91.78</v>
      </c>
      <c r="AB808">
        <v>0.46</v>
      </c>
      <c r="AC808" t="s">
        <v>3057</v>
      </c>
      <c r="AD808" t="s">
        <v>3070</v>
      </c>
      <c r="AE808" t="str">
        <f>IF(Orders[[#This Row],[Discount]]&gt;0, "Discounted", "Non-Discounted")</f>
        <v>Discounted</v>
      </c>
      <c r="AF808">
        <f>IF(Orders[[#This Row],[Profit]]&lt;0,Orders[[#This Row],[Profit]], 0)</f>
        <v>-20.73</v>
      </c>
      <c r="AG808">
        <f>IF(Orders[[#This Row],[Profit]]&gt;0,Orders[[#This Row],[Profit]], 0)</f>
        <v>0</v>
      </c>
      <c r="AH808" s="7" t="str">
        <f>IFERROR((Orders[[#This Row],[Sales]]/Orders[[#This Row],[Profit_Prodcut/]])*100, "")</f>
        <v/>
      </c>
      <c r="AI808" s="9">
        <f>Orders[[#This Row],[Discount]]</f>
        <v>0.02</v>
      </c>
    </row>
    <row r="809" spans="1:35">
      <c r="A809">
        <v>23620</v>
      </c>
      <c r="B809" t="s">
        <v>40</v>
      </c>
      <c r="C809" s="9">
        <v>0.05</v>
      </c>
      <c r="D809" s="7">
        <v>-164.39</v>
      </c>
      <c r="E809">
        <v>8.0399999999999991</v>
      </c>
      <c r="F809">
        <v>8.94</v>
      </c>
      <c r="G809">
        <v>1424</v>
      </c>
      <c r="H809" t="s">
        <v>1482</v>
      </c>
      <c r="I809" t="s">
        <v>52</v>
      </c>
      <c r="J809" t="s">
        <v>43</v>
      </c>
      <c r="K809" t="s">
        <v>32</v>
      </c>
      <c r="L809" t="s">
        <v>112</v>
      </c>
      <c r="M809" t="s">
        <v>62</v>
      </c>
      <c r="N809" t="s">
        <v>1043</v>
      </c>
      <c r="O809">
        <v>0.4</v>
      </c>
      <c r="P809" t="s">
        <v>36</v>
      </c>
      <c r="Q809" t="s">
        <v>37</v>
      </c>
      <c r="R809" t="s">
        <v>258</v>
      </c>
      <c r="S809" t="s">
        <v>1483</v>
      </c>
      <c r="T809">
        <v>80112</v>
      </c>
      <c r="U809" s="1">
        <v>42175</v>
      </c>
      <c r="V809" s="1">
        <v>42177</v>
      </c>
      <c r="W809">
        <v>15</v>
      </c>
      <c r="X809" s="6">
        <v>121.36</v>
      </c>
      <c r="Y809">
        <v>89449</v>
      </c>
      <c r="Z809">
        <v>2</v>
      </c>
      <c r="AA809" s="10">
        <v>-135.46</v>
      </c>
      <c r="AB809">
        <v>6.39</v>
      </c>
      <c r="AC809" t="s">
        <v>3058</v>
      </c>
      <c r="AD809" t="s">
        <v>3070</v>
      </c>
      <c r="AE809" t="str">
        <f>IF(Orders[[#This Row],[Discount]]&gt;0, "Discounted", "Non-Discounted")</f>
        <v>Discounted</v>
      </c>
      <c r="AF809">
        <f>IF(Orders[[#This Row],[Profit]]&lt;0,Orders[[#This Row],[Profit]], 0)</f>
        <v>-164.39</v>
      </c>
      <c r="AG809">
        <f>IF(Orders[[#This Row],[Profit]]&gt;0,Orders[[#This Row],[Profit]], 0)</f>
        <v>0</v>
      </c>
      <c r="AH809" s="7" t="str">
        <f>IFERROR((Orders[[#This Row],[Sales]]/Orders[[#This Row],[Profit_Prodcut/]])*100, "")</f>
        <v/>
      </c>
      <c r="AI809" s="9">
        <f>Orders[[#This Row],[Discount]]</f>
        <v>0.05</v>
      </c>
    </row>
    <row r="810" spans="1:35">
      <c r="A810">
        <v>22824</v>
      </c>
      <c r="B810" t="s">
        <v>109</v>
      </c>
      <c r="C810" s="9">
        <v>0.04</v>
      </c>
      <c r="D810" s="7">
        <v>-4793</v>
      </c>
      <c r="E810">
        <v>2036.48</v>
      </c>
      <c r="F810">
        <v>14.7</v>
      </c>
      <c r="G810">
        <v>1425</v>
      </c>
      <c r="H810" t="s">
        <v>1485</v>
      </c>
      <c r="I810" t="s">
        <v>42</v>
      </c>
      <c r="J810" t="s">
        <v>61</v>
      </c>
      <c r="K810" t="s">
        <v>80</v>
      </c>
      <c r="L810" t="s">
        <v>88</v>
      </c>
      <c r="M810" t="s">
        <v>46</v>
      </c>
      <c r="N810" t="s">
        <v>636</v>
      </c>
      <c r="O810">
        <v>0.55000000000000004</v>
      </c>
      <c r="P810" t="s">
        <v>36</v>
      </c>
      <c r="Q810" t="s">
        <v>37</v>
      </c>
      <c r="R810" t="s">
        <v>258</v>
      </c>
      <c r="S810" t="s">
        <v>259</v>
      </c>
      <c r="T810">
        <v>80525</v>
      </c>
      <c r="U810" s="1">
        <v>42005</v>
      </c>
      <c r="V810" s="1">
        <v>42010</v>
      </c>
      <c r="W810">
        <v>1</v>
      </c>
      <c r="X810" s="6">
        <v>2013.67</v>
      </c>
      <c r="Y810">
        <v>89450</v>
      </c>
      <c r="Z810">
        <v>5</v>
      </c>
      <c r="AA810" s="10">
        <v>-238.02</v>
      </c>
      <c r="AB810">
        <v>83.9</v>
      </c>
      <c r="AC810" t="s">
        <v>3057</v>
      </c>
      <c r="AD810" t="s">
        <v>3070</v>
      </c>
      <c r="AE810" t="str">
        <f>IF(Orders[[#This Row],[Discount]]&gt;0, "Discounted", "Non-Discounted")</f>
        <v>Discounted</v>
      </c>
      <c r="AF810">
        <f>IF(Orders[[#This Row],[Profit]]&lt;0,Orders[[#This Row],[Profit]], 0)</f>
        <v>-4793</v>
      </c>
      <c r="AG810">
        <f>IF(Orders[[#This Row],[Profit]]&gt;0,Orders[[#This Row],[Profit]], 0)</f>
        <v>0</v>
      </c>
      <c r="AH810" s="7" t="str">
        <f>IFERROR((Orders[[#This Row],[Sales]]/Orders[[#This Row],[Profit_Prodcut/]])*100, "")</f>
        <v/>
      </c>
      <c r="AI810" s="9">
        <f>Orders[[#This Row],[Discount]]</f>
        <v>0.04</v>
      </c>
    </row>
    <row r="811" spans="1:35">
      <c r="A811">
        <v>22407</v>
      </c>
      <c r="B811" t="s">
        <v>109</v>
      </c>
      <c r="C811" s="9">
        <v>0.09</v>
      </c>
      <c r="D811" s="7">
        <v>1258.79</v>
      </c>
      <c r="E811">
        <v>125.99</v>
      </c>
      <c r="F811">
        <v>2.5</v>
      </c>
      <c r="G811">
        <v>1427</v>
      </c>
      <c r="H811" t="s">
        <v>1486</v>
      </c>
      <c r="I811" t="s">
        <v>52</v>
      </c>
      <c r="J811" t="s">
        <v>43</v>
      </c>
      <c r="K811" t="s">
        <v>80</v>
      </c>
      <c r="L811" t="s">
        <v>81</v>
      </c>
      <c r="M811" t="s">
        <v>62</v>
      </c>
      <c r="N811" t="s">
        <v>1150</v>
      </c>
      <c r="O811">
        <v>0.6</v>
      </c>
      <c r="P811" t="s">
        <v>36</v>
      </c>
      <c r="Q811" t="s">
        <v>64</v>
      </c>
      <c r="R811" t="s">
        <v>303</v>
      </c>
      <c r="S811" t="s">
        <v>1487</v>
      </c>
      <c r="T811">
        <v>48708</v>
      </c>
      <c r="U811" s="1">
        <v>42040</v>
      </c>
      <c r="V811" s="1">
        <v>42044</v>
      </c>
      <c r="W811">
        <v>18</v>
      </c>
      <c r="X811" s="6">
        <v>1824.33</v>
      </c>
      <c r="Y811">
        <v>90905</v>
      </c>
      <c r="Z811">
        <v>4</v>
      </c>
      <c r="AA811" s="10">
        <v>69</v>
      </c>
      <c r="AB811">
        <v>180.43</v>
      </c>
      <c r="AC811" t="s">
        <v>3059</v>
      </c>
      <c r="AD811" t="s">
        <v>3070</v>
      </c>
      <c r="AE811" t="str">
        <f>IF(Orders[[#This Row],[Discount]]&gt;0, "Discounted", "Non-Discounted")</f>
        <v>Discounted</v>
      </c>
      <c r="AF811">
        <f>IF(Orders[[#This Row],[Profit]]&lt;0,Orders[[#This Row],[Profit]], 0)</f>
        <v>0</v>
      </c>
      <c r="AG811">
        <f>IF(Orders[[#This Row],[Profit]]&gt;0,Orders[[#This Row],[Profit]], 0)</f>
        <v>1258.79</v>
      </c>
      <c r="AH811" s="7">
        <f>IFERROR((Orders[[#This Row],[Sales]]/Orders[[#This Row],[Profit_Prodcut/]])*100, "")</f>
        <v>144.92727142732306</v>
      </c>
      <c r="AI811" s="9">
        <f>Orders[[#This Row],[Discount]]</f>
        <v>0.09</v>
      </c>
    </row>
    <row r="812" spans="1:35">
      <c r="A812">
        <v>19810</v>
      </c>
      <c r="B812" t="s">
        <v>40</v>
      </c>
      <c r="C812" s="9">
        <v>0.05</v>
      </c>
      <c r="D812" s="7">
        <v>74.28</v>
      </c>
      <c r="E812">
        <v>9.7799999999999994</v>
      </c>
      <c r="F812">
        <v>1.39</v>
      </c>
      <c r="G812">
        <v>1432</v>
      </c>
      <c r="H812" t="s">
        <v>1488</v>
      </c>
      <c r="I812" t="s">
        <v>52</v>
      </c>
      <c r="J812" t="s">
        <v>31</v>
      </c>
      <c r="K812" t="s">
        <v>32</v>
      </c>
      <c r="L812" t="s">
        <v>72</v>
      </c>
      <c r="M812" t="s">
        <v>62</v>
      </c>
      <c r="N812" t="s">
        <v>1267</v>
      </c>
      <c r="O812">
        <v>0.39</v>
      </c>
      <c r="P812" t="s">
        <v>36</v>
      </c>
      <c r="Q812" t="s">
        <v>64</v>
      </c>
      <c r="R812" t="s">
        <v>706</v>
      </c>
      <c r="S812" t="s">
        <v>1476</v>
      </c>
      <c r="T812">
        <v>46203</v>
      </c>
      <c r="U812" s="1">
        <v>42068</v>
      </c>
      <c r="V812" s="1">
        <v>42069</v>
      </c>
      <c r="W812">
        <v>11</v>
      </c>
      <c r="X812" s="6">
        <v>107.65</v>
      </c>
      <c r="Y812">
        <v>86826</v>
      </c>
      <c r="Z812">
        <v>1</v>
      </c>
      <c r="AA812" s="10">
        <v>69</v>
      </c>
      <c r="AB812">
        <v>5.67</v>
      </c>
      <c r="AC812" t="s">
        <v>3062</v>
      </c>
      <c r="AD812" t="s">
        <v>3070</v>
      </c>
      <c r="AE812" t="str">
        <f>IF(Orders[[#This Row],[Discount]]&gt;0, "Discounted", "Non-Discounted")</f>
        <v>Discounted</v>
      </c>
      <c r="AF812">
        <f>IF(Orders[[#This Row],[Profit]]&lt;0,Orders[[#This Row],[Profit]], 0)</f>
        <v>0</v>
      </c>
      <c r="AG812">
        <f>IF(Orders[[#This Row],[Profit]]&gt;0,Orders[[#This Row],[Profit]], 0)</f>
        <v>74.28</v>
      </c>
      <c r="AH812" s="7">
        <f>IFERROR((Orders[[#This Row],[Sales]]/Orders[[#This Row],[Profit_Prodcut/]])*100, "")</f>
        <v>144.92460958535273</v>
      </c>
      <c r="AI812" s="9">
        <f>Orders[[#This Row],[Discount]]</f>
        <v>0.05</v>
      </c>
    </row>
    <row r="813" spans="1:35">
      <c r="A813">
        <v>18762</v>
      </c>
      <c r="B813" t="s">
        <v>109</v>
      </c>
      <c r="C813" s="9">
        <v>7.0000000000000007E-2</v>
      </c>
      <c r="D813" s="7">
        <v>52.92</v>
      </c>
      <c r="E813">
        <v>10.98</v>
      </c>
      <c r="F813">
        <v>4.8</v>
      </c>
      <c r="G813">
        <v>1432</v>
      </c>
      <c r="H813" t="s">
        <v>1488</v>
      </c>
      <c r="I813" t="s">
        <v>52</v>
      </c>
      <c r="J813" t="s">
        <v>31</v>
      </c>
      <c r="K813" t="s">
        <v>32</v>
      </c>
      <c r="L813" t="s">
        <v>72</v>
      </c>
      <c r="M813" t="s">
        <v>62</v>
      </c>
      <c r="N813" t="s">
        <v>539</v>
      </c>
      <c r="O813">
        <v>0.36</v>
      </c>
      <c r="P813" t="s">
        <v>36</v>
      </c>
      <c r="Q813" t="s">
        <v>64</v>
      </c>
      <c r="R813" t="s">
        <v>706</v>
      </c>
      <c r="S813" t="s">
        <v>1476</v>
      </c>
      <c r="T813">
        <v>46203</v>
      </c>
      <c r="U813" s="1">
        <v>42175</v>
      </c>
      <c r="V813" s="1">
        <v>42182</v>
      </c>
      <c r="W813">
        <v>16</v>
      </c>
      <c r="X813" s="6">
        <v>165.21</v>
      </c>
      <c r="Y813">
        <v>86827</v>
      </c>
      <c r="Z813">
        <v>7</v>
      </c>
      <c r="AA813" s="10">
        <v>32.03</v>
      </c>
      <c r="AB813">
        <v>12.44</v>
      </c>
      <c r="AC813" t="s">
        <v>3058</v>
      </c>
      <c r="AD813" t="s">
        <v>3070</v>
      </c>
      <c r="AE813" t="str">
        <f>IF(Orders[[#This Row],[Discount]]&gt;0, "Discounted", "Non-Discounted")</f>
        <v>Discounted</v>
      </c>
      <c r="AF813">
        <f>IF(Orders[[#This Row],[Profit]]&lt;0,Orders[[#This Row],[Profit]], 0)</f>
        <v>0</v>
      </c>
      <c r="AG813">
        <f>IF(Orders[[#This Row],[Profit]]&gt;0,Orders[[#This Row],[Profit]], 0)</f>
        <v>52.92</v>
      </c>
      <c r="AH813" s="7">
        <f>IFERROR((Orders[[#This Row],[Sales]]/Orders[[#This Row],[Profit_Prodcut/]])*100, "")</f>
        <v>312.18820861678006</v>
      </c>
      <c r="AI813" s="9">
        <f>Orders[[#This Row],[Discount]]</f>
        <v>7.0000000000000007E-2</v>
      </c>
    </row>
    <row r="814" spans="1:35">
      <c r="A814">
        <v>19811</v>
      </c>
      <c r="B814" t="s">
        <v>40</v>
      </c>
      <c r="C814" s="9">
        <v>0.02</v>
      </c>
      <c r="D814" s="7">
        <v>-66.349999999999994</v>
      </c>
      <c r="E814">
        <v>3.28</v>
      </c>
      <c r="F814">
        <v>3.97</v>
      </c>
      <c r="G814">
        <v>1433</v>
      </c>
      <c r="H814" t="s">
        <v>1489</v>
      </c>
      <c r="I814" t="s">
        <v>30</v>
      </c>
      <c r="J814" t="s">
        <v>31</v>
      </c>
      <c r="K814" t="s">
        <v>32</v>
      </c>
      <c r="L814" t="s">
        <v>33</v>
      </c>
      <c r="M814" t="s">
        <v>34</v>
      </c>
      <c r="N814" t="s">
        <v>1012</v>
      </c>
      <c r="O814">
        <v>0.56000000000000005</v>
      </c>
      <c r="P814" t="s">
        <v>36</v>
      </c>
      <c r="Q814" t="s">
        <v>64</v>
      </c>
      <c r="R814" t="s">
        <v>706</v>
      </c>
      <c r="S814" t="s">
        <v>1490</v>
      </c>
      <c r="T814">
        <v>47130</v>
      </c>
      <c r="U814" s="1">
        <v>42068</v>
      </c>
      <c r="V814" s="1">
        <v>42069</v>
      </c>
      <c r="W814">
        <v>7</v>
      </c>
      <c r="X814" s="6">
        <v>25.15</v>
      </c>
      <c r="Y814">
        <v>86826</v>
      </c>
      <c r="Z814">
        <v>1</v>
      </c>
      <c r="AA814" s="10">
        <v>-263.82</v>
      </c>
      <c r="AB814">
        <v>0.51</v>
      </c>
      <c r="AC814" t="s">
        <v>3062</v>
      </c>
      <c r="AD814" t="s">
        <v>3070</v>
      </c>
      <c r="AE814" t="str">
        <f>IF(Orders[[#This Row],[Discount]]&gt;0, "Discounted", "Non-Discounted")</f>
        <v>Discounted</v>
      </c>
      <c r="AF814">
        <f>IF(Orders[[#This Row],[Profit]]&lt;0,Orders[[#This Row],[Profit]], 0)</f>
        <v>-66.349999999999994</v>
      </c>
      <c r="AG814">
        <f>IF(Orders[[#This Row],[Profit]]&gt;0,Orders[[#This Row],[Profit]], 0)</f>
        <v>0</v>
      </c>
      <c r="AH814" s="7" t="str">
        <f>IFERROR((Orders[[#This Row],[Sales]]/Orders[[#This Row],[Profit_Prodcut/]])*100, "")</f>
        <v/>
      </c>
      <c r="AI814" s="9">
        <f>Orders[[#This Row],[Discount]]</f>
        <v>0.02</v>
      </c>
    </row>
    <row r="815" spans="1:35">
      <c r="A815">
        <v>20124</v>
      </c>
      <c r="B815" t="s">
        <v>28</v>
      </c>
      <c r="C815" s="9">
        <v>7.0000000000000007E-2</v>
      </c>
      <c r="D815" s="7">
        <v>1399.64</v>
      </c>
      <c r="E815">
        <v>300.98</v>
      </c>
      <c r="F815">
        <v>64.73</v>
      </c>
      <c r="G815">
        <v>1433</v>
      </c>
      <c r="H815" t="s">
        <v>1489</v>
      </c>
      <c r="I815" t="s">
        <v>42</v>
      </c>
      <c r="J815" t="s">
        <v>31</v>
      </c>
      <c r="K815" t="s">
        <v>44</v>
      </c>
      <c r="L815" t="s">
        <v>45</v>
      </c>
      <c r="M815" t="s">
        <v>46</v>
      </c>
      <c r="N815" t="s">
        <v>1491</v>
      </c>
      <c r="O815">
        <v>0.56000000000000005</v>
      </c>
      <c r="P815" t="s">
        <v>36</v>
      </c>
      <c r="Q815" t="s">
        <v>64</v>
      </c>
      <c r="R815" t="s">
        <v>706</v>
      </c>
      <c r="S815" t="s">
        <v>1490</v>
      </c>
      <c r="T815">
        <v>47130</v>
      </c>
      <c r="U815" s="1">
        <v>42143</v>
      </c>
      <c r="V815" s="1">
        <v>42145</v>
      </c>
      <c r="W815">
        <v>14</v>
      </c>
      <c r="X815" s="6">
        <v>4285.5600000000004</v>
      </c>
      <c r="Y815">
        <v>86828</v>
      </c>
      <c r="Z815">
        <v>2</v>
      </c>
      <c r="AA815" s="10">
        <v>32.659999999999997</v>
      </c>
      <c r="AB815">
        <v>322.57</v>
      </c>
      <c r="AC815" t="s">
        <v>3060</v>
      </c>
      <c r="AD815" t="s">
        <v>3070</v>
      </c>
      <c r="AE815" t="str">
        <f>IF(Orders[[#This Row],[Discount]]&gt;0, "Discounted", "Non-Discounted")</f>
        <v>Discounted</v>
      </c>
      <c r="AF815">
        <f>IF(Orders[[#This Row],[Profit]]&lt;0,Orders[[#This Row],[Profit]], 0)</f>
        <v>0</v>
      </c>
      <c r="AG815">
        <f>IF(Orders[[#This Row],[Profit]]&gt;0,Orders[[#This Row],[Profit]], 0)</f>
        <v>1399.64</v>
      </c>
      <c r="AH815" s="7">
        <f>IFERROR((Orders[[#This Row],[Sales]]/Orders[[#This Row],[Profit_Prodcut/]])*100, "")</f>
        <v>306.19016318481897</v>
      </c>
      <c r="AI815" s="9">
        <f>Orders[[#This Row],[Discount]]</f>
        <v>7.0000000000000007E-2</v>
      </c>
    </row>
    <row r="816" spans="1:35">
      <c r="A816">
        <v>20125</v>
      </c>
      <c r="B816" t="s">
        <v>28</v>
      </c>
      <c r="C816" s="9">
        <v>0.01</v>
      </c>
      <c r="D816" s="7">
        <v>232.64</v>
      </c>
      <c r="E816">
        <v>20.98</v>
      </c>
      <c r="F816">
        <v>45</v>
      </c>
      <c r="G816">
        <v>1433</v>
      </c>
      <c r="H816" t="s">
        <v>1489</v>
      </c>
      <c r="I816" t="s">
        <v>42</v>
      </c>
      <c r="J816" t="s">
        <v>31</v>
      </c>
      <c r="K816" t="s">
        <v>32</v>
      </c>
      <c r="L816" t="s">
        <v>144</v>
      </c>
      <c r="M816" t="s">
        <v>46</v>
      </c>
      <c r="N816" t="s">
        <v>1492</v>
      </c>
      <c r="O816">
        <v>0.61</v>
      </c>
      <c r="P816" t="s">
        <v>36</v>
      </c>
      <c r="Q816" t="s">
        <v>64</v>
      </c>
      <c r="R816" t="s">
        <v>706</v>
      </c>
      <c r="S816" t="s">
        <v>1490</v>
      </c>
      <c r="T816">
        <v>47130</v>
      </c>
      <c r="U816" s="1">
        <v>42143</v>
      </c>
      <c r="V816" s="1">
        <v>42143</v>
      </c>
      <c r="W816">
        <v>28</v>
      </c>
      <c r="X816" s="6">
        <v>631.37</v>
      </c>
      <c r="Y816">
        <v>86828</v>
      </c>
      <c r="Z816">
        <v>0</v>
      </c>
      <c r="AA816" s="10">
        <v>36.85</v>
      </c>
      <c r="AB816">
        <v>6.38</v>
      </c>
      <c r="AC816" t="s">
        <v>3060</v>
      </c>
      <c r="AD816" t="s">
        <v>3070</v>
      </c>
      <c r="AE816" t="str">
        <f>IF(Orders[[#This Row],[Discount]]&gt;0, "Discounted", "Non-Discounted")</f>
        <v>Discounted</v>
      </c>
      <c r="AF816">
        <f>IF(Orders[[#This Row],[Profit]]&lt;0,Orders[[#This Row],[Profit]], 0)</f>
        <v>0</v>
      </c>
      <c r="AG816">
        <f>IF(Orders[[#This Row],[Profit]]&gt;0,Orders[[#This Row],[Profit]], 0)</f>
        <v>232.64</v>
      </c>
      <c r="AH816" s="7">
        <f>IFERROR((Orders[[#This Row],[Sales]]/Orders[[#This Row],[Profit_Prodcut/]])*100, "")</f>
        <v>271.39356946354883</v>
      </c>
      <c r="AI816" s="9">
        <f>Orders[[#This Row],[Discount]]</f>
        <v>0.01</v>
      </c>
    </row>
    <row r="817" spans="1:35">
      <c r="A817">
        <v>21955</v>
      </c>
      <c r="B817" t="s">
        <v>50</v>
      </c>
      <c r="C817" s="9">
        <v>0.01</v>
      </c>
      <c r="D817" s="7">
        <v>-409.37</v>
      </c>
      <c r="E817">
        <v>80.98</v>
      </c>
      <c r="F817">
        <v>35</v>
      </c>
      <c r="G817">
        <v>1438</v>
      </c>
      <c r="H817" t="s">
        <v>1493</v>
      </c>
      <c r="I817" t="s">
        <v>52</v>
      </c>
      <c r="J817" t="s">
        <v>31</v>
      </c>
      <c r="K817" t="s">
        <v>32</v>
      </c>
      <c r="L817" t="s">
        <v>144</v>
      </c>
      <c r="M817" t="s">
        <v>239</v>
      </c>
      <c r="N817" t="s">
        <v>990</v>
      </c>
      <c r="O817">
        <v>0.83</v>
      </c>
      <c r="P817" t="s">
        <v>36</v>
      </c>
      <c r="Q817" t="s">
        <v>56</v>
      </c>
      <c r="R817" t="s">
        <v>157</v>
      </c>
      <c r="S817" t="s">
        <v>1494</v>
      </c>
      <c r="T817">
        <v>44035</v>
      </c>
      <c r="U817" s="1">
        <v>42026</v>
      </c>
      <c r="V817" s="1">
        <v>42028</v>
      </c>
      <c r="W817">
        <v>3</v>
      </c>
      <c r="X817" s="6">
        <v>267.83</v>
      </c>
      <c r="Y817">
        <v>90120</v>
      </c>
      <c r="Z817">
        <v>2</v>
      </c>
      <c r="AA817" s="10">
        <v>-152.85</v>
      </c>
      <c r="AB817">
        <v>2.71</v>
      </c>
      <c r="AC817" t="s">
        <v>3057</v>
      </c>
      <c r="AD817" t="s">
        <v>3070</v>
      </c>
      <c r="AE817" t="str">
        <f>IF(Orders[[#This Row],[Discount]]&gt;0, "Discounted", "Non-Discounted")</f>
        <v>Discounted</v>
      </c>
      <c r="AF817">
        <f>IF(Orders[[#This Row],[Profit]]&lt;0,Orders[[#This Row],[Profit]], 0)</f>
        <v>-409.37</v>
      </c>
      <c r="AG817">
        <f>IF(Orders[[#This Row],[Profit]]&gt;0,Orders[[#This Row],[Profit]], 0)</f>
        <v>0</v>
      </c>
      <c r="AH817" s="7" t="str">
        <f>IFERROR((Orders[[#This Row],[Sales]]/Orders[[#This Row],[Profit_Prodcut/]])*100, "")</f>
        <v/>
      </c>
      <c r="AI817" s="9">
        <f>Orders[[#This Row],[Discount]]</f>
        <v>0.01</v>
      </c>
    </row>
    <row r="818" spans="1:35">
      <c r="A818">
        <v>23415</v>
      </c>
      <c r="B818" t="s">
        <v>50</v>
      </c>
      <c r="C818" s="9">
        <v>0.05</v>
      </c>
      <c r="D818" s="7">
        <v>-29.07</v>
      </c>
      <c r="E818">
        <v>6.48</v>
      </c>
      <c r="F818">
        <v>6.22</v>
      </c>
      <c r="G818">
        <v>1439</v>
      </c>
      <c r="H818" t="s">
        <v>1495</v>
      </c>
      <c r="I818" t="s">
        <v>52</v>
      </c>
      <c r="J818" t="s">
        <v>31</v>
      </c>
      <c r="K818" t="s">
        <v>32</v>
      </c>
      <c r="L818" t="s">
        <v>96</v>
      </c>
      <c r="M818" t="s">
        <v>62</v>
      </c>
      <c r="N818" t="s">
        <v>1433</v>
      </c>
      <c r="O818">
        <v>0.37</v>
      </c>
      <c r="P818" t="s">
        <v>36</v>
      </c>
      <c r="Q818" t="s">
        <v>56</v>
      </c>
      <c r="R818" t="s">
        <v>157</v>
      </c>
      <c r="S818" t="s">
        <v>1496</v>
      </c>
      <c r="T818">
        <v>44117</v>
      </c>
      <c r="U818" s="1">
        <v>42122</v>
      </c>
      <c r="V818" s="1">
        <v>42123</v>
      </c>
      <c r="W818">
        <v>3</v>
      </c>
      <c r="X818" s="6">
        <v>21.46</v>
      </c>
      <c r="Y818">
        <v>90121</v>
      </c>
      <c r="Z818">
        <v>1</v>
      </c>
      <c r="AA818" s="10">
        <v>-135.46</v>
      </c>
      <c r="AB818">
        <v>1.1299999999999999</v>
      </c>
      <c r="AC818" t="s">
        <v>3061</v>
      </c>
      <c r="AD818" t="s">
        <v>3070</v>
      </c>
      <c r="AE818" t="str">
        <f>IF(Orders[[#This Row],[Discount]]&gt;0, "Discounted", "Non-Discounted")</f>
        <v>Discounted</v>
      </c>
      <c r="AF818">
        <f>IF(Orders[[#This Row],[Profit]]&lt;0,Orders[[#This Row],[Profit]], 0)</f>
        <v>-29.07</v>
      </c>
      <c r="AG818">
        <f>IF(Orders[[#This Row],[Profit]]&gt;0,Orders[[#This Row],[Profit]], 0)</f>
        <v>0</v>
      </c>
      <c r="AH818" s="7" t="str">
        <f>IFERROR((Orders[[#This Row],[Sales]]/Orders[[#This Row],[Profit_Prodcut/]])*100, "")</f>
        <v/>
      </c>
      <c r="AI818" s="9">
        <f>Orders[[#This Row],[Discount]]</f>
        <v>0.05</v>
      </c>
    </row>
    <row r="819" spans="1:35">
      <c r="A819">
        <v>22672</v>
      </c>
      <c r="B819" t="s">
        <v>40</v>
      </c>
      <c r="C819" s="9">
        <v>0.04</v>
      </c>
      <c r="D819" s="7">
        <v>1909.89</v>
      </c>
      <c r="E819">
        <v>177.98</v>
      </c>
      <c r="F819">
        <v>0.99</v>
      </c>
      <c r="G819">
        <v>1442</v>
      </c>
      <c r="H819" t="s">
        <v>1497</v>
      </c>
      <c r="I819" t="s">
        <v>52</v>
      </c>
      <c r="J819" t="s">
        <v>31</v>
      </c>
      <c r="K819" t="s">
        <v>32</v>
      </c>
      <c r="L819" t="s">
        <v>260</v>
      </c>
      <c r="M819" t="s">
        <v>62</v>
      </c>
      <c r="N819" t="s">
        <v>1498</v>
      </c>
      <c r="O819">
        <v>0.56000000000000005</v>
      </c>
      <c r="P819" t="s">
        <v>36</v>
      </c>
      <c r="Q819" t="s">
        <v>64</v>
      </c>
      <c r="R819" t="s">
        <v>509</v>
      </c>
      <c r="S819" t="s">
        <v>1195</v>
      </c>
      <c r="T819">
        <v>65807</v>
      </c>
      <c r="U819" s="1">
        <v>42180</v>
      </c>
      <c r="V819" s="1">
        <v>42182</v>
      </c>
      <c r="W819">
        <v>15</v>
      </c>
      <c r="X819" s="6">
        <v>2767.95</v>
      </c>
      <c r="Y819">
        <v>89076</v>
      </c>
      <c r="Z819">
        <v>2</v>
      </c>
      <c r="AA819" s="10">
        <v>69</v>
      </c>
      <c r="AB819">
        <v>115.33</v>
      </c>
      <c r="AC819" t="s">
        <v>3058</v>
      </c>
      <c r="AD819" t="s">
        <v>3070</v>
      </c>
      <c r="AE819" t="str">
        <f>IF(Orders[[#This Row],[Discount]]&gt;0, "Discounted", "Non-Discounted")</f>
        <v>Discounted</v>
      </c>
      <c r="AF819">
        <f>IF(Orders[[#This Row],[Profit]]&lt;0,Orders[[#This Row],[Profit]], 0)</f>
        <v>0</v>
      </c>
      <c r="AG819">
        <f>IF(Orders[[#This Row],[Profit]]&gt;0,Orders[[#This Row],[Profit]], 0)</f>
        <v>1909.89</v>
      </c>
      <c r="AH819" s="7">
        <f>IFERROR((Orders[[#This Row],[Sales]]/Orders[[#This Row],[Profit_Prodcut/]])*100, "")</f>
        <v>144.92719475990762</v>
      </c>
      <c r="AI819" s="9">
        <f>Orders[[#This Row],[Discount]]</f>
        <v>0.04</v>
      </c>
    </row>
    <row r="820" spans="1:35">
      <c r="A820">
        <v>21945</v>
      </c>
      <c r="B820" t="s">
        <v>109</v>
      </c>
      <c r="C820" s="9">
        <v>0.02</v>
      </c>
      <c r="D820" s="7">
        <v>-76.989999999999995</v>
      </c>
      <c r="E820">
        <v>15.99</v>
      </c>
      <c r="F820">
        <v>13.18</v>
      </c>
      <c r="G820">
        <v>1442</v>
      </c>
      <c r="H820" t="s">
        <v>1497</v>
      </c>
      <c r="I820" t="s">
        <v>30</v>
      </c>
      <c r="J820" t="s">
        <v>31</v>
      </c>
      <c r="K820" t="s">
        <v>32</v>
      </c>
      <c r="L820" t="s">
        <v>112</v>
      </c>
      <c r="M820" t="s">
        <v>62</v>
      </c>
      <c r="N820" t="s">
        <v>641</v>
      </c>
      <c r="O820">
        <v>0.37</v>
      </c>
      <c r="P820" t="s">
        <v>36</v>
      </c>
      <c r="Q820" t="s">
        <v>64</v>
      </c>
      <c r="R820" t="s">
        <v>509</v>
      </c>
      <c r="S820" t="s">
        <v>1195</v>
      </c>
      <c r="T820">
        <v>65807</v>
      </c>
      <c r="U820" s="1">
        <v>42034</v>
      </c>
      <c r="V820" s="1">
        <v>42038</v>
      </c>
      <c r="W820">
        <v>7</v>
      </c>
      <c r="X820" s="6">
        <v>123.03</v>
      </c>
      <c r="Y820">
        <v>89077</v>
      </c>
      <c r="Z820">
        <v>4</v>
      </c>
      <c r="AA820" s="10">
        <v>-62.58</v>
      </c>
      <c r="AB820">
        <v>2.5099999999999998</v>
      </c>
      <c r="AC820" t="s">
        <v>3057</v>
      </c>
      <c r="AD820" t="s">
        <v>3070</v>
      </c>
      <c r="AE820" t="str">
        <f>IF(Orders[[#This Row],[Discount]]&gt;0, "Discounted", "Non-Discounted")</f>
        <v>Discounted</v>
      </c>
      <c r="AF820">
        <f>IF(Orders[[#This Row],[Profit]]&lt;0,Orders[[#This Row],[Profit]], 0)</f>
        <v>-76.989999999999995</v>
      </c>
      <c r="AG820">
        <f>IF(Orders[[#This Row],[Profit]]&gt;0,Orders[[#This Row],[Profit]], 0)</f>
        <v>0</v>
      </c>
      <c r="AH820" s="7" t="str">
        <f>IFERROR((Orders[[#This Row],[Sales]]/Orders[[#This Row],[Profit_Prodcut/]])*100, "")</f>
        <v/>
      </c>
      <c r="AI820" s="9">
        <f>Orders[[#This Row],[Discount]]</f>
        <v>0.02</v>
      </c>
    </row>
    <row r="821" spans="1:35">
      <c r="A821">
        <v>21946</v>
      </c>
      <c r="B821" t="s">
        <v>109</v>
      </c>
      <c r="C821" s="9">
        <v>0.09</v>
      </c>
      <c r="D821" s="7">
        <v>297.97000000000003</v>
      </c>
      <c r="E821">
        <v>46.94</v>
      </c>
      <c r="F821">
        <v>6.77</v>
      </c>
      <c r="G821">
        <v>1442</v>
      </c>
      <c r="H821" t="s">
        <v>1497</v>
      </c>
      <c r="I821" t="s">
        <v>30</v>
      </c>
      <c r="J821" t="s">
        <v>31</v>
      </c>
      <c r="K821" t="s">
        <v>44</v>
      </c>
      <c r="L821" t="s">
        <v>53</v>
      </c>
      <c r="M821" t="s">
        <v>62</v>
      </c>
      <c r="N821" t="s">
        <v>1499</v>
      </c>
      <c r="O821">
        <v>0.44</v>
      </c>
      <c r="P821" t="s">
        <v>36</v>
      </c>
      <c r="Q821" t="s">
        <v>64</v>
      </c>
      <c r="R821" t="s">
        <v>509</v>
      </c>
      <c r="S821" t="s">
        <v>1195</v>
      </c>
      <c r="T821">
        <v>65807</v>
      </c>
      <c r="U821" s="1">
        <v>42034</v>
      </c>
      <c r="V821" s="1">
        <v>42034</v>
      </c>
      <c r="W821">
        <v>10</v>
      </c>
      <c r="X821" s="6">
        <v>431.84</v>
      </c>
      <c r="Y821">
        <v>89077</v>
      </c>
      <c r="Z821">
        <v>0</v>
      </c>
      <c r="AA821" s="10">
        <v>69</v>
      </c>
      <c r="AB821">
        <v>42.71</v>
      </c>
      <c r="AC821" t="s">
        <v>3057</v>
      </c>
      <c r="AD821" t="s">
        <v>3070</v>
      </c>
      <c r="AE821" t="str">
        <f>IF(Orders[[#This Row],[Discount]]&gt;0, "Discounted", "Non-Discounted")</f>
        <v>Discounted</v>
      </c>
      <c r="AF821">
        <f>IF(Orders[[#This Row],[Profit]]&lt;0,Orders[[#This Row],[Profit]], 0)</f>
        <v>0</v>
      </c>
      <c r="AG821">
        <f>IF(Orders[[#This Row],[Profit]]&gt;0,Orders[[#This Row],[Profit]], 0)</f>
        <v>297.97000000000003</v>
      </c>
      <c r="AH821" s="7">
        <f>IFERROR((Orders[[#This Row],[Sales]]/Orders[[#This Row],[Profit_Prodcut/]])*100, "")</f>
        <v>144.92734167869244</v>
      </c>
      <c r="AI821" s="9">
        <f>Orders[[#This Row],[Discount]]</f>
        <v>0.09</v>
      </c>
    </row>
    <row r="822" spans="1:35">
      <c r="A822">
        <v>23793</v>
      </c>
      <c r="B822" t="s">
        <v>59</v>
      </c>
      <c r="C822" s="9">
        <v>0.1</v>
      </c>
      <c r="D822" s="7">
        <v>1318.83</v>
      </c>
      <c r="E822">
        <v>218.08</v>
      </c>
      <c r="F822">
        <v>18.059999999999999</v>
      </c>
      <c r="G822">
        <v>1450</v>
      </c>
      <c r="H822" t="s">
        <v>1500</v>
      </c>
      <c r="I822" t="s">
        <v>30</v>
      </c>
      <c r="J822" t="s">
        <v>117</v>
      </c>
      <c r="K822" t="s">
        <v>44</v>
      </c>
      <c r="L822" t="s">
        <v>45</v>
      </c>
      <c r="M822" t="s">
        <v>239</v>
      </c>
      <c r="N822" t="s">
        <v>1501</v>
      </c>
      <c r="O822">
        <v>0.56999999999999995</v>
      </c>
      <c r="P822" t="s">
        <v>36</v>
      </c>
      <c r="Q822" t="s">
        <v>37</v>
      </c>
      <c r="R822" t="s">
        <v>48</v>
      </c>
      <c r="S822" t="s">
        <v>1502</v>
      </c>
      <c r="T822">
        <v>96150</v>
      </c>
      <c r="U822" s="1">
        <v>42148</v>
      </c>
      <c r="V822" s="1">
        <v>42149</v>
      </c>
      <c r="W822">
        <v>12</v>
      </c>
      <c r="X822" s="6">
        <v>2366.5100000000002</v>
      </c>
      <c r="Y822">
        <v>86735</v>
      </c>
      <c r="Z822">
        <v>1</v>
      </c>
      <c r="AA822" s="10">
        <v>55.73</v>
      </c>
      <c r="AB822">
        <v>262.95</v>
      </c>
      <c r="AC822" t="s">
        <v>3060</v>
      </c>
      <c r="AD822" t="s">
        <v>3070</v>
      </c>
      <c r="AE822" t="str">
        <f>IF(Orders[[#This Row],[Discount]]&gt;0, "Discounted", "Non-Discounted")</f>
        <v>Discounted</v>
      </c>
      <c r="AF822">
        <f>IF(Orders[[#This Row],[Profit]]&lt;0,Orders[[#This Row],[Profit]], 0)</f>
        <v>0</v>
      </c>
      <c r="AG822">
        <f>IF(Orders[[#This Row],[Profit]]&gt;0,Orders[[#This Row],[Profit]], 0)</f>
        <v>1318.83</v>
      </c>
      <c r="AH822" s="7">
        <f>IFERROR((Orders[[#This Row],[Sales]]/Orders[[#This Row],[Profit_Prodcut/]])*100, "")</f>
        <v>179.44010979428739</v>
      </c>
      <c r="AI822" s="9">
        <f>Orders[[#This Row],[Discount]]</f>
        <v>0.1</v>
      </c>
    </row>
    <row r="823" spans="1:35">
      <c r="A823">
        <v>25006</v>
      </c>
      <c r="B823" t="s">
        <v>28</v>
      </c>
      <c r="C823" s="9">
        <v>0.05</v>
      </c>
      <c r="D823" s="7">
        <v>36.22</v>
      </c>
      <c r="E823">
        <v>85.99</v>
      </c>
      <c r="F823">
        <v>0.99</v>
      </c>
      <c r="G823">
        <v>1459</v>
      </c>
      <c r="H823" t="s">
        <v>1503</v>
      </c>
      <c r="I823" t="s">
        <v>52</v>
      </c>
      <c r="J823" t="s">
        <v>117</v>
      </c>
      <c r="K823" t="s">
        <v>80</v>
      </c>
      <c r="L823" t="s">
        <v>81</v>
      </c>
      <c r="M823" t="s">
        <v>34</v>
      </c>
      <c r="N823" t="s">
        <v>420</v>
      </c>
      <c r="O823">
        <v>0.55000000000000004</v>
      </c>
      <c r="P823" t="s">
        <v>36</v>
      </c>
      <c r="Q823" t="s">
        <v>139</v>
      </c>
      <c r="R823" t="s">
        <v>935</v>
      </c>
      <c r="S823" t="s">
        <v>1504</v>
      </c>
      <c r="T823">
        <v>29687</v>
      </c>
      <c r="U823" s="1">
        <v>42099</v>
      </c>
      <c r="V823" s="1">
        <v>42101</v>
      </c>
      <c r="W823">
        <v>4</v>
      </c>
      <c r="X823" s="6">
        <v>291.64</v>
      </c>
      <c r="Y823">
        <v>86734</v>
      </c>
      <c r="Z823">
        <v>2</v>
      </c>
      <c r="AA823" s="10">
        <v>12.42</v>
      </c>
      <c r="AB823">
        <v>15.35</v>
      </c>
      <c r="AC823" t="s">
        <v>3061</v>
      </c>
      <c r="AD823" t="s">
        <v>3070</v>
      </c>
      <c r="AE823" t="str">
        <f>IF(Orders[[#This Row],[Discount]]&gt;0, "Discounted", "Non-Discounted")</f>
        <v>Discounted</v>
      </c>
      <c r="AF823">
        <f>IF(Orders[[#This Row],[Profit]]&lt;0,Orders[[#This Row],[Profit]], 0)</f>
        <v>0</v>
      </c>
      <c r="AG823">
        <f>IF(Orders[[#This Row],[Profit]]&gt;0,Orders[[#This Row],[Profit]], 0)</f>
        <v>36.22</v>
      </c>
      <c r="AH823" s="7">
        <f>IFERROR((Orders[[#This Row],[Sales]]/Orders[[#This Row],[Profit_Prodcut/]])*100, "")</f>
        <v>805.19050248481494</v>
      </c>
      <c r="AI823" s="9">
        <f>Orders[[#This Row],[Discount]]</f>
        <v>0.05</v>
      </c>
    </row>
    <row r="824" spans="1:35">
      <c r="A824">
        <v>18105</v>
      </c>
      <c r="B824" t="s">
        <v>28</v>
      </c>
      <c r="C824" s="9">
        <v>0.05</v>
      </c>
      <c r="D824" s="7">
        <v>134.16999999999999</v>
      </c>
      <c r="E824">
        <v>12.95</v>
      </c>
      <c r="F824">
        <v>4.9800000000000004</v>
      </c>
      <c r="G824">
        <v>1461</v>
      </c>
      <c r="H824" t="s">
        <v>1505</v>
      </c>
      <c r="I824" t="s">
        <v>52</v>
      </c>
      <c r="J824" t="s">
        <v>117</v>
      </c>
      <c r="K824" t="s">
        <v>32</v>
      </c>
      <c r="L824" t="s">
        <v>112</v>
      </c>
      <c r="M824" t="s">
        <v>62</v>
      </c>
      <c r="N824" t="s">
        <v>1506</v>
      </c>
      <c r="O824">
        <v>0.4</v>
      </c>
      <c r="P824" t="s">
        <v>36</v>
      </c>
      <c r="Q824" t="s">
        <v>64</v>
      </c>
      <c r="R824" t="s">
        <v>706</v>
      </c>
      <c r="S824" t="s">
        <v>1481</v>
      </c>
      <c r="T824">
        <v>47905</v>
      </c>
      <c r="U824" s="1">
        <v>42157</v>
      </c>
      <c r="V824" s="1">
        <v>42159</v>
      </c>
      <c r="W824">
        <v>19</v>
      </c>
      <c r="X824" s="6">
        <v>252.36</v>
      </c>
      <c r="Y824">
        <v>86397</v>
      </c>
      <c r="Z824">
        <v>2</v>
      </c>
      <c r="AA824" s="10">
        <v>53.17</v>
      </c>
      <c r="AB824">
        <v>13.28</v>
      </c>
      <c r="AC824" t="s">
        <v>3058</v>
      </c>
      <c r="AD824" t="s">
        <v>3070</v>
      </c>
      <c r="AE824" t="str">
        <f>IF(Orders[[#This Row],[Discount]]&gt;0, "Discounted", "Non-Discounted")</f>
        <v>Discounted</v>
      </c>
      <c r="AF824">
        <f>IF(Orders[[#This Row],[Profit]]&lt;0,Orders[[#This Row],[Profit]], 0)</f>
        <v>0</v>
      </c>
      <c r="AG824">
        <f>IF(Orders[[#This Row],[Profit]]&gt;0,Orders[[#This Row],[Profit]], 0)</f>
        <v>134.16999999999999</v>
      </c>
      <c r="AH824" s="7">
        <f>IFERROR((Orders[[#This Row],[Sales]]/Orders[[#This Row],[Profit_Prodcut/]])*100, "")</f>
        <v>188.0897369009466</v>
      </c>
      <c r="AI824" s="9">
        <f>Orders[[#This Row],[Discount]]</f>
        <v>0.05</v>
      </c>
    </row>
    <row r="825" spans="1:35">
      <c r="A825">
        <v>23735</v>
      </c>
      <c r="B825" t="s">
        <v>28</v>
      </c>
      <c r="C825" s="9">
        <v>0</v>
      </c>
      <c r="D825" s="7">
        <v>253.3</v>
      </c>
      <c r="E825">
        <v>65.989999999999995</v>
      </c>
      <c r="F825">
        <v>8.99</v>
      </c>
      <c r="G825">
        <v>1466</v>
      </c>
      <c r="H825" t="s">
        <v>1507</v>
      </c>
      <c r="I825" t="s">
        <v>52</v>
      </c>
      <c r="J825" t="s">
        <v>61</v>
      </c>
      <c r="K825" t="s">
        <v>80</v>
      </c>
      <c r="L825" t="s">
        <v>81</v>
      </c>
      <c r="M825" t="s">
        <v>62</v>
      </c>
      <c r="N825" t="s">
        <v>1045</v>
      </c>
      <c r="O825">
        <v>0.56000000000000005</v>
      </c>
      <c r="P825" t="s">
        <v>36</v>
      </c>
      <c r="Q825" t="s">
        <v>64</v>
      </c>
      <c r="R825" t="s">
        <v>499</v>
      </c>
      <c r="S825" t="s">
        <v>446</v>
      </c>
      <c r="T825">
        <v>68601</v>
      </c>
      <c r="U825" s="1">
        <v>42166</v>
      </c>
      <c r="V825" s="1">
        <v>42168</v>
      </c>
      <c r="W825">
        <v>10</v>
      </c>
      <c r="X825" s="6">
        <v>575.07000000000005</v>
      </c>
      <c r="Y825">
        <v>91115</v>
      </c>
      <c r="Z825">
        <v>2</v>
      </c>
      <c r="AA825" s="10">
        <v>44.05</v>
      </c>
      <c r="AB825">
        <v>0</v>
      </c>
      <c r="AC825" t="s">
        <v>3058</v>
      </c>
      <c r="AD825" t="s">
        <v>3071</v>
      </c>
      <c r="AE825" t="str">
        <f>IF(Orders[[#This Row],[Discount]]&gt;0, "Discounted", "Non-Discounted")</f>
        <v>Non-Discounted</v>
      </c>
      <c r="AF825">
        <f>IF(Orders[[#This Row],[Profit]]&lt;0,Orders[[#This Row],[Profit]], 0)</f>
        <v>0</v>
      </c>
      <c r="AG825">
        <f>IF(Orders[[#This Row],[Profit]]&gt;0,Orders[[#This Row],[Profit]], 0)</f>
        <v>253.3</v>
      </c>
      <c r="AH825" s="7">
        <f>IFERROR((Orders[[#This Row],[Sales]]/Orders[[#This Row],[Profit_Prodcut/]])*100, "")</f>
        <v>227.03118831425186</v>
      </c>
      <c r="AI825" s="9">
        <f>Orders[[#This Row],[Discount]]</f>
        <v>0</v>
      </c>
    </row>
    <row r="826" spans="1:35">
      <c r="A826">
        <v>25917</v>
      </c>
      <c r="B826" t="s">
        <v>109</v>
      </c>
      <c r="C826" s="9">
        <v>0.04</v>
      </c>
      <c r="D826" s="7">
        <v>-723.78</v>
      </c>
      <c r="E826">
        <v>130.97999999999999</v>
      </c>
      <c r="F826">
        <v>54.74</v>
      </c>
      <c r="G826">
        <v>1466</v>
      </c>
      <c r="H826" t="s">
        <v>1507</v>
      </c>
      <c r="I826" t="s">
        <v>42</v>
      </c>
      <c r="J826" t="s">
        <v>61</v>
      </c>
      <c r="K826" t="s">
        <v>44</v>
      </c>
      <c r="L826" t="s">
        <v>194</v>
      </c>
      <c r="M826" t="s">
        <v>124</v>
      </c>
      <c r="N826" t="s">
        <v>408</v>
      </c>
      <c r="O826">
        <v>0.69</v>
      </c>
      <c r="P826" t="s">
        <v>36</v>
      </c>
      <c r="Q826" t="s">
        <v>64</v>
      </c>
      <c r="R826" t="s">
        <v>499</v>
      </c>
      <c r="S826" t="s">
        <v>446</v>
      </c>
      <c r="T826">
        <v>68601</v>
      </c>
      <c r="U826" s="1">
        <v>42167</v>
      </c>
      <c r="V826" s="1">
        <v>42167</v>
      </c>
      <c r="W826">
        <v>14</v>
      </c>
      <c r="X826" s="6">
        <v>1781.66</v>
      </c>
      <c r="Y826">
        <v>91116</v>
      </c>
      <c r="Z826">
        <v>0</v>
      </c>
      <c r="AA826" s="10">
        <v>-40.619999999999997</v>
      </c>
      <c r="AB826">
        <v>74.239999999999995</v>
      </c>
      <c r="AC826" t="s">
        <v>3058</v>
      </c>
      <c r="AD826" t="s">
        <v>3070</v>
      </c>
      <c r="AE826" t="str">
        <f>IF(Orders[[#This Row],[Discount]]&gt;0, "Discounted", "Non-Discounted")</f>
        <v>Discounted</v>
      </c>
      <c r="AF826">
        <f>IF(Orders[[#This Row],[Profit]]&lt;0,Orders[[#This Row],[Profit]], 0)</f>
        <v>-723.78</v>
      </c>
      <c r="AG826">
        <f>IF(Orders[[#This Row],[Profit]]&gt;0,Orders[[#This Row],[Profit]], 0)</f>
        <v>0</v>
      </c>
      <c r="AH826" s="7" t="str">
        <f>IFERROR((Orders[[#This Row],[Sales]]/Orders[[#This Row],[Profit_Prodcut/]])*100, "")</f>
        <v/>
      </c>
      <c r="AI826" s="9">
        <f>Orders[[#This Row],[Discount]]</f>
        <v>0.04</v>
      </c>
    </row>
    <row r="827" spans="1:35">
      <c r="A827">
        <v>25915</v>
      </c>
      <c r="B827" t="s">
        <v>109</v>
      </c>
      <c r="C827" s="9">
        <v>0.04</v>
      </c>
      <c r="D827" s="7">
        <v>589.19000000000005</v>
      </c>
      <c r="E827">
        <v>105.29</v>
      </c>
      <c r="F827">
        <v>10.119999999999999</v>
      </c>
      <c r="G827">
        <v>1469</v>
      </c>
      <c r="H827" t="s">
        <v>1508</v>
      </c>
      <c r="I827" t="s">
        <v>52</v>
      </c>
      <c r="J827" t="s">
        <v>61</v>
      </c>
      <c r="K827" t="s">
        <v>44</v>
      </c>
      <c r="L827" t="s">
        <v>53</v>
      </c>
      <c r="M827" t="s">
        <v>239</v>
      </c>
      <c r="N827" t="s">
        <v>1509</v>
      </c>
      <c r="O827">
        <v>0.79</v>
      </c>
      <c r="P827" t="s">
        <v>36</v>
      </c>
      <c r="Q827" t="s">
        <v>37</v>
      </c>
      <c r="R827" t="s">
        <v>215</v>
      </c>
      <c r="S827" t="s">
        <v>1510</v>
      </c>
      <c r="T827">
        <v>84015</v>
      </c>
      <c r="U827" s="1">
        <v>42167</v>
      </c>
      <c r="V827" s="1">
        <v>42171</v>
      </c>
      <c r="W827">
        <v>9</v>
      </c>
      <c r="X827" s="6">
        <v>940.64</v>
      </c>
      <c r="Y827">
        <v>91116</v>
      </c>
      <c r="Z827">
        <v>4</v>
      </c>
      <c r="AA827" s="10">
        <v>62.64</v>
      </c>
      <c r="AB827">
        <v>39.19</v>
      </c>
      <c r="AC827" t="s">
        <v>3058</v>
      </c>
      <c r="AD827" t="s">
        <v>3070</v>
      </c>
      <c r="AE827" t="str">
        <f>IF(Orders[[#This Row],[Discount]]&gt;0, "Discounted", "Non-Discounted")</f>
        <v>Discounted</v>
      </c>
      <c r="AF827">
        <f>IF(Orders[[#This Row],[Profit]]&lt;0,Orders[[#This Row],[Profit]], 0)</f>
        <v>0</v>
      </c>
      <c r="AG827">
        <f>IF(Orders[[#This Row],[Profit]]&gt;0,Orders[[#This Row],[Profit]], 0)</f>
        <v>589.19000000000005</v>
      </c>
      <c r="AH827" s="7">
        <f>IFERROR((Orders[[#This Row],[Sales]]/Orders[[#This Row],[Profit_Prodcut/]])*100, "")</f>
        <v>159.64968855547446</v>
      </c>
      <c r="AI827" s="9">
        <f>Orders[[#This Row],[Discount]]</f>
        <v>0.04</v>
      </c>
    </row>
    <row r="828" spans="1:35">
      <c r="A828">
        <v>25916</v>
      </c>
      <c r="B828" t="s">
        <v>109</v>
      </c>
      <c r="C828" s="9">
        <v>7.0000000000000007E-2</v>
      </c>
      <c r="D828" s="7">
        <v>-1314.99</v>
      </c>
      <c r="E828">
        <v>31.76</v>
      </c>
      <c r="F828">
        <v>45.51</v>
      </c>
      <c r="G828">
        <v>1469</v>
      </c>
      <c r="H828" t="s">
        <v>1508</v>
      </c>
      <c r="I828" t="s">
        <v>42</v>
      </c>
      <c r="J828" t="s">
        <v>61</v>
      </c>
      <c r="K828" t="s">
        <v>44</v>
      </c>
      <c r="L828" t="s">
        <v>155</v>
      </c>
      <c r="M828" t="s">
        <v>124</v>
      </c>
      <c r="N828" t="s">
        <v>372</v>
      </c>
      <c r="O828">
        <v>0.65</v>
      </c>
      <c r="P828" t="s">
        <v>36</v>
      </c>
      <c r="Q828" t="s">
        <v>37</v>
      </c>
      <c r="R828" t="s">
        <v>215</v>
      </c>
      <c r="S828" t="s">
        <v>1510</v>
      </c>
      <c r="T828">
        <v>84015</v>
      </c>
      <c r="U828" s="1">
        <v>42167</v>
      </c>
      <c r="V828" s="1">
        <v>42169</v>
      </c>
      <c r="W828">
        <v>18</v>
      </c>
      <c r="X828" s="6">
        <v>439.27</v>
      </c>
      <c r="Y828">
        <v>91116</v>
      </c>
      <c r="Z828">
        <v>2</v>
      </c>
      <c r="AA828" s="10">
        <v>-299.36</v>
      </c>
      <c r="AB828">
        <v>33.06</v>
      </c>
      <c r="AC828" t="s">
        <v>3058</v>
      </c>
      <c r="AD828" t="s">
        <v>3070</v>
      </c>
      <c r="AE828" t="str">
        <f>IF(Orders[[#This Row],[Discount]]&gt;0, "Discounted", "Non-Discounted")</f>
        <v>Discounted</v>
      </c>
      <c r="AF828">
        <f>IF(Orders[[#This Row],[Profit]]&lt;0,Orders[[#This Row],[Profit]], 0)</f>
        <v>-1314.99</v>
      </c>
      <c r="AG828">
        <f>IF(Orders[[#This Row],[Profit]]&gt;0,Orders[[#This Row],[Profit]], 0)</f>
        <v>0</v>
      </c>
      <c r="AH828" s="7" t="str">
        <f>IFERROR((Orders[[#This Row],[Sales]]/Orders[[#This Row],[Profit_Prodcut/]])*100, "")</f>
        <v/>
      </c>
      <c r="AI828" s="9">
        <f>Orders[[#This Row],[Discount]]</f>
        <v>7.0000000000000007E-2</v>
      </c>
    </row>
    <row r="829" spans="1:35">
      <c r="A829">
        <v>21710</v>
      </c>
      <c r="B829" t="s">
        <v>28</v>
      </c>
      <c r="C829" s="9">
        <v>0.03</v>
      </c>
      <c r="D829" s="7">
        <v>3043.03</v>
      </c>
      <c r="E829">
        <v>420.98</v>
      </c>
      <c r="F829">
        <v>19.989999999999998</v>
      </c>
      <c r="G829">
        <v>1471</v>
      </c>
      <c r="H829" t="s">
        <v>1511</v>
      </c>
      <c r="I829" t="s">
        <v>52</v>
      </c>
      <c r="J829" t="s">
        <v>43</v>
      </c>
      <c r="K829" t="s">
        <v>32</v>
      </c>
      <c r="L829" t="s">
        <v>112</v>
      </c>
      <c r="M829" t="s">
        <v>62</v>
      </c>
      <c r="N829" t="s">
        <v>1512</v>
      </c>
      <c r="O829">
        <v>0.35</v>
      </c>
      <c r="P829" t="s">
        <v>36</v>
      </c>
      <c r="Q829" t="s">
        <v>56</v>
      </c>
      <c r="R829" t="s">
        <v>157</v>
      </c>
      <c r="S829" t="s">
        <v>1513</v>
      </c>
      <c r="T829">
        <v>43081</v>
      </c>
      <c r="U829" s="1">
        <v>42084</v>
      </c>
      <c r="V829" s="1">
        <v>42085</v>
      </c>
      <c r="W829">
        <v>10</v>
      </c>
      <c r="X829" s="6">
        <v>4410.1899999999996</v>
      </c>
      <c r="Y829">
        <v>87077</v>
      </c>
      <c r="Z829">
        <v>1</v>
      </c>
      <c r="AA829" s="10">
        <v>69</v>
      </c>
      <c r="AB829">
        <v>136.4</v>
      </c>
      <c r="AC829" t="s">
        <v>3062</v>
      </c>
      <c r="AD829" t="s">
        <v>3070</v>
      </c>
      <c r="AE829" t="str">
        <f>IF(Orders[[#This Row],[Discount]]&gt;0, "Discounted", "Non-Discounted")</f>
        <v>Discounted</v>
      </c>
      <c r="AF829">
        <f>IF(Orders[[#This Row],[Profit]]&lt;0,Orders[[#This Row],[Profit]], 0)</f>
        <v>0</v>
      </c>
      <c r="AG829">
        <f>IF(Orders[[#This Row],[Profit]]&gt;0,Orders[[#This Row],[Profit]], 0)</f>
        <v>3043.03</v>
      </c>
      <c r="AH829" s="7">
        <f>IFERROR((Orders[[#This Row],[Sales]]/Orders[[#This Row],[Profit_Prodcut/]])*100, "")</f>
        <v>144.92758862055254</v>
      </c>
      <c r="AI829" s="9">
        <f>Orders[[#This Row],[Discount]]</f>
        <v>0.03</v>
      </c>
    </row>
    <row r="830" spans="1:35">
      <c r="A830">
        <v>23958</v>
      </c>
      <c r="B830" t="s">
        <v>40</v>
      </c>
      <c r="C830" s="9">
        <v>0.02</v>
      </c>
      <c r="D830" s="7">
        <v>-44.62</v>
      </c>
      <c r="E830">
        <v>30.98</v>
      </c>
      <c r="F830">
        <v>6.5</v>
      </c>
      <c r="G830">
        <v>1472</v>
      </c>
      <c r="H830" t="s">
        <v>1514</v>
      </c>
      <c r="I830" t="s">
        <v>30</v>
      </c>
      <c r="J830" t="s">
        <v>43</v>
      </c>
      <c r="K830" t="s">
        <v>80</v>
      </c>
      <c r="L830" t="s">
        <v>183</v>
      </c>
      <c r="M830" t="s">
        <v>62</v>
      </c>
      <c r="N830" t="s">
        <v>1242</v>
      </c>
      <c r="O830">
        <v>0.79</v>
      </c>
      <c r="P830" t="s">
        <v>36</v>
      </c>
      <c r="Q830" t="s">
        <v>56</v>
      </c>
      <c r="R830" t="s">
        <v>157</v>
      </c>
      <c r="S830" t="s">
        <v>1515</v>
      </c>
      <c r="T830">
        <v>44145</v>
      </c>
      <c r="U830" s="1">
        <v>42185</v>
      </c>
      <c r="V830" s="1">
        <v>42186</v>
      </c>
      <c r="W830">
        <v>17</v>
      </c>
      <c r="X830" s="6">
        <v>552.89</v>
      </c>
      <c r="Y830">
        <v>87078</v>
      </c>
      <c r="Z830">
        <v>1</v>
      </c>
      <c r="AA830" s="10">
        <v>-8.07</v>
      </c>
      <c r="AB830">
        <v>11.28</v>
      </c>
      <c r="AC830" t="s">
        <v>3058</v>
      </c>
      <c r="AD830" t="s">
        <v>3070</v>
      </c>
      <c r="AE830" t="str">
        <f>IF(Orders[[#This Row],[Discount]]&gt;0, "Discounted", "Non-Discounted")</f>
        <v>Discounted</v>
      </c>
      <c r="AF830">
        <f>IF(Orders[[#This Row],[Profit]]&lt;0,Orders[[#This Row],[Profit]], 0)</f>
        <v>-44.62</v>
      </c>
      <c r="AG830">
        <f>IF(Orders[[#This Row],[Profit]]&gt;0,Orders[[#This Row],[Profit]], 0)</f>
        <v>0</v>
      </c>
      <c r="AH830" s="7" t="str">
        <f>IFERROR((Orders[[#This Row],[Sales]]/Orders[[#This Row],[Profit_Prodcut/]])*100, "")</f>
        <v/>
      </c>
      <c r="AI830" s="9">
        <f>Orders[[#This Row],[Discount]]</f>
        <v>0.02</v>
      </c>
    </row>
    <row r="831" spans="1:35">
      <c r="A831">
        <v>22313</v>
      </c>
      <c r="B831" t="s">
        <v>59</v>
      </c>
      <c r="C831" s="9">
        <v>0.05</v>
      </c>
      <c r="D831" s="7">
        <v>309.25</v>
      </c>
      <c r="E831">
        <v>20.27</v>
      </c>
      <c r="F831">
        <v>3.99</v>
      </c>
      <c r="G831">
        <v>1472</v>
      </c>
      <c r="H831" t="s">
        <v>1514</v>
      </c>
      <c r="I831" t="s">
        <v>52</v>
      </c>
      <c r="J831" t="s">
        <v>43</v>
      </c>
      <c r="K831" t="s">
        <v>32</v>
      </c>
      <c r="L831" t="s">
        <v>260</v>
      </c>
      <c r="M831" t="s">
        <v>62</v>
      </c>
      <c r="N831" t="s">
        <v>1516</v>
      </c>
      <c r="O831">
        <v>0.56999999999999995</v>
      </c>
      <c r="P831" t="s">
        <v>36</v>
      </c>
      <c r="Q831" t="s">
        <v>56</v>
      </c>
      <c r="R831" t="s">
        <v>157</v>
      </c>
      <c r="S831" t="s">
        <v>1515</v>
      </c>
      <c r="T831">
        <v>44145</v>
      </c>
      <c r="U831" s="1">
        <v>42149</v>
      </c>
      <c r="V831" s="1">
        <v>42150</v>
      </c>
      <c r="W831">
        <v>30</v>
      </c>
      <c r="X831" s="6">
        <v>621.55999999999995</v>
      </c>
      <c r="Y831">
        <v>87079</v>
      </c>
      <c r="Z831">
        <v>1</v>
      </c>
      <c r="AA831" s="10">
        <v>49.75</v>
      </c>
      <c r="AB831">
        <v>32.71</v>
      </c>
      <c r="AC831" t="s">
        <v>3060</v>
      </c>
      <c r="AD831" t="s">
        <v>3070</v>
      </c>
      <c r="AE831" t="str">
        <f>IF(Orders[[#This Row],[Discount]]&gt;0, "Discounted", "Non-Discounted")</f>
        <v>Discounted</v>
      </c>
      <c r="AF831">
        <f>IF(Orders[[#This Row],[Profit]]&lt;0,Orders[[#This Row],[Profit]], 0)</f>
        <v>0</v>
      </c>
      <c r="AG831">
        <f>IF(Orders[[#This Row],[Profit]]&gt;0,Orders[[#This Row],[Profit]], 0)</f>
        <v>309.25</v>
      </c>
      <c r="AH831" s="7">
        <f>IFERROR((Orders[[#This Row],[Sales]]/Orders[[#This Row],[Profit_Prodcut/]])*100, "")</f>
        <v>200.98949070331446</v>
      </c>
      <c r="AI831" s="9">
        <f>Orders[[#This Row],[Discount]]</f>
        <v>0.05</v>
      </c>
    </row>
    <row r="832" spans="1:35">
      <c r="A832">
        <v>24937</v>
      </c>
      <c r="B832" t="s">
        <v>50</v>
      </c>
      <c r="C832" s="9">
        <v>0.04</v>
      </c>
      <c r="D832" s="7">
        <v>61.29</v>
      </c>
      <c r="E832">
        <v>9.7799999999999994</v>
      </c>
      <c r="F832">
        <v>1.99</v>
      </c>
      <c r="G832">
        <v>1473</v>
      </c>
      <c r="H832" t="s">
        <v>1517</v>
      </c>
      <c r="I832" t="s">
        <v>30</v>
      </c>
      <c r="J832" t="s">
        <v>43</v>
      </c>
      <c r="K832" t="s">
        <v>80</v>
      </c>
      <c r="L832" t="s">
        <v>183</v>
      </c>
      <c r="M832" t="s">
        <v>54</v>
      </c>
      <c r="N832" t="s">
        <v>1518</v>
      </c>
      <c r="O832">
        <v>0.43</v>
      </c>
      <c r="P832" t="s">
        <v>36</v>
      </c>
      <c r="Q832" t="s">
        <v>56</v>
      </c>
      <c r="R832" t="s">
        <v>157</v>
      </c>
      <c r="S832" t="s">
        <v>1519</v>
      </c>
      <c r="T832">
        <v>44691</v>
      </c>
      <c r="U832" s="1">
        <v>42025</v>
      </c>
      <c r="V832" s="1">
        <v>42026</v>
      </c>
      <c r="W832">
        <v>9</v>
      </c>
      <c r="X832" s="6">
        <v>88.83</v>
      </c>
      <c r="Y832">
        <v>87076</v>
      </c>
      <c r="Z832">
        <v>1</v>
      </c>
      <c r="AA832" s="10">
        <v>69</v>
      </c>
      <c r="AB832">
        <v>3.7</v>
      </c>
      <c r="AC832" t="s">
        <v>3057</v>
      </c>
      <c r="AD832" t="s">
        <v>3070</v>
      </c>
      <c r="AE832" t="str">
        <f>IF(Orders[[#This Row],[Discount]]&gt;0, "Discounted", "Non-Discounted")</f>
        <v>Discounted</v>
      </c>
      <c r="AF832">
        <f>IF(Orders[[#This Row],[Profit]]&lt;0,Orders[[#This Row],[Profit]], 0)</f>
        <v>0</v>
      </c>
      <c r="AG832">
        <f>IF(Orders[[#This Row],[Profit]]&gt;0,Orders[[#This Row],[Profit]], 0)</f>
        <v>61.29</v>
      </c>
      <c r="AH832" s="7">
        <f>IFERROR((Orders[[#This Row],[Sales]]/Orders[[#This Row],[Profit_Prodcut/]])*100, "")</f>
        <v>144.9339207048458</v>
      </c>
      <c r="AI832" s="9">
        <f>Orders[[#This Row],[Discount]]</f>
        <v>0.04</v>
      </c>
    </row>
    <row r="833" spans="1:35">
      <c r="A833">
        <v>7544</v>
      </c>
      <c r="B833" t="s">
        <v>40</v>
      </c>
      <c r="C833" s="9">
        <v>7.0000000000000007E-2</v>
      </c>
      <c r="D833" s="7">
        <v>91.73</v>
      </c>
      <c r="E833">
        <v>8.9499999999999993</v>
      </c>
      <c r="F833">
        <v>2.0099999999999998</v>
      </c>
      <c r="G833">
        <v>1481</v>
      </c>
      <c r="H833" t="s">
        <v>1520</v>
      </c>
      <c r="I833" t="s">
        <v>52</v>
      </c>
      <c r="J833" t="s">
        <v>31</v>
      </c>
      <c r="K833" t="s">
        <v>32</v>
      </c>
      <c r="L833" t="s">
        <v>96</v>
      </c>
      <c r="M833" t="s">
        <v>34</v>
      </c>
      <c r="N833" t="s">
        <v>1521</v>
      </c>
      <c r="O833">
        <v>0.39</v>
      </c>
      <c r="P833" t="s">
        <v>36</v>
      </c>
      <c r="Q833" t="s">
        <v>37</v>
      </c>
      <c r="R833" t="s">
        <v>48</v>
      </c>
      <c r="S833" t="s">
        <v>666</v>
      </c>
      <c r="T833">
        <v>90049</v>
      </c>
      <c r="U833" s="1">
        <v>42090</v>
      </c>
      <c r="V833" s="1">
        <v>42091</v>
      </c>
      <c r="W833">
        <v>36</v>
      </c>
      <c r="X833" s="6">
        <v>307.64999999999998</v>
      </c>
      <c r="Y833">
        <v>53953</v>
      </c>
      <c r="Z833">
        <v>1</v>
      </c>
      <c r="AA833" s="10">
        <v>29.82</v>
      </c>
      <c r="AB833">
        <v>23.16</v>
      </c>
      <c r="AC833" t="s">
        <v>3062</v>
      </c>
      <c r="AD833" t="s">
        <v>3070</v>
      </c>
      <c r="AE833" t="str">
        <f>IF(Orders[[#This Row],[Discount]]&gt;0, "Discounted", "Non-Discounted")</f>
        <v>Discounted</v>
      </c>
      <c r="AF833">
        <f>IF(Orders[[#This Row],[Profit]]&lt;0,Orders[[#This Row],[Profit]], 0)</f>
        <v>0</v>
      </c>
      <c r="AG833">
        <f>IF(Orders[[#This Row],[Profit]]&gt;0,Orders[[#This Row],[Profit]], 0)</f>
        <v>91.73</v>
      </c>
      <c r="AH833" s="7">
        <f>IFERROR((Orders[[#This Row],[Sales]]/Orders[[#This Row],[Profit_Prodcut/]])*100, "")</f>
        <v>335.3864602638177</v>
      </c>
      <c r="AI833" s="9">
        <f>Orders[[#This Row],[Discount]]</f>
        <v>7.0000000000000007E-2</v>
      </c>
    </row>
    <row r="834" spans="1:35">
      <c r="A834">
        <v>25544</v>
      </c>
      <c r="B834" t="s">
        <v>40</v>
      </c>
      <c r="C834" s="9">
        <v>7.0000000000000007E-2</v>
      </c>
      <c r="D834" s="7">
        <v>53.07</v>
      </c>
      <c r="E834">
        <v>8.9499999999999993</v>
      </c>
      <c r="F834">
        <v>2.0099999999999998</v>
      </c>
      <c r="G834">
        <v>1482</v>
      </c>
      <c r="H834" t="s">
        <v>1522</v>
      </c>
      <c r="I834" t="s">
        <v>52</v>
      </c>
      <c r="J834" t="s">
        <v>31</v>
      </c>
      <c r="K834" t="s">
        <v>32</v>
      </c>
      <c r="L834" t="s">
        <v>96</v>
      </c>
      <c r="M834" t="s">
        <v>34</v>
      </c>
      <c r="N834" t="s">
        <v>1521</v>
      </c>
      <c r="O834">
        <v>0.39</v>
      </c>
      <c r="P834" t="s">
        <v>36</v>
      </c>
      <c r="Q834" t="s">
        <v>64</v>
      </c>
      <c r="R834" t="s">
        <v>303</v>
      </c>
      <c r="S834" t="s">
        <v>1487</v>
      </c>
      <c r="T834">
        <v>48708</v>
      </c>
      <c r="U834" s="1">
        <v>42090</v>
      </c>
      <c r="V834" s="1">
        <v>42091</v>
      </c>
      <c r="W834">
        <v>9</v>
      </c>
      <c r="X834" s="6">
        <v>76.91</v>
      </c>
      <c r="Y834">
        <v>91362</v>
      </c>
      <c r="Z834">
        <v>1</v>
      </c>
      <c r="AA834" s="10">
        <v>69</v>
      </c>
      <c r="AB834">
        <v>5.79</v>
      </c>
      <c r="AC834" t="s">
        <v>3062</v>
      </c>
      <c r="AD834" t="s">
        <v>3070</v>
      </c>
      <c r="AE834" t="str">
        <f>IF(Orders[[#This Row],[Discount]]&gt;0, "Discounted", "Non-Discounted")</f>
        <v>Discounted</v>
      </c>
      <c r="AF834">
        <f>IF(Orders[[#This Row],[Profit]]&lt;0,Orders[[#This Row],[Profit]], 0)</f>
        <v>0</v>
      </c>
      <c r="AG834">
        <f>IF(Orders[[#This Row],[Profit]]&gt;0,Orders[[#This Row],[Profit]], 0)</f>
        <v>53.07</v>
      </c>
      <c r="AH834" s="7">
        <f>IFERROR((Orders[[#This Row],[Sales]]/Orders[[#This Row],[Profit_Prodcut/]])*100, "")</f>
        <v>144.92180139438477</v>
      </c>
      <c r="AI834" s="9">
        <f>Orders[[#This Row],[Discount]]</f>
        <v>7.0000000000000007E-2</v>
      </c>
    </row>
    <row r="835" spans="1:35">
      <c r="A835">
        <v>22745</v>
      </c>
      <c r="B835" t="s">
        <v>40</v>
      </c>
      <c r="C835" s="9">
        <v>0.05</v>
      </c>
      <c r="D835" s="7">
        <v>-14.64</v>
      </c>
      <c r="E835">
        <v>9.65</v>
      </c>
      <c r="F835">
        <v>6.22</v>
      </c>
      <c r="G835">
        <v>1482</v>
      </c>
      <c r="H835" t="s">
        <v>1522</v>
      </c>
      <c r="I835" t="s">
        <v>52</v>
      </c>
      <c r="J835" t="s">
        <v>31</v>
      </c>
      <c r="K835" t="s">
        <v>44</v>
      </c>
      <c r="L835" t="s">
        <v>53</v>
      </c>
      <c r="M835" t="s">
        <v>62</v>
      </c>
      <c r="N835" t="s">
        <v>330</v>
      </c>
      <c r="O835">
        <v>0.55000000000000004</v>
      </c>
      <c r="P835" t="s">
        <v>36</v>
      </c>
      <c r="Q835" t="s">
        <v>64</v>
      </c>
      <c r="R835" t="s">
        <v>303</v>
      </c>
      <c r="S835" t="s">
        <v>1487</v>
      </c>
      <c r="T835">
        <v>48708</v>
      </c>
      <c r="U835" s="1">
        <v>42063</v>
      </c>
      <c r="V835" s="1">
        <v>42063</v>
      </c>
      <c r="W835">
        <v>15</v>
      </c>
      <c r="X835" s="6">
        <v>151.34</v>
      </c>
      <c r="Y835">
        <v>91363</v>
      </c>
      <c r="Z835">
        <v>0</v>
      </c>
      <c r="AA835" s="10">
        <v>-9.68</v>
      </c>
      <c r="AB835">
        <v>7.97</v>
      </c>
      <c r="AC835" t="s">
        <v>3059</v>
      </c>
      <c r="AD835" t="s">
        <v>3070</v>
      </c>
      <c r="AE835" t="str">
        <f>IF(Orders[[#This Row],[Discount]]&gt;0, "Discounted", "Non-Discounted")</f>
        <v>Discounted</v>
      </c>
      <c r="AF835">
        <f>IF(Orders[[#This Row],[Profit]]&lt;0,Orders[[#This Row],[Profit]], 0)</f>
        <v>-14.64</v>
      </c>
      <c r="AG835">
        <f>IF(Orders[[#This Row],[Profit]]&gt;0,Orders[[#This Row],[Profit]], 0)</f>
        <v>0</v>
      </c>
      <c r="AH835" s="7" t="str">
        <f>IFERROR((Orders[[#This Row],[Sales]]/Orders[[#This Row],[Profit_Prodcut/]])*100, "")</f>
        <v/>
      </c>
      <c r="AI835" s="9">
        <f>Orders[[#This Row],[Discount]]</f>
        <v>0.05</v>
      </c>
    </row>
    <row r="836" spans="1:35">
      <c r="A836">
        <v>21806</v>
      </c>
      <c r="B836" t="s">
        <v>28</v>
      </c>
      <c r="C836" s="9">
        <v>0.06</v>
      </c>
      <c r="D836" s="7">
        <v>-127.56</v>
      </c>
      <c r="E836">
        <v>99.99</v>
      </c>
      <c r="F836">
        <v>19.989999999999998</v>
      </c>
      <c r="G836">
        <v>1484</v>
      </c>
      <c r="H836" t="s">
        <v>1523</v>
      </c>
      <c r="I836" t="s">
        <v>52</v>
      </c>
      <c r="J836" t="s">
        <v>43</v>
      </c>
      <c r="K836" t="s">
        <v>80</v>
      </c>
      <c r="L836" t="s">
        <v>183</v>
      </c>
      <c r="M836" t="s">
        <v>62</v>
      </c>
      <c r="N836" t="s">
        <v>1153</v>
      </c>
      <c r="O836">
        <v>0.52</v>
      </c>
      <c r="P836" t="s">
        <v>36</v>
      </c>
      <c r="Q836" t="s">
        <v>64</v>
      </c>
      <c r="R836" t="s">
        <v>181</v>
      </c>
      <c r="S836" t="s">
        <v>1524</v>
      </c>
      <c r="T836">
        <v>60016</v>
      </c>
      <c r="U836" s="1">
        <v>42074</v>
      </c>
      <c r="V836" s="1">
        <v>42077</v>
      </c>
      <c r="W836">
        <v>3</v>
      </c>
      <c r="X836" s="6">
        <v>290.24</v>
      </c>
      <c r="Y836">
        <v>91235</v>
      </c>
      <c r="Z836">
        <v>3</v>
      </c>
      <c r="AA836" s="10">
        <v>-43.95</v>
      </c>
      <c r="AB836">
        <v>18.53</v>
      </c>
      <c r="AC836" t="s">
        <v>3062</v>
      </c>
      <c r="AD836" t="s">
        <v>3070</v>
      </c>
      <c r="AE836" t="str">
        <f>IF(Orders[[#This Row],[Discount]]&gt;0, "Discounted", "Non-Discounted")</f>
        <v>Discounted</v>
      </c>
      <c r="AF836">
        <f>IF(Orders[[#This Row],[Profit]]&lt;0,Orders[[#This Row],[Profit]], 0)</f>
        <v>-127.56</v>
      </c>
      <c r="AG836">
        <f>IF(Orders[[#This Row],[Profit]]&gt;0,Orders[[#This Row],[Profit]], 0)</f>
        <v>0</v>
      </c>
      <c r="AH836" s="7" t="str">
        <f>IFERROR((Orders[[#This Row],[Sales]]/Orders[[#This Row],[Profit_Prodcut/]])*100, "")</f>
        <v/>
      </c>
      <c r="AI836" s="9">
        <f>Orders[[#This Row],[Discount]]</f>
        <v>0.06</v>
      </c>
    </row>
    <row r="837" spans="1:35">
      <c r="A837">
        <v>21807</v>
      </c>
      <c r="B837" t="s">
        <v>28</v>
      </c>
      <c r="C837" s="9">
        <v>0</v>
      </c>
      <c r="D837" s="7">
        <v>282.18</v>
      </c>
      <c r="E837">
        <v>193.17</v>
      </c>
      <c r="F837">
        <v>19.989999999999998</v>
      </c>
      <c r="G837">
        <v>1484</v>
      </c>
      <c r="H837" t="s">
        <v>1523</v>
      </c>
      <c r="I837" t="s">
        <v>52</v>
      </c>
      <c r="J837" t="s">
        <v>43</v>
      </c>
      <c r="K837" t="s">
        <v>32</v>
      </c>
      <c r="L837" t="s">
        <v>144</v>
      </c>
      <c r="M837" t="s">
        <v>62</v>
      </c>
      <c r="N837" t="s">
        <v>1525</v>
      </c>
      <c r="O837">
        <v>0.71</v>
      </c>
      <c r="P837" t="s">
        <v>36</v>
      </c>
      <c r="Q837" t="s">
        <v>64</v>
      </c>
      <c r="R837" t="s">
        <v>181</v>
      </c>
      <c r="S837" t="s">
        <v>1524</v>
      </c>
      <c r="T837">
        <v>60016</v>
      </c>
      <c r="U837" s="1">
        <v>42074</v>
      </c>
      <c r="V837" s="1">
        <v>42075</v>
      </c>
      <c r="W837">
        <v>5</v>
      </c>
      <c r="X837" s="6">
        <v>971.4</v>
      </c>
      <c r="Y837">
        <v>91235</v>
      </c>
      <c r="Z837">
        <v>1</v>
      </c>
      <c r="AA837" s="10">
        <v>29.05</v>
      </c>
      <c r="AB837">
        <v>0</v>
      </c>
      <c r="AC837" t="s">
        <v>3062</v>
      </c>
      <c r="AD837" t="s">
        <v>3071</v>
      </c>
      <c r="AE837" t="str">
        <f>IF(Orders[[#This Row],[Discount]]&gt;0, "Discounted", "Non-Discounted")</f>
        <v>Non-Discounted</v>
      </c>
      <c r="AF837">
        <f>IF(Orders[[#This Row],[Profit]]&lt;0,Orders[[#This Row],[Profit]], 0)</f>
        <v>0</v>
      </c>
      <c r="AG837">
        <f>IF(Orders[[#This Row],[Profit]]&gt;0,Orders[[#This Row],[Profit]], 0)</f>
        <v>282.18</v>
      </c>
      <c r="AH837" s="7">
        <f>IFERROR((Orders[[#This Row],[Sales]]/Orders[[#This Row],[Profit_Prodcut/]])*100, "")</f>
        <v>344.2483521156708</v>
      </c>
      <c r="AI837" s="9">
        <f>Orders[[#This Row],[Discount]]</f>
        <v>0</v>
      </c>
    </row>
    <row r="838" spans="1:35">
      <c r="A838">
        <v>21808</v>
      </c>
      <c r="B838" t="s">
        <v>28</v>
      </c>
      <c r="C838" s="9">
        <v>0.08</v>
      </c>
      <c r="D838" s="7">
        <v>-96.34</v>
      </c>
      <c r="E838">
        <v>20.99</v>
      </c>
      <c r="F838">
        <v>3.3</v>
      </c>
      <c r="G838">
        <v>1484</v>
      </c>
      <c r="H838" t="s">
        <v>1523</v>
      </c>
      <c r="I838" t="s">
        <v>30</v>
      </c>
      <c r="J838" t="s">
        <v>43</v>
      </c>
      <c r="K838" t="s">
        <v>80</v>
      </c>
      <c r="L838" t="s">
        <v>81</v>
      </c>
      <c r="M838" t="s">
        <v>54</v>
      </c>
      <c r="N838" t="s">
        <v>898</v>
      </c>
      <c r="O838">
        <v>0.81</v>
      </c>
      <c r="P838" t="s">
        <v>36</v>
      </c>
      <c r="Q838" t="s">
        <v>64</v>
      </c>
      <c r="R838" t="s">
        <v>181</v>
      </c>
      <c r="S838" t="s">
        <v>1524</v>
      </c>
      <c r="T838">
        <v>60016</v>
      </c>
      <c r="U838" s="1">
        <v>42074</v>
      </c>
      <c r="V838" s="1">
        <v>42074</v>
      </c>
      <c r="W838">
        <v>11</v>
      </c>
      <c r="X838" s="6">
        <v>193.51</v>
      </c>
      <c r="Y838">
        <v>91235</v>
      </c>
      <c r="Z838">
        <v>0</v>
      </c>
      <c r="AA838" s="10">
        <v>-49.78</v>
      </c>
      <c r="AB838">
        <v>16.829999999999998</v>
      </c>
      <c r="AC838" t="s">
        <v>3062</v>
      </c>
      <c r="AD838" t="s">
        <v>3070</v>
      </c>
      <c r="AE838" t="str">
        <f>IF(Orders[[#This Row],[Discount]]&gt;0, "Discounted", "Non-Discounted")</f>
        <v>Discounted</v>
      </c>
      <c r="AF838">
        <f>IF(Orders[[#This Row],[Profit]]&lt;0,Orders[[#This Row],[Profit]], 0)</f>
        <v>-96.34</v>
      </c>
      <c r="AG838">
        <f>IF(Orders[[#This Row],[Profit]]&gt;0,Orders[[#This Row],[Profit]], 0)</f>
        <v>0</v>
      </c>
      <c r="AH838" s="7" t="str">
        <f>IFERROR((Orders[[#This Row],[Sales]]/Orders[[#This Row],[Profit_Prodcut/]])*100, "")</f>
        <v/>
      </c>
      <c r="AI838" s="9">
        <f>Orders[[#This Row],[Discount]]</f>
        <v>0.08</v>
      </c>
    </row>
    <row r="839" spans="1:35">
      <c r="A839">
        <v>22763</v>
      </c>
      <c r="B839" t="s">
        <v>40</v>
      </c>
      <c r="C839" s="9">
        <v>0.04</v>
      </c>
      <c r="D839" s="7">
        <v>-23.36</v>
      </c>
      <c r="E839">
        <v>11.5</v>
      </c>
      <c r="F839">
        <v>7.19</v>
      </c>
      <c r="G839">
        <v>1485</v>
      </c>
      <c r="H839" t="s">
        <v>1526</v>
      </c>
      <c r="I839" t="s">
        <v>52</v>
      </c>
      <c r="J839" t="s">
        <v>43</v>
      </c>
      <c r="K839" t="s">
        <v>32</v>
      </c>
      <c r="L839" t="s">
        <v>112</v>
      </c>
      <c r="M839" t="s">
        <v>62</v>
      </c>
      <c r="N839" t="s">
        <v>1527</v>
      </c>
      <c r="O839">
        <v>0.4</v>
      </c>
      <c r="P839" t="s">
        <v>36</v>
      </c>
      <c r="Q839" t="s">
        <v>64</v>
      </c>
      <c r="R839" t="s">
        <v>181</v>
      </c>
      <c r="S839" t="s">
        <v>1528</v>
      </c>
      <c r="T839">
        <v>60516</v>
      </c>
      <c r="U839" s="1">
        <v>42055</v>
      </c>
      <c r="V839" s="1">
        <v>42058</v>
      </c>
      <c r="W839">
        <v>14</v>
      </c>
      <c r="X839" s="6">
        <v>157.81</v>
      </c>
      <c r="Y839">
        <v>91236</v>
      </c>
      <c r="Z839">
        <v>3</v>
      </c>
      <c r="AA839" s="10">
        <v>-14.8</v>
      </c>
      <c r="AB839">
        <v>6.58</v>
      </c>
      <c r="AC839" t="s">
        <v>3059</v>
      </c>
      <c r="AD839" t="s">
        <v>3070</v>
      </c>
      <c r="AE839" t="str">
        <f>IF(Orders[[#This Row],[Discount]]&gt;0, "Discounted", "Non-Discounted")</f>
        <v>Discounted</v>
      </c>
      <c r="AF839">
        <f>IF(Orders[[#This Row],[Profit]]&lt;0,Orders[[#This Row],[Profit]], 0)</f>
        <v>-23.36</v>
      </c>
      <c r="AG839">
        <f>IF(Orders[[#This Row],[Profit]]&gt;0,Orders[[#This Row],[Profit]], 0)</f>
        <v>0</v>
      </c>
      <c r="AH839" s="7" t="str">
        <f>IFERROR((Orders[[#This Row],[Sales]]/Orders[[#This Row],[Profit_Prodcut/]])*100, "")</f>
        <v/>
      </c>
      <c r="AI839" s="9">
        <f>Orders[[#This Row],[Discount]]</f>
        <v>0.04</v>
      </c>
    </row>
    <row r="840" spans="1:35">
      <c r="A840">
        <v>22764</v>
      </c>
      <c r="B840" t="s">
        <v>40</v>
      </c>
      <c r="C840" s="9">
        <v>0.02</v>
      </c>
      <c r="D840" s="7">
        <v>-18.239999999999998</v>
      </c>
      <c r="E840">
        <v>15.7</v>
      </c>
      <c r="F840">
        <v>11.25</v>
      </c>
      <c r="G840">
        <v>1485</v>
      </c>
      <c r="H840" t="s">
        <v>1526</v>
      </c>
      <c r="I840" t="s">
        <v>52</v>
      </c>
      <c r="J840" t="s">
        <v>43</v>
      </c>
      <c r="K840" t="s">
        <v>32</v>
      </c>
      <c r="L840" t="s">
        <v>144</v>
      </c>
      <c r="M840" t="s">
        <v>62</v>
      </c>
      <c r="N840" t="s">
        <v>1529</v>
      </c>
      <c r="O840">
        <v>0.6</v>
      </c>
      <c r="P840" t="s">
        <v>36</v>
      </c>
      <c r="Q840" t="s">
        <v>64</v>
      </c>
      <c r="R840" t="s">
        <v>181</v>
      </c>
      <c r="S840" t="s">
        <v>1528</v>
      </c>
      <c r="T840">
        <v>60516</v>
      </c>
      <c r="U840" s="1">
        <v>42055</v>
      </c>
      <c r="V840" s="1">
        <v>42056</v>
      </c>
      <c r="W840">
        <v>1</v>
      </c>
      <c r="X840" s="6">
        <v>19.440000000000001</v>
      </c>
      <c r="Y840">
        <v>91236</v>
      </c>
      <c r="Z840">
        <v>1</v>
      </c>
      <c r="AA840" s="10">
        <v>-93.84</v>
      </c>
      <c r="AB840">
        <v>0.4</v>
      </c>
      <c r="AC840" t="s">
        <v>3059</v>
      </c>
      <c r="AD840" t="s">
        <v>3070</v>
      </c>
      <c r="AE840" t="str">
        <f>IF(Orders[[#This Row],[Discount]]&gt;0, "Discounted", "Non-Discounted")</f>
        <v>Discounted</v>
      </c>
      <c r="AF840">
        <f>IF(Orders[[#This Row],[Profit]]&lt;0,Orders[[#This Row],[Profit]], 0)</f>
        <v>-18.239999999999998</v>
      </c>
      <c r="AG840">
        <f>IF(Orders[[#This Row],[Profit]]&gt;0,Orders[[#This Row],[Profit]], 0)</f>
        <v>0</v>
      </c>
      <c r="AH840" s="7" t="str">
        <f>IFERROR((Orders[[#This Row],[Sales]]/Orders[[#This Row],[Profit_Prodcut/]])*100, "")</f>
        <v/>
      </c>
      <c r="AI840" s="9">
        <f>Orders[[#This Row],[Discount]]</f>
        <v>0.02</v>
      </c>
    </row>
    <row r="841" spans="1:35">
      <c r="A841">
        <v>22765</v>
      </c>
      <c r="B841" t="s">
        <v>40</v>
      </c>
      <c r="C841" s="9">
        <v>0.05</v>
      </c>
      <c r="D841" s="7">
        <v>1428.91</v>
      </c>
      <c r="E841">
        <v>225.02</v>
      </c>
      <c r="F841">
        <v>28.66</v>
      </c>
      <c r="G841">
        <v>1485</v>
      </c>
      <c r="H841" t="s">
        <v>1526</v>
      </c>
      <c r="I841" t="s">
        <v>42</v>
      </c>
      <c r="J841" t="s">
        <v>43</v>
      </c>
      <c r="K841" t="s">
        <v>32</v>
      </c>
      <c r="L841" t="s">
        <v>144</v>
      </c>
      <c r="M841" t="s">
        <v>46</v>
      </c>
      <c r="N841" t="s">
        <v>1530</v>
      </c>
      <c r="O841">
        <v>0.72</v>
      </c>
      <c r="P841" t="s">
        <v>36</v>
      </c>
      <c r="Q841" t="s">
        <v>64</v>
      </c>
      <c r="R841" t="s">
        <v>181</v>
      </c>
      <c r="S841" t="s">
        <v>1528</v>
      </c>
      <c r="T841">
        <v>60516</v>
      </c>
      <c r="U841" s="1">
        <v>42055</v>
      </c>
      <c r="V841" s="1">
        <v>42057</v>
      </c>
      <c r="W841">
        <v>21</v>
      </c>
      <c r="X841" s="6">
        <v>4636.63</v>
      </c>
      <c r="Y841">
        <v>91236</v>
      </c>
      <c r="Z841">
        <v>2</v>
      </c>
      <c r="AA841" s="10">
        <v>30.82</v>
      </c>
      <c r="AB841">
        <v>244.03</v>
      </c>
      <c r="AC841" t="s">
        <v>3059</v>
      </c>
      <c r="AD841" t="s">
        <v>3070</v>
      </c>
      <c r="AE841" t="str">
        <f>IF(Orders[[#This Row],[Discount]]&gt;0, "Discounted", "Non-Discounted")</f>
        <v>Discounted</v>
      </c>
      <c r="AF841">
        <f>IF(Orders[[#This Row],[Profit]]&lt;0,Orders[[#This Row],[Profit]], 0)</f>
        <v>0</v>
      </c>
      <c r="AG841">
        <f>IF(Orders[[#This Row],[Profit]]&gt;0,Orders[[#This Row],[Profit]], 0)</f>
        <v>1428.91</v>
      </c>
      <c r="AH841" s="7">
        <f>IFERROR((Orders[[#This Row],[Sales]]/Orders[[#This Row],[Profit_Prodcut/]])*100, "")</f>
        <v>324.48719653442134</v>
      </c>
      <c r="AI841" s="9">
        <f>Orders[[#This Row],[Discount]]</f>
        <v>0.05</v>
      </c>
    </row>
    <row r="842" spans="1:35">
      <c r="A842">
        <v>18460</v>
      </c>
      <c r="B842" t="s">
        <v>28</v>
      </c>
      <c r="C842" s="9">
        <v>0.04</v>
      </c>
      <c r="D842" s="7">
        <v>509.96</v>
      </c>
      <c r="E842">
        <v>119.99</v>
      </c>
      <c r="F842">
        <v>14</v>
      </c>
      <c r="G842">
        <v>1492</v>
      </c>
      <c r="H842" t="s">
        <v>1531</v>
      </c>
      <c r="I842" t="s">
        <v>42</v>
      </c>
      <c r="J842" t="s">
        <v>31</v>
      </c>
      <c r="K842" t="s">
        <v>80</v>
      </c>
      <c r="L842" t="s">
        <v>88</v>
      </c>
      <c r="M842" t="s">
        <v>46</v>
      </c>
      <c r="N842" t="s">
        <v>893</v>
      </c>
      <c r="O842">
        <v>0.36</v>
      </c>
      <c r="P842" t="s">
        <v>36</v>
      </c>
      <c r="Q842" t="s">
        <v>64</v>
      </c>
      <c r="R842" t="s">
        <v>509</v>
      </c>
      <c r="S842" t="s">
        <v>1532</v>
      </c>
      <c r="T842">
        <v>65721</v>
      </c>
      <c r="U842" s="1">
        <v>42171</v>
      </c>
      <c r="V842" s="1">
        <v>42173</v>
      </c>
      <c r="W842">
        <v>6</v>
      </c>
      <c r="X842" s="6">
        <v>739.07</v>
      </c>
      <c r="Y842">
        <v>88004</v>
      </c>
      <c r="Z842">
        <v>2</v>
      </c>
      <c r="AA842" s="10">
        <v>69</v>
      </c>
      <c r="AB842">
        <v>30.79</v>
      </c>
      <c r="AC842" t="s">
        <v>3058</v>
      </c>
      <c r="AD842" t="s">
        <v>3070</v>
      </c>
      <c r="AE842" t="str">
        <f>IF(Orders[[#This Row],[Discount]]&gt;0, "Discounted", "Non-Discounted")</f>
        <v>Discounted</v>
      </c>
      <c r="AF842">
        <f>IF(Orders[[#This Row],[Profit]]&lt;0,Orders[[#This Row],[Profit]], 0)</f>
        <v>0</v>
      </c>
      <c r="AG842">
        <f>IF(Orders[[#This Row],[Profit]]&gt;0,Orders[[#This Row],[Profit]], 0)</f>
        <v>509.96</v>
      </c>
      <c r="AH842" s="7">
        <f>IFERROR((Orders[[#This Row],[Sales]]/Orders[[#This Row],[Profit_Prodcut/]])*100, "")</f>
        <v>144.9270531022041</v>
      </c>
      <c r="AI842" s="9">
        <f>Orders[[#This Row],[Discount]]</f>
        <v>0.04</v>
      </c>
    </row>
    <row r="843" spans="1:35">
      <c r="A843">
        <v>19472</v>
      </c>
      <c r="B843" t="s">
        <v>50</v>
      </c>
      <c r="C843" s="9">
        <v>0.06</v>
      </c>
      <c r="D843" s="7">
        <v>-255.65</v>
      </c>
      <c r="E843">
        <v>8.3699999999999992</v>
      </c>
      <c r="F843">
        <v>10.16</v>
      </c>
      <c r="G843">
        <v>1494</v>
      </c>
      <c r="H843" t="s">
        <v>1533</v>
      </c>
      <c r="I843" t="s">
        <v>52</v>
      </c>
      <c r="J843" t="s">
        <v>31</v>
      </c>
      <c r="K843" t="s">
        <v>44</v>
      </c>
      <c r="L843" t="s">
        <v>53</v>
      </c>
      <c r="M843" t="s">
        <v>239</v>
      </c>
      <c r="N843" t="s">
        <v>1215</v>
      </c>
      <c r="O843">
        <v>0.59</v>
      </c>
      <c r="P843" t="s">
        <v>36</v>
      </c>
      <c r="Q843" t="s">
        <v>56</v>
      </c>
      <c r="R843" t="s">
        <v>418</v>
      </c>
      <c r="S843" t="s">
        <v>1534</v>
      </c>
      <c r="T843">
        <v>21222</v>
      </c>
      <c r="U843" s="1">
        <v>42074</v>
      </c>
      <c r="V843" s="1">
        <v>42076</v>
      </c>
      <c r="W843">
        <v>18</v>
      </c>
      <c r="X843" s="6">
        <v>157.63999999999999</v>
      </c>
      <c r="Y843">
        <v>85880</v>
      </c>
      <c r="Z843">
        <v>2</v>
      </c>
      <c r="AA843" s="10">
        <v>-162.16999999999999</v>
      </c>
      <c r="AB843">
        <v>10.06</v>
      </c>
      <c r="AC843" t="s">
        <v>3062</v>
      </c>
      <c r="AD843" t="s">
        <v>3070</v>
      </c>
      <c r="AE843" t="str">
        <f>IF(Orders[[#This Row],[Discount]]&gt;0, "Discounted", "Non-Discounted")</f>
        <v>Discounted</v>
      </c>
      <c r="AF843">
        <f>IF(Orders[[#This Row],[Profit]]&lt;0,Orders[[#This Row],[Profit]], 0)</f>
        <v>-255.65</v>
      </c>
      <c r="AG843">
        <f>IF(Orders[[#This Row],[Profit]]&gt;0,Orders[[#This Row],[Profit]], 0)</f>
        <v>0</v>
      </c>
      <c r="AH843" s="7" t="str">
        <f>IFERROR((Orders[[#This Row],[Sales]]/Orders[[#This Row],[Profit_Prodcut/]])*100, "")</f>
        <v/>
      </c>
      <c r="AI843" s="9">
        <f>Orders[[#This Row],[Discount]]</f>
        <v>0.06</v>
      </c>
    </row>
    <row r="844" spans="1:35">
      <c r="A844">
        <v>19473</v>
      </c>
      <c r="B844" t="s">
        <v>50</v>
      </c>
      <c r="C844" s="9">
        <v>0.09</v>
      </c>
      <c r="D844" s="7">
        <v>-76.540000000000006</v>
      </c>
      <c r="E844">
        <v>6.48</v>
      </c>
      <c r="F844">
        <v>9.17</v>
      </c>
      <c r="G844">
        <v>1494</v>
      </c>
      <c r="H844" t="s">
        <v>1533</v>
      </c>
      <c r="I844" t="s">
        <v>30</v>
      </c>
      <c r="J844" t="s">
        <v>31</v>
      </c>
      <c r="K844" t="s">
        <v>32</v>
      </c>
      <c r="L844" t="s">
        <v>96</v>
      </c>
      <c r="M844" t="s">
        <v>62</v>
      </c>
      <c r="N844" t="s">
        <v>297</v>
      </c>
      <c r="O844">
        <v>0.37</v>
      </c>
      <c r="P844" t="s">
        <v>36</v>
      </c>
      <c r="Q844" t="s">
        <v>56</v>
      </c>
      <c r="R844" t="s">
        <v>418</v>
      </c>
      <c r="S844" t="s">
        <v>1534</v>
      </c>
      <c r="T844">
        <v>21222</v>
      </c>
      <c r="U844" s="1">
        <v>42074</v>
      </c>
      <c r="V844" s="1">
        <v>42076</v>
      </c>
      <c r="W844">
        <v>6</v>
      </c>
      <c r="X844" s="6">
        <v>42.16</v>
      </c>
      <c r="Y844">
        <v>85880</v>
      </c>
      <c r="Z844">
        <v>2</v>
      </c>
      <c r="AA844" s="10">
        <v>-181.55</v>
      </c>
      <c r="AB844">
        <v>4.17</v>
      </c>
      <c r="AC844" t="s">
        <v>3062</v>
      </c>
      <c r="AD844" t="s">
        <v>3070</v>
      </c>
      <c r="AE844" t="str">
        <f>IF(Orders[[#This Row],[Discount]]&gt;0, "Discounted", "Non-Discounted")</f>
        <v>Discounted</v>
      </c>
      <c r="AF844">
        <f>IF(Orders[[#This Row],[Profit]]&lt;0,Orders[[#This Row],[Profit]], 0)</f>
        <v>-76.540000000000006</v>
      </c>
      <c r="AG844">
        <f>IF(Orders[[#This Row],[Profit]]&gt;0,Orders[[#This Row],[Profit]], 0)</f>
        <v>0</v>
      </c>
      <c r="AH844" s="7" t="str">
        <f>IFERROR((Orders[[#This Row],[Sales]]/Orders[[#This Row],[Profit_Prodcut/]])*100, "")</f>
        <v/>
      </c>
      <c r="AI844" s="9">
        <f>Orders[[#This Row],[Discount]]</f>
        <v>0.09</v>
      </c>
    </row>
    <row r="845" spans="1:35">
      <c r="A845">
        <v>24286</v>
      </c>
      <c r="B845" t="s">
        <v>50</v>
      </c>
      <c r="C845" s="9">
        <v>0.09</v>
      </c>
      <c r="D845" s="7">
        <v>-10.09</v>
      </c>
      <c r="E845">
        <v>6.28</v>
      </c>
      <c r="F845">
        <v>5.29</v>
      </c>
      <c r="G845">
        <v>1497</v>
      </c>
      <c r="H845" t="s">
        <v>1535</v>
      </c>
      <c r="I845" t="s">
        <v>52</v>
      </c>
      <c r="J845" t="s">
        <v>31</v>
      </c>
      <c r="K845" t="s">
        <v>44</v>
      </c>
      <c r="L845" t="s">
        <v>53</v>
      </c>
      <c r="M845" t="s">
        <v>62</v>
      </c>
      <c r="N845" t="s">
        <v>443</v>
      </c>
      <c r="O845">
        <v>0.43</v>
      </c>
      <c r="P845" t="s">
        <v>36</v>
      </c>
      <c r="Q845" t="s">
        <v>56</v>
      </c>
      <c r="R845" t="s">
        <v>74</v>
      </c>
      <c r="S845" t="s">
        <v>1536</v>
      </c>
      <c r="T845">
        <v>14901</v>
      </c>
      <c r="U845" s="1">
        <v>42074</v>
      </c>
      <c r="V845" s="1">
        <v>42075</v>
      </c>
      <c r="W845">
        <v>2</v>
      </c>
      <c r="X845" s="6">
        <v>14.08</v>
      </c>
      <c r="Y845">
        <v>85880</v>
      </c>
      <c r="Z845">
        <v>1</v>
      </c>
      <c r="AA845" s="10">
        <v>-71.66</v>
      </c>
      <c r="AB845">
        <v>1.39</v>
      </c>
      <c r="AC845" t="s">
        <v>3062</v>
      </c>
      <c r="AD845" t="s">
        <v>3070</v>
      </c>
      <c r="AE845" t="str">
        <f>IF(Orders[[#This Row],[Discount]]&gt;0, "Discounted", "Non-Discounted")</f>
        <v>Discounted</v>
      </c>
      <c r="AF845">
        <f>IF(Orders[[#This Row],[Profit]]&lt;0,Orders[[#This Row],[Profit]], 0)</f>
        <v>-10.09</v>
      </c>
      <c r="AG845">
        <f>IF(Orders[[#This Row],[Profit]]&gt;0,Orders[[#This Row],[Profit]], 0)</f>
        <v>0</v>
      </c>
      <c r="AH845" s="7" t="str">
        <f>IFERROR((Orders[[#This Row],[Sales]]/Orders[[#This Row],[Profit_Prodcut/]])*100, "")</f>
        <v/>
      </c>
      <c r="AI845" s="9">
        <f>Orders[[#This Row],[Discount]]</f>
        <v>0.09</v>
      </c>
    </row>
    <row r="846" spans="1:35">
      <c r="A846">
        <v>24287</v>
      </c>
      <c r="B846" t="s">
        <v>50</v>
      </c>
      <c r="C846" s="9">
        <v>0.03</v>
      </c>
      <c r="D846" s="7">
        <v>-92.87</v>
      </c>
      <c r="E846">
        <v>15.14</v>
      </c>
      <c r="F846">
        <v>4.53</v>
      </c>
      <c r="G846">
        <v>1497</v>
      </c>
      <c r="H846" t="s">
        <v>1535</v>
      </c>
      <c r="I846" t="s">
        <v>52</v>
      </c>
      <c r="J846" t="s">
        <v>31</v>
      </c>
      <c r="K846" t="s">
        <v>32</v>
      </c>
      <c r="L846" t="s">
        <v>144</v>
      </c>
      <c r="M846" t="s">
        <v>62</v>
      </c>
      <c r="N846" t="s">
        <v>1203</v>
      </c>
      <c r="O846">
        <v>0.81</v>
      </c>
      <c r="P846" t="s">
        <v>36</v>
      </c>
      <c r="Q846" t="s">
        <v>56</v>
      </c>
      <c r="R846" t="s">
        <v>74</v>
      </c>
      <c r="S846" t="s">
        <v>1536</v>
      </c>
      <c r="T846">
        <v>14901</v>
      </c>
      <c r="U846" s="1">
        <v>42074</v>
      </c>
      <c r="V846" s="1">
        <v>42076</v>
      </c>
      <c r="W846">
        <v>17</v>
      </c>
      <c r="X846" s="6">
        <v>256.73</v>
      </c>
      <c r="Y846">
        <v>85880</v>
      </c>
      <c r="Z846">
        <v>2</v>
      </c>
      <c r="AA846" s="10">
        <v>-36.17</v>
      </c>
      <c r="AB846">
        <v>7.94</v>
      </c>
      <c r="AC846" t="s">
        <v>3062</v>
      </c>
      <c r="AD846" t="s">
        <v>3070</v>
      </c>
      <c r="AE846" t="str">
        <f>IF(Orders[[#This Row],[Discount]]&gt;0, "Discounted", "Non-Discounted")</f>
        <v>Discounted</v>
      </c>
      <c r="AF846">
        <f>IF(Orders[[#This Row],[Profit]]&lt;0,Orders[[#This Row],[Profit]], 0)</f>
        <v>-92.87</v>
      </c>
      <c r="AG846">
        <f>IF(Orders[[#This Row],[Profit]]&gt;0,Orders[[#This Row],[Profit]], 0)</f>
        <v>0</v>
      </c>
      <c r="AH846" s="7" t="str">
        <f>IFERROR((Orders[[#This Row],[Sales]]/Orders[[#This Row],[Profit_Prodcut/]])*100, "")</f>
        <v/>
      </c>
      <c r="AI846" s="9">
        <f>Orders[[#This Row],[Discount]]</f>
        <v>0.03</v>
      </c>
    </row>
    <row r="847" spans="1:35">
      <c r="A847">
        <v>20016</v>
      </c>
      <c r="B847" t="s">
        <v>59</v>
      </c>
      <c r="C847" s="9">
        <v>0.05</v>
      </c>
      <c r="D847" s="7">
        <v>-298.89</v>
      </c>
      <c r="E847">
        <v>2.16</v>
      </c>
      <c r="F847">
        <v>6.05</v>
      </c>
      <c r="G847">
        <v>1499</v>
      </c>
      <c r="H847" t="s">
        <v>1537</v>
      </c>
      <c r="I847" t="s">
        <v>52</v>
      </c>
      <c r="J847" t="s">
        <v>43</v>
      </c>
      <c r="K847" t="s">
        <v>32</v>
      </c>
      <c r="L847" t="s">
        <v>112</v>
      </c>
      <c r="M847" t="s">
        <v>62</v>
      </c>
      <c r="N847" t="s">
        <v>1538</v>
      </c>
      <c r="O847">
        <v>0.37</v>
      </c>
      <c r="P847" t="s">
        <v>36</v>
      </c>
      <c r="Q847" t="s">
        <v>139</v>
      </c>
      <c r="R847" t="s">
        <v>365</v>
      </c>
      <c r="S847" t="s">
        <v>1539</v>
      </c>
      <c r="T847">
        <v>33134</v>
      </c>
      <c r="U847" s="1">
        <v>42039</v>
      </c>
      <c r="V847" s="1">
        <v>42040</v>
      </c>
      <c r="W847">
        <v>8</v>
      </c>
      <c r="X847" s="6">
        <v>18.59</v>
      </c>
      <c r="Y847">
        <v>90731</v>
      </c>
      <c r="Z847">
        <v>1</v>
      </c>
      <c r="AA847" s="10">
        <v>-1607.78</v>
      </c>
      <c r="AB847">
        <v>0.98</v>
      </c>
      <c r="AC847" t="s">
        <v>3059</v>
      </c>
      <c r="AD847" t="s">
        <v>3070</v>
      </c>
      <c r="AE847" t="str">
        <f>IF(Orders[[#This Row],[Discount]]&gt;0, "Discounted", "Non-Discounted")</f>
        <v>Discounted</v>
      </c>
      <c r="AF847">
        <f>IF(Orders[[#This Row],[Profit]]&lt;0,Orders[[#This Row],[Profit]], 0)</f>
        <v>-298.89</v>
      </c>
      <c r="AG847">
        <f>IF(Orders[[#This Row],[Profit]]&gt;0,Orders[[#This Row],[Profit]], 0)</f>
        <v>0</v>
      </c>
      <c r="AH847" s="7" t="str">
        <f>IFERROR((Orders[[#This Row],[Sales]]/Orders[[#This Row],[Profit_Prodcut/]])*100, "")</f>
        <v/>
      </c>
      <c r="AI847" s="9">
        <f>Orders[[#This Row],[Discount]]</f>
        <v>0.05</v>
      </c>
    </row>
    <row r="848" spans="1:35">
      <c r="A848">
        <v>20017</v>
      </c>
      <c r="B848" t="s">
        <v>59</v>
      </c>
      <c r="C848" s="9">
        <v>0.03</v>
      </c>
      <c r="D848" s="7">
        <v>-145.85</v>
      </c>
      <c r="E848">
        <v>6.48</v>
      </c>
      <c r="F848">
        <v>6.6</v>
      </c>
      <c r="G848">
        <v>1499</v>
      </c>
      <c r="H848" t="s">
        <v>1537</v>
      </c>
      <c r="I848" t="s">
        <v>52</v>
      </c>
      <c r="J848" t="s">
        <v>43</v>
      </c>
      <c r="K848" t="s">
        <v>32</v>
      </c>
      <c r="L848" t="s">
        <v>96</v>
      </c>
      <c r="M848" t="s">
        <v>62</v>
      </c>
      <c r="N848" t="s">
        <v>606</v>
      </c>
      <c r="O848">
        <v>0.37</v>
      </c>
      <c r="P848" t="s">
        <v>36</v>
      </c>
      <c r="Q848" t="s">
        <v>139</v>
      </c>
      <c r="R848" t="s">
        <v>365</v>
      </c>
      <c r="S848" t="s">
        <v>1539</v>
      </c>
      <c r="T848">
        <v>33134</v>
      </c>
      <c r="U848" s="1">
        <v>42039</v>
      </c>
      <c r="V848" s="1">
        <v>42040</v>
      </c>
      <c r="W848">
        <v>9</v>
      </c>
      <c r="X848" s="6">
        <v>58.83</v>
      </c>
      <c r="Y848">
        <v>90731</v>
      </c>
      <c r="Z848">
        <v>1</v>
      </c>
      <c r="AA848" s="10">
        <v>-247.92</v>
      </c>
      <c r="AB848">
        <v>1.82</v>
      </c>
      <c r="AC848" t="s">
        <v>3059</v>
      </c>
      <c r="AD848" t="s">
        <v>3070</v>
      </c>
      <c r="AE848" t="str">
        <f>IF(Orders[[#This Row],[Discount]]&gt;0, "Discounted", "Non-Discounted")</f>
        <v>Discounted</v>
      </c>
      <c r="AF848">
        <f>IF(Orders[[#This Row],[Profit]]&lt;0,Orders[[#This Row],[Profit]], 0)</f>
        <v>-145.85</v>
      </c>
      <c r="AG848">
        <f>IF(Orders[[#This Row],[Profit]]&gt;0,Orders[[#This Row],[Profit]], 0)</f>
        <v>0</v>
      </c>
      <c r="AH848" s="7" t="str">
        <f>IFERROR((Orders[[#This Row],[Sales]]/Orders[[#This Row],[Profit_Prodcut/]])*100, "")</f>
        <v/>
      </c>
      <c r="AI848" s="9">
        <f>Orders[[#This Row],[Discount]]</f>
        <v>0.03</v>
      </c>
    </row>
    <row r="849" spans="1:35">
      <c r="A849">
        <v>20018</v>
      </c>
      <c r="B849" t="s">
        <v>59</v>
      </c>
      <c r="C849" s="9">
        <v>0.08</v>
      </c>
      <c r="D849" s="7">
        <v>-27.95</v>
      </c>
      <c r="E849">
        <v>146.05000000000001</v>
      </c>
      <c r="F849">
        <v>80.2</v>
      </c>
      <c r="G849">
        <v>1499</v>
      </c>
      <c r="H849" t="s">
        <v>1537</v>
      </c>
      <c r="I849" t="s">
        <v>42</v>
      </c>
      <c r="J849" t="s">
        <v>43</v>
      </c>
      <c r="K849" t="s">
        <v>44</v>
      </c>
      <c r="L849" t="s">
        <v>155</v>
      </c>
      <c r="M849" t="s">
        <v>124</v>
      </c>
      <c r="N849" t="s">
        <v>350</v>
      </c>
      <c r="O849">
        <v>0.71</v>
      </c>
      <c r="P849" t="s">
        <v>36</v>
      </c>
      <c r="Q849" t="s">
        <v>139</v>
      </c>
      <c r="R849" t="s">
        <v>365</v>
      </c>
      <c r="S849" t="s">
        <v>1539</v>
      </c>
      <c r="T849">
        <v>33134</v>
      </c>
      <c r="U849" s="1">
        <v>42039</v>
      </c>
      <c r="V849" s="1">
        <v>42040</v>
      </c>
      <c r="W849">
        <v>11</v>
      </c>
      <c r="X849" s="6">
        <v>1557.66</v>
      </c>
      <c r="Y849">
        <v>90731</v>
      </c>
      <c r="Z849">
        <v>1</v>
      </c>
      <c r="AA849" s="10">
        <v>-1.79</v>
      </c>
      <c r="AB849">
        <v>135.44999999999999</v>
      </c>
      <c r="AC849" t="s">
        <v>3059</v>
      </c>
      <c r="AD849" t="s">
        <v>3070</v>
      </c>
      <c r="AE849" t="str">
        <f>IF(Orders[[#This Row],[Discount]]&gt;0, "Discounted", "Non-Discounted")</f>
        <v>Discounted</v>
      </c>
      <c r="AF849">
        <f>IF(Orders[[#This Row],[Profit]]&lt;0,Orders[[#This Row],[Profit]], 0)</f>
        <v>-27.95</v>
      </c>
      <c r="AG849">
        <f>IF(Orders[[#This Row],[Profit]]&gt;0,Orders[[#This Row],[Profit]], 0)</f>
        <v>0</v>
      </c>
      <c r="AH849" s="7" t="str">
        <f>IFERROR((Orders[[#This Row],[Sales]]/Orders[[#This Row],[Profit_Prodcut/]])*100, "")</f>
        <v/>
      </c>
      <c r="AI849" s="9">
        <f>Orders[[#This Row],[Discount]]</f>
        <v>0.08</v>
      </c>
    </row>
    <row r="850" spans="1:35">
      <c r="A850">
        <v>21682</v>
      </c>
      <c r="B850" t="s">
        <v>50</v>
      </c>
      <c r="C850" s="9">
        <v>0.08</v>
      </c>
      <c r="D850" s="7">
        <v>-3.65</v>
      </c>
      <c r="E850">
        <v>3.69</v>
      </c>
      <c r="F850">
        <v>0.5</v>
      </c>
      <c r="G850">
        <v>1502</v>
      </c>
      <c r="H850" t="s">
        <v>1540</v>
      </c>
      <c r="I850" t="s">
        <v>52</v>
      </c>
      <c r="J850" t="s">
        <v>61</v>
      </c>
      <c r="K850" t="s">
        <v>32</v>
      </c>
      <c r="L850" t="s">
        <v>137</v>
      </c>
      <c r="M850" t="s">
        <v>62</v>
      </c>
      <c r="N850" t="s">
        <v>1541</v>
      </c>
      <c r="O850">
        <v>0.38</v>
      </c>
      <c r="P850" t="s">
        <v>36</v>
      </c>
      <c r="Q850" t="s">
        <v>139</v>
      </c>
      <c r="R850" t="s">
        <v>365</v>
      </c>
      <c r="S850" t="s">
        <v>1542</v>
      </c>
      <c r="T850">
        <v>33065</v>
      </c>
      <c r="U850" s="1">
        <v>42131</v>
      </c>
      <c r="V850" s="1">
        <v>42134</v>
      </c>
      <c r="W850">
        <v>38</v>
      </c>
      <c r="X850" s="6">
        <v>129.43</v>
      </c>
      <c r="Y850">
        <v>89193</v>
      </c>
      <c r="Z850">
        <v>3</v>
      </c>
      <c r="AA850" s="10">
        <v>-2.82</v>
      </c>
      <c r="AB850">
        <v>11.25</v>
      </c>
      <c r="AC850" t="s">
        <v>3060</v>
      </c>
      <c r="AD850" t="s">
        <v>3070</v>
      </c>
      <c r="AE850" t="str">
        <f>IF(Orders[[#This Row],[Discount]]&gt;0, "Discounted", "Non-Discounted")</f>
        <v>Discounted</v>
      </c>
      <c r="AF850">
        <f>IF(Orders[[#This Row],[Profit]]&lt;0,Orders[[#This Row],[Profit]], 0)</f>
        <v>-3.65</v>
      </c>
      <c r="AG850">
        <f>IF(Orders[[#This Row],[Profit]]&gt;0,Orders[[#This Row],[Profit]], 0)</f>
        <v>0</v>
      </c>
      <c r="AH850" s="7" t="str">
        <f>IFERROR((Orders[[#This Row],[Sales]]/Orders[[#This Row],[Profit_Prodcut/]])*100, "")</f>
        <v/>
      </c>
      <c r="AI850" s="9">
        <f>Orders[[#This Row],[Discount]]</f>
        <v>0.08</v>
      </c>
    </row>
    <row r="851" spans="1:35">
      <c r="A851">
        <v>18868</v>
      </c>
      <c r="B851" t="s">
        <v>109</v>
      </c>
      <c r="C851" s="9">
        <v>0.08</v>
      </c>
      <c r="D851" s="7">
        <v>731.92</v>
      </c>
      <c r="E851">
        <v>5.84</v>
      </c>
      <c r="F851">
        <v>1</v>
      </c>
      <c r="G851">
        <v>1502</v>
      </c>
      <c r="H851" t="s">
        <v>1540</v>
      </c>
      <c r="I851" t="s">
        <v>30</v>
      </c>
      <c r="J851" t="s">
        <v>61</v>
      </c>
      <c r="K851" t="s">
        <v>32</v>
      </c>
      <c r="L851" t="s">
        <v>33</v>
      </c>
      <c r="M851" t="s">
        <v>34</v>
      </c>
      <c r="N851" t="s">
        <v>1543</v>
      </c>
      <c r="O851">
        <v>0.38</v>
      </c>
      <c r="P851" t="s">
        <v>36</v>
      </c>
      <c r="Q851" t="s">
        <v>139</v>
      </c>
      <c r="R851" t="s">
        <v>365</v>
      </c>
      <c r="S851" t="s">
        <v>1542</v>
      </c>
      <c r="T851">
        <v>33065</v>
      </c>
      <c r="U851" s="1">
        <v>42184</v>
      </c>
      <c r="V851" s="1">
        <v>42188</v>
      </c>
      <c r="W851">
        <v>11</v>
      </c>
      <c r="X851" s="6">
        <v>61.39</v>
      </c>
      <c r="Y851">
        <v>89194</v>
      </c>
      <c r="Z851">
        <v>4</v>
      </c>
      <c r="AA851" s="10">
        <v>1192.25</v>
      </c>
      <c r="AB851">
        <v>5.34</v>
      </c>
      <c r="AC851" t="s">
        <v>3058</v>
      </c>
      <c r="AD851" t="s">
        <v>3070</v>
      </c>
      <c r="AE851" t="str">
        <f>IF(Orders[[#This Row],[Discount]]&gt;0, "Discounted", "Non-Discounted")</f>
        <v>Discounted</v>
      </c>
      <c r="AF851">
        <f>IF(Orders[[#This Row],[Profit]]&lt;0,Orders[[#This Row],[Profit]], 0)</f>
        <v>0</v>
      </c>
      <c r="AG851">
        <f>IF(Orders[[#This Row],[Profit]]&gt;0,Orders[[#This Row],[Profit]], 0)</f>
        <v>731.92</v>
      </c>
      <c r="AH851" s="7">
        <f>IFERROR((Orders[[#This Row],[Sales]]/Orders[[#This Row],[Profit_Prodcut/]])*100, "")</f>
        <v>8.3875286916602914</v>
      </c>
      <c r="AI851" s="9">
        <f>Orders[[#This Row],[Discount]]</f>
        <v>0.08</v>
      </c>
    </row>
    <row r="852" spans="1:35">
      <c r="A852">
        <v>18869</v>
      </c>
      <c r="B852" t="s">
        <v>109</v>
      </c>
      <c r="C852" s="9">
        <v>0</v>
      </c>
      <c r="D852" s="7">
        <v>186.56</v>
      </c>
      <c r="E852">
        <v>205.99</v>
      </c>
      <c r="F852">
        <v>8.99</v>
      </c>
      <c r="G852">
        <v>1502</v>
      </c>
      <c r="H852" t="s">
        <v>1540</v>
      </c>
      <c r="I852" t="s">
        <v>52</v>
      </c>
      <c r="J852" t="s">
        <v>61</v>
      </c>
      <c r="K852" t="s">
        <v>80</v>
      </c>
      <c r="L852" t="s">
        <v>81</v>
      </c>
      <c r="M852" t="s">
        <v>62</v>
      </c>
      <c r="N852" t="s">
        <v>1544</v>
      </c>
      <c r="O852">
        <v>0.6</v>
      </c>
      <c r="P852" t="s">
        <v>36</v>
      </c>
      <c r="Q852" t="s">
        <v>139</v>
      </c>
      <c r="R852" t="s">
        <v>365</v>
      </c>
      <c r="S852" t="s">
        <v>1542</v>
      </c>
      <c r="T852">
        <v>33065</v>
      </c>
      <c r="U852" s="1">
        <v>42184</v>
      </c>
      <c r="V852" s="1">
        <v>42187</v>
      </c>
      <c r="W852">
        <v>13</v>
      </c>
      <c r="X852" s="6">
        <v>2435.52</v>
      </c>
      <c r="Y852">
        <v>89194</v>
      </c>
      <c r="Z852">
        <v>3</v>
      </c>
      <c r="AA852" s="10">
        <v>7.66</v>
      </c>
      <c r="AB852">
        <v>0</v>
      </c>
      <c r="AC852" t="s">
        <v>3058</v>
      </c>
      <c r="AD852" t="s">
        <v>3071</v>
      </c>
      <c r="AE852" t="str">
        <f>IF(Orders[[#This Row],[Discount]]&gt;0, "Discounted", "Non-Discounted")</f>
        <v>Non-Discounted</v>
      </c>
      <c r="AF852">
        <f>IF(Orders[[#This Row],[Profit]]&lt;0,Orders[[#This Row],[Profit]], 0)</f>
        <v>0</v>
      </c>
      <c r="AG852">
        <f>IF(Orders[[#This Row],[Profit]]&gt;0,Orders[[#This Row],[Profit]], 0)</f>
        <v>186.56</v>
      </c>
      <c r="AH852" s="7">
        <f>IFERROR((Orders[[#This Row],[Sales]]/Orders[[#This Row],[Profit_Prodcut/]])*100, "")</f>
        <v>1305.4888507718695</v>
      </c>
      <c r="AI852" s="9">
        <f>Orders[[#This Row],[Discount]]</f>
        <v>0</v>
      </c>
    </row>
    <row r="853" spans="1:35">
      <c r="A853">
        <v>18061</v>
      </c>
      <c r="B853" t="s">
        <v>109</v>
      </c>
      <c r="C853" s="9">
        <v>0</v>
      </c>
      <c r="D853" s="7">
        <v>-138.04</v>
      </c>
      <c r="E853">
        <v>85.99</v>
      </c>
      <c r="F853">
        <v>0.99</v>
      </c>
      <c r="G853">
        <v>1505</v>
      </c>
      <c r="H853" t="s">
        <v>1545</v>
      </c>
      <c r="I853" t="s">
        <v>52</v>
      </c>
      <c r="J853" t="s">
        <v>61</v>
      </c>
      <c r="K853" t="s">
        <v>80</v>
      </c>
      <c r="L853" t="s">
        <v>81</v>
      </c>
      <c r="M853" t="s">
        <v>34</v>
      </c>
      <c r="N853" t="s">
        <v>485</v>
      </c>
      <c r="O853">
        <v>0.85</v>
      </c>
      <c r="P853" t="s">
        <v>36</v>
      </c>
      <c r="Q853" t="s">
        <v>64</v>
      </c>
      <c r="R853" t="s">
        <v>133</v>
      </c>
      <c r="S853" t="s">
        <v>1546</v>
      </c>
      <c r="T853">
        <v>77840</v>
      </c>
      <c r="U853" s="1">
        <v>42168</v>
      </c>
      <c r="V853" s="1">
        <v>42173</v>
      </c>
      <c r="W853">
        <v>6</v>
      </c>
      <c r="X853" s="6">
        <v>464.86</v>
      </c>
      <c r="Y853">
        <v>86181</v>
      </c>
      <c r="Z853">
        <v>5</v>
      </c>
      <c r="AA853" s="10">
        <v>-29.69</v>
      </c>
      <c r="AB853">
        <v>0</v>
      </c>
      <c r="AC853" t="s">
        <v>3058</v>
      </c>
      <c r="AD853" t="s">
        <v>3071</v>
      </c>
      <c r="AE853" t="str">
        <f>IF(Orders[[#This Row],[Discount]]&gt;0, "Discounted", "Non-Discounted")</f>
        <v>Non-Discounted</v>
      </c>
      <c r="AF853">
        <f>IF(Orders[[#This Row],[Profit]]&lt;0,Orders[[#This Row],[Profit]], 0)</f>
        <v>-138.04</v>
      </c>
      <c r="AG853">
        <f>IF(Orders[[#This Row],[Profit]]&gt;0,Orders[[#This Row],[Profit]], 0)</f>
        <v>0</v>
      </c>
      <c r="AH853" s="7" t="str">
        <f>IFERROR((Orders[[#This Row],[Sales]]/Orders[[#This Row],[Profit_Prodcut/]])*100, "")</f>
        <v/>
      </c>
      <c r="AI853" s="9">
        <f>Orders[[#This Row],[Discount]]</f>
        <v>0</v>
      </c>
    </row>
    <row r="854" spans="1:35">
      <c r="A854">
        <v>23329</v>
      </c>
      <c r="B854" t="s">
        <v>50</v>
      </c>
      <c r="C854" s="9">
        <v>0.09</v>
      </c>
      <c r="D854" s="7">
        <v>199.18</v>
      </c>
      <c r="E854">
        <v>20.98</v>
      </c>
      <c r="F854">
        <v>1.49</v>
      </c>
      <c r="G854">
        <v>1511</v>
      </c>
      <c r="H854" t="s">
        <v>1547</v>
      </c>
      <c r="I854" t="s">
        <v>52</v>
      </c>
      <c r="J854" t="s">
        <v>31</v>
      </c>
      <c r="K854" t="s">
        <v>32</v>
      </c>
      <c r="L854" t="s">
        <v>112</v>
      </c>
      <c r="M854" t="s">
        <v>62</v>
      </c>
      <c r="N854" t="s">
        <v>1548</v>
      </c>
      <c r="O854">
        <v>0.35</v>
      </c>
      <c r="P854" t="s">
        <v>36</v>
      </c>
      <c r="Q854" t="s">
        <v>64</v>
      </c>
      <c r="R854" t="s">
        <v>706</v>
      </c>
      <c r="S854" t="s">
        <v>1549</v>
      </c>
      <c r="T854">
        <v>47302</v>
      </c>
      <c r="U854" s="1">
        <v>42177</v>
      </c>
      <c r="V854" s="1">
        <v>42179</v>
      </c>
      <c r="W854">
        <v>14</v>
      </c>
      <c r="X854" s="6">
        <v>288.67</v>
      </c>
      <c r="Y854">
        <v>90303</v>
      </c>
      <c r="Z854">
        <v>2</v>
      </c>
      <c r="AA854" s="10">
        <v>69</v>
      </c>
      <c r="AB854">
        <v>28.55</v>
      </c>
      <c r="AC854" t="s">
        <v>3058</v>
      </c>
      <c r="AD854" t="s">
        <v>3070</v>
      </c>
      <c r="AE854" t="str">
        <f>IF(Orders[[#This Row],[Discount]]&gt;0, "Discounted", "Non-Discounted")</f>
        <v>Discounted</v>
      </c>
      <c r="AF854">
        <f>IF(Orders[[#This Row],[Profit]]&lt;0,Orders[[#This Row],[Profit]], 0)</f>
        <v>0</v>
      </c>
      <c r="AG854">
        <f>IF(Orders[[#This Row],[Profit]]&gt;0,Orders[[#This Row],[Profit]], 0)</f>
        <v>199.18</v>
      </c>
      <c r="AH854" s="7">
        <f>IFERROR((Orders[[#This Row],[Sales]]/Orders[[#This Row],[Profit_Prodcut/]])*100, "")</f>
        <v>144.92920976001608</v>
      </c>
      <c r="AI854" s="9">
        <f>Orders[[#This Row],[Discount]]</f>
        <v>0.09</v>
      </c>
    </row>
    <row r="855" spans="1:35">
      <c r="A855">
        <v>23470</v>
      </c>
      <c r="B855" t="s">
        <v>50</v>
      </c>
      <c r="C855" s="9">
        <v>0.06</v>
      </c>
      <c r="D855" s="7">
        <v>711.05</v>
      </c>
      <c r="E855">
        <v>55.48</v>
      </c>
      <c r="F855">
        <v>4.8499999999999996</v>
      </c>
      <c r="G855">
        <v>1519</v>
      </c>
      <c r="H855" t="s">
        <v>1550</v>
      </c>
      <c r="I855" t="s">
        <v>52</v>
      </c>
      <c r="J855" t="s">
        <v>117</v>
      </c>
      <c r="K855" t="s">
        <v>32</v>
      </c>
      <c r="L855" t="s">
        <v>96</v>
      </c>
      <c r="M855" t="s">
        <v>62</v>
      </c>
      <c r="N855" t="s">
        <v>1551</v>
      </c>
      <c r="O855">
        <v>0.37</v>
      </c>
      <c r="P855" t="s">
        <v>36</v>
      </c>
      <c r="Q855" t="s">
        <v>56</v>
      </c>
      <c r="R855" t="s">
        <v>191</v>
      </c>
      <c r="S855" t="s">
        <v>514</v>
      </c>
      <c r="T855">
        <v>4210</v>
      </c>
      <c r="U855" s="1">
        <v>42169</v>
      </c>
      <c r="V855" s="1">
        <v>42169</v>
      </c>
      <c r="W855">
        <v>19</v>
      </c>
      <c r="X855" s="6">
        <v>1030.51</v>
      </c>
      <c r="Y855">
        <v>89957</v>
      </c>
      <c r="Z855">
        <v>0</v>
      </c>
      <c r="AA855" s="10">
        <v>69</v>
      </c>
      <c r="AB855">
        <v>65.78</v>
      </c>
      <c r="AC855" t="s">
        <v>3058</v>
      </c>
      <c r="AD855" t="s">
        <v>3070</v>
      </c>
      <c r="AE855" t="str">
        <f>IF(Orders[[#This Row],[Discount]]&gt;0, "Discounted", "Non-Discounted")</f>
        <v>Discounted</v>
      </c>
      <c r="AF855">
        <f>IF(Orders[[#This Row],[Profit]]&lt;0,Orders[[#This Row],[Profit]], 0)</f>
        <v>0</v>
      </c>
      <c r="AG855">
        <f>IF(Orders[[#This Row],[Profit]]&gt;0,Orders[[#This Row],[Profit]], 0)</f>
        <v>711.05</v>
      </c>
      <c r="AH855" s="7">
        <f>IFERROR((Orders[[#This Row],[Sales]]/Orders[[#This Row],[Profit_Prodcut/]])*100, "")</f>
        <v>144.92792349342523</v>
      </c>
      <c r="AI855" s="9">
        <f>Orders[[#This Row],[Discount]]</f>
        <v>0.06</v>
      </c>
    </row>
    <row r="856" spans="1:35">
      <c r="A856">
        <v>23471</v>
      </c>
      <c r="B856" t="s">
        <v>50</v>
      </c>
      <c r="C856" s="9">
        <v>0.1</v>
      </c>
      <c r="D856" s="7">
        <v>-899.67</v>
      </c>
      <c r="E856">
        <v>122.99</v>
      </c>
      <c r="F856">
        <v>70.2</v>
      </c>
      <c r="G856">
        <v>1522</v>
      </c>
      <c r="H856" t="s">
        <v>1552</v>
      </c>
      <c r="I856" t="s">
        <v>42</v>
      </c>
      <c r="J856" t="s">
        <v>117</v>
      </c>
      <c r="K856" t="s">
        <v>44</v>
      </c>
      <c r="L856" t="s">
        <v>45</v>
      </c>
      <c r="M856" t="s">
        <v>46</v>
      </c>
      <c r="N856" t="s">
        <v>150</v>
      </c>
      <c r="O856">
        <v>0.74</v>
      </c>
      <c r="P856" t="s">
        <v>36</v>
      </c>
      <c r="Q856" t="s">
        <v>64</v>
      </c>
      <c r="R856" t="s">
        <v>65</v>
      </c>
      <c r="S856" t="s">
        <v>1553</v>
      </c>
      <c r="T856">
        <v>55305</v>
      </c>
      <c r="U856" s="1">
        <v>42169</v>
      </c>
      <c r="V856" s="1">
        <v>42170</v>
      </c>
      <c r="W856">
        <v>17</v>
      </c>
      <c r="X856" s="6">
        <v>2026.91</v>
      </c>
      <c r="Y856">
        <v>89957</v>
      </c>
      <c r="Z856">
        <v>1</v>
      </c>
      <c r="AA856" s="10">
        <v>-44.39</v>
      </c>
      <c r="AB856">
        <v>225.21</v>
      </c>
      <c r="AC856" t="s">
        <v>3058</v>
      </c>
      <c r="AD856" t="s">
        <v>3070</v>
      </c>
      <c r="AE856" t="str">
        <f>IF(Orders[[#This Row],[Discount]]&gt;0, "Discounted", "Non-Discounted")</f>
        <v>Discounted</v>
      </c>
      <c r="AF856">
        <f>IF(Orders[[#This Row],[Profit]]&lt;0,Orders[[#This Row],[Profit]], 0)</f>
        <v>-899.67</v>
      </c>
      <c r="AG856">
        <f>IF(Orders[[#This Row],[Profit]]&gt;0,Orders[[#This Row],[Profit]], 0)</f>
        <v>0</v>
      </c>
      <c r="AH856" s="7" t="str">
        <f>IFERROR((Orders[[#This Row],[Sales]]/Orders[[#This Row],[Profit_Prodcut/]])*100, "")</f>
        <v/>
      </c>
      <c r="AI856" s="9">
        <f>Orders[[#This Row],[Discount]]</f>
        <v>0.1</v>
      </c>
    </row>
    <row r="857" spans="1:35">
      <c r="A857">
        <v>19269</v>
      </c>
      <c r="B857" t="s">
        <v>28</v>
      </c>
      <c r="C857" s="9">
        <v>0.04</v>
      </c>
      <c r="D857" s="7">
        <v>-189.22</v>
      </c>
      <c r="E857">
        <v>11.34</v>
      </c>
      <c r="F857">
        <v>5.01</v>
      </c>
      <c r="G857">
        <v>1526</v>
      </c>
      <c r="H857" t="s">
        <v>1554</v>
      </c>
      <c r="I857" t="s">
        <v>52</v>
      </c>
      <c r="J857" t="s">
        <v>43</v>
      </c>
      <c r="K857" t="s">
        <v>32</v>
      </c>
      <c r="L857" t="s">
        <v>96</v>
      </c>
      <c r="M857" t="s">
        <v>62</v>
      </c>
      <c r="N857" t="s">
        <v>579</v>
      </c>
      <c r="O857">
        <v>0.36</v>
      </c>
      <c r="P857" t="s">
        <v>36</v>
      </c>
      <c r="Q857" t="s">
        <v>139</v>
      </c>
      <c r="R857" t="s">
        <v>1280</v>
      </c>
      <c r="S857" t="s">
        <v>1555</v>
      </c>
      <c r="T857">
        <v>35211</v>
      </c>
      <c r="U857" s="1">
        <v>42045</v>
      </c>
      <c r="V857" s="1">
        <v>42046</v>
      </c>
      <c r="W857">
        <v>10</v>
      </c>
      <c r="X857" s="6">
        <v>115.53</v>
      </c>
      <c r="Y857">
        <v>86812</v>
      </c>
      <c r="Z857">
        <v>1</v>
      </c>
      <c r="AA857" s="10">
        <v>-163.79</v>
      </c>
      <c r="AB857">
        <v>4.8099999999999996</v>
      </c>
      <c r="AC857" t="s">
        <v>3059</v>
      </c>
      <c r="AD857" t="s">
        <v>3070</v>
      </c>
      <c r="AE857" t="str">
        <f>IF(Orders[[#This Row],[Discount]]&gt;0, "Discounted", "Non-Discounted")</f>
        <v>Discounted</v>
      </c>
      <c r="AF857">
        <f>IF(Orders[[#This Row],[Profit]]&lt;0,Orders[[#This Row],[Profit]], 0)</f>
        <v>-189.22</v>
      </c>
      <c r="AG857">
        <f>IF(Orders[[#This Row],[Profit]]&gt;0,Orders[[#This Row],[Profit]], 0)</f>
        <v>0</v>
      </c>
      <c r="AH857" s="7" t="str">
        <f>IFERROR((Orders[[#This Row],[Sales]]/Orders[[#This Row],[Profit_Prodcut/]])*100, "")</f>
        <v/>
      </c>
      <c r="AI857" s="9">
        <f>Orders[[#This Row],[Discount]]</f>
        <v>0.04</v>
      </c>
    </row>
    <row r="858" spans="1:35">
      <c r="A858">
        <v>24974</v>
      </c>
      <c r="B858" t="s">
        <v>50</v>
      </c>
      <c r="C858" s="9">
        <v>0.03</v>
      </c>
      <c r="D858" s="7">
        <v>0.51</v>
      </c>
      <c r="E858">
        <v>30.98</v>
      </c>
      <c r="F858">
        <v>8.99</v>
      </c>
      <c r="G858">
        <v>1527</v>
      </c>
      <c r="H858" t="s">
        <v>1556</v>
      </c>
      <c r="I858" t="s">
        <v>30</v>
      </c>
      <c r="J858" t="s">
        <v>61</v>
      </c>
      <c r="K858" t="s">
        <v>32</v>
      </c>
      <c r="L858" t="s">
        <v>33</v>
      </c>
      <c r="M858" t="s">
        <v>54</v>
      </c>
      <c r="N858" t="s">
        <v>1557</v>
      </c>
      <c r="O858">
        <v>0.57999999999999996</v>
      </c>
      <c r="P858" t="s">
        <v>36</v>
      </c>
      <c r="Q858" t="s">
        <v>139</v>
      </c>
      <c r="R858" t="s">
        <v>1280</v>
      </c>
      <c r="S858" t="s">
        <v>1558</v>
      </c>
      <c r="T858">
        <v>35601</v>
      </c>
      <c r="U858" s="1">
        <v>42013</v>
      </c>
      <c r="V858" s="1">
        <v>42015</v>
      </c>
      <c r="W858">
        <v>5</v>
      </c>
      <c r="X858" s="6">
        <v>162.38999999999999</v>
      </c>
      <c r="Y858">
        <v>86813</v>
      </c>
      <c r="Z858">
        <v>2</v>
      </c>
      <c r="AA858" s="10">
        <v>0.31</v>
      </c>
      <c r="AB858">
        <v>5.0199999999999996</v>
      </c>
      <c r="AC858" t="s">
        <v>3057</v>
      </c>
      <c r="AD858" t="s">
        <v>3070</v>
      </c>
      <c r="AE858" t="str">
        <f>IF(Orders[[#This Row],[Discount]]&gt;0, "Discounted", "Non-Discounted")</f>
        <v>Discounted</v>
      </c>
      <c r="AF858">
        <f>IF(Orders[[#This Row],[Profit]]&lt;0,Orders[[#This Row],[Profit]], 0)</f>
        <v>0</v>
      </c>
      <c r="AG858">
        <f>IF(Orders[[#This Row],[Profit]]&gt;0,Orders[[#This Row],[Profit]], 0)</f>
        <v>0.51</v>
      </c>
      <c r="AH858" s="7">
        <f>IFERROR((Orders[[#This Row],[Sales]]/Orders[[#This Row],[Profit_Prodcut/]])*100, "")</f>
        <v>31841.176470588231</v>
      </c>
      <c r="AI858" s="9">
        <f>Orders[[#This Row],[Discount]]</f>
        <v>0.03</v>
      </c>
    </row>
    <row r="859" spans="1:35">
      <c r="A859">
        <v>22253</v>
      </c>
      <c r="B859" t="s">
        <v>109</v>
      </c>
      <c r="C859" s="9">
        <v>0.03</v>
      </c>
      <c r="D859" s="7">
        <v>-52.25</v>
      </c>
      <c r="E859">
        <v>65.989999999999995</v>
      </c>
      <c r="F859">
        <v>5.26</v>
      </c>
      <c r="G859">
        <v>1527</v>
      </c>
      <c r="H859" t="s">
        <v>1556</v>
      </c>
      <c r="I859" t="s">
        <v>52</v>
      </c>
      <c r="J859" t="s">
        <v>43</v>
      </c>
      <c r="K859" t="s">
        <v>80</v>
      </c>
      <c r="L859" t="s">
        <v>81</v>
      </c>
      <c r="M859" t="s">
        <v>62</v>
      </c>
      <c r="N859" t="s">
        <v>496</v>
      </c>
      <c r="O859">
        <v>0.56000000000000005</v>
      </c>
      <c r="P859" t="s">
        <v>36</v>
      </c>
      <c r="Q859" t="s">
        <v>139</v>
      </c>
      <c r="R859" t="s">
        <v>1280</v>
      </c>
      <c r="S859" t="s">
        <v>1558</v>
      </c>
      <c r="T859">
        <v>35601</v>
      </c>
      <c r="U859" s="1">
        <v>42093</v>
      </c>
      <c r="V859" s="1">
        <v>42103</v>
      </c>
      <c r="W859">
        <v>23</v>
      </c>
      <c r="X859" s="6">
        <v>1316.03</v>
      </c>
      <c r="Y859">
        <v>86814</v>
      </c>
      <c r="Z859">
        <v>10</v>
      </c>
      <c r="AA859" s="10">
        <v>-3.97</v>
      </c>
      <c r="AB859">
        <v>40.700000000000003</v>
      </c>
      <c r="AC859" t="s">
        <v>3062</v>
      </c>
      <c r="AD859" t="s">
        <v>3070</v>
      </c>
      <c r="AE859" t="str">
        <f>IF(Orders[[#This Row],[Discount]]&gt;0, "Discounted", "Non-Discounted")</f>
        <v>Discounted</v>
      </c>
      <c r="AF859">
        <f>IF(Orders[[#This Row],[Profit]]&lt;0,Orders[[#This Row],[Profit]], 0)</f>
        <v>-52.25</v>
      </c>
      <c r="AG859">
        <f>IF(Orders[[#This Row],[Profit]]&gt;0,Orders[[#This Row],[Profit]], 0)</f>
        <v>0</v>
      </c>
      <c r="AH859" s="7" t="str">
        <f>IFERROR((Orders[[#This Row],[Sales]]/Orders[[#This Row],[Profit_Prodcut/]])*100, "")</f>
        <v/>
      </c>
      <c r="AI859" s="9">
        <f>Orders[[#This Row],[Discount]]</f>
        <v>0.03</v>
      </c>
    </row>
    <row r="860" spans="1:35">
      <c r="A860">
        <v>21455</v>
      </c>
      <c r="B860" t="s">
        <v>109</v>
      </c>
      <c r="C860" s="9">
        <v>0.09</v>
      </c>
      <c r="D860" s="7">
        <v>70.180000000000007</v>
      </c>
      <c r="E860">
        <v>50.98</v>
      </c>
      <c r="F860">
        <v>6.5</v>
      </c>
      <c r="G860">
        <v>1527</v>
      </c>
      <c r="H860" t="s">
        <v>1556</v>
      </c>
      <c r="I860" t="s">
        <v>52</v>
      </c>
      <c r="J860" t="s">
        <v>43</v>
      </c>
      <c r="K860" t="s">
        <v>80</v>
      </c>
      <c r="L860" t="s">
        <v>183</v>
      </c>
      <c r="M860" t="s">
        <v>62</v>
      </c>
      <c r="N860" t="s">
        <v>940</v>
      </c>
      <c r="O860">
        <v>0.73</v>
      </c>
      <c r="P860" t="s">
        <v>36</v>
      </c>
      <c r="Q860" t="s">
        <v>139</v>
      </c>
      <c r="R860" t="s">
        <v>1280</v>
      </c>
      <c r="S860" t="s">
        <v>1558</v>
      </c>
      <c r="T860">
        <v>35601</v>
      </c>
      <c r="U860" s="1">
        <v>42145</v>
      </c>
      <c r="V860" s="1">
        <v>42152</v>
      </c>
      <c r="W860">
        <v>28</v>
      </c>
      <c r="X860" s="6">
        <v>1395.41</v>
      </c>
      <c r="Y860">
        <v>86815</v>
      </c>
      <c r="Z860">
        <v>7</v>
      </c>
      <c r="AA860" s="10">
        <v>5.03</v>
      </c>
      <c r="AB860">
        <v>138.01</v>
      </c>
      <c r="AC860" t="s">
        <v>3060</v>
      </c>
      <c r="AD860" t="s">
        <v>3070</v>
      </c>
      <c r="AE860" t="str">
        <f>IF(Orders[[#This Row],[Discount]]&gt;0, "Discounted", "Non-Discounted")</f>
        <v>Discounted</v>
      </c>
      <c r="AF860">
        <f>IF(Orders[[#This Row],[Profit]]&lt;0,Orders[[#This Row],[Profit]], 0)</f>
        <v>0</v>
      </c>
      <c r="AG860">
        <f>IF(Orders[[#This Row],[Profit]]&gt;0,Orders[[#This Row],[Profit]], 0)</f>
        <v>70.180000000000007</v>
      </c>
      <c r="AH860" s="7">
        <f>IFERROR((Orders[[#This Row],[Sales]]/Orders[[#This Row],[Profit_Prodcut/]])*100, "")</f>
        <v>1988.3300085494443</v>
      </c>
      <c r="AI860" s="9">
        <f>Orders[[#This Row],[Discount]]</f>
        <v>0.09</v>
      </c>
    </row>
    <row r="861" spans="1:35">
      <c r="A861">
        <v>24975</v>
      </c>
      <c r="B861" t="s">
        <v>50</v>
      </c>
      <c r="C861" s="9">
        <v>0.01</v>
      </c>
      <c r="D861" s="7">
        <v>-161.91999999999999</v>
      </c>
      <c r="E861">
        <v>525.98</v>
      </c>
      <c r="F861">
        <v>19.989999999999998</v>
      </c>
      <c r="G861">
        <v>1528</v>
      </c>
      <c r="H861" t="s">
        <v>1559</v>
      </c>
      <c r="I861" t="s">
        <v>52</v>
      </c>
      <c r="J861" t="s">
        <v>61</v>
      </c>
      <c r="K861" t="s">
        <v>32</v>
      </c>
      <c r="L861" t="s">
        <v>112</v>
      </c>
      <c r="M861" t="s">
        <v>62</v>
      </c>
      <c r="N861" t="s">
        <v>1560</v>
      </c>
      <c r="O861">
        <v>0.37</v>
      </c>
      <c r="P861" t="s">
        <v>36</v>
      </c>
      <c r="Q861" t="s">
        <v>139</v>
      </c>
      <c r="R861" t="s">
        <v>325</v>
      </c>
      <c r="S861" t="s">
        <v>1561</v>
      </c>
      <c r="T861">
        <v>27288</v>
      </c>
      <c r="U861" s="1">
        <v>42013</v>
      </c>
      <c r="V861" s="1">
        <v>42015</v>
      </c>
      <c r="W861">
        <v>9</v>
      </c>
      <c r="X861" s="6">
        <v>4920.8100000000004</v>
      </c>
      <c r="Y861">
        <v>86813</v>
      </c>
      <c r="Z861">
        <v>2</v>
      </c>
      <c r="AA861" s="10">
        <v>-3.29</v>
      </c>
      <c r="AB861">
        <v>49.71</v>
      </c>
      <c r="AC861" t="s">
        <v>3057</v>
      </c>
      <c r="AD861" t="s">
        <v>3070</v>
      </c>
      <c r="AE861" t="str">
        <f>IF(Orders[[#This Row],[Discount]]&gt;0, "Discounted", "Non-Discounted")</f>
        <v>Discounted</v>
      </c>
      <c r="AF861">
        <f>IF(Orders[[#This Row],[Profit]]&lt;0,Orders[[#This Row],[Profit]], 0)</f>
        <v>-161.91999999999999</v>
      </c>
      <c r="AG861">
        <f>IF(Orders[[#This Row],[Profit]]&gt;0,Orders[[#This Row],[Profit]], 0)</f>
        <v>0</v>
      </c>
      <c r="AH861" s="7" t="str">
        <f>IFERROR((Orders[[#This Row],[Sales]]/Orders[[#This Row],[Profit_Prodcut/]])*100, "")</f>
        <v/>
      </c>
      <c r="AI861" s="9">
        <f>Orders[[#This Row],[Discount]]</f>
        <v>0.01</v>
      </c>
    </row>
    <row r="862" spans="1:35">
      <c r="A862">
        <v>21199</v>
      </c>
      <c r="B862" t="s">
        <v>50</v>
      </c>
      <c r="C862" s="9">
        <v>7.0000000000000007E-2</v>
      </c>
      <c r="D862" s="7">
        <v>-157.69999999999999</v>
      </c>
      <c r="E862">
        <v>4.91</v>
      </c>
      <c r="F862">
        <v>0.5</v>
      </c>
      <c r="G862">
        <v>1531</v>
      </c>
      <c r="H862" t="s">
        <v>1562</v>
      </c>
      <c r="I862" t="s">
        <v>52</v>
      </c>
      <c r="J862" t="s">
        <v>117</v>
      </c>
      <c r="K862" t="s">
        <v>32</v>
      </c>
      <c r="L862" t="s">
        <v>137</v>
      </c>
      <c r="M862" t="s">
        <v>62</v>
      </c>
      <c r="N862" t="s">
        <v>1563</v>
      </c>
      <c r="O862">
        <v>0.36</v>
      </c>
      <c r="P862" t="s">
        <v>36</v>
      </c>
      <c r="Q862" t="s">
        <v>139</v>
      </c>
      <c r="R862" t="s">
        <v>365</v>
      </c>
      <c r="S862" t="s">
        <v>1564</v>
      </c>
      <c r="T862">
        <v>32137</v>
      </c>
      <c r="U862" s="1">
        <v>42021</v>
      </c>
      <c r="V862" s="1">
        <v>42022</v>
      </c>
      <c r="W862">
        <v>6</v>
      </c>
      <c r="X862" s="6">
        <v>28.22</v>
      </c>
      <c r="Y862">
        <v>88852</v>
      </c>
      <c r="Z862">
        <v>1</v>
      </c>
      <c r="AA862" s="10">
        <v>-558.80999999999995</v>
      </c>
      <c r="AB862">
        <v>2.12</v>
      </c>
      <c r="AC862" t="s">
        <v>3057</v>
      </c>
      <c r="AD862" t="s">
        <v>3070</v>
      </c>
      <c r="AE862" t="str">
        <f>IF(Orders[[#This Row],[Discount]]&gt;0, "Discounted", "Non-Discounted")</f>
        <v>Discounted</v>
      </c>
      <c r="AF862">
        <f>IF(Orders[[#This Row],[Profit]]&lt;0,Orders[[#This Row],[Profit]], 0)</f>
        <v>-157.69999999999999</v>
      </c>
      <c r="AG862">
        <f>IF(Orders[[#This Row],[Profit]]&gt;0,Orders[[#This Row],[Profit]], 0)</f>
        <v>0</v>
      </c>
      <c r="AH862" s="7" t="str">
        <f>IFERROR((Orders[[#This Row],[Sales]]/Orders[[#This Row],[Profit_Prodcut/]])*100, "")</f>
        <v/>
      </c>
      <c r="AI862" s="9">
        <f>Orders[[#This Row],[Discount]]</f>
        <v>7.0000000000000007E-2</v>
      </c>
    </row>
    <row r="863" spans="1:35">
      <c r="A863">
        <v>21596</v>
      </c>
      <c r="B863" t="s">
        <v>28</v>
      </c>
      <c r="C863" s="9">
        <v>0.02</v>
      </c>
      <c r="D863" s="7">
        <v>-56.45</v>
      </c>
      <c r="E863">
        <v>4.8899999999999997</v>
      </c>
      <c r="F863">
        <v>4.93</v>
      </c>
      <c r="G863">
        <v>1533</v>
      </c>
      <c r="H863" t="s">
        <v>1565</v>
      </c>
      <c r="I863" t="s">
        <v>52</v>
      </c>
      <c r="J863" t="s">
        <v>31</v>
      </c>
      <c r="K863" t="s">
        <v>80</v>
      </c>
      <c r="L863" t="s">
        <v>183</v>
      </c>
      <c r="M863" t="s">
        <v>54</v>
      </c>
      <c r="N863" t="s">
        <v>461</v>
      </c>
      <c r="O863">
        <v>0.66</v>
      </c>
      <c r="P863" t="s">
        <v>36</v>
      </c>
      <c r="Q863" t="s">
        <v>64</v>
      </c>
      <c r="R863" t="s">
        <v>509</v>
      </c>
      <c r="S863" t="s">
        <v>1566</v>
      </c>
      <c r="T863">
        <v>63130</v>
      </c>
      <c r="U863" s="1">
        <v>42041</v>
      </c>
      <c r="V863" s="1">
        <v>42042</v>
      </c>
      <c r="W863">
        <v>14</v>
      </c>
      <c r="X863" s="6">
        <v>74.010000000000005</v>
      </c>
      <c r="Y863">
        <v>91328</v>
      </c>
      <c r="Z863">
        <v>1</v>
      </c>
      <c r="AA863" s="10">
        <v>-76.27</v>
      </c>
      <c r="AB863">
        <v>1.51</v>
      </c>
      <c r="AC863" t="s">
        <v>3059</v>
      </c>
      <c r="AD863" t="s">
        <v>3070</v>
      </c>
      <c r="AE863" t="str">
        <f>IF(Orders[[#This Row],[Discount]]&gt;0, "Discounted", "Non-Discounted")</f>
        <v>Discounted</v>
      </c>
      <c r="AF863">
        <f>IF(Orders[[#This Row],[Profit]]&lt;0,Orders[[#This Row],[Profit]], 0)</f>
        <v>-56.45</v>
      </c>
      <c r="AG863">
        <f>IF(Orders[[#This Row],[Profit]]&gt;0,Orders[[#This Row],[Profit]], 0)</f>
        <v>0</v>
      </c>
      <c r="AH863" s="7" t="str">
        <f>IFERROR((Orders[[#This Row],[Sales]]/Orders[[#This Row],[Profit_Prodcut/]])*100, "")</f>
        <v/>
      </c>
      <c r="AI863" s="9">
        <f>Orders[[#This Row],[Discount]]</f>
        <v>0.02</v>
      </c>
    </row>
    <row r="864" spans="1:35">
      <c r="A864">
        <v>21597</v>
      </c>
      <c r="B864" t="s">
        <v>28</v>
      </c>
      <c r="C864" s="9">
        <v>7.0000000000000007E-2</v>
      </c>
      <c r="D864" s="7">
        <v>33.19</v>
      </c>
      <c r="E864">
        <v>10.06</v>
      </c>
      <c r="F864">
        <v>2.06</v>
      </c>
      <c r="G864">
        <v>1533</v>
      </c>
      <c r="H864" t="s">
        <v>1565</v>
      </c>
      <c r="I864" t="s">
        <v>52</v>
      </c>
      <c r="J864" t="s">
        <v>31</v>
      </c>
      <c r="K864" t="s">
        <v>32</v>
      </c>
      <c r="L864" t="s">
        <v>96</v>
      </c>
      <c r="M864" t="s">
        <v>34</v>
      </c>
      <c r="N864" t="s">
        <v>283</v>
      </c>
      <c r="O864">
        <v>0.39</v>
      </c>
      <c r="P864" t="s">
        <v>36</v>
      </c>
      <c r="Q864" t="s">
        <v>64</v>
      </c>
      <c r="R864" t="s">
        <v>509</v>
      </c>
      <c r="S864" t="s">
        <v>1566</v>
      </c>
      <c r="T864">
        <v>63130</v>
      </c>
      <c r="U864" s="1">
        <v>42041</v>
      </c>
      <c r="V864" s="1">
        <v>42042</v>
      </c>
      <c r="W864">
        <v>5</v>
      </c>
      <c r="X864" s="6">
        <v>48.1</v>
      </c>
      <c r="Y864">
        <v>91328</v>
      </c>
      <c r="Z864">
        <v>1</v>
      </c>
      <c r="AA864" s="10">
        <v>69</v>
      </c>
      <c r="AB864">
        <v>3.62</v>
      </c>
      <c r="AC864" t="s">
        <v>3059</v>
      </c>
      <c r="AD864" t="s">
        <v>3070</v>
      </c>
      <c r="AE864" t="str">
        <f>IF(Orders[[#This Row],[Discount]]&gt;0, "Discounted", "Non-Discounted")</f>
        <v>Discounted</v>
      </c>
      <c r="AF864">
        <f>IF(Orders[[#This Row],[Profit]]&lt;0,Orders[[#This Row],[Profit]], 0)</f>
        <v>0</v>
      </c>
      <c r="AG864">
        <f>IF(Orders[[#This Row],[Profit]]&gt;0,Orders[[#This Row],[Profit]], 0)</f>
        <v>33.19</v>
      </c>
      <c r="AH864" s="7">
        <f>IFERROR((Orders[[#This Row],[Sales]]/Orders[[#This Row],[Profit_Prodcut/]])*100, "")</f>
        <v>144.92316962940646</v>
      </c>
      <c r="AI864" s="9">
        <f>Orders[[#This Row],[Discount]]</f>
        <v>7.0000000000000007E-2</v>
      </c>
    </row>
    <row r="865" spans="1:35">
      <c r="A865">
        <v>23147</v>
      </c>
      <c r="B865" t="s">
        <v>109</v>
      </c>
      <c r="C865" s="9">
        <v>0</v>
      </c>
      <c r="D865" s="7">
        <v>-367.17</v>
      </c>
      <c r="E865">
        <v>599.99</v>
      </c>
      <c r="F865">
        <v>24.49</v>
      </c>
      <c r="G865">
        <v>1548</v>
      </c>
      <c r="H865" t="s">
        <v>1567</v>
      </c>
      <c r="I865" t="s">
        <v>52</v>
      </c>
      <c r="J865" t="s">
        <v>31</v>
      </c>
      <c r="K865" t="s">
        <v>80</v>
      </c>
      <c r="L865" t="s">
        <v>590</v>
      </c>
      <c r="M865" t="s">
        <v>239</v>
      </c>
      <c r="N865" t="s">
        <v>1568</v>
      </c>
      <c r="O865">
        <v>0.44</v>
      </c>
      <c r="P865" t="s">
        <v>36</v>
      </c>
      <c r="Q865" t="s">
        <v>64</v>
      </c>
      <c r="R865" t="s">
        <v>706</v>
      </c>
      <c r="S865" t="s">
        <v>1569</v>
      </c>
      <c r="T865">
        <v>47374</v>
      </c>
      <c r="U865" s="1">
        <v>42178</v>
      </c>
      <c r="V865" s="1">
        <v>42180</v>
      </c>
      <c r="W865">
        <v>18</v>
      </c>
      <c r="X865" s="6">
        <v>11015.82</v>
      </c>
      <c r="Y865">
        <v>88487</v>
      </c>
      <c r="Z865">
        <v>2</v>
      </c>
      <c r="AA865" s="10">
        <v>-3.33</v>
      </c>
      <c r="AB865">
        <v>0</v>
      </c>
      <c r="AC865" t="s">
        <v>3058</v>
      </c>
      <c r="AD865" t="s">
        <v>3071</v>
      </c>
      <c r="AE865" t="str">
        <f>IF(Orders[[#This Row],[Discount]]&gt;0, "Discounted", "Non-Discounted")</f>
        <v>Non-Discounted</v>
      </c>
      <c r="AF865">
        <f>IF(Orders[[#This Row],[Profit]]&lt;0,Orders[[#This Row],[Profit]], 0)</f>
        <v>-367.17</v>
      </c>
      <c r="AG865">
        <f>IF(Orders[[#This Row],[Profit]]&gt;0,Orders[[#This Row],[Profit]], 0)</f>
        <v>0</v>
      </c>
      <c r="AH865" s="7" t="str">
        <f>IFERROR((Orders[[#This Row],[Sales]]/Orders[[#This Row],[Profit_Prodcut/]])*100, "")</f>
        <v/>
      </c>
      <c r="AI865" s="9">
        <f>Orders[[#This Row],[Discount]]</f>
        <v>0</v>
      </c>
    </row>
    <row r="866" spans="1:35">
      <c r="A866">
        <v>19627</v>
      </c>
      <c r="B866" t="s">
        <v>109</v>
      </c>
      <c r="C866" s="9">
        <v>7.0000000000000007E-2</v>
      </c>
      <c r="D866" s="7">
        <v>-243.54</v>
      </c>
      <c r="E866">
        <v>17.7</v>
      </c>
      <c r="F866">
        <v>9.4700000000000006</v>
      </c>
      <c r="G866">
        <v>1551</v>
      </c>
      <c r="H866" t="s">
        <v>1570</v>
      </c>
      <c r="I866" t="s">
        <v>52</v>
      </c>
      <c r="J866" t="s">
        <v>117</v>
      </c>
      <c r="K866" t="s">
        <v>32</v>
      </c>
      <c r="L866" t="s">
        <v>144</v>
      </c>
      <c r="M866" t="s">
        <v>62</v>
      </c>
      <c r="N866" t="s">
        <v>1571</v>
      </c>
      <c r="O866">
        <v>0.59</v>
      </c>
      <c r="P866" t="s">
        <v>36</v>
      </c>
      <c r="Q866" t="s">
        <v>139</v>
      </c>
      <c r="R866" t="s">
        <v>674</v>
      </c>
      <c r="S866" t="s">
        <v>1572</v>
      </c>
      <c r="T866">
        <v>39530</v>
      </c>
      <c r="U866" s="1">
        <v>42180</v>
      </c>
      <c r="V866" s="1">
        <v>42186</v>
      </c>
      <c r="W866">
        <v>18</v>
      </c>
      <c r="X866" s="6">
        <v>300.67</v>
      </c>
      <c r="Y866">
        <v>87488</v>
      </c>
      <c r="Z866">
        <v>6</v>
      </c>
      <c r="AA866" s="10">
        <v>-81</v>
      </c>
      <c r="AB866">
        <v>22.63</v>
      </c>
      <c r="AC866" t="s">
        <v>3058</v>
      </c>
      <c r="AD866" t="s">
        <v>3070</v>
      </c>
      <c r="AE866" t="str">
        <f>IF(Orders[[#This Row],[Discount]]&gt;0, "Discounted", "Non-Discounted")</f>
        <v>Discounted</v>
      </c>
      <c r="AF866">
        <f>IF(Orders[[#This Row],[Profit]]&lt;0,Orders[[#This Row],[Profit]], 0)</f>
        <v>-243.54</v>
      </c>
      <c r="AG866">
        <f>IF(Orders[[#This Row],[Profit]]&gt;0,Orders[[#This Row],[Profit]], 0)</f>
        <v>0</v>
      </c>
      <c r="AH866" s="7" t="str">
        <f>IFERROR((Orders[[#This Row],[Sales]]/Orders[[#This Row],[Profit_Prodcut/]])*100, "")</f>
        <v/>
      </c>
      <c r="AI866" s="9">
        <f>Orders[[#This Row],[Discount]]</f>
        <v>7.0000000000000007E-2</v>
      </c>
    </row>
    <row r="867" spans="1:35">
      <c r="A867">
        <v>20993</v>
      </c>
      <c r="B867" t="s">
        <v>50</v>
      </c>
      <c r="C867" s="9">
        <v>0.01</v>
      </c>
      <c r="D867" s="7">
        <v>-337.09</v>
      </c>
      <c r="E867">
        <v>348.21</v>
      </c>
      <c r="F867">
        <v>40.19</v>
      </c>
      <c r="G867">
        <v>1552</v>
      </c>
      <c r="H867" t="s">
        <v>1573</v>
      </c>
      <c r="I867" t="s">
        <v>42</v>
      </c>
      <c r="J867" t="s">
        <v>61</v>
      </c>
      <c r="K867" t="s">
        <v>44</v>
      </c>
      <c r="L867" t="s">
        <v>155</v>
      </c>
      <c r="M867" t="s">
        <v>124</v>
      </c>
      <c r="N867" t="s">
        <v>1574</v>
      </c>
      <c r="O867">
        <v>0.62</v>
      </c>
      <c r="P867" t="s">
        <v>36</v>
      </c>
      <c r="Q867" t="s">
        <v>139</v>
      </c>
      <c r="R867" t="s">
        <v>674</v>
      </c>
      <c r="S867" t="s">
        <v>1575</v>
      </c>
      <c r="T867">
        <v>39056</v>
      </c>
      <c r="U867" s="1">
        <v>42005</v>
      </c>
      <c r="V867" s="1">
        <v>42008</v>
      </c>
      <c r="W867">
        <v>2</v>
      </c>
      <c r="X867" s="6">
        <v>723.54</v>
      </c>
      <c r="Y867">
        <v>87486</v>
      </c>
      <c r="Z867">
        <v>3</v>
      </c>
      <c r="AA867" s="10">
        <v>-46.59</v>
      </c>
      <c r="AB867">
        <v>7.31</v>
      </c>
      <c r="AC867" t="s">
        <v>3057</v>
      </c>
      <c r="AD867" t="s">
        <v>3070</v>
      </c>
      <c r="AE867" t="str">
        <f>IF(Orders[[#This Row],[Discount]]&gt;0, "Discounted", "Non-Discounted")</f>
        <v>Discounted</v>
      </c>
      <c r="AF867">
        <f>IF(Orders[[#This Row],[Profit]]&lt;0,Orders[[#This Row],[Profit]], 0)</f>
        <v>-337.09</v>
      </c>
      <c r="AG867">
        <f>IF(Orders[[#This Row],[Profit]]&gt;0,Orders[[#This Row],[Profit]], 0)</f>
        <v>0</v>
      </c>
      <c r="AH867" s="7" t="str">
        <f>IFERROR((Orders[[#This Row],[Sales]]/Orders[[#This Row],[Profit_Prodcut/]])*100, "")</f>
        <v/>
      </c>
      <c r="AI867" s="9">
        <f>Orders[[#This Row],[Discount]]</f>
        <v>0.01</v>
      </c>
    </row>
    <row r="868" spans="1:35">
      <c r="A868">
        <v>24862</v>
      </c>
      <c r="B868" t="s">
        <v>40</v>
      </c>
      <c r="C868" s="9">
        <v>0.03</v>
      </c>
      <c r="D868" s="7">
        <v>68.680000000000007</v>
      </c>
      <c r="E868">
        <v>12.28</v>
      </c>
      <c r="F868">
        <v>6.35</v>
      </c>
      <c r="G868">
        <v>1553</v>
      </c>
      <c r="H868" t="s">
        <v>1576</v>
      </c>
      <c r="I868" t="s">
        <v>52</v>
      </c>
      <c r="J868" t="s">
        <v>61</v>
      </c>
      <c r="K868" t="s">
        <v>32</v>
      </c>
      <c r="L868" t="s">
        <v>96</v>
      </c>
      <c r="M868" t="s">
        <v>62</v>
      </c>
      <c r="N868" t="s">
        <v>1577</v>
      </c>
      <c r="O868">
        <v>0.38</v>
      </c>
      <c r="P868" t="s">
        <v>36</v>
      </c>
      <c r="Q868" t="s">
        <v>139</v>
      </c>
      <c r="R868" t="s">
        <v>674</v>
      </c>
      <c r="S868" t="s">
        <v>1578</v>
      </c>
      <c r="T868">
        <v>38701</v>
      </c>
      <c r="U868" s="1">
        <v>42085</v>
      </c>
      <c r="V868" s="1">
        <v>42087</v>
      </c>
      <c r="W868">
        <v>7</v>
      </c>
      <c r="X868" s="6">
        <v>87.53</v>
      </c>
      <c r="Y868">
        <v>87484</v>
      </c>
      <c r="Z868">
        <v>2</v>
      </c>
      <c r="AA868" s="10">
        <v>78.459999999999994</v>
      </c>
      <c r="AB868">
        <v>2.71</v>
      </c>
      <c r="AC868" t="s">
        <v>3062</v>
      </c>
      <c r="AD868" t="s">
        <v>3070</v>
      </c>
      <c r="AE868" t="str">
        <f>IF(Orders[[#This Row],[Discount]]&gt;0, "Discounted", "Non-Discounted")</f>
        <v>Discounted</v>
      </c>
      <c r="AF868">
        <f>IF(Orders[[#This Row],[Profit]]&lt;0,Orders[[#This Row],[Profit]], 0)</f>
        <v>0</v>
      </c>
      <c r="AG868">
        <f>IF(Orders[[#This Row],[Profit]]&gt;0,Orders[[#This Row],[Profit]], 0)</f>
        <v>68.680000000000007</v>
      </c>
      <c r="AH868" s="7">
        <f>IFERROR((Orders[[#This Row],[Sales]]/Orders[[#This Row],[Profit_Prodcut/]])*100, "")</f>
        <v>127.44612696563773</v>
      </c>
      <c r="AI868" s="9">
        <f>Orders[[#This Row],[Discount]]</f>
        <v>0.03</v>
      </c>
    </row>
    <row r="869" spans="1:35">
      <c r="A869">
        <v>26135</v>
      </c>
      <c r="B869" t="s">
        <v>28</v>
      </c>
      <c r="C869" s="9">
        <v>0.04</v>
      </c>
      <c r="D869" s="7">
        <v>481.03</v>
      </c>
      <c r="E869">
        <v>10.98</v>
      </c>
      <c r="F869">
        <v>3.99</v>
      </c>
      <c r="G869">
        <v>1554</v>
      </c>
      <c r="H869" t="s">
        <v>1579</v>
      </c>
      <c r="I869" t="s">
        <v>52</v>
      </c>
      <c r="J869" t="s">
        <v>61</v>
      </c>
      <c r="K869" t="s">
        <v>32</v>
      </c>
      <c r="L869" t="s">
        <v>260</v>
      </c>
      <c r="M869" t="s">
        <v>62</v>
      </c>
      <c r="N869" t="s">
        <v>1580</v>
      </c>
      <c r="O869">
        <v>0.57999999999999996</v>
      </c>
      <c r="P869" t="s">
        <v>36</v>
      </c>
      <c r="Q869" t="s">
        <v>139</v>
      </c>
      <c r="R869" t="s">
        <v>674</v>
      </c>
      <c r="S869" t="s">
        <v>1581</v>
      </c>
      <c r="T869">
        <v>39503</v>
      </c>
      <c r="U869" s="1">
        <v>42142</v>
      </c>
      <c r="V869" s="1">
        <v>42142</v>
      </c>
      <c r="W869">
        <v>15</v>
      </c>
      <c r="X869" s="6">
        <v>172.22</v>
      </c>
      <c r="Y869">
        <v>87485</v>
      </c>
      <c r="Z869">
        <v>0</v>
      </c>
      <c r="AA869" s="10">
        <v>279.31</v>
      </c>
      <c r="AB869">
        <v>7.18</v>
      </c>
      <c r="AC869" t="s">
        <v>3060</v>
      </c>
      <c r="AD869" t="s">
        <v>3070</v>
      </c>
      <c r="AE869" t="str">
        <f>IF(Orders[[#This Row],[Discount]]&gt;0, "Discounted", "Non-Discounted")</f>
        <v>Discounted</v>
      </c>
      <c r="AF869">
        <f>IF(Orders[[#This Row],[Profit]]&lt;0,Orders[[#This Row],[Profit]], 0)</f>
        <v>0</v>
      </c>
      <c r="AG869">
        <f>IF(Orders[[#This Row],[Profit]]&gt;0,Orders[[#This Row],[Profit]], 0)</f>
        <v>481.03</v>
      </c>
      <c r="AH869" s="7">
        <f>IFERROR((Orders[[#This Row],[Sales]]/Orders[[#This Row],[Profit_Prodcut/]])*100, "")</f>
        <v>35.802340810344468</v>
      </c>
      <c r="AI869" s="9">
        <f>Orders[[#This Row],[Discount]]</f>
        <v>0.04</v>
      </c>
    </row>
    <row r="870" spans="1:35">
      <c r="A870">
        <v>25409</v>
      </c>
      <c r="B870" t="s">
        <v>28</v>
      </c>
      <c r="C870" s="9">
        <v>0.03</v>
      </c>
      <c r="D870" s="7">
        <v>-4.0199999999999996</v>
      </c>
      <c r="E870">
        <v>124.49</v>
      </c>
      <c r="F870">
        <v>51.94</v>
      </c>
      <c r="G870">
        <v>1554</v>
      </c>
      <c r="H870" t="s">
        <v>1579</v>
      </c>
      <c r="I870" t="s">
        <v>42</v>
      </c>
      <c r="J870" t="s">
        <v>117</v>
      </c>
      <c r="K870" t="s">
        <v>44</v>
      </c>
      <c r="L870" t="s">
        <v>155</v>
      </c>
      <c r="M870" t="s">
        <v>124</v>
      </c>
      <c r="N870" t="s">
        <v>465</v>
      </c>
      <c r="O870">
        <v>0.63</v>
      </c>
      <c r="P870" t="s">
        <v>36</v>
      </c>
      <c r="Q870" t="s">
        <v>139</v>
      </c>
      <c r="R870" t="s">
        <v>674</v>
      </c>
      <c r="S870" t="s">
        <v>1581</v>
      </c>
      <c r="T870">
        <v>39503</v>
      </c>
      <c r="U870" s="1">
        <v>42048</v>
      </c>
      <c r="V870" s="1">
        <v>42049</v>
      </c>
      <c r="W870">
        <v>7</v>
      </c>
      <c r="X870" s="6">
        <v>894.88</v>
      </c>
      <c r="Y870">
        <v>87487</v>
      </c>
      <c r="Z870">
        <v>1</v>
      </c>
      <c r="AA870" s="10">
        <v>-0.45</v>
      </c>
      <c r="AB870">
        <v>27.68</v>
      </c>
      <c r="AC870" t="s">
        <v>3059</v>
      </c>
      <c r="AD870" t="s">
        <v>3070</v>
      </c>
      <c r="AE870" t="str">
        <f>IF(Orders[[#This Row],[Discount]]&gt;0, "Discounted", "Non-Discounted")</f>
        <v>Discounted</v>
      </c>
      <c r="AF870">
        <f>IF(Orders[[#This Row],[Profit]]&lt;0,Orders[[#This Row],[Profit]], 0)</f>
        <v>-4.0199999999999996</v>
      </c>
      <c r="AG870">
        <f>IF(Orders[[#This Row],[Profit]]&gt;0,Orders[[#This Row],[Profit]], 0)</f>
        <v>0</v>
      </c>
      <c r="AH870" s="7" t="str">
        <f>IFERROR((Orders[[#This Row],[Sales]]/Orders[[#This Row],[Profit_Prodcut/]])*100, "")</f>
        <v/>
      </c>
      <c r="AI870" s="9">
        <f>Orders[[#This Row],[Discount]]</f>
        <v>0.03</v>
      </c>
    </row>
    <row r="871" spans="1:35">
      <c r="A871">
        <v>18294</v>
      </c>
      <c r="B871" t="s">
        <v>40</v>
      </c>
      <c r="C871" s="9">
        <v>0.06</v>
      </c>
      <c r="D871" s="7">
        <v>-2.0099999999999998</v>
      </c>
      <c r="E871">
        <v>2.89</v>
      </c>
      <c r="F871">
        <v>0.99</v>
      </c>
      <c r="G871">
        <v>1556</v>
      </c>
      <c r="H871" t="s">
        <v>1582</v>
      </c>
      <c r="I871" t="s">
        <v>52</v>
      </c>
      <c r="J871" t="s">
        <v>117</v>
      </c>
      <c r="K871" t="s">
        <v>32</v>
      </c>
      <c r="L871" t="s">
        <v>137</v>
      </c>
      <c r="M871" t="s">
        <v>62</v>
      </c>
      <c r="N871" t="s">
        <v>1583</v>
      </c>
      <c r="O871">
        <v>0.38</v>
      </c>
      <c r="P871" t="s">
        <v>36</v>
      </c>
      <c r="Q871" t="s">
        <v>139</v>
      </c>
      <c r="R871" t="s">
        <v>140</v>
      </c>
      <c r="S871" t="s">
        <v>1456</v>
      </c>
      <c r="T871">
        <v>22304</v>
      </c>
      <c r="U871" s="1">
        <v>42156</v>
      </c>
      <c r="V871" s="1">
        <v>42158</v>
      </c>
      <c r="W871">
        <v>6</v>
      </c>
      <c r="X871" s="6">
        <v>16.670000000000002</v>
      </c>
      <c r="Y871">
        <v>87425</v>
      </c>
      <c r="Z871">
        <v>2</v>
      </c>
      <c r="AA871" s="10">
        <v>-12.06</v>
      </c>
      <c r="AB871">
        <v>1.06</v>
      </c>
      <c r="AC871" t="s">
        <v>3058</v>
      </c>
      <c r="AD871" t="s">
        <v>3070</v>
      </c>
      <c r="AE871" t="str">
        <f>IF(Orders[[#This Row],[Discount]]&gt;0, "Discounted", "Non-Discounted")</f>
        <v>Discounted</v>
      </c>
      <c r="AF871">
        <f>IF(Orders[[#This Row],[Profit]]&lt;0,Orders[[#This Row],[Profit]], 0)</f>
        <v>-2.0099999999999998</v>
      </c>
      <c r="AG871">
        <f>IF(Orders[[#This Row],[Profit]]&gt;0,Orders[[#This Row],[Profit]], 0)</f>
        <v>0</v>
      </c>
      <c r="AH871" s="7" t="str">
        <f>IFERROR((Orders[[#This Row],[Sales]]/Orders[[#This Row],[Profit_Prodcut/]])*100, "")</f>
        <v/>
      </c>
      <c r="AI871" s="9">
        <f>Orders[[#This Row],[Discount]]</f>
        <v>0.06</v>
      </c>
    </row>
    <row r="872" spans="1:35">
      <c r="A872">
        <v>18295</v>
      </c>
      <c r="B872" t="s">
        <v>40</v>
      </c>
      <c r="C872" s="9">
        <v>0.08</v>
      </c>
      <c r="D872" s="7">
        <v>-477.37</v>
      </c>
      <c r="E872">
        <v>22.84</v>
      </c>
      <c r="F872">
        <v>11.54</v>
      </c>
      <c r="G872">
        <v>1556</v>
      </c>
      <c r="H872" t="s">
        <v>1582</v>
      </c>
      <c r="I872" t="s">
        <v>52</v>
      </c>
      <c r="J872" t="s">
        <v>117</v>
      </c>
      <c r="K872" t="s">
        <v>32</v>
      </c>
      <c r="L872" t="s">
        <v>96</v>
      </c>
      <c r="M872" t="s">
        <v>62</v>
      </c>
      <c r="N872" t="s">
        <v>230</v>
      </c>
      <c r="O872">
        <v>0.39</v>
      </c>
      <c r="P872" t="s">
        <v>36</v>
      </c>
      <c r="Q872" t="s">
        <v>139</v>
      </c>
      <c r="R872" t="s">
        <v>140</v>
      </c>
      <c r="S872" t="s">
        <v>1456</v>
      </c>
      <c r="T872">
        <v>22304</v>
      </c>
      <c r="U872" s="1">
        <v>42156</v>
      </c>
      <c r="V872" s="1">
        <v>42158</v>
      </c>
      <c r="W872">
        <v>9</v>
      </c>
      <c r="X872" s="6">
        <v>195.16</v>
      </c>
      <c r="Y872">
        <v>87425</v>
      </c>
      <c r="Z872">
        <v>2</v>
      </c>
      <c r="AA872" s="10">
        <v>-244.61</v>
      </c>
      <c r="AB872">
        <v>16.97</v>
      </c>
      <c r="AC872" t="s">
        <v>3058</v>
      </c>
      <c r="AD872" t="s">
        <v>3070</v>
      </c>
      <c r="AE872" t="str">
        <f>IF(Orders[[#This Row],[Discount]]&gt;0, "Discounted", "Non-Discounted")</f>
        <v>Discounted</v>
      </c>
      <c r="AF872">
        <f>IF(Orders[[#This Row],[Profit]]&lt;0,Orders[[#This Row],[Profit]], 0)</f>
        <v>-477.37</v>
      </c>
      <c r="AG872">
        <f>IF(Orders[[#This Row],[Profit]]&gt;0,Orders[[#This Row],[Profit]], 0)</f>
        <v>0</v>
      </c>
      <c r="AH872" s="7" t="str">
        <f>IFERROR((Orders[[#This Row],[Sales]]/Orders[[#This Row],[Profit_Prodcut/]])*100, "")</f>
        <v/>
      </c>
      <c r="AI872" s="9">
        <f>Orders[[#This Row],[Discount]]</f>
        <v>0.08</v>
      </c>
    </row>
    <row r="873" spans="1:35">
      <c r="A873">
        <v>18511</v>
      </c>
      <c r="B873" t="s">
        <v>109</v>
      </c>
      <c r="C873" s="9">
        <v>0.09</v>
      </c>
      <c r="D873" s="7">
        <v>-954.76</v>
      </c>
      <c r="E873">
        <v>60.98</v>
      </c>
      <c r="F873">
        <v>49</v>
      </c>
      <c r="G873">
        <v>1557</v>
      </c>
      <c r="H873" t="s">
        <v>1584</v>
      </c>
      <c r="I873" t="s">
        <v>52</v>
      </c>
      <c r="J873" t="s">
        <v>117</v>
      </c>
      <c r="K873" t="s">
        <v>32</v>
      </c>
      <c r="L873" t="s">
        <v>260</v>
      </c>
      <c r="M873" t="s">
        <v>239</v>
      </c>
      <c r="N873" t="s">
        <v>1585</v>
      </c>
      <c r="O873">
        <v>0.59</v>
      </c>
      <c r="P873" t="s">
        <v>36</v>
      </c>
      <c r="Q873" t="s">
        <v>139</v>
      </c>
      <c r="R873" t="s">
        <v>140</v>
      </c>
      <c r="S873" t="s">
        <v>1586</v>
      </c>
      <c r="T873">
        <v>22003</v>
      </c>
      <c r="U873" s="1">
        <v>42088</v>
      </c>
      <c r="V873" s="1">
        <v>42096</v>
      </c>
      <c r="W873">
        <v>15</v>
      </c>
      <c r="X873" s="6">
        <v>879.62</v>
      </c>
      <c r="Y873">
        <v>87426</v>
      </c>
      <c r="Z873">
        <v>8</v>
      </c>
      <c r="AA873" s="10">
        <v>-108.54</v>
      </c>
      <c r="AB873">
        <v>87</v>
      </c>
      <c r="AC873" t="s">
        <v>3062</v>
      </c>
      <c r="AD873" t="s">
        <v>3070</v>
      </c>
      <c r="AE873" t="str">
        <f>IF(Orders[[#This Row],[Discount]]&gt;0, "Discounted", "Non-Discounted")</f>
        <v>Discounted</v>
      </c>
      <c r="AF873">
        <f>IF(Orders[[#This Row],[Profit]]&lt;0,Orders[[#This Row],[Profit]], 0)</f>
        <v>-954.76</v>
      </c>
      <c r="AG873">
        <f>IF(Orders[[#This Row],[Profit]]&gt;0,Orders[[#This Row],[Profit]], 0)</f>
        <v>0</v>
      </c>
      <c r="AH873" s="7" t="str">
        <f>IFERROR((Orders[[#This Row],[Sales]]/Orders[[#This Row],[Profit_Prodcut/]])*100, "")</f>
        <v/>
      </c>
      <c r="AI873" s="9">
        <f>Orders[[#This Row],[Discount]]</f>
        <v>0.09</v>
      </c>
    </row>
    <row r="874" spans="1:35">
      <c r="A874">
        <v>18512</v>
      </c>
      <c r="B874" t="s">
        <v>109</v>
      </c>
      <c r="C874" s="9">
        <v>0.05</v>
      </c>
      <c r="D874" s="7">
        <v>219.47</v>
      </c>
      <c r="E874">
        <v>29.89</v>
      </c>
      <c r="F874">
        <v>1.99</v>
      </c>
      <c r="G874">
        <v>1557</v>
      </c>
      <c r="H874" t="s">
        <v>1584</v>
      </c>
      <c r="I874" t="s">
        <v>52</v>
      </c>
      <c r="J874" t="s">
        <v>117</v>
      </c>
      <c r="K874" t="s">
        <v>80</v>
      </c>
      <c r="L874" t="s">
        <v>183</v>
      </c>
      <c r="M874" t="s">
        <v>54</v>
      </c>
      <c r="N874" t="s">
        <v>1313</v>
      </c>
      <c r="O874">
        <v>0.5</v>
      </c>
      <c r="P874" t="s">
        <v>36</v>
      </c>
      <c r="Q874" t="s">
        <v>139</v>
      </c>
      <c r="R874" t="s">
        <v>140</v>
      </c>
      <c r="S874" t="s">
        <v>1586</v>
      </c>
      <c r="T874">
        <v>22003</v>
      </c>
      <c r="U874" s="1">
        <v>42088</v>
      </c>
      <c r="V874" s="1">
        <v>42090</v>
      </c>
      <c r="W874">
        <v>12</v>
      </c>
      <c r="X874" s="6">
        <v>361.19</v>
      </c>
      <c r="Y874">
        <v>87426</v>
      </c>
      <c r="Z874">
        <v>2</v>
      </c>
      <c r="AA874" s="10">
        <v>60.76</v>
      </c>
      <c r="AB874">
        <v>19.010000000000002</v>
      </c>
      <c r="AC874" t="s">
        <v>3062</v>
      </c>
      <c r="AD874" t="s">
        <v>3070</v>
      </c>
      <c r="AE874" t="str">
        <f>IF(Orders[[#This Row],[Discount]]&gt;0, "Discounted", "Non-Discounted")</f>
        <v>Discounted</v>
      </c>
      <c r="AF874">
        <f>IF(Orders[[#This Row],[Profit]]&lt;0,Orders[[#This Row],[Profit]], 0)</f>
        <v>0</v>
      </c>
      <c r="AG874">
        <f>IF(Orders[[#This Row],[Profit]]&gt;0,Orders[[#This Row],[Profit]], 0)</f>
        <v>219.47</v>
      </c>
      <c r="AH874" s="7">
        <f>IFERROR((Orders[[#This Row],[Sales]]/Orders[[#This Row],[Profit_Prodcut/]])*100, "")</f>
        <v>164.57374584225636</v>
      </c>
      <c r="AI874" s="9">
        <f>Orders[[#This Row],[Discount]]</f>
        <v>0.05</v>
      </c>
    </row>
    <row r="875" spans="1:35">
      <c r="A875">
        <v>26229</v>
      </c>
      <c r="B875" t="s">
        <v>50</v>
      </c>
      <c r="C875" s="9">
        <v>0.1</v>
      </c>
      <c r="D875" s="7">
        <v>-390.77</v>
      </c>
      <c r="E875">
        <v>226.67</v>
      </c>
      <c r="F875">
        <v>28.16</v>
      </c>
      <c r="G875">
        <v>1559</v>
      </c>
      <c r="H875" t="s">
        <v>1587</v>
      </c>
      <c r="I875" t="s">
        <v>42</v>
      </c>
      <c r="J875" t="s">
        <v>117</v>
      </c>
      <c r="K875" t="s">
        <v>44</v>
      </c>
      <c r="L875" t="s">
        <v>45</v>
      </c>
      <c r="M875" t="s">
        <v>46</v>
      </c>
      <c r="N875" t="s">
        <v>1588</v>
      </c>
      <c r="O875">
        <v>0.59</v>
      </c>
      <c r="P875" t="s">
        <v>36</v>
      </c>
      <c r="Q875" t="s">
        <v>139</v>
      </c>
      <c r="R875" t="s">
        <v>140</v>
      </c>
      <c r="S875" t="s">
        <v>1589</v>
      </c>
      <c r="T875">
        <v>24060</v>
      </c>
      <c r="U875" s="1">
        <v>42109</v>
      </c>
      <c r="V875" s="1">
        <v>42111</v>
      </c>
      <c r="W875">
        <v>5</v>
      </c>
      <c r="X875" s="6">
        <v>1088.26</v>
      </c>
      <c r="Y875">
        <v>87424</v>
      </c>
      <c r="Z875">
        <v>2</v>
      </c>
      <c r="AA875" s="10">
        <v>-35.909999999999997</v>
      </c>
      <c r="AB875">
        <v>120.92</v>
      </c>
      <c r="AC875" t="s">
        <v>3061</v>
      </c>
      <c r="AD875" t="s">
        <v>3070</v>
      </c>
      <c r="AE875" t="str">
        <f>IF(Orders[[#This Row],[Discount]]&gt;0, "Discounted", "Non-Discounted")</f>
        <v>Discounted</v>
      </c>
      <c r="AF875">
        <f>IF(Orders[[#This Row],[Profit]]&lt;0,Orders[[#This Row],[Profit]], 0)</f>
        <v>-390.77</v>
      </c>
      <c r="AG875">
        <f>IF(Orders[[#This Row],[Profit]]&gt;0,Orders[[#This Row],[Profit]], 0)</f>
        <v>0</v>
      </c>
      <c r="AH875" s="7" t="str">
        <f>IFERROR((Orders[[#This Row],[Sales]]/Orders[[#This Row],[Profit_Prodcut/]])*100, "")</f>
        <v/>
      </c>
      <c r="AI875" s="9">
        <f>Orders[[#This Row],[Discount]]</f>
        <v>0.1</v>
      </c>
    </row>
    <row r="876" spans="1:35">
      <c r="A876">
        <v>19130</v>
      </c>
      <c r="B876" t="s">
        <v>28</v>
      </c>
      <c r="C876" s="9">
        <v>0.02</v>
      </c>
      <c r="D876" s="7">
        <v>-155.21</v>
      </c>
      <c r="E876">
        <v>11.34</v>
      </c>
      <c r="F876">
        <v>11.25</v>
      </c>
      <c r="G876">
        <v>1561</v>
      </c>
      <c r="H876" t="s">
        <v>1590</v>
      </c>
      <c r="I876" t="s">
        <v>52</v>
      </c>
      <c r="J876" t="s">
        <v>31</v>
      </c>
      <c r="K876" t="s">
        <v>32</v>
      </c>
      <c r="L876" t="s">
        <v>96</v>
      </c>
      <c r="M876" t="s">
        <v>62</v>
      </c>
      <c r="N876" t="s">
        <v>1591</v>
      </c>
      <c r="O876">
        <v>0.36</v>
      </c>
      <c r="P876" t="s">
        <v>36</v>
      </c>
      <c r="Q876" t="s">
        <v>64</v>
      </c>
      <c r="R876" t="s">
        <v>133</v>
      </c>
      <c r="S876" t="s">
        <v>1446</v>
      </c>
      <c r="T876">
        <v>76063</v>
      </c>
      <c r="U876" s="1">
        <v>42064</v>
      </c>
      <c r="V876" s="1">
        <v>42065</v>
      </c>
      <c r="W876">
        <v>9</v>
      </c>
      <c r="X876" s="6">
        <v>105.75</v>
      </c>
      <c r="Y876">
        <v>88093</v>
      </c>
      <c r="Z876">
        <v>1</v>
      </c>
      <c r="AA876" s="10">
        <v>-146.77000000000001</v>
      </c>
      <c r="AB876">
        <v>2.16</v>
      </c>
      <c r="AC876" t="s">
        <v>3062</v>
      </c>
      <c r="AD876" t="s">
        <v>3070</v>
      </c>
      <c r="AE876" t="str">
        <f>IF(Orders[[#This Row],[Discount]]&gt;0, "Discounted", "Non-Discounted")</f>
        <v>Discounted</v>
      </c>
      <c r="AF876">
        <f>IF(Orders[[#This Row],[Profit]]&lt;0,Orders[[#This Row],[Profit]], 0)</f>
        <v>-155.21</v>
      </c>
      <c r="AG876">
        <f>IF(Orders[[#This Row],[Profit]]&gt;0,Orders[[#This Row],[Profit]], 0)</f>
        <v>0</v>
      </c>
      <c r="AH876" s="7" t="str">
        <f>IFERROR((Orders[[#This Row],[Sales]]/Orders[[#This Row],[Profit_Prodcut/]])*100, "")</f>
        <v/>
      </c>
      <c r="AI876" s="9">
        <f>Orders[[#This Row],[Discount]]</f>
        <v>0.02</v>
      </c>
    </row>
    <row r="877" spans="1:35">
      <c r="A877">
        <v>19208</v>
      </c>
      <c r="B877" t="s">
        <v>50</v>
      </c>
      <c r="C877" s="9">
        <v>0.05</v>
      </c>
      <c r="D877" s="7">
        <v>-6.64</v>
      </c>
      <c r="E877">
        <v>12.2</v>
      </c>
      <c r="F877">
        <v>6.02</v>
      </c>
      <c r="G877">
        <v>1561</v>
      </c>
      <c r="H877" t="s">
        <v>1590</v>
      </c>
      <c r="I877" t="s">
        <v>52</v>
      </c>
      <c r="J877" t="s">
        <v>31</v>
      </c>
      <c r="K877" t="s">
        <v>44</v>
      </c>
      <c r="L877" t="s">
        <v>53</v>
      </c>
      <c r="M877" t="s">
        <v>54</v>
      </c>
      <c r="N877" t="s">
        <v>1414</v>
      </c>
      <c r="O877">
        <v>0.43</v>
      </c>
      <c r="P877" t="s">
        <v>36</v>
      </c>
      <c r="Q877" t="s">
        <v>64</v>
      </c>
      <c r="R877" t="s">
        <v>133</v>
      </c>
      <c r="S877" t="s">
        <v>1446</v>
      </c>
      <c r="T877">
        <v>76063</v>
      </c>
      <c r="U877" s="1">
        <v>42107</v>
      </c>
      <c r="V877" s="1">
        <v>42108</v>
      </c>
      <c r="W877">
        <v>5</v>
      </c>
      <c r="X877" s="6">
        <v>63.93</v>
      </c>
      <c r="Y877">
        <v>88094</v>
      </c>
      <c r="Z877">
        <v>1</v>
      </c>
      <c r="AA877" s="10">
        <v>-10.39</v>
      </c>
      <c r="AB877">
        <v>3.36</v>
      </c>
      <c r="AC877" t="s">
        <v>3061</v>
      </c>
      <c r="AD877" t="s">
        <v>3070</v>
      </c>
      <c r="AE877" t="str">
        <f>IF(Orders[[#This Row],[Discount]]&gt;0, "Discounted", "Non-Discounted")</f>
        <v>Discounted</v>
      </c>
      <c r="AF877">
        <f>IF(Orders[[#This Row],[Profit]]&lt;0,Orders[[#This Row],[Profit]], 0)</f>
        <v>-6.64</v>
      </c>
      <c r="AG877">
        <f>IF(Orders[[#This Row],[Profit]]&gt;0,Orders[[#This Row],[Profit]], 0)</f>
        <v>0</v>
      </c>
      <c r="AH877" s="7" t="str">
        <f>IFERROR((Orders[[#This Row],[Sales]]/Orders[[#This Row],[Profit_Prodcut/]])*100, "")</f>
        <v/>
      </c>
      <c r="AI877" s="9">
        <f>Orders[[#This Row],[Discount]]</f>
        <v>0.05</v>
      </c>
    </row>
    <row r="878" spans="1:35">
      <c r="A878">
        <v>20464</v>
      </c>
      <c r="B878" t="s">
        <v>59</v>
      </c>
      <c r="C878" s="9">
        <v>7.0000000000000007E-2</v>
      </c>
      <c r="D878" s="7">
        <v>27.23</v>
      </c>
      <c r="E878">
        <v>20.95</v>
      </c>
      <c r="F878">
        <v>5.99</v>
      </c>
      <c r="G878">
        <v>1574</v>
      </c>
      <c r="H878" t="s">
        <v>1592</v>
      </c>
      <c r="I878" t="s">
        <v>52</v>
      </c>
      <c r="J878" t="s">
        <v>117</v>
      </c>
      <c r="K878" t="s">
        <v>80</v>
      </c>
      <c r="L878" t="s">
        <v>183</v>
      </c>
      <c r="M878" t="s">
        <v>62</v>
      </c>
      <c r="N878" t="s">
        <v>1593</v>
      </c>
      <c r="O878">
        <v>0.65</v>
      </c>
      <c r="P878" t="s">
        <v>36</v>
      </c>
      <c r="Q878" t="s">
        <v>139</v>
      </c>
      <c r="R878" t="s">
        <v>325</v>
      </c>
      <c r="S878" t="s">
        <v>1594</v>
      </c>
      <c r="T878">
        <v>28314</v>
      </c>
      <c r="U878" s="1">
        <v>42044</v>
      </c>
      <c r="V878" s="1">
        <v>42045</v>
      </c>
      <c r="W878">
        <v>19</v>
      </c>
      <c r="X878" s="6">
        <v>391.4</v>
      </c>
      <c r="Y878">
        <v>86966</v>
      </c>
      <c r="Z878">
        <v>1</v>
      </c>
      <c r="AA878" s="10">
        <v>6.96</v>
      </c>
      <c r="AB878">
        <v>29.46</v>
      </c>
      <c r="AC878" t="s">
        <v>3059</v>
      </c>
      <c r="AD878" t="s">
        <v>3070</v>
      </c>
      <c r="AE878" t="str">
        <f>IF(Orders[[#This Row],[Discount]]&gt;0, "Discounted", "Non-Discounted")</f>
        <v>Discounted</v>
      </c>
      <c r="AF878">
        <f>IF(Orders[[#This Row],[Profit]]&lt;0,Orders[[#This Row],[Profit]], 0)</f>
        <v>0</v>
      </c>
      <c r="AG878">
        <f>IF(Orders[[#This Row],[Profit]]&gt;0,Orders[[#This Row],[Profit]], 0)</f>
        <v>27.23</v>
      </c>
      <c r="AH878" s="7">
        <f>IFERROR((Orders[[#This Row],[Sales]]/Orders[[#This Row],[Profit_Prodcut/]])*100, "")</f>
        <v>1437.385236871098</v>
      </c>
      <c r="AI878" s="9">
        <f>Orders[[#This Row],[Discount]]</f>
        <v>7.0000000000000007E-2</v>
      </c>
    </row>
    <row r="879" spans="1:35">
      <c r="A879">
        <v>22127</v>
      </c>
      <c r="B879" t="s">
        <v>109</v>
      </c>
      <c r="C879" s="9">
        <v>0.1</v>
      </c>
      <c r="D879" s="7">
        <v>-8.4</v>
      </c>
      <c r="E879">
        <v>11.58</v>
      </c>
      <c r="F879">
        <v>6.97</v>
      </c>
      <c r="G879">
        <v>1580</v>
      </c>
      <c r="H879" t="s">
        <v>1595</v>
      </c>
      <c r="I879" t="s">
        <v>52</v>
      </c>
      <c r="J879" t="s">
        <v>31</v>
      </c>
      <c r="K879" t="s">
        <v>32</v>
      </c>
      <c r="L879" t="s">
        <v>72</v>
      </c>
      <c r="M879" t="s">
        <v>62</v>
      </c>
      <c r="N879" t="s">
        <v>689</v>
      </c>
      <c r="O879">
        <v>0.35</v>
      </c>
      <c r="P879" t="s">
        <v>36</v>
      </c>
      <c r="Q879" t="s">
        <v>56</v>
      </c>
      <c r="R879" t="s">
        <v>191</v>
      </c>
      <c r="S879" t="s">
        <v>1596</v>
      </c>
      <c r="T879">
        <v>4901</v>
      </c>
      <c r="U879" s="1">
        <v>42051</v>
      </c>
      <c r="V879" s="1">
        <v>42055</v>
      </c>
      <c r="W879">
        <v>1</v>
      </c>
      <c r="X879" s="6">
        <v>14.53</v>
      </c>
      <c r="Y879">
        <v>90934</v>
      </c>
      <c r="Z879">
        <v>4</v>
      </c>
      <c r="AA879" s="10">
        <v>-57.8</v>
      </c>
      <c r="AB879">
        <v>1.61</v>
      </c>
      <c r="AC879" t="s">
        <v>3059</v>
      </c>
      <c r="AD879" t="s">
        <v>3070</v>
      </c>
      <c r="AE879" t="str">
        <f>IF(Orders[[#This Row],[Discount]]&gt;0, "Discounted", "Non-Discounted")</f>
        <v>Discounted</v>
      </c>
      <c r="AF879">
        <f>IF(Orders[[#This Row],[Profit]]&lt;0,Orders[[#This Row],[Profit]], 0)</f>
        <v>-8.4</v>
      </c>
      <c r="AG879">
        <f>IF(Orders[[#This Row],[Profit]]&gt;0,Orders[[#This Row],[Profit]], 0)</f>
        <v>0</v>
      </c>
      <c r="AH879" s="7" t="str">
        <f>IFERROR((Orders[[#This Row],[Sales]]/Orders[[#This Row],[Profit_Prodcut/]])*100, "")</f>
        <v/>
      </c>
      <c r="AI879" s="9">
        <f>Orders[[#This Row],[Discount]]</f>
        <v>0.1</v>
      </c>
    </row>
    <row r="880" spans="1:35">
      <c r="A880">
        <v>25013</v>
      </c>
      <c r="B880" t="s">
        <v>59</v>
      </c>
      <c r="C880" s="9">
        <v>0.03</v>
      </c>
      <c r="D880" s="7">
        <v>83.79</v>
      </c>
      <c r="E880">
        <v>19.04</v>
      </c>
      <c r="F880">
        <v>6.38</v>
      </c>
      <c r="G880">
        <v>1590</v>
      </c>
      <c r="H880" t="s">
        <v>1597</v>
      </c>
      <c r="I880" t="s">
        <v>30</v>
      </c>
      <c r="J880" t="s">
        <v>31</v>
      </c>
      <c r="K880" t="s">
        <v>44</v>
      </c>
      <c r="L880" t="s">
        <v>53</v>
      </c>
      <c r="M880" t="s">
        <v>62</v>
      </c>
      <c r="N880" t="s">
        <v>1598</v>
      </c>
      <c r="O880">
        <v>0.56000000000000005</v>
      </c>
      <c r="P880" t="s">
        <v>36</v>
      </c>
      <c r="Q880" t="s">
        <v>56</v>
      </c>
      <c r="R880" t="s">
        <v>157</v>
      </c>
      <c r="S880" t="s">
        <v>1599</v>
      </c>
      <c r="T880">
        <v>44094</v>
      </c>
      <c r="U880" s="1">
        <v>42098</v>
      </c>
      <c r="V880" s="1">
        <v>42098</v>
      </c>
      <c r="W880">
        <v>7</v>
      </c>
      <c r="X880" s="6">
        <v>144.03</v>
      </c>
      <c r="Y880">
        <v>86668</v>
      </c>
      <c r="Z880">
        <v>0</v>
      </c>
      <c r="AA880" s="10">
        <v>58.18</v>
      </c>
      <c r="AB880">
        <v>4.45</v>
      </c>
      <c r="AC880" t="s">
        <v>3061</v>
      </c>
      <c r="AD880" t="s">
        <v>3070</v>
      </c>
      <c r="AE880" t="str">
        <f>IF(Orders[[#This Row],[Discount]]&gt;0, "Discounted", "Non-Discounted")</f>
        <v>Discounted</v>
      </c>
      <c r="AF880">
        <f>IF(Orders[[#This Row],[Profit]]&lt;0,Orders[[#This Row],[Profit]], 0)</f>
        <v>0</v>
      </c>
      <c r="AG880">
        <f>IF(Orders[[#This Row],[Profit]]&gt;0,Orders[[#This Row],[Profit]], 0)</f>
        <v>83.79</v>
      </c>
      <c r="AH880" s="7">
        <f>IFERROR((Orders[[#This Row],[Sales]]/Orders[[#This Row],[Profit_Prodcut/]])*100, "")</f>
        <v>171.89402076620121</v>
      </c>
      <c r="AI880" s="9">
        <f>Orders[[#This Row],[Discount]]</f>
        <v>0.03</v>
      </c>
    </row>
    <row r="881" spans="1:35">
      <c r="A881">
        <v>25011</v>
      </c>
      <c r="B881" t="s">
        <v>59</v>
      </c>
      <c r="C881" s="9">
        <v>0.02</v>
      </c>
      <c r="D881" s="7">
        <v>-77.819999999999993</v>
      </c>
      <c r="E881">
        <v>5.53</v>
      </c>
      <c r="F881">
        <v>6.98</v>
      </c>
      <c r="G881">
        <v>1593</v>
      </c>
      <c r="H881" t="s">
        <v>1600</v>
      </c>
      <c r="I881" t="s">
        <v>52</v>
      </c>
      <c r="J881" t="s">
        <v>31</v>
      </c>
      <c r="K881" t="s">
        <v>32</v>
      </c>
      <c r="L881" t="s">
        <v>112</v>
      </c>
      <c r="M881" t="s">
        <v>62</v>
      </c>
      <c r="N881" t="s">
        <v>1601</v>
      </c>
      <c r="O881">
        <v>0.39</v>
      </c>
      <c r="P881" t="s">
        <v>36</v>
      </c>
      <c r="Q881" t="s">
        <v>64</v>
      </c>
      <c r="R881" t="s">
        <v>307</v>
      </c>
      <c r="S881" t="s">
        <v>308</v>
      </c>
      <c r="T881">
        <v>74006</v>
      </c>
      <c r="U881" s="1">
        <v>42098</v>
      </c>
      <c r="V881" s="1">
        <v>42100</v>
      </c>
      <c r="W881">
        <v>8</v>
      </c>
      <c r="X881" s="6">
        <v>48.81</v>
      </c>
      <c r="Y881">
        <v>86668</v>
      </c>
      <c r="Z881">
        <v>2</v>
      </c>
      <c r="AA881" s="10">
        <v>-159.44</v>
      </c>
      <c r="AB881">
        <v>1</v>
      </c>
      <c r="AC881" t="s">
        <v>3061</v>
      </c>
      <c r="AD881" t="s">
        <v>3070</v>
      </c>
      <c r="AE881" t="str">
        <f>IF(Orders[[#This Row],[Discount]]&gt;0, "Discounted", "Non-Discounted")</f>
        <v>Discounted</v>
      </c>
      <c r="AF881">
        <f>IF(Orders[[#This Row],[Profit]]&lt;0,Orders[[#This Row],[Profit]], 0)</f>
        <v>-77.819999999999993</v>
      </c>
      <c r="AG881">
        <f>IF(Orders[[#This Row],[Profit]]&gt;0,Orders[[#This Row],[Profit]], 0)</f>
        <v>0</v>
      </c>
      <c r="AH881" s="7" t="str">
        <f>IFERROR((Orders[[#This Row],[Sales]]/Orders[[#This Row],[Profit_Prodcut/]])*100, "")</f>
        <v/>
      </c>
      <c r="AI881" s="9">
        <f>Orders[[#This Row],[Discount]]</f>
        <v>0.02</v>
      </c>
    </row>
    <row r="882" spans="1:35">
      <c r="A882">
        <v>21059</v>
      </c>
      <c r="B882" t="s">
        <v>28</v>
      </c>
      <c r="C882" s="9">
        <v>0.01</v>
      </c>
      <c r="D882" s="7">
        <v>5078.54</v>
      </c>
      <c r="E882">
        <v>500.98</v>
      </c>
      <c r="F882">
        <v>26</v>
      </c>
      <c r="G882">
        <v>1595</v>
      </c>
      <c r="H882" t="s">
        <v>1602</v>
      </c>
      <c r="I882" t="s">
        <v>42</v>
      </c>
      <c r="J882" t="s">
        <v>31</v>
      </c>
      <c r="K882" t="s">
        <v>44</v>
      </c>
      <c r="L882" t="s">
        <v>45</v>
      </c>
      <c r="M882" t="s">
        <v>46</v>
      </c>
      <c r="N882" t="s">
        <v>47</v>
      </c>
      <c r="O882">
        <v>0.6</v>
      </c>
      <c r="P882" t="s">
        <v>36</v>
      </c>
      <c r="Q882" t="s">
        <v>56</v>
      </c>
      <c r="R882" t="s">
        <v>651</v>
      </c>
      <c r="S882" t="s">
        <v>1603</v>
      </c>
      <c r="T882">
        <v>25705</v>
      </c>
      <c r="U882" s="1">
        <v>42135</v>
      </c>
      <c r="V882" s="1">
        <v>42136</v>
      </c>
      <c r="W882">
        <v>14</v>
      </c>
      <c r="X882" s="6">
        <v>7360.2</v>
      </c>
      <c r="Y882">
        <v>90796</v>
      </c>
      <c r="Z882">
        <v>1</v>
      </c>
      <c r="AA882" s="10">
        <v>69</v>
      </c>
      <c r="AB882">
        <v>74.349999999999994</v>
      </c>
      <c r="AC882" t="s">
        <v>3060</v>
      </c>
      <c r="AD882" t="s">
        <v>3070</v>
      </c>
      <c r="AE882" t="str">
        <f>IF(Orders[[#This Row],[Discount]]&gt;0, "Discounted", "Non-Discounted")</f>
        <v>Discounted</v>
      </c>
      <c r="AF882">
        <f>IF(Orders[[#This Row],[Profit]]&lt;0,Orders[[#This Row],[Profit]], 0)</f>
        <v>0</v>
      </c>
      <c r="AG882">
        <f>IF(Orders[[#This Row],[Profit]]&gt;0,Orders[[#This Row],[Profit]], 0)</f>
        <v>5078.54</v>
      </c>
      <c r="AH882" s="7">
        <f>IFERROR((Orders[[#This Row],[Sales]]/Orders[[#This Row],[Profit_Prodcut/]])*100, "")</f>
        <v>144.92747915739562</v>
      </c>
      <c r="AI882" s="9">
        <f>Orders[[#This Row],[Discount]]</f>
        <v>0.01</v>
      </c>
    </row>
    <row r="883" spans="1:35">
      <c r="A883">
        <v>21060</v>
      </c>
      <c r="B883" t="s">
        <v>28</v>
      </c>
      <c r="C883" s="9">
        <v>0.08</v>
      </c>
      <c r="D883" s="7">
        <v>23.28</v>
      </c>
      <c r="E883">
        <v>9.77</v>
      </c>
      <c r="F883">
        <v>6.02</v>
      </c>
      <c r="G883">
        <v>1595</v>
      </c>
      <c r="H883" t="s">
        <v>1602</v>
      </c>
      <c r="I883" t="s">
        <v>52</v>
      </c>
      <c r="J883" t="s">
        <v>31</v>
      </c>
      <c r="K883" t="s">
        <v>44</v>
      </c>
      <c r="L883" t="s">
        <v>53</v>
      </c>
      <c r="M883" t="s">
        <v>89</v>
      </c>
      <c r="N883" t="s">
        <v>1604</v>
      </c>
      <c r="O883">
        <v>0.48</v>
      </c>
      <c r="P883" t="s">
        <v>36</v>
      </c>
      <c r="Q883" t="s">
        <v>56</v>
      </c>
      <c r="R883" t="s">
        <v>651</v>
      </c>
      <c r="S883" t="s">
        <v>1603</v>
      </c>
      <c r="T883">
        <v>25705</v>
      </c>
      <c r="U883" s="1">
        <v>42135</v>
      </c>
      <c r="V883" s="1">
        <v>42136</v>
      </c>
      <c r="W883">
        <v>9</v>
      </c>
      <c r="X883" s="6">
        <v>89.06</v>
      </c>
      <c r="Y883">
        <v>90796</v>
      </c>
      <c r="Z883">
        <v>1</v>
      </c>
      <c r="AA883" s="10">
        <v>26.14</v>
      </c>
      <c r="AB883">
        <v>7.74</v>
      </c>
      <c r="AC883" t="s">
        <v>3060</v>
      </c>
      <c r="AD883" t="s">
        <v>3070</v>
      </c>
      <c r="AE883" t="str">
        <f>IF(Orders[[#This Row],[Discount]]&gt;0, "Discounted", "Non-Discounted")</f>
        <v>Discounted</v>
      </c>
      <c r="AF883">
        <f>IF(Orders[[#This Row],[Profit]]&lt;0,Orders[[#This Row],[Profit]], 0)</f>
        <v>0</v>
      </c>
      <c r="AG883">
        <f>IF(Orders[[#This Row],[Profit]]&gt;0,Orders[[#This Row],[Profit]], 0)</f>
        <v>23.28</v>
      </c>
      <c r="AH883" s="7">
        <f>IFERROR((Orders[[#This Row],[Sales]]/Orders[[#This Row],[Profit_Prodcut/]])*100, "")</f>
        <v>382.56013745704468</v>
      </c>
      <c r="AI883" s="9">
        <f>Orders[[#This Row],[Discount]]</f>
        <v>0.08</v>
      </c>
    </row>
    <row r="884" spans="1:35">
      <c r="A884">
        <v>21061</v>
      </c>
      <c r="B884" t="s">
        <v>28</v>
      </c>
      <c r="C884" s="9">
        <v>0.09</v>
      </c>
      <c r="D884" s="7">
        <v>17.75</v>
      </c>
      <c r="E884">
        <v>3.28</v>
      </c>
      <c r="F884">
        <v>0.98</v>
      </c>
      <c r="G884">
        <v>1595</v>
      </c>
      <c r="H884" t="s">
        <v>1602</v>
      </c>
      <c r="I884" t="s">
        <v>52</v>
      </c>
      <c r="J884" t="s">
        <v>31</v>
      </c>
      <c r="K884" t="s">
        <v>32</v>
      </c>
      <c r="L884" t="s">
        <v>33</v>
      </c>
      <c r="M884" t="s">
        <v>34</v>
      </c>
      <c r="N884" t="s">
        <v>1605</v>
      </c>
      <c r="O884">
        <v>0.59</v>
      </c>
      <c r="P884" t="s">
        <v>36</v>
      </c>
      <c r="Q884" t="s">
        <v>56</v>
      </c>
      <c r="R884" t="s">
        <v>651</v>
      </c>
      <c r="S884" t="s">
        <v>1603</v>
      </c>
      <c r="T884">
        <v>25705</v>
      </c>
      <c r="U884" s="1">
        <v>42135</v>
      </c>
      <c r="V884" s="1">
        <v>42137</v>
      </c>
      <c r="W884">
        <v>42</v>
      </c>
      <c r="X884" s="6">
        <v>134.97</v>
      </c>
      <c r="Y884">
        <v>90796</v>
      </c>
      <c r="Z884">
        <v>2</v>
      </c>
      <c r="AA884" s="10">
        <v>13.15</v>
      </c>
      <c r="AB884">
        <v>13.35</v>
      </c>
      <c r="AC884" t="s">
        <v>3060</v>
      </c>
      <c r="AD884" t="s">
        <v>3070</v>
      </c>
      <c r="AE884" t="str">
        <f>IF(Orders[[#This Row],[Discount]]&gt;0, "Discounted", "Non-Discounted")</f>
        <v>Discounted</v>
      </c>
      <c r="AF884">
        <f>IF(Orders[[#This Row],[Profit]]&lt;0,Orders[[#This Row],[Profit]], 0)</f>
        <v>0</v>
      </c>
      <c r="AG884">
        <f>IF(Orders[[#This Row],[Profit]]&gt;0,Orders[[#This Row],[Profit]], 0)</f>
        <v>17.75</v>
      </c>
      <c r="AH884" s="7">
        <f>IFERROR((Orders[[#This Row],[Sales]]/Orders[[#This Row],[Profit_Prodcut/]])*100, "")</f>
        <v>760.3943661971831</v>
      </c>
      <c r="AI884" s="9">
        <f>Orders[[#This Row],[Discount]]</f>
        <v>0.09</v>
      </c>
    </row>
    <row r="885" spans="1:35">
      <c r="A885">
        <v>21928</v>
      </c>
      <c r="B885" t="s">
        <v>50</v>
      </c>
      <c r="C885" s="9">
        <v>0.1</v>
      </c>
      <c r="D885" s="7">
        <v>-3.93</v>
      </c>
      <c r="E885">
        <v>9.11</v>
      </c>
      <c r="F885">
        <v>2.15</v>
      </c>
      <c r="G885">
        <v>1602</v>
      </c>
      <c r="H885" t="s">
        <v>1606</v>
      </c>
      <c r="I885" t="s">
        <v>52</v>
      </c>
      <c r="J885" t="s">
        <v>43</v>
      </c>
      <c r="K885" t="s">
        <v>32</v>
      </c>
      <c r="L885" t="s">
        <v>96</v>
      </c>
      <c r="M885" t="s">
        <v>34</v>
      </c>
      <c r="N885" t="s">
        <v>1260</v>
      </c>
      <c r="O885">
        <v>0.4</v>
      </c>
      <c r="P885" t="s">
        <v>36</v>
      </c>
      <c r="Q885" t="s">
        <v>56</v>
      </c>
      <c r="R885" t="s">
        <v>418</v>
      </c>
      <c r="S885" t="s">
        <v>1607</v>
      </c>
      <c r="T885">
        <v>20601</v>
      </c>
      <c r="U885" s="1">
        <v>42104</v>
      </c>
      <c r="V885" s="1">
        <v>42106</v>
      </c>
      <c r="W885">
        <v>2</v>
      </c>
      <c r="X885" s="6">
        <v>17.420000000000002</v>
      </c>
      <c r="Y885">
        <v>89680</v>
      </c>
      <c r="Z885">
        <v>2</v>
      </c>
      <c r="AA885" s="10">
        <v>-22.57</v>
      </c>
      <c r="AB885">
        <v>1.94</v>
      </c>
      <c r="AC885" t="s">
        <v>3061</v>
      </c>
      <c r="AD885" t="s">
        <v>3070</v>
      </c>
      <c r="AE885" t="str">
        <f>IF(Orders[[#This Row],[Discount]]&gt;0, "Discounted", "Non-Discounted")</f>
        <v>Discounted</v>
      </c>
      <c r="AF885">
        <f>IF(Orders[[#This Row],[Profit]]&lt;0,Orders[[#This Row],[Profit]], 0)</f>
        <v>-3.93</v>
      </c>
      <c r="AG885">
        <f>IF(Orders[[#This Row],[Profit]]&gt;0,Orders[[#This Row],[Profit]], 0)</f>
        <v>0</v>
      </c>
      <c r="AH885" s="7" t="str">
        <f>IFERROR((Orders[[#This Row],[Sales]]/Orders[[#This Row],[Profit_Prodcut/]])*100, "")</f>
        <v/>
      </c>
      <c r="AI885" s="9">
        <f>Orders[[#This Row],[Discount]]</f>
        <v>0.1</v>
      </c>
    </row>
    <row r="886" spans="1:35">
      <c r="A886">
        <v>23533</v>
      </c>
      <c r="B886" t="s">
        <v>50</v>
      </c>
      <c r="C886" s="9">
        <v>0.09</v>
      </c>
      <c r="D886" s="7">
        <v>2.4500000000000002</v>
      </c>
      <c r="E886">
        <v>2.1800000000000002</v>
      </c>
      <c r="F886">
        <v>0.78</v>
      </c>
      <c r="G886">
        <v>1603</v>
      </c>
      <c r="H886" t="s">
        <v>1608</v>
      </c>
      <c r="I886" t="s">
        <v>52</v>
      </c>
      <c r="J886" t="s">
        <v>61</v>
      </c>
      <c r="K886" t="s">
        <v>32</v>
      </c>
      <c r="L886" t="s">
        <v>69</v>
      </c>
      <c r="M886" t="s">
        <v>34</v>
      </c>
      <c r="N886" t="s">
        <v>1609</v>
      </c>
      <c r="O886">
        <v>0.52</v>
      </c>
      <c r="P886" t="s">
        <v>36</v>
      </c>
      <c r="Q886" t="s">
        <v>56</v>
      </c>
      <c r="R886" t="s">
        <v>74</v>
      </c>
      <c r="S886" t="s">
        <v>1610</v>
      </c>
      <c r="T886">
        <v>11598</v>
      </c>
      <c r="U886" s="1">
        <v>42020</v>
      </c>
      <c r="V886" s="1">
        <v>42022</v>
      </c>
      <c r="W886">
        <v>9</v>
      </c>
      <c r="X886" s="6">
        <v>19.12</v>
      </c>
      <c r="Y886">
        <v>89679</v>
      </c>
      <c r="Z886">
        <v>2</v>
      </c>
      <c r="AA886" s="10">
        <v>12.84</v>
      </c>
      <c r="AB886">
        <v>1.89</v>
      </c>
      <c r="AC886" t="s">
        <v>3057</v>
      </c>
      <c r="AD886" t="s">
        <v>3070</v>
      </c>
      <c r="AE886" t="str">
        <f>IF(Orders[[#This Row],[Discount]]&gt;0, "Discounted", "Non-Discounted")</f>
        <v>Discounted</v>
      </c>
      <c r="AF886">
        <f>IF(Orders[[#This Row],[Profit]]&lt;0,Orders[[#This Row],[Profit]], 0)</f>
        <v>0</v>
      </c>
      <c r="AG886">
        <f>IF(Orders[[#This Row],[Profit]]&gt;0,Orders[[#This Row],[Profit]], 0)</f>
        <v>2.4500000000000002</v>
      </c>
      <c r="AH886" s="7">
        <f>IFERROR((Orders[[#This Row],[Sales]]/Orders[[#This Row],[Profit_Prodcut/]])*100, "")</f>
        <v>780.40816326530603</v>
      </c>
      <c r="AI886" s="9">
        <f>Orders[[#This Row],[Discount]]</f>
        <v>0.09</v>
      </c>
    </row>
    <row r="887" spans="1:35">
      <c r="A887">
        <v>23534</v>
      </c>
      <c r="B887" t="s">
        <v>50</v>
      </c>
      <c r="C887" s="9">
        <v>0.05</v>
      </c>
      <c r="D887" s="7">
        <v>-537.28</v>
      </c>
      <c r="E887">
        <v>179.29</v>
      </c>
      <c r="F887">
        <v>29.21</v>
      </c>
      <c r="G887">
        <v>1603</v>
      </c>
      <c r="H887" t="s">
        <v>1608</v>
      </c>
      <c r="I887" t="s">
        <v>42</v>
      </c>
      <c r="J887" t="s">
        <v>61</v>
      </c>
      <c r="K887" t="s">
        <v>44</v>
      </c>
      <c r="L887" t="s">
        <v>155</v>
      </c>
      <c r="M887" t="s">
        <v>124</v>
      </c>
      <c r="N887" t="s">
        <v>632</v>
      </c>
      <c r="O887">
        <v>0.76</v>
      </c>
      <c r="P887" t="s">
        <v>36</v>
      </c>
      <c r="Q887" t="s">
        <v>56</v>
      </c>
      <c r="R887" t="s">
        <v>74</v>
      </c>
      <c r="S887" t="s">
        <v>1610</v>
      </c>
      <c r="T887">
        <v>11598</v>
      </c>
      <c r="U887" s="1">
        <v>42020</v>
      </c>
      <c r="V887" s="1">
        <v>42022</v>
      </c>
      <c r="W887">
        <v>1</v>
      </c>
      <c r="X887" s="6">
        <v>186.64</v>
      </c>
      <c r="Y887">
        <v>89679</v>
      </c>
      <c r="Z887">
        <v>2</v>
      </c>
      <c r="AA887" s="10">
        <v>-287.87</v>
      </c>
      <c r="AB887">
        <v>9.82</v>
      </c>
      <c r="AC887" t="s">
        <v>3057</v>
      </c>
      <c r="AD887" t="s">
        <v>3070</v>
      </c>
      <c r="AE887" t="str">
        <f>IF(Orders[[#This Row],[Discount]]&gt;0, "Discounted", "Non-Discounted")</f>
        <v>Discounted</v>
      </c>
      <c r="AF887">
        <f>IF(Orders[[#This Row],[Profit]]&lt;0,Orders[[#This Row],[Profit]], 0)</f>
        <v>-537.28</v>
      </c>
      <c r="AG887">
        <f>IF(Orders[[#This Row],[Profit]]&gt;0,Orders[[#This Row],[Profit]], 0)</f>
        <v>0</v>
      </c>
      <c r="AH887" s="7" t="str">
        <f>IFERROR((Orders[[#This Row],[Sales]]/Orders[[#This Row],[Profit_Prodcut/]])*100, "")</f>
        <v/>
      </c>
      <c r="AI887" s="9">
        <f>Orders[[#This Row],[Discount]]</f>
        <v>0.05</v>
      </c>
    </row>
    <row r="888" spans="1:35">
      <c r="A888">
        <v>18450</v>
      </c>
      <c r="B888" t="s">
        <v>59</v>
      </c>
      <c r="C888" s="9">
        <v>0.05</v>
      </c>
      <c r="D888" s="7">
        <v>-14.36</v>
      </c>
      <c r="E888">
        <v>1.98</v>
      </c>
      <c r="F888">
        <v>4.7699999999999996</v>
      </c>
      <c r="G888">
        <v>1606</v>
      </c>
      <c r="H888" t="s">
        <v>1611</v>
      </c>
      <c r="I888" t="s">
        <v>52</v>
      </c>
      <c r="J888" t="s">
        <v>43</v>
      </c>
      <c r="K888" t="s">
        <v>32</v>
      </c>
      <c r="L888" t="s">
        <v>112</v>
      </c>
      <c r="M888" t="s">
        <v>62</v>
      </c>
      <c r="N888" t="s">
        <v>1612</v>
      </c>
      <c r="O888">
        <v>0.4</v>
      </c>
      <c r="P888" t="s">
        <v>36</v>
      </c>
      <c r="Q888" t="s">
        <v>56</v>
      </c>
      <c r="R888" t="s">
        <v>74</v>
      </c>
      <c r="S888" t="s">
        <v>1613</v>
      </c>
      <c r="T888">
        <v>11010</v>
      </c>
      <c r="U888" s="1">
        <v>42011</v>
      </c>
      <c r="V888" s="1">
        <v>42012</v>
      </c>
      <c r="W888">
        <v>1</v>
      </c>
      <c r="X888" s="6">
        <v>3.53</v>
      </c>
      <c r="Y888">
        <v>87993</v>
      </c>
      <c r="Z888">
        <v>1</v>
      </c>
      <c r="AA888" s="10">
        <v>-406.79</v>
      </c>
      <c r="AB888">
        <v>0.19</v>
      </c>
      <c r="AC888" t="s">
        <v>3057</v>
      </c>
      <c r="AD888" t="s">
        <v>3070</v>
      </c>
      <c r="AE888" t="str">
        <f>IF(Orders[[#This Row],[Discount]]&gt;0, "Discounted", "Non-Discounted")</f>
        <v>Discounted</v>
      </c>
      <c r="AF888">
        <f>IF(Orders[[#This Row],[Profit]]&lt;0,Orders[[#This Row],[Profit]], 0)</f>
        <v>-14.36</v>
      </c>
      <c r="AG888">
        <f>IF(Orders[[#This Row],[Profit]]&gt;0,Orders[[#This Row],[Profit]], 0)</f>
        <v>0</v>
      </c>
      <c r="AH888" s="7" t="str">
        <f>IFERROR((Orders[[#This Row],[Sales]]/Orders[[#This Row],[Profit_Prodcut/]])*100, "")</f>
        <v/>
      </c>
      <c r="AI888" s="9">
        <f>Orders[[#This Row],[Discount]]</f>
        <v>0.05</v>
      </c>
    </row>
    <row r="889" spans="1:35">
      <c r="A889">
        <v>18451</v>
      </c>
      <c r="B889" t="s">
        <v>59</v>
      </c>
      <c r="C889" s="9">
        <v>7.0000000000000007E-2</v>
      </c>
      <c r="D889" s="7">
        <v>-2870.28</v>
      </c>
      <c r="E889">
        <v>699.99</v>
      </c>
      <c r="F889">
        <v>24.49</v>
      </c>
      <c r="G889">
        <v>1606</v>
      </c>
      <c r="H889" t="s">
        <v>1611</v>
      </c>
      <c r="I889" t="s">
        <v>30</v>
      </c>
      <c r="J889" t="s">
        <v>43</v>
      </c>
      <c r="K889" t="s">
        <v>80</v>
      </c>
      <c r="L889" t="s">
        <v>590</v>
      </c>
      <c r="M889" t="s">
        <v>239</v>
      </c>
      <c r="N889" t="s">
        <v>591</v>
      </c>
      <c r="O889">
        <v>0.41</v>
      </c>
      <c r="P889" t="s">
        <v>36</v>
      </c>
      <c r="Q889" t="s">
        <v>56</v>
      </c>
      <c r="R889" t="s">
        <v>74</v>
      </c>
      <c r="S889" t="s">
        <v>1613</v>
      </c>
      <c r="T889">
        <v>11010</v>
      </c>
      <c r="U889" s="1">
        <v>42011</v>
      </c>
      <c r="V889" s="1">
        <v>42012</v>
      </c>
      <c r="W889">
        <v>1</v>
      </c>
      <c r="X889" s="6">
        <v>706.56</v>
      </c>
      <c r="Y889">
        <v>87993</v>
      </c>
      <c r="Z889">
        <v>1</v>
      </c>
      <c r="AA889" s="10">
        <v>-406.23</v>
      </c>
      <c r="AB889">
        <v>53.18</v>
      </c>
      <c r="AC889" t="s">
        <v>3057</v>
      </c>
      <c r="AD889" t="s">
        <v>3070</v>
      </c>
      <c r="AE889" t="str">
        <f>IF(Orders[[#This Row],[Discount]]&gt;0, "Discounted", "Non-Discounted")</f>
        <v>Discounted</v>
      </c>
      <c r="AF889">
        <f>IF(Orders[[#This Row],[Profit]]&lt;0,Orders[[#This Row],[Profit]], 0)</f>
        <v>-2870.28</v>
      </c>
      <c r="AG889">
        <f>IF(Orders[[#This Row],[Profit]]&gt;0,Orders[[#This Row],[Profit]], 0)</f>
        <v>0</v>
      </c>
      <c r="AH889" s="7" t="str">
        <f>IFERROR((Orders[[#This Row],[Sales]]/Orders[[#This Row],[Profit_Prodcut/]])*100, "")</f>
        <v/>
      </c>
      <c r="AI889" s="9">
        <f>Orders[[#This Row],[Discount]]</f>
        <v>7.0000000000000007E-2</v>
      </c>
    </row>
    <row r="890" spans="1:35">
      <c r="A890">
        <v>18452</v>
      </c>
      <c r="B890" t="s">
        <v>59</v>
      </c>
      <c r="C890" s="9">
        <v>7.0000000000000007E-2</v>
      </c>
      <c r="D890" s="7">
        <v>77.98</v>
      </c>
      <c r="E890">
        <v>6783.02</v>
      </c>
      <c r="F890">
        <v>24.49</v>
      </c>
      <c r="G890">
        <v>1606</v>
      </c>
      <c r="H890" t="s">
        <v>1611</v>
      </c>
      <c r="I890" t="s">
        <v>52</v>
      </c>
      <c r="J890" t="s">
        <v>43</v>
      </c>
      <c r="K890" t="s">
        <v>80</v>
      </c>
      <c r="L890" t="s">
        <v>88</v>
      </c>
      <c r="M890" t="s">
        <v>239</v>
      </c>
      <c r="N890" t="s">
        <v>1279</v>
      </c>
      <c r="O890">
        <v>0.39</v>
      </c>
      <c r="P890" t="s">
        <v>36</v>
      </c>
      <c r="Q890" t="s">
        <v>56</v>
      </c>
      <c r="R890" t="s">
        <v>74</v>
      </c>
      <c r="S890" t="s">
        <v>1613</v>
      </c>
      <c r="T890">
        <v>11010</v>
      </c>
      <c r="U890" s="1">
        <v>42011</v>
      </c>
      <c r="V890" s="1">
        <v>42012</v>
      </c>
      <c r="W890">
        <v>2</v>
      </c>
      <c r="X890" s="6">
        <v>13121.07</v>
      </c>
      <c r="Y890">
        <v>87993</v>
      </c>
      <c r="Z890">
        <v>1</v>
      </c>
      <c r="AA890" s="10">
        <v>0.59</v>
      </c>
      <c r="AB890">
        <v>987.61</v>
      </c>
      <c r="AC890" t="s">
        <v>3057</v>
      </c>
      <c r="AD890" t="s">
        <v>3070</v>
      </c>
      <c r="AE890" t="str">
        <f>IF(Orders[[#This Row],[Discount]]&gt;0, "Discounted", "Non-Discounted")</f>
        <v>Discounted</v>
      </c>
      <c r="AF890">
        <f>IF(Orders[[#This Row],[Profit]]&lt;0,Orders[[#This Row],[Profit]], 0)</f>
        <v>0</v>
      </c>
      <c r="AG890">
        <f>IF(Orders[[#This Row],[Profit]]&gt;0,Orders[[#This Row],[Profit]], 0)</f>
        <v>77.98</v>
      </c>
      <c r="AH890" s="7">
        <f>IFERROR((Orders[[#This Row],[Sales]]/Orders[[#This Row],[Profit_Prodcut/]])*100, "")</f>
        <v>16826.199025391124</v>
      </c>
      <c r="AI890" s="9">
        <f>Orders[[#This Row],[Discount]]</f>
        <v>7.0000000000000007E-2</v>
      </c>
    </row>
    <row r="891" spans="1:35">
      <c r="A891">
        <v>22921</v>
      </c>
      <c r="B891" t="s">
        <v>40</v>
      </c>
      <c r="C891" s="9">
        <v>0.01</v>
      </c>
      <c r="D891" s="7">
        <v>-200.86</v>
      </c>
      <c r="E891">
        <v>15.16</v>
      </c>
      <c r="F891">
        <v>15.09</v>
      </c>
      <c r="G891">
        <v>1607</v>
      </c>
      <c r="H891" t="s">
        <v>1614</v>
      </c>
      <c r="I891" t="s">
        <v>52</v>
      </c>
      <c r="J891" t="s">
        <v>43</v>
      </c>
      <c r="K891" t="s">
        <v>32</v>
      </c>
      <c r="L891" t="s">
        <v>112</v>
      </c>
      <c r="M891" t="s">
        <v>62</v>
      </c>
      <c r="N891" t="s">
        <v>1615</v>
      </c>
      <c r="O891">
        <v>0.39</v>
      </c>
      <c r="P891" t="s">
        <v>36</v>
      </c>
      <c r="Q891" t="s">
        <v>56</v>
      </c>
      <c r="R891" t="s">
        <v>74</v>
      </c>
      <c r="S891" t="s">
        <v>1616</v>
      </c>
      <c r="T891">
        <v>11520</v>
      </c>
      <c r="U891" s="1">
        <v>42109</v>
      </c>
      <c r="V891" s="1">
        <v>42109</v>
      </c>
      <c r="W891">
        <v>7</v>
      </c>
      <c r="X891" s="6">
        <v>110.93</v>
      </c>
      <c r="Y891">
        <v>87994</v>
      </c>
      <c r="Z891">
        <v>0</v>
      </c>
      <c r="AA891" s="10">
        <v>-181.07</v>
      </c>
      <c r="AB891">
        <v>1.1200000000000001</v>
      </c>
      <c r="AC891" t="s">
        <v>3061</v>
      </c>
      <c r="AD891" t="s">
        <v>3070</v>
      </c>
      <c r="AE891" t="str">
        <f>IF(Orders[[#This Row],[Discount]]&gt;0, "Discounted", "Non-Discounted")</f>
        <v>Discounted</v>
      </c>
      <c r="AF891">
        <f>IF(Orders[[#This Row],[Profit]]&lt;0,Orders[[#This Row],[Profit]], 0)</f>
        <v>-200.86</v>
      </c>
      <c r="AG891">
        <f>IF(Orders[[#This Row],[Profit]]&gt;0,Orders[[#This Row],[Profit]], 0)</f>
        <v>0</v>
      </c>
      <c r="AH891" s="7" t="str">
        <f>IFERROR((Orders[[#This Row],[Sales]]/Orders[[#This Row],[Profit_Prodcut/]])*100, "")</f>
        <v/>
      </c>
      <c r="AI891" s="9">
        <f>Orders[[#This Row],[Discount]]</f>
        <v>0.01</v>
      </c>
    </row>
    <row r="892" spans="1:35">
      <c r="A892">
        <v>24951</v>
      </c>
      <c r="B892" t="s">
        <v>109</v>
      </c>
      <c r="C892" s="9">
        <v>0.1</v>
      </c>
      <c r="D892" s="7">
        <v>-33.299999999999997</v>
      </c>
      <c r="E892">
        <v>5.68</v>
      </c>
      <c r="F892">
        <v>3.6</v>
      </c>
      <c r="G892">
        <v>1607</v>
      </c>
      <c r="H892" t="s">
        <v>1614</v>
      </c>
      <c r="I892" t="s">
        <v>30</v>
      </c>
      <c r="J892" t="s">
        <v>43</v>
      </c>
      <c r="K892" t="s">
        <v>32</v>
      </c>
      <c r="L892" t="s">
        <v>177</v>
      </c>
      <c r="M892" t="s">
        <v>54</v>
      </c>
      <c r="N892" t="s">
        <v>1617</v>
      </c>
      <c r="O892">
        <v>0.56000000000000005</v>
      </c>
      <c r="P892" t="s">
        <v>36</v>
      </c>
      <c r="Q892" t="s">
        <v>56</v>
      </c>
      <c r="R892" t="s">
        <v>74</v>
      </c>
      <c r="S892" t="s">
        <v>1616</v>
      </c>
      <c r="T892">
        <v>11520</v>
      </c>
      <c r="U892" s="1">
        <v>42041</v>
      </c>
      <c r="V892" s="1">
        <v>42045</v>
      </c>
      <c r="W892">
        <v>21</v>
      </c>
      <c r="X892" s="6">
        <v>118.35</v>
      </c>
      <c r="Y892">
        <v>87995</v>
      </c>
      <c r="Z892">
        <v>4</v>
      </c>
      <c r="AA892" s="10">
        <v>-28.13</v>
      </c>
      <c r="AB892">
        <v>13.15</v>
      </c>
      <c r="AC892" t="s">
        <v>3059</v>
      </c>
      <c r="AD892" t="s">
        <v>3070</v>
      </c>
      <c r="AE892" t="str">
        <f>IF(Orders[[#This Row],[Discount]]&gt;0, "Discounted", "Non-Discounted")</f>
        <v>Discounted</v>
      </c>
      <c r="AF892">
        <f>IF(Orders[[#This Row],[Profit]]&lt;0,Orders[[#This Row],[Profit]], 0)</f>
        <v>-33.299999999999997</v>
      </c>
      <c r="AG892">
        <f>IF(Orders[[#This Row],[Profit]]&gt;0,Orders[[#This Row],[Profit]], 0)</f>
        <v>0</v>
      </c>
      <c r="AH892" s="7" t="str">
        <f>IFERROR((Orders[[#This Row],[Sales]]/Orders[[#This Row],[Profit_Prodcut/]])*100, "")</f>
        <v/>
      </c>
      <c r="AI892" s="9">
        <f>Orders[[#This Row],[Discount]]</f>
        <v>0.1</v>
      </c>
    </row>
    <row r="893" spans="1:35">
      <c r="A893">
        <v>22682</v>
      </c>
      <c r="B893" t="s">
        <v>28</v>
      </c>
      <c r="C893" s="9">
        <v>0.03</v>
      </c>
      <c r="D893" s="7">
        <v>-90.59</v>
      </c>
      <c r="E893">
        <v>2.16</v>
      </c>
      <c r="F893">
        <v>6.05</v>
      </c>
      <c r="G893">
        <v>1609</v>
      </c>
      <c r="H893" t="s">
        <v>1618</v>
      </c>
      <c r="I893" t="s">
        <v>52</v>
      </c>
      <c r="J893" t="s">
        <v>117</v>
      </c>
      <c r="K893" t="s">
        <v>32</v>
      </c>
      <c r="L893" t="s">
        <v>112</v>
      </c>
      <c r="M893" t="s">
        <v>62</v>
      </c>
      <c r="N893" t="s">
        <v>1538</v>
      </c>
      <c r="O893">
        <v>0.37</v>
      </c>
      <c r="P893" t="s">
        <v>36</v>
      </c>
      <c r="Q893" t="s">
        <v>37</v>
      </c>
      <c r="R893" t="s">
        <v>48</v>
      </c>
      <c r="S893" t="s">
        <v>1619</v>
      </c>
      <c r="T893">
        <v>95823</v>
      </c>
      <c r="U893" s="1">
        <v>42135</v>
      </c>
      <c r="V893" s="1">
        <v>42136</v>
      </c>
      <c r="W893">
        <v>7</v>
      </c>
      <c r="X893" s="6">
        <v>17.309999999999999</v>
      </c>
      <c r="Y893">
        <v>87824</v>
      </c>
      <c r="Z893">
        <v>1</v>
      </c>
      <c r="AA893" s="10">
        <v>-523.30999999999995</v>
      </c>
      <c r="AB893">
        <v>0.54</v>
      </c>
      <c r="AC893" t="s">
        <v>3060</v>
      </c>
      <c r="AD893" t="s">
        <v>3070</v>
      </c>
      <c r="AE893" t="str">
        <f>IF(Orders[[#This Row],[Discount]]&gt;0, "Discounted", "Non-Discounted")</f>
        <v>Discounted</v>
      </c>
      <c r="AF893">
        <f>IF(Orders[[#This Row],[Profit]]&lt;0,Orders[[#This Row],[Profit]], 0)</f>
        <v>-90.59</v>
      </c>
      <c r="AG893">
        <f>IF(Orders[[#This Row],[Profit]]&gt;0,Orders[[#This Row],[Profit]], 0)</f>
        <v>0</v>
      </c>
      <c r="AH893" s="7" t="str">
        <f>IFERROR((Orders[[#This Row],[Sales]]/Orders[[#This Row],[Profit_Prodcut/]])*100, "")</f>
        <v/>
      </c>
      <c r="AI893" s="9">
        <f>Orders[[#This Row],[Discount]]</f>
        <v>0.03</v>
      </c>
    </row>
    <row r="894" spans="1:35">
      <c r="A894">
        <v>22683</v>
      </c>
      <c r="B894" t="s">
        <v>28</v>
      </c>
      <c r="C894" s="9">
        <v>0.03</v>
      </c>
      <c r="D894" s="7">
        <v>-36.9</v>
      </c>
      <c r="E894">
        <v>9.7100000000000009</v>
      </c>
      <c r="F894">
        <v>9.4499999999999993</v>
      </c>
      <c r="G894">
        <v>1609</v>
      </c>
      <c r="H894" t="s">
        <v>1618</v>
      </c>
      <c r="I894" t="s">
        <v>52</v>
      </c>
      <c r="J894" t="s">
        <v>117</v>
      </c>
      <c r="K894" t="s">
        <v>32</v>
      </c>
      <c r="L894" t="s">
        <v>144</v>
      </c>
      <c r="M894" t="s">
        <v>62</v>
      </c>
      <c r="N894" t="s">
        <v>513</v>
      </c>
      <c r="O894">
        <v>0.6</v>
      </c>
      <c r="P894" t="s">
        <v>36</v>
      </c>
      <c r="Q894" t="s">
        <v>37</v>
      </c>
      <c r="R894" t="s">
        <v>48</v>
      </c>
      <c r="S894" t="s">
        <v>1619</v>
      </c>
      <c r="T894">
        <v>95823</v>
      </c>
      <c r="U894" s="1">
        <v>42135</v>
      </c>
      <c r="V894" s="1">
        <v>42135</v>
      </c>
      <c r="W894">
        <v>2</v>
      </c>
      <c r="X894" s="6">
        <v>23.56</v>
      </c>
      <c r="Y894">
        <v>87824</v>
      </c>
      <c r="Z894">
        <v>0</v>
      </c>
      <c r="AA894" s="10">
        <v>-156.62</v>
      </c>
      <c r="AB894">
        <v>0.73</v>
      </c>
      <c r="AC894" t="s">
        <v>3060</v>
      </c>
      <c r="AD894" t="s">
        <v>3070</v>
      </c>
      <c r="AE894" t="str">
        <f>IF(Orders[[#This Row],[Discount]]&gt;0, "Discounted", "Non-Discounted")</f>
        <v>Discounted</v>
      </c>
      <c r="AF894">
        <f>IF(Orders[[#This Row],[Profit]]&lt;0,Orders[[#This Row],[Profit]], 0)</f>
        <v>-36.9</v>
      </c>
      <c r="AG894">
        <f>IF(Orders[[#This Row],[Profit]]&gt;0,Orders[[#This Row],[Profit]], 0)</f>
        <v>0</v>
      </c>
      <c r="AH894" s="7" t="str">
        <f>IFERROR((Orders[[#This Row],[Sales]]/Orders[[#This Row],[Profit_Prodcut/]])*100, "")</f>
        <v/>
      </c>
      <c r="AI894" s="9">
        <f>Orders[[#This Row],[Discount]]</f>
        <v>0.03</v>
      </c>
    </row>
    <row r="895" spans="1:35">
      <c r="A895">
        <v>18394</v>
      </c>
      <c r="B895" t="s">
        <v>109</v>
      </c>
      <c r="C895" s="9">
        <v>0.06</v>
      </c>
      <c r="D895" s="7">
        <v>341.2</v>
      </c>
      <c r="E895">
        <v>40.97</v>
      </c>
      <c r="F895">
        <v>1.99</v>
      </c>
      <c r="G895">
        <v>1614</v>
      </c>
      <c r="H895" t="s">
        <v>1620</v>
      </c>
      <c r="I895" t="s">
        <v>52</v>
      </c>
      <c r="J895" t="s">
        <v>117</v>
      </c>
      <c r="K895" t="s">
        <v>80</v>
      </c>
      <c r="L895" t="s">
        <v>183</v>
      </c>
      <c r="M895" t="s">
        <v>54</v>
      </c>
      <c r="N895" t="s">
        <v>1621</v>
      </c>
      <c r="O895">
        <v>0.42</v>
      </c>
      <c r="P895" t="s">
        <v>36</v>
      </c>
      <c r="Q895" t="s">
        <v>56</v>
      </c>
      <c r="R895" t="s">
        <v>196</v>
      </c>
      <c r="S895" t="s">
        <v>1622</v>
      </c>
      <c r="T895">
        <v>1748</v>
      </c>
      <c r="U895" s="1">
        <v>42102</v>
      </c>
      <c r="V895" s="1">
        <v>42106</v>
      </c>
      <c r="W895">
        <v>12</v>
      </c>
      <c r="X895" s="6">
        <v>494.49</v>
      </c>
      <c r="Y895">
        <v>87823</v>
      </c>
      <c r="Z895">
        <v>4</v>
      </c>
      <c r="AA895" s="10">
        <v>69</v>
      </c>
      <c r="AB895">
        <v>31.56</v>
      </c>
      <c r="AC895" t="s">
        <v>3061</v>
      </c>
      <c r="AD895" t="s">
        <v>3070</v>
      </c>
      <c r="AE895" t="str">
        <f>IF(Orders[[#This Row],[Discount]]&gt;0, "Discounted", "Non-Discounted")</f>
        <v>Discounted</v>
      </c>
      <c r="AF895">
        <f>IF(Orders[[#This Row],[Profit]]&lt;0,Orders[[#This Row],[Profit]], 0)</f>
        <v>0</v>
      </c>
      <c r="AG895">
        <f>IF(Orders[[#This Row],[Profit]]&gt;0,Orders[[#This Row],[Profit]], 0)</f>
        <v>341.2</v>
      </c>
      <c r="AH895" s="7">
        <f>IFERROR((Orders[[#This Row],[Sales]]/Orders[[#This Row],[Profit_Prodcut/]])*100, "")</f>
        <v>144.92672919109029</v>
      </c>
      <c r="AI895" s="9">
        <f>Orders[[#This Row],[Discount]]</f>
        <v>0.06</v>
      </c>
    </row>
    <row r="896" spans="1:35">
      <c r="A896">
        <v>19501</v>
      </c>
      <c r="B896" t="s">
        <v>28</v>
      </c>
      <c r="C896" s="9">
        <v>0.09</v>
      </c>
      <c r="D896" s="7">
        <v>-175.13</v>
      </c>
      <c r="E896">
        <v>12.88</v>
      </c>
      <c r="F896">
        <v>4.59</v>
      </c>
      <c r="G896">
        <v>1618</v>
      </c>
      <c r="H896" t="s">
        <v>1623</v>
      </c>
      <c r="I896" t="s">
        <v>52</v>
      </c>
      <c r="J896" t="s">
        <v>117</v>
      </c>
      <c r="K896" t="s">
        <v>32</v>
      </c>
      <c r="L896" t="s">
        <v>177</v>
      </c>
      <c r="M896" t="s">
        <v>34</v>
      </c>
      <c r="N896" t="s">
        <v>1624</v>
      </c>
      <c r="O896">
        <v>0.82</v>
      </c>
      <c r="P896" t="s">
        <v>36</v>
      </c>
      <c r="Q896" t="s">
        <v>64</v>
      </c>
      <c r="R896" t="s">
        <v>706</v>
      </c>
      <c r="S896" t="s">
        <v>1625</v>
      </c>
      <c r="T896">
        <v>46322</v>
      </c>
      <c r="U896" s="1">
        <v>42100</v>
      </c>
      <c r="V896" s="1">
        <v>42100</v>
      </c>
      <c r="W896">
        <v>13</v>
      </c>
      <c r="X896" s="6">
        <v>158.13</v>
      </c>
      <c r="Y896">
        <v>90248</v>
      </c>
      <c r="Z896">
        <v>0</v>
      </c>
      <c r="AA896" s="10">
        <v>-110.75</v>
      </c>
      <c r="AB896">
        <v>15.64</v>
      </c>
      <c r="AC896" t="s">
        <v>3061</v>
      </c>
      <c r="AD896" t="s">
        <v>3070</v>
      </c>
      <c r="AE896" t="str">
        <f>IF(Orders[[#This Row],[Discount]]&gt;0, "Discounted", "Non-Discounted")</f>
        <v>Discounted</v>
      </c>
      <c r="AF896">
        <f>IF(Orders[[#This Row],[Profit]]&lt;0,Orders[[#This Row],[Profit]], 0)</f>
        <v>-175.13</v>
      </c>
      <c r="AG896">
        <f>IF(Orders[[#This Row],[Profit]]&gt;0,Orders[[#This Row],[Profit]], 0)</f>
        <v>0</v>
      </c>
      <c r="AH896" s="7" t="str">
        <f>IFERROR((Orders[[#This Row],[Sales]]/Orders[[#This Row],[Profit_Prodcut/]])*100, "")</f>
        <v/>
      </c>
      <c r="AI896" s="9">
        <f>Orders[[#This Row],[Discount]]</f>
        <v>0.09</v>
      </c>
    </row>
    <row r="897" spans="1:35">
      <c r="A897">
        <v>19502</v>
      </c>
      <c r="B897" t="s">
        <v>28</v>
      </c>
      <c r="C897" s="9">
        <v>0.02</v>
      </c>
      <c r="D897" s="7">
        <v>3.96</v>
      </c>
      <c r="E897">
        <v>45.99</v>
      </c>
      <c r="F897">
        <v>4.99</v>
      </c>
      <c r="G897">
        <v>1620</v>
      </c>
      <c r="H897" t="s">
        <v>1626</v>
      </c>
      <c r="I897" t="s">
        <v>30</v>
      </c>
      <c r="J897" t="s">
        <v>117</v>
      </c>
      <c r="K897" t="s">
        <v>80</v>
      </c>
      <c r="L897" t="s">
        <v>81</v>
      </c>
      <c r="M897" t="s">
        <v>62</v>
      </c>
      <c r="N897" t="s">
        <v>1627</v>
      </c>
      <c r="O897">
        <v>0.56999999999999995</v>
      </c>
      <c r="P897" t="s">
        <v>36</v>
      </c>
      <c r="Q897" t="s">
        <v>56</v>
      </c>
      <c r="R897" t="s">
        <v>237</v>
      </c>
      <c r="S897" t="s">
        <v>1213</v>
      </c>
      <c r="T897">
        <v>17602</v>
      </c>
      <c r="U897" s="1">
        <v>42100</v>
      </c>
      <c r="V897" s="1">
        <v>42101</v>
      </c>
      <c r="W897">
        <v>4</v>
      </c>
      <c r="X897" s="6">
        <v>163.01</v>
      </c>
      <c r="Y897">
        <v>90248</v>
      </c>
      <c r="Z897">
        <v>1</v>
      </c>
      <c r="AA897" s="10">
        <v>2.4300000000000002</v>
      </c>
      <c r="AB897">
        <v>3.33</v>
      </c>
      <c r="AC897" t="s">
        <v>3061</v>
      </c>
      <c r="AD897" t="s">
        <v>3070</v>
      </c>
      <c r="AE897" t="str">
        <f>IF(Orders[[#This Row],[Discount]]&gt;0, "Discounted", "Non-Discounted")</f>
        <v>Discounted</v>
      </c>
      <c r="AF897">
        <f>IF(Orders[[#This Row],[Profit]]&lt;0,Orders[[#This Row],[Profit]], 0)</f>
        <v>0</v>
      </c>
      <c r="AG897">
        <f>IF(Orders[[#This Row],[Profit]]&gt;0,Orders[[#This Row],[Profit]], 0)</f>
        <v>3.96</v>
      </c>
      <c r="AH897" s="7">
        <f>IFERROR((Orders[[#This Row],[Sales]]/Orders[[#This Row],[Profit_Prodcut/]])*100, "")</f>
        <v>4116.4141414141413</v>
      </c>
      <c r="AI897" s="9">
        <f>Orders[[#This Row],[Discount]]</f>
        <v>0.02</v>
      </c>
    </row>
    <row r="898" spans="1:35">
      <c r="A898">
        <v>23750</v>
      </c>
      <c r="B898" t="s">
        <v>28</v>
      </c>
      <c r="C898" s="9">
        <v>0.06</v>
      </c>
      <c r="D898" s="7">
        <v>1.62</v>
      </c>
      <c r="E898">
        <v>15.01</v>
      </c>
      <c r="F898">
        <v>8.4</v>
      </c>
      <c r="G898">
        <v>1623</v>
      </c>
      <c r="H898" t="s">
        <v>1628</v>
      </c>
      <c r="I898" t="s">
        <v>52</v>
      </c>
      <c r="J898" t="s">
        <v>61</v>
      </c>
      <c r="K898" t="s">
        <v>32</v>
      </c>
      <c r="L898" t="s">
        <v>112</v>
      </c>
      <c r="M898" t="s">
        <v>62</v>
      </c>
      <c r="N898" t="s">
        <v>1629</v>
      </c>
      <c r="O898">
        <v>0.39</v>
      </c>
      <c r="P898" t="s">
        <v>36</v>
      </c>
      <c r="Q898" t="s">
        <v>64</v>
      </c>
      <c r="R898" t="s">
        <v>706</v>
      </c>
      <c r="S898" t="s">
        <v>1630</v>
      </c>
      <c r="T898">
        <v>46375</v>
      </c>
      <c r="U898" s="1">
        <v>42148</v>
      </c>
      <c r="V898" s="1">
        <v>42150</v>
      </c>
      <c r="W898">
        <v>22</v>
      </c>
      <c r="X898" s="6">
        <v>333.04</v>
      </c>
      <c r="Y898">
        <v>87611</v>
      </c>
      <c r="Z898">
        <v>2</v>
      </c>
      <c r="AA898" s="10">
        <v>0.49</v>
      </c>
      <c r="AB898">
        <v>21.26</v>
      </c>
      <c r="AC898" t="s">
        <v>3060</v>
      </c>
      <c r="AD898" t="s">
        <v>3070</v>
      </c>
      <c r="AE898" t="str">
        <f>IF(Orders[[#This Row],[Discount]]&gt;0, "Discounted", "Non-Discounted")</f>
        <v>Discounted</v>
      </c>
      <c r="AF898">
        <f>IF(Orders[[#This Row],[Profit]]&lt;0,Orders[[#This Row],[Profit]], 0)</f>
        <v>0</v>
      </c>
      <c r="AG898">
        <f>IF(Orders[[#This Row],[Profit]]&gt;0,Orders[[#This Row],[Profit]], 0)</f>
        <v>1.62</v>
      </c>
      <c r="AH898" s="7">
        <f>IFERROR((Orders[[#This Row],[Sales]]/Orders[[#This Row],[Profit_Prodcut/]])*100, "")</f>
        <v>20558.024691358027</v>
      </c>
      <c r="AI898" s="9">
        <f>Orders[[#This Row],[Discount]]</f>
        <v>0.06</v>
      </c>
    </row>
    <row r="899" spans="1:35">
      <c r="A899">
        <v>23751</v>
      </c>
      <c r="B899" t="s">
        <v>28</v>
      </c>
      <c r="C899" s="9">
        <v>0.09</v>
      </c>
      <c r="D899" s="7">
        <v>65.39</v>
      </c>
      <c r="E899">
        <v>40.479999999999997</v>
      </c>
      <c r="F899">
        <v>19.989999999999998</v>
      </c>
      <c r="G899">
        <v>1623</v>
      </c>
      <c r="H899" t="s">
        <v>1628</v>
      </c>
      <c r="I899" t="s">
        <v>52</v>
      </c>
      <c r="J899" t="s">
        <v>61</v>
      </c>
      <c r="K899" t="s">
        <v>80</v>
      </c>
      <c r="L899" t="s">
        <v>183</v>
      </c>
      <c r="M899" t="s">
        <v>62</v>
      </c>
      <c r="N899" t="s">
        <v>833</v>
      </c>
      <c r="O899">
        <v>0.77</v>
      </c>
      <c r="P899" t="s">
        <v>36</v>
      </c>
      <c r="Q899" t="s">
        <v>64</v>
      </c>
      <c r="R899" t="s">
        <v>706</v>
      </c>
      <c r="S899" t="s">
        <v>1630</v>
      </c>
      <c r="T899">
        <v>46375</v>
      </c>
      <c r="U899" s="1">
        <v>42148</v>
      </c>
      <c r="V899" s="1">
        <v>42150</v>
      </c>
      <c r="W899">
        <v>12</v>
      </c>
      <c r="X899" s="6">
        <v>472.44</v>
      </c>
      <c r="Y899">
        <v>87611</v>
      </c>
      <c r="Z899">
        <v>2</v>
      </c>
      <c r="AA899" s="10">
        <v>13.84</v>
      </c>
      <c r="AB899">
        <v>46.72</v>
      </c>
      <c r="AC899" t="s">
        <v>3060</v>
      </c>
      <c r="AD899" t="s">
        <v>3070</v>
      </c>
      <c r="AE899" t="str">
        <f>IF(Orders[[#This Row],[Discount]]&gt;0, "Discounted", "Non-Discounted")</f>
        <v>Discounted</v>
      </c>
      <c r="AF899">
        <f>IF(Orders[[#This Row],[Profit]]&lt;0,Orders[[#This Row],[Profit]], 0)</f>
        <v>0</v>
      </c>
      <c r="AG899">
        <f>IF(Orders[[#This Row],[Profit]]&gt;0,Orders[[#This Row],[Profit]], 0)</f>
        <v>65.39</v>
      </c>
      <c r="AH899" s="7">
        <f>IFERROR((Orders[[#This Row],[Sales]]/Orders[[#This Row],[Profit_Prodcut/]])*100, "")</f>
        <v>722.49579446398536</v>
      </c>
      <c r="AI899" s="9">
        <f>Orders[[#This Row],[Discount]]</f>
        <v>0.09</v>
      </c>
    </row>
    <row r="900" spans="1:35">
      <c r="A900">
        <v>23752</v>
      </c>
      <c r="B900" t="s">
        <v>28</v>
      </c>
      <c r="C900" s="9">
        <v>0.05</v>
      </c>
      <c r="D900" s="7">
        <v>1.34</v>
      </c>
      <c r="E900">
        <v>12.28</v>
      </c>
      <c r="F900">
        <v>6.13</v>
      </c>
      <c r="G900">
        <v>1623</v>
      </c>
      <c r="H900" t="s">
        <v>1628</v>
      </c>
      <c r="I900" t="s">
        <v>52</v>
      </c>
      <c r="J900" t="s">
        <v>61</v>
      </c>
      <c r="K900" t="s">
        <v>32</v>
      </c>
      <c r="L900" t="s">
        <v>144</v>
      </c>
      <c r="M900" t="s">
        <v>62</v>
      </c>
      <c r="N900" t="s">
        <v>1463</v>
      </c>
      <c r="O900">
        <v>0.56999999999999995</v>
      </c>
      <c r="P900" t="s">
        <v>36</v>
      </c>
      <c r="Q900" t="s">
        <v>64</v>
      </c>
      <c r="R900" t="s">
        <v>706</v>
      </c>
      <c r="S900" t="s">
        <v>1630</v>
      </c>
      <c r="T900">
        <v>46375</v>
      </c>
      <c r="U900" s="1">
        <v>42148</v>
      </c>
      <c r="V900" s="1">
        <v>42149</v>
      </c>
      <c r="W900">
        <v>1</v>
      </c>
      <c r="X900" s="6">
        <v>18.73</v>
      </c>
      <c r="Y900">
        <v>87611</v>
      </c>
      <c r="Z900">
        <v>1</v>
      </c>
      <c r="AA900" s="10">
        <v>7.13</v>
      </c>
      <c r="AB900">
        <v>0.99</v>
      </c>
      <c r="AC900" t="s">
        <v>3060</v>
      </c>
      <c r="AD900" t="s">
        <v>3070</v>
      </c>
      <c r="AE900" t="str">
        <f>IF(Orders[[#This Row],[Discount]]&gt;0, "Discounted", "Non-Discounted")</f>
        <v>Discounted</v>
      </c>
      <c r="AF900">
        <f>IF(Orders[[#This Row],[Profit]]&lt;0,Orders[[#This Row],[Profit]], 0)</f>
        <v>0</v>
      </c>
      <c r="AG900">
        <f>IF(Orders[[#This Row],[Profit]]&gt;0,Orders[[#This Row],[Profit]], 0)</f>
        <v>1.34</v>
      </c>
      <c r="AH900" s="7">
        <f>IFERROR((Orders[[#This Row],[Sales]]/Orders[[#This Row],[Profit_Prodcut/]])*100, "")</f>
        <v>1397.7611940298507</v>
      </c>
      <c r="AI900" s="9">
        <f>Orders[[#This Row],[Discount]]</f>
        <v>0.05</v>
      </c>
    </row>
    <row r="901" spans="1:35">
      <c r="A901">
        <v>21145</v>
      </c>
      <c r="B901" t="s">
        <v>59</v>
      </c>
      <c r="C901" s="9">
        <v>0.08</v>
      </c>
      <c r="D901" s="7">
        <v>1674.75</v>
      </c>
      <c r="E901">
        <v>213.45</v>
      </c>
      <c r="F901">
        <v>14.7</v>
      </c>
      <c r="G901">
        <v>1625</v>
      </c>
      <c r="H901" t="s">
        <v>1631</v>
      </c>
      <c r="I901" t="s">
        <v>42</v>
      </c>
      <c r="J901" t="s">
        <v>43</v>
      </c>
      <c r="K901" t="s">
        <v>80</v>
      </c>
      <c r="L901" t="s">
        <v>88</v>
      </c>
      <c r="M901" t="s">
        <v>46</v>
      </c>
      <c r="N901" t="s">
        <v>294</v>
      </c>
      <c r="O901">
        <v>0.59</v>
      </c>
      <c r="P901" t="s">
        <v>36</v>
      </c>
      <c r="Q901" t="s">
        <v>56</v>
      </c>
      <c r="R901" t="s">
        <v>74</v>
      </c>
      <c r="S901" t="s">
        <v>1632</v>
      </c>
      <c r="T901">
        <v>11542</v>
      </c>
      <c r="U901" s="1">
        <v>42090</v>
      </c>
      <c r="V901" s="1">
        <v>42092</v>
      </c>
      <c r="W901">
        <v>12</v>
      </c>
      <c r="X901" s="6">
        <v>2427.1799999999998</v>
      </c>
      <c r="Y901">
        <v>90600</v>
      </c>
      <c r="Z901">
        <v>2</v>
      </c>
      <c r="AA901" s="10">
        <v>69</v>
      </c>
      <c r="AB901">
        <v>211.06</v>
      </c>
      <c r="AC901" t="s">
        <v>3062</v>
      </c>
      <c r="AD901" t="s">
        <v>3070</v>
      </c>
      <c r="AE901" t="str">
        <f>IF(Orders[[#This Row],[Discount]]&gt;0, "Discounted", "Non-Discounted")</f>
        <v>Discounted</v>
      </c>
      <c r="AF901">
        <f>IF(Orders[[#This Row],[Profit]]&lt;0,Orders[[#This Row],[Profit]], 0)</f>
        <v>0</v>
      </c>
      <c r="AG901">
        <f>IF(Orders[[#This Row],[Profit]]&gt;0,Orders[[#This Row],[Profit]], 0)</f>
        <v>1674.75</v>
      </c>
      <c r="AH901" s="7">
        <f>IFERROR((Orders[[#This Row],[Sales]]/Orders[[#This Row],[Profit_Prodcut/]])*100, "")</f>
        <v>144.92789968652036</v>
      </c>
      <c r="AI901" s="9">
        <f>Orders[[#This Row],[Discount]]</f>
        <v>0.08</v>
      </c>
    </row>
    <row r="902" spans="1:35">
      <c r="A902">
        <v>21146</v>
      </c>
      <c r="B902" t="s">
        <v>59</v>
      </c>
      <c r="C902" s="9">
        <v>0.1</v>
      </c>
      <c r="D902" s="7">
        <v>300.05</v>
      </c>
      <c r="E902">
        <v>55.98</v>
      </c>
      <c r="F902">
        <v>13.88</v>
      </c>
      <c r="G902">
        <v>1625</v>
      </c>
      <c r="H902" t="s">
        <v>1631</v>
      </c>
      <c r="I902" t="s">
        <v>52</v>
      </c>
      <c r="J902" t="s">
        <v>43</v>
      </c>
      <c r="K902" t="s">
        <v>32</v>
      </c>
      <c r="L902" t="s">
        <v>96</v>
      </c>
      <c r="M902" t="s">
        <v>62</v>
      </c>
      <c r="N902" t="s">
        <v>1633</v>
      </c>
      <c r="O902">
        <v>0.36</v>
      </c>
      <c r="P902" t="s">
        <v>36</v>
      </c>
      <c r="Q902" t="s">
        <v>56</v>
      </c>
      <c r="R902" t="s">
        <v>74</v>
      </c>
      <c r="S902" t="s">
        <v>1632</v>
      </c>
      <c r="T902">
        <v>11542</v>
      </c>
      <c r="U902" s="1">
        <v>42090</v>
      </c>
      <c r="V902" s="1">
        <v>42092</v>
      </c>
      <c r="W902">
        <v>8</v>
      </c>
      <c r="X902" s="6">
        <v>434.85</v>
      </c>
      <c r="Y902">
        <v>90600</v>
      </c>
      <c r="Z902">
        <v>2</v>
      </c>
      <c r="AA902" s="10">
        <v>69</v>
      </c>
      <c r="AB902">
        <v>48.32</v>
      </c>
      <c r="AC902" t="s">
        <v>3062</v>
      </c>
      <c r="AD902" t="s">
        <v>3070</v>
      </c>
      <c r="AE902" t="str">
        <f>IF(Orders[[#This Row],[Discount]]&gt;0, "Discounted", "Non-Discounted")</f>
        <v>Discounted</v>
      </c>
      <c r="AF902">
        <f>IF(Orders[[#This Row],[Profit]]&lt;0,Orders[[#This Row],[Profit]], 0)</f>
        <v>0</v>
      </c>
      <c r="AG902">
        <f>IF(Orders[[#This Row],[Profit]]&gt;0,Orders[[#This Row],[Profit]], 0)</f>
        <v>300.05</v>
      </c>
      <c r="AH902" s="7">
        <f>IFERROR((Orders[[#This Row],[Sales]]/Orders[[#This Row],[Profit_Prodcut/]])*100, "")</f>
        <v>144.9258456923846</v>
      </c>
      <c r="AI902" s="9">
        <f>Orders[[#This Row],[Discount]]</f>
        <v>0.1</v>
      </c>
    </row>
    <row r="903" spans="1:35">
      <c r="A903">
        <v>21147</v>
      </c>
      <c r="B903" t="s">
        <v>59</v>
      </c>
      <c r="C903" s="9">
        <v>0</v>
      </c>
      <c r="D903" s="7">
        <v>-28.09</v>
      </c>
      <c r="E903">
        <v>16.059999999999999</v>
      </c>
      <c r="F903">
        <v>8.34</v>
      </c>
      <c r="G903">
        <v>1625</v>
      </c>
      <c r="H903" t="s">
        <v>1631</v>
      </c>
      <c r="I903" t="s">
        <v>52</v>
      </c>
      <c r="J903" t="s">
        <v>43</v>
      </c>
      <c r="K903" t="s">
        <v>32</v>
      </c>
      <c r="L903" t="s">
        <v>144</v>
      </c>
      <c r="M903" t="s">
        <v>62</v>
      </c>
      <c r="N903" t="s">
        <v>1634</v>
      </c>
      <c r="O903">
        <v>0.59</v>
      </c>
      <c r="P903" t="s">
        <v>36</v>
      </c>
      <c r="Q903" t="s">
        <v>56</v>
      </c>
      <c r="R903" t="s">
        <v>74</v>
      </c>
      <c r="S903" t="s">
        <v>1632</v>
      </c>
      <c r="T903">
        <v>11542</v>
      </c>
      <c r="U903" s="1">
        <v>42090</v>
      </c>
      <c r="V903" s="1">
        <v>42091</v>
      </c>
      <c r="W903">
        <v>1</v>
      </c>
      <c r="X903" s="6">
        <v>19.16</v>
      </c>
      <c r="Y903">
        <v>90600</v>
      </c>
      <c r="Z903">
        <v>1</v>
      </c>
      <c r="AA903" s="10">
        <v>-146.61000000000001</v>
      </c>
      <c r="AB903">
        <v>0</v>
      </c>
      <c r="AC903" t="s">
        <v>3062</v>
      </c>
      <c r="AD903" t="s">
        <v>3071</v>
      </c>
      <c r="AE903" t="str">
        <f>IF(Orders[[#This Row],[Discount]]&gt;0, "Discounted", "Non-Discounted")</f>
        <v>Non-Discounted</v>
      </c>
      <c r="AF903">
        <f>IF(Orders[[#This Row],[Profit]]&lt;0,Orders[[#This Row],[Profit]], 0)</f>
        <v>-28.09</v>
      </c>
      <c r="AG903">
        <f>IF(Orders[[#This Row],[Profit]]&gt;0,Orders[[#This Row],[Profit]], 0)</f>
        <v>0</v>
      </c>
      <c r="AH903" s="7" t="str">
        <f>IFERROR((Orders[[#This Row],[Sales]]/Orders[[#This Row],[Profit_Prodcut/]])*100, "")</f>
        <v/>
      </c>
      <c r="AI903" s="9">
        <f>Orders[[#This Row],[Discount]]</f>
        <v>0</v>
      </c>
    </row>
    <row r="904" spans="1:35">
      <c r="A904">
        <v>21270</v>
      </c>
      <c r="B904" t="s">
        <v>59</v>
      </c>
      <c r="C904" s="9">
        <v>0</v>
      </c>
      <c r="D904" s="7">
        <v>-263.11</v>
      </c>
      <c r="E904">
        <v>209.37</v>
      </c>
      <c r="F904">
        <v>69</v>
      </c>
      <c r="G904">
        <v>1625</v>
      </c>
      <c r="H904" t="s">
        <v>1631</v>
      </c>
      <c r="I904" t="s">
        <v>52</v>
      </c>
      <c r="J904" t="s">
        <v>43</v>
      </c>
      <c r="K904" t="s">
        <v>44</v>
      </c>
      <c r="L904" t="s">
        <v>155</v>
      </c>
      <c r="M904" t="s">
        <v>239</v>
      </c>
      <c r="N904" t="s">
        <v>1635</v>
      </c>
      <c r="O904">
        <v>0.79</v>
      </c>
      <c r="P904" t="s">
        <v>36</v>
      </c>
      <c r="Q904" t="s">
        <v>56</v>
      </c>
      <c r="R904" t="s">
        <v>74</v>
      </c>
      <c r="S904" t="s">
        <v>1632</v>
      </c>
      <c r="T904">
        <v>11542</v>
      </c>
      <c r="U904" s="1">
        <v>42051</v>
      </c>
      <c r="V904" s="1">
        <v>42053</v>
      </c>
      <c r="W904">
        <v>11</v>
      </c>
      <c r="X904" s="6">
        <v>1959.88</v>
      </c>
      <c r="Y904">
        <v>90601</v>
      </c>
      <c r="Z904">
        <v>2</v>
      </c>
      <c r="AA904" s="10">
        <v>-13.42</v>
      </c>
      <c r="AB904">
        <v>0</v>
      </c>
      <c r="AC904" t="s">
        <v>3059</v>
      </c>
      <c r="AD904" t="s">
        <v>3071</v>
      </c>
      <c r="AE904" t="str">
        <f>IF(Orders[[#This Row],[Discount]]&gt;0, "Discounted", "Non-Discounted")</f>
        <v>Non-Discounted</v>
      </c>
      <c r="AF904">
        <f>IF(Orders[[#This Row],[Profit]]&lt;0,Orders[[#This Row],[Profit]], 0)</f>
        <v>-263.11</v>
      </c>
      <c r="AG904">
        <f>IF(Orders[[#This Row],[Profit]]&gt;0,Orders[[#This Row],[Profit]], 0)</f>
        <v>0</v>
      </c>
      <c r="AH904" s="7" t="str">
        <f>IFERROR((Orders[[#This Row],[Sales]]/Orders[[#This Row],[Profit_Prodcut/]])*100, "")</f>
        <v/>
      </c>
      <c r="AI904" s="9">
        <f>Orders[[#This Row],[Discount]]</f>
        <v>0</v>
      </c>
    </row>
    <row r="905" spans="1:35">
      <c r="A905">
        <v>23604</v>
      </c>
      <c r="B905" t="s">
        <v>28</v>
      </c>
      <c r="C905" s="9">
        <v>0.06</v>
      </c>
      <c r="D905" s="7">
        <v>-38.81</v>
      </c>
      <c r="E905">
        <v>43.57</v>
      </c>
      <c r="F905">
        <v>16.36</v>
      </c>
      <c r="G905">
        <v>1627</v>
      </c>
      <c r="H905" t="s">
        <v>1636</v>
      </c>
      <c r="I905" t="s">
        <v>52</v>
      </c>
      <c r="J905" t="s">
        <v>31</v>
      </c>
      <c r="K905" t="s">
        <v>32</v>
      </c>
      <c r="L905" t="s">
        <v>144</v>
      </c>
      <c r="M905" t="s">
        <v>62</v>
      </c>
      <c r="N905" t="s">
        <v>1637</v>
      </c>
      <c r="O905">
        <v>0.55000000000000004</v>
      </c>
      <c r="P905" t="s">
        <v>36</v>
      </c>
      <c r="Q905" t="s">
        <v>139</v>
      </c>
      <c r="R905" t="s">
        <v>247</v>
      </c>
      <c r="S905" t="s">
        <v>1638</v>
      </c>
      <c r="T905">
        <v>37743</v>
      </c>
      <c r="U905" s="1">
        <v>42152</v>
      </c>
      <c r="V905" s="1">
        <v>42154</v>
      </c>
      <c r="W905">
        <v>17</v>
      </c>
      <c r="X905" s="6">
        <v>710.16</v>
      </c>
      <c r="Y905">
        <v>90602</v>
      </c>
      <c r="Z905">
        <v>2</v>
      </c>
      <c r="AA905" s="10">
        <v>-5.46</v>
      </c>
      <c r="AB905">
        <v>45.33</v>
      </c>
      <c r="AC905" t="s">
        <v>3060</v>
      </c>
      <c r="AD905" t="s">
        <v>3070</v>
      </c>
      <c r="AE905" t="str">
        <f>IF(Orders[[#This Row],[Discount]]&gt;0, "Discounted", "Non-Discounted")</f>
        <v>Discounted</v>
      </c>
      <c r="AF905">
        <f>IF(Orders[[#This Row],[Profit]]&lt;0,Orders[[#This Row],[Profit]], 0)</f>
        <v>-38.81</v>
      </c>
      <c r="AG905">
        <f>IF(Orders[[#This Row],[Profit]]&gt;0,Orders[[#This Row],[Profit]], 0)</f>
        <v>0</v>
      </c>
      <c r="AH905" s="7" t="str">
        <f>IFERROR((Orders[[#This Row],[Sales]]/Orders[[#This Row],[Profit_Prodcut/]])*100, "")</f>
        <v/>
      </c>
      <c r="AI905" s="9">
        <f>Orders[[#This Row],[Discount]]</f>
        <v>0.06</v>
      </c>
    </row>
    <row r="906" spans="1:35">
      <c r="A906">
        <v>19769</v>
      </c>
      <c r="B906" t="s">
        <v>28</v>
      </c>
      <c r="C906" s="9">
        <v>0.08</v>
      </c>
      <c r="D906" s="7">
        <v>15.98</v>
      </c>
      <c r="E906">
        <v>8.09</v>
      </c>
      <c r="F906">
        <v>7.96</v>
      </c>
      <c r="G906">
        <v>1632</v>
      </c>
      <c r="H906" t="s">
        <v>1639</v>
      </c>
      <c r="I906" t="s">
        <v>30</v>
      </c>
      <c r="J906" t="s">
        <v>43</v>
      </c>
      <c r="K906" t="s">
        <v>44</v>
      </c>
      <c r="L906" t="s">
        <v>53</v>
      </c>
      <c r="M906" t="s">
        <v>62</v>
      </c>
      <c r="N906" t="s">
        <v>160</v>
      </c>
      <c r="O906">
        <v>0.49</v>
      </c>
      <c r="P906" t="s">
        <v>36</v>
      </c>
      <c r="Q906" t="s">
        <v>139</v>
      </c>
      <c r="R906" t="s">
        <v>674</v>
      </c>
      <c r="S906" t="s">
        <v>1640</v>
      </c>
      <c r="T906">
        <v>39401</v>
      </c>
      <c r="U906" s="1">
        <v>42019</v>
      </c>
      <c r="V906" s="1">
        <v>42020</v>
      </c>
      <c r="W906">
        <v>6</v>
      </c>
      <c r="X906" s="6">
        <v>48.25</v>
      </c>
      <c r="Y906">
        <v>90530</v>
      </c>
      <c r="Z906">
        <v>1</v>
      </c>
      <c r="AA906" s="10">
        <v>33.130000000000003</v>
      </c>
      <c r="AB906">
        <v>4.2</v>
      </c>
      <c r="AC906" t="s">
        <v>3057</v>
      </c>
      <c r="AD906" t="s">
        <v>3070</v>
      </c>
      <c r="AE906" t="str">
        <f>IF(Orders[[#This Row],[Discount]]&gt;0, "Discounted", "Non-Discounted")</f>
        <v>Discounted</v>
      </c>
      <c r="AF906">
        <f>IF(Orders[[#This Row],[Profit]]&lt;0,Orders[[#This Row],[Profit]], 0)</f>
        <v>0</v>
      </c>
      <c r="AG906">
        <f>IF(Orders[[#This Row],[Profit]]&gt;0,Orders[[#This Row],[Profit]], 0)</f>
        <v>15.98</v>
      </c>
      <c r="AH906" s="7">
        <f>IFERROR((Orders[[#This Row],[Sales]]/Orders[[#This Row],[Profit_Prodcut/]])*100, "")</f>
        <v>301.93992490613266</v>
      </c>
      <c r="AI906" s="9">
        <f>Orders[[#This Row],[Discount]]</f>
        <v>0.08</v>
      </c>
    </row>
    <row r="907" spans="1:35">
      <c r="A907">
        <v>20359</v>
      </c>
      <c r="B907" t="s">
        <v>28</v>
      </c>
      <c r="C907" s="9">
        <v>0.02</v>
      </c>
      <c r="D907" s="7">
        <v>-88.16</v>
      </c>
      <c r="E907">
        <v>25.99</v>
      </c>
      <c r="F907">
        <v>5.37</v>
      </c>
      <c r="G907">
        <v>1632</v>
      </c>
      <c r="H907" t="s">
        <v>1639</v>
      </c>
      <c r="I907" t="s">
        <v>52</v>
      </c>
      <c r="J907" t="s">
        <v>43</v>
      </c>
      <c r="K907" t="s">
        <v>32</v>
      </c>
      <c r="L907" t="s">
        <v>33</v>
      </c>
      <c r="M907" t="s">
        <v>62</v>
      </c>
      <c r="N907" t="s">
        <v>1641</v>
      </c>
      <c r="O907">
        <v>0.56000000000000005</v>
      </c>
      <c r="P907" t="s">
        <v>36</v>
      </c>
      <c r="Q907" t="s">
        <v>139</v>
      </c>
      <c r="R907" t="s">
        <v>674</v>
      </c>
      <c r="S907" t="s">
        <v>1640</v>
      </c>
      <c r="T907">
        <v>39401</v>
      </c>
      <c r="U907" s="1">
        <v>42109</v>
      </c>
      <c r="V907" s="1">
        <v>42111</v>
      </c>
      <c r="W907">
        <v>9</v>
      </c>
      <c r="X907" s="6">
        <v>243.24</v>
      </c>
      <c r="Y907">
        <v>90533</v>
      </c>
      <c r="Z907">
        <v>2</v>
      </c>
      <c r="AA907" s="10">
        <v>-36.24</v>
      </c>
      <c r="AB907">
        <v>4.96</v>
      </c>
      <c r="AC907" t="s">
        <v>3061</v>
      </c>
      <c r="AD907" t="s">
        <v>3070</v>
      </c>
      <c r="AE907" t="str">
        <f>IF(Orders[[#This Row],[Discount]]&gt;0, "Discounted", "Non-Discounted")</f>
        <v>Discounted</v>
      </c>
      <c r="AF907">
        <f>IF(Orders[[#This Row],[Profit]]&lt;0,Orders[[#This Row],[Profit]], 0)</f>
        <v>-88.16</v>
      </c>
      <c r="AG907">
        <f>IF(Orders[[#This Row],[Profit]]&gt;0,Orders[[#This Row],[Profit]], 0)</f>
        <v>0</v>
      </c>
      <c r="AH907" s="7" t="str">
        <f>IFERROR((Orders[[#This Row],[Sales]]/Orders[[#This Row],[Profit_Prodcut/]])*100, "")</f>
        <v/>
      </c>
      <c r="AI907" s="9">
        <f>Orders[[#This Row],[Discount]]</f>
        <v>0.02</v>
      </c>
    </row>
    <row r="908" spans="1:35">
      <c r="A908">
        <v>24786</v>
      </c>
      <c r="B908" t="s">
        <v>40</v>
      </c>
      <c r="C908" s="9">
        <v>0.03</v>
      </c>
      <c r="D908" s="7">
        <v>-76.11</v>
      </c>
      <c r="E908">
        <v>5.98</v>
      </c>
      <c r="F908">
        <v>3.85</v>
      </c>
      <c r="G908">
        <v>1633</v>
      </c>
      <c r="H908" t="s">
        <v>1642</v>
      </c>
      <c r="I908" t="s">
        <v>52</v>
      </c>
      <c r="J908" t="s">
        <v>43</v>
      </c>
      <c r="K908" t="s">
        <v>80</v>
      </c>
      <c r="L908" t="s">
        <v>183</v>
      </c>
      <c r="M908" t="s">
        <v>54</v>
      </c>
      <c r="N908" t="s">
        <v>1139</v>
      </c>
      <c r="O908">
        <v>0.68</v>
      </c>
      <c r="P908" t="s">
        <v>36</v>
      </c>
      <c r="Q908" t="s">
        <v>139</v>
      </c>
      <c r="R908" t="s">
        <v>674</v>
      </c>
      <c r="S908" t="s">
        <v>1643</v>
      </c>
      <c r="T908">
        <v>38637</v>
      </c>
      <c r="U908" s="1">
        <v>42045</v>
      </c>
      <c r="V908" s="1">
        <v>42047</v>
      </c>
      <c r="W908">
        <v>6</v>
      </c>
      <c r="X908" s="6">
        <v>38.54</v>
      </c>
      <c r="Y908">
        <v>90531</v>
      </c>
      <c r="Z908">
        <v>2</v>
      </c>
      <c r="AA908" s="10">
        <v>-197.47</v>
      </c>
      <c r="AB908">
        <v>1.19</v>
      </c>
      <c r="AC908" t="s">
        <v>3059</v>
      </c>
      <c r="AD908" t="s">
        <v>3070</v>
      </c>
      <c r="AE908" t="str">
        <f>IF(Orders[[#This Row],[Discount]]&gt;0, "Discounted", "Non-Discounted")</f>
        <v>Discounted</v>
      </c>
      <c r="AF908">
        <f>IF(Orders[[#This Row],[Profit]]&lt;0,Orders[[#This Row],[Profit]], 0)</f>
        <v>-76.11</v>
      </c>
      <c r="AG908">
        <f>IF(Orders[[#This Row],[Profit]]&gt;0,Orders[[#This Row],[Profit]], 0)</f>
        <v>0</v>
      </c>
      <c r="AH908" s="7" t="str">
        <f>IFERROR((Orders[[#This Row],[Sales]]/Orders[[#This Row],[Profit_Prodcut/]])*100, "")</f>
        <v/>
      </c>
      <c r="AI908" s="9">
        <f>Orders[[#This Row],[Discount]]</f>
        <v>0.03</v>
      </c>
    </row>
    <row r="909" spans="1:35">
      <c r="A909">
        <v>26340</v>
      </c>
      <c r="B909" t="s">
        <v>40</v>
      </c>
      <c r="C909" s="9">
        <v>0.08</v>
      </c>
      <c r="D909" s="7">
        <v>-73.489999999999995</v>
      </c>
      <c r="E909">
        <v>100.97</v>
      </c>
      <c r="F909">
        <v>14</v>
      </c>
      <c r="G909">
        <v>1634</v>
      </c>
      <c r="H909" t="s">
        <v>1644</v>
      </c>
      <c r="I909" t="s">
        <v>42</v>
      </c>
      <c r="J909" t="s">
        <v>43</v>
      </c>
      <c r="K909" t="s">
        <v>80</v>
      </c>
      <c r="L909" t="s">
        <v>88</v>
      </c>
      <c r="M909" t="s">
        <v>46</v>
      </c>
      <c r="N909" t="s">
        <v>1645</v>
      </c>
      <c r="O909">
        <v>0.37</v>
      </c>
      <c r="P909" t="s">
        <v>36</v>
      </c>
      <c r="Q909" t="s">
        <v>139</v>
      </c>
      <c r="R909" t="s">
        <v>674</v>
      </c>
      <c r="S909" t="s">
        <v>1646</v>
      </c>
      <c r="T909">
        <v>39212</v>
      </c>
      <c r="U909" s="1">
        <v>42103</v>
      </c>
      <c r="V909" s="1">
        <v>42104</v>
      </c>
      <c r="W909">
        <v>15</v>
      </c>
      <c r="X909" s="6">
        <v>1483.16</v>
      </c>
      <c r="Y909">
        <v>90532</v>
      </c>
      <c r="Z909">
        <v>1</v>
      </c>
      <c r="AA909" s="10">
        <v>-4.96</v>
      </c>
      <c r="AB909">
        <v>128.97</v>
      </c>
      <c r="AC909" t="s">
        <v>3061</v>
      </c>
      <c r="AD909" t="s">
        <v>3070</v>
      </c>
      <c r="AE909" t="str">
        <f>IF(Orders[[#This Row],[Discount]]&gt;0, "Discounted", "Non-Discounted")</f>
        <v>Discounted</v>
      </c>
      <c r="AF909">
        <f>IF(Orders[[#This Row],[Profit]]&lt;0,Orders[[#This Row],[Profit]], 0)</f>
        <v>-73.489999999999995</v>
      </c>
      <c r="AG909">
        <f>IF(Orders[[#This Row],[Profit]]&gt;0,Orders[[#This Row],[Profit]], 0)</f>
        <v>0</v>
      </c>
      <c r="AH909" s="7" t="str">
        <f>IFERROR((Orders[[#This Row],[Sales]]/Orders[[#This Row],[Profit_Prodcut/]])*100, "")</f>
        <v/>
      </c>
      <c r="AI909" s="9">
        <f>Orders[[#This Row],[Discount]]</f>
        <v>0.08</v>
      </c>
    </row>
    <row r="910" spans="1:35">
      <c r="A910">
        <v>19144</v>
      </c>
      <c r="B910" t="s">
        <v>50</v>
      </c>
      <c r="C910" s="9">
        <v>0.08</v>
      </c>
      <c r="D910" s="7">
        <v>-272.86</v>
      </c>
      <c r="E910">
        <v>115.99</v>
      </c>
      <c r="F910">
        <v>56.14</v>
      </c>
      <c r="G910">
        <v>1636</v>
      </c>
      <c r="H910" t="s">
        <v>1647</v>
      </c>
      <c r="I910" t="s">
        <v>42</v>
      </c>
      <c r="J910" t="s">
        <v>43</v>
      </c>
      <c r="K910" t="s">
        <v>80</v>
      </c>
      <c r="L910" t="s">
        <v>88</v>
      </c>
      <c r="M910" t="s">
        <v>46</v>
      </c>
      <c r="N910" t="s">
        <v>1357</v>
      </c>
      <c r="O910">
        <v>0.4</v>
      </c>
      <c r="P910" t="s">
        <v>36</v>
      </c>
      <c r="Q910" t="s">
        <v>37</v>
      </c>
      <c r="R910" t="s">
        <v>48</v>
      </c>
      <c r="S910" t="s">
        <v>1648</v>
      </c>
      <c r="T910">
        <v>93905</v>
      </c>
      <c r="U910" s="1">
        <v>42018</v>
      </c>
      <c r="V910" s="1">
        <v>42020</v>
      </c>
      <c r="W910">
        <v>5</v>
      </c>
      <c r="X910" s="6">
        <v>562.92999999999995</v>
      </c>
      <c r="Y910">
        <v>89704</v>
      </c>
      <c r="Z910">
        <v>2</v>
      </c>
      <c r="AA910" s="10">
        <v>-48.47</v>
      </c>
      <c r="AB910">
        <v>48.95</v>
      </c>
      <c r="AC910" t="s">
        <v>3057</v>
      </c>
      <c r="AD910" t="s">
        <v>3070</v>
      </c>
      <c r="AE910" t="str">
        <f>IF(Orders[[#This Row],[Discount]]&gt;0, "Discounted", "Non-Discounted")</f>
        <v>Discounted</v>
      </c>
      <c r="AF910">
        <f>IF(Orders[[#This Row],[Profit]]&lt;0,Orders[[#This Row],[Profit]], 0)</f>
        <v>-272.86</v>
      </c>
      <c r="AG910">
        <f>IF(Orders[[#This Row],[Profit]]&gt;0,Orders[[#This Row],[Profit]], 0)</f>
        <v>0</v>
      </c>
      <c r="AH910" s="7" t="str">
        <f>IFERROR((Orders[[#This Row],[Sales]]/Orders[[#This Row],[Profit_Prodcut/]])*100, "")</f>
        <v/>
      </c>
      <c r="AI910" s="9">
        <f>Orders[[#This Row],[Discount]]</f>
        <v>0.08</v>
      </c>
    </row>
    <row r="911" spans="1:35">
      <c r="A911">
        <v>19145</v>
      </c>
      <c r="B911" t="s">
        <v>50</v>
      </c>
      <c r="C911" s="9">
        <v>0.08</v>
      </c>
      <c r="D911" s="7">
        <v>10.58</v>
      </c>
      <c r="E911">
        <v>4.28</v>
      </c>
      <c r="F911">
        <v>0.94</v>
      </c>
      <c r="G911">
        <v>1636</v>
      </c>
      <c r="H911" t="s">
        <v>1647</v>
      </c>
      <c r="I911" t="s">
        <v>52</v>
      </c>
      <c r="J911" t="s">
        <v>43</v>
      </c>
      <c r="K911" t="s">
        <v>32</v>
      </c>
      <c r="L911" t="s">
        <v>33</v>
      </c>
      <c r="M911" t="s">
        <v>34</v>
      </c>
      <c r="N911" t="s">
        <v>1649</v>
      </c>
      <c r="O911">
        <v>0.56000000000000005</v>
      </c>
      <c r="P911" t="s">
        <v>36</v>
      </c>
      <c r="Q911" t="s">
        <v>37</v>
      </c>
      <c r="R911" t="s">
        <v>48</v>
      </c>
      <c r="S911" t="s">
        <v>1648</v>
      </c>
      <c r="T911">
        <v>93905</v>
      </c>
      <c r="U911" s="1">
        <v>42018</v>
      </c>
      <c r="V911" s="1">
        <v>42021</v>
      </c>
      <c r="W911">
        <v>7</v>
      </c>
      <c r="X911" s="6">
        <v>29.18</v>
      </c>
      <c r="Y911">
        <v>89704</v>
      </c>
      <c r="Z911">
        <v>3</v>
      </c>
      <c r="AA911" s="10">
        <v>36.25</v>
      </c>
      <c r="AB911">
        <v>2.54</v>
      </c>
      <c r="AC911" t="s">
        <v>3057</v>
      </c>
      <c r="AD911" t="s">
        <v>3070</v>
      </c>
      <c r="AE911" t="str">
        <f>IF(Orders[[#This Row],[Discount]]&gt;0, "Discounted", "Non-Discounted")</f>
        <v>Discounted</v>
      </c>
      <c r="AF911">
        <f>IF(Orders[[#This Row],[Profit]]&lt;0,Orders[[#This Row],[Profit]], 0)</f>
        <v>0</v>
      </c>
      <c r="AG911">
        <f>IF(Orders[[#This Row],[Profit]]&gt;0,Orders[[#This Row],[Profit]], 0)</f>
        <v>10.58</v>
      </c>
      <c r="AH911" s="7">
        <f>IFERROR((Orders[[#This Row],[Sales]]/Orders[[#This Row],[Profit_Prodcut/]])*100, "")</f>
        <v>275.80340264650283</v>
      </c>
      <c r="AI911" s="9">
        <f>Orders[[#This Row],[Discount]]</f>
        <v>0.08</v>
      </c>
    </row>
    <row r="912" spans="1:35">
      <c r="A912">
        <v>20869</v>
      </c>
      <c r="B912" t="s">
        <v>28</v>
      </c>
      <c r="C912" s="9">
        <v>0.04</v>
      </c>
      <c r="D912" s="7">
        <v>1127.55</v>
      </c>
      <c r="E912">
        <v>136.97999999999999</v>
      </c>
      <c r="F912">
        <v>24.49</v>
      </c>
      <c r="G912">
        <v>1636</v>
      </c>
      <c r="H912" t="s">
        <v>1647</v>
      </c>
      <c r="I912" t="s">
        <v>30</v>
      </c>
      <c r="J912" t="s">
        <v>43</v>
      </c>
      <c r="K912" t="s">
        <v>44</v>
      </c>
      <c r="L912" t="s">
        <v>53</v>
      </c>
      <c r="M912" t="s">
        <v>239</v>
      </c>
      <c r="N912" t="s">
        <v>1650</v>
      </c>
      <c r="O912">
        <v>0.59</v>
      </c>
      <c r="P912" t="s">
        <v>36</v>
      </c>
      <c r="Q912" t="s">
        <v>37</v>
      </c>
      <c r="R912" t="s">
        <v>48</v>
      </c>
      <c r="S912" t="s">
        <v>1648</v>
      </c>
      <c r="T912">
        <v>93905</v>
      </c>
      <c r="U912" s="1">
        <v>42016</v>
      </c>
      <c r="V912" s="1">
        <v>42018</v>
      </c>
      <c r="W912">
        <v>12</v>
      </c>
      <c r="X912" s="6">
        <v>1634.13</v>
      </c>
      <c r="Y912">
        <v>89706</v>
      </c>
      <c r="Z912">
        <v>2</v>
      </c>
      <c r="AA912" s="10">
        <v>69</v>
      </c>
      <c r="AB912">
        <v>68.09</v>
      </c>
      <c r="AC912" t="s">
        <v>3057</v>
      </c>
      <c r="AD912" t="s">
        <v>3070</v>
      </c>
      <c r="AE912" t="str">
        <f>IF(Orders[[#This Row],[Discount]]&gt;0, "Discounted", "Non-Discounted")</f>
        <v>Discounted</v>
      </c>
      <c r="AF912">
        <f>IF(Orders[[#This Row],[Profit]]&lt;0,Orders[[#This Row],[Profit]], 0)</f>
        <v>0</v>
      </c>
      <c r="AG912">
        <f>IF(Orders[[#This Row],[Profit]]&gt;0,Orders[[#This Row],[Profit]], 0)</f>
        <v>1127.55</v>
      </c>
      <c r="AH912" s="7">
        <f>IFERROR((Orders[[#This Row],[Sales]]/Orders[[#This Row],[Profit_Prodcut/]])*100, "")</f>
        <v>144.92749767194363</v>
      </c>
      <c r="AI912" s="9">
        <f>Orders[[#This Row],[Discount]]</f>
        <v>0.04</v>
      </c>
    </row>
    <row r="913" spans="1:35">
      <c r="A913">
        <v>26109</v>
      </c>
      <c r="B913" t="s">
        <v>50</v>
      </c>
      <c r="C913" s="9">
        <v>0.08</v>
      </c>
      <c r="D913" s="7">
        <v>147.76</v>
      </c>
      <c r="E913">
        <v>55.48</v>
      </c>
      <c r="F913">
        <v>6.79</v>
      </c>
      <c r="G913">
        <v>1639</v>
      </c>
      <c r="H913" t="s">
        <v>1651</v>
      </c>
      <c r="I913" t="s">
        <v>52</v>
      </c>
      <c r="J913" t="s">
        <v>43</v>
      </c>
      <c r="K913" t="s">
        <v>32</v>
      </c>
      <c r="L913" t="s">
        <v>96</v>
      </c>
      <c r="M913" t="s">
        <v>62</v>
      </c>
      <c r="N913" t="s">
        <v>1652</v>
      </c>
      <c r="O913">
        <v>0.37</v>
      </c>
      <c r="P913" t="s">
        <v>36</v>
      </c>
      <c r="Q913" t="s">
        <v>56</v>
      </c>
      <c r="R913" t="s">
        <v>231</v>
      </c>
      <c r="S913" t="s">
        <v>1653</v>
      </c>
      <c r="T913">
        <v>6901</v>
      </c>
      <c r="U913" s="1">
        <v>42061</v>
      </c>
      <c r="V913" s="1">
        <v>42063</v>
      </c>
      <c r="W913">
        <v>4</v>
      </c>
      <c r="X913" s="6">
        <v>214.14</v>
      </c>
      <c r="Y913">
        <v>89705</v>
      </c>
      <c r="Z913">
        <v>2</v>
      </c>
      <c r="AA913" s="10">
        <v>69</v>
      </c>
      <c r="AB913">
        <v>18.62</v>
      </c>
      <c r="AC913" t="s">
        <v>3059</v>
      </c>
      <c r="AD913" t="s">
        <v>3070</v>
      </c>
      <c r="AE913" t="str">
        <f>IF(Orders[[#This Row],[Discount]]&gt;0, "Discounted", "Non-Discounted")</f>
        <v>Discounted</v>
      </c>
      <c r="AF913">
        <f>IF(Orders[[#This Row],[Profit]]&lt;0,Orders[[#This Row],[Profit]], 0)</f>
        <v>0</v>
      </c>
      <c r="AG913">
        <f>IF(Orders[[#This Row],[Profit]]&gt;0,Orders[[#This Row],[Profit]], 0)</f>
        <v>147.76</v>
      </c>
      <c r="AH913" s="7">
        <f>IFERROR((Orders[[#This Row],[Sales]]/Orders[[#This Row],[Profit_Prodcut/]])*100, "")</f>
        <v>144.92420140768814</v>
      </c>
      <c r="AI913" s="9">
        <f>Orders[[#This Row],[Discount]]</f>
        <v>0.08</v>
      </c>
    </row>
    <row r="914" spans="1:35">
      <c r="A914">
        <v>18274</v>
      </c>
      <c r="B914" t="s">
        <v>109</v>
      </c>
      <c r="C914" s="9">
        <v>0.09</v>
      </c>
      <c r="D914" s="7">
        <v>69.55</v>
      </c>
      <c r="E914">
        <v>107.53</v>
      </c>
      <c r="F914">
        <v>5.81</v>
      </c>
      <c r="G914">
        <v>1644</v>
      </c>
      <c r="H914" t="s">
        <v>1654</v>
      </c>
      <c r="I914" t="s">
        <v>52</v>
      </c>
      <c r="J914" t="s">
        <v>61</v>
      </c>
      <c r="K914" t="s">
        <v>44</v>
      </c>
      <c r="L914" t="s">
        <v>53</v>
      </c>
      <c r="M914" t="s">
        <v>89</v>
      </c>
      <c r="N914" t="s">
        <v>1655</v>
      </c>
      <c r="O914">
        <v>0.65</v>
      </c>
      <c r="P914" t="s">
        <v>36</v>
      </c>
      <c r="Q914" t="s">
        <v>64</v>
      </c>
      <c r="R914" t="s">
        <v>133</v>
      </c>
      <c r="S914" t="s">
        <v>1656</v>
      </c>
      <c r="T914">
        <v>77546</v>
      </c>
      <c r="U914" s="1">
        <v>42169</v>
      </c>
      <c r="V914" s="1">
        <v>42171</v>
      </c>
      <c r="W914">
        <v>1</v>
      </c>
      <c r="X914" s="6">
        <v>100.79</v>
      </c>
      <c r="Y914">
        <v>87342</v>
      </c>
      <c r="Z914">
        <v>2</v>
      </c>
      <c r="AA914" s="10">
        <v>69</v>
      </c>
      <c r="AB914">
        <v>9.9700000000000006</v>
      </c>
      <c r="AC914" t="s">
        <v>3058</v>
      </c>
      <c r="AD914" t="s">
        <v>3070</v>
      </c>
      <c r="AE914" t="str">
        <f>IF(Orders[[#This Row],[Discount]]&gt;0, "Discounted", "Non-Discounted")</f>
        <v>Discounted</v>
      </c>
      <c r="AF914">
        <f>IF(Orders[[#This Row],[Profit]]&lt;0,Orders[[#This Row],[Profit]], 0)</f>
        <v>0</v>
      </c>
      <c r="AG914">
        <f>IF(Orders[[#This Row],[Profit]]&gt;0,Orders[[#This Row],[Profit]], 0)</f>
        <v>69.55</v>
      </c>
      <c r="AH914" s="7">
        <f>IFERROR((Orders[[#This Row],[Sales]]/Orders[[#This Row],[Profit_Prodcut/]])*100, "")</f>
        <v>144.91732566498922</v>
      </c>
      <c r="AI914" s="9">
        <f>Orders[[#This Row],[Discount]]</f>
        <v>0.09</v>
      </c>
    </row>
    <row r="915" spans="1:35">
      <c r="A915">
        <v>24265</v>
      </c>
      <c r="B915" t="s">
        <v>40</v>
      </c>
      <c r="C915" s="9">
        <v>0.06</v>
      </c>
      <c r="D915" s="7">
        <v>8.5299999999999994</v>
      </c>
      <c r="E915">
        <v>3.29</v>
      </c>
      <c r="F915">
        <v>1.35</v>
      </c>
      <c r="G915">
        <v>1646</v>
      </c>
      <c r="H915" t="s">
        <v>1657</v>
      </c>
      <c r="I915" t="s">
        <v>52</v>
      </c>
      <c r="J915" t="s">
        <v>61</v>
      </c>
      <c r="K915" t="s">
        <v>32</v>
      </c>
      <c r="L915" t="s">
        <v>69</v>
      </c>
      <c r="M915" t="s">
        <v>34</v>
      </c>
      <c r="N915" t="s">
        <v>299</v>
      </c>
      <c r="O915">
        <v>0.4</v>
      </c>
      <c r="P915" t="s">
        <v>36</v>
      </c>
      <c r="Q915" t="s">
        <v>56</v>
      </c>
      <c r="R915" t="s">
        <v>74</v>
      </c>
      <c r="S915" t="s">
        <v>1658</v>
      </c>
      <c r="T915">
        <v>11714</v>
      </c>
      <c r="U915" s="1">
        <v>42078</v>
      </c>
      <c r="V915" s="1">
        <v>42080</v>
      </c>
      <c r="W915">
        <v>11</v>
      </c>
      <c r="X915" s="6">
        <v>35.97</v>
      </c>
      <c r="Y915">
        <v>90932</v>
      </c>
      <c r="Z915">
        <v>2</v>
      </c>
      <c r="AA915" s="10">
        <v>23.71</v>
      </c>
      <c r="AB915">
        <v>2.2999999999999998</v>
      </c>
      <c r="AC915" t="s">
        <v>3062</v>
      </c>
      <c r="AD915" t="s">
        <v>3070</v>
      </c>
      <c r="AE915" t="str">
        <f>IF(Orders[[#This Row],[Discount]]&gt;0, "Discounted", "Non-Discounted")</f>
        <v>Discounted</v>
      </c>
      <c r="AF915">
        <f>IF(Orders[[#This Row],[Profit]]&lt;0,Orders[[#This Row],[Profit]], 0)</f>
        <v>0</v>
      </c>
      <c r="AG915">
        <f>IF(Orders[[#This Row],[Profit]]&gt;0,Orders[[#This Row],[Profit]], 0)</f>
        <v>8.5299999999999994</v>
      </c>
      <c r="AH915" s="7">
        <f>IFERROR((Orders[[#This Row],[Sales]]/Orders[[#This Row],[Profit_Prodcut/]])*100, "")</f>
        <v>421.68815943728026</v>
      </c>
      <c r="AI915" s="9">
        <f>Orders[[#This Row],[Discount]]</f>
        <v>0.06</v>
      </c>
    </row>
    <row r="916" spans="1:35">
      <c r="A916">
        <v>21947</v>
      </c>
      <c r="B916" t="s">
        <v>50</v>
      </c>
      <c r="C916" s="9">
        <v>0.08</v>
      </c>
      <c r="D916" s="7">
        <v>507.63</v>
      </c>
      <c r="E916">
        <v>46.89</v>
      </c>
      <c r="F916">
        <v>5.0999999999999996</v>
      </c>
      <c r="G916">
        <v>1648</v>
      </c>
      <c r="H916" t="s">
        <v>1659</v>
      </c>
      <c r="I916" t="s">
        <v>52</v>
      </c>
      <c r="J916" t="s">
        <v>31</v>
      </c>
      <c r="K916" t="s">
        <v>32</v>
      </c>
      <c r="L916" t="s">
        <v>260</v>
      </c>
      <c r="M916" t="s">
        <v>89</v>
      </c>
      <c r="N916" t="s">
        <v>1347</v>
      </c>
      <c r="O916">
        <v>0.46</v>
      </c>
      <c r="P916" t="s">
        <v>36</v>
      </c>
      <c r="Q916" t="s">
        <v>64</v>
      </c>
      <c r="R916" t="s">
        <v>181</v>
      </c>
      <c r="S916" t="s">
        <v>1660</v>
      </c>
      <c r="T916">
        <v>60098</v>
      </c>
      <c r="U916" s="1">
        <v>42088</v>
      </c>
      <c r="V916" s="1">
        <v>42090</v>
      </c>
      <c r="W916">
        <v>17</v>
      </c>
      <c r="X916" s="6">
        <v>735.7</v>
      </c>
      <c r="Y916">
        <v>91043</v>
      </c>
      <c r="Z916">
        <v>2</v>
      </c>
      <c r="AA916" s="10">
        <v>69</v>
      </c>
      <c r="AB916">
        <v>63.97</v>
      </c>
      <c r="AC916" t="s">
        <v>3062</v>
      </c>
      <c r="AD916" t="s">
        <v>3070</v>
      </c>
      <c r="AE916" t="str">
        <f>IF(Orders[[#This Row],[Discount]]&gt;0, "Discounted", "Non-Discounted")</f>
        <v>Discounted</v>
      </c>
      <c r="AF916">
        <f>IF(Orders[[#This Row],[Profit]]&lt;0,Orders[[#This Row],[Profit]], 0)</f>
        <v>0</v>
      </c>
      <c r="AG916">
        <f>IF(Orders[[#This Row],[Profit]]&gt;0,Orders[[#This Row],[Profit]], 0)</f>
        <v>507.63</v>
      </c>
      <c r="AH916" s="7">
        <f>IFERROR((Orders[[#This Row],[Sales]]/Orders[[#This Row],[Profit_Prodcut/]])*100, "")</f>
        <v>144.9283927269862</v>
      </c>
      <c r="AI916" s="9">
        <f>Orders[[#This Row],[Discount]]</f>
        <v>0.08</v>
      </c>
    </row>
    <row r="917" spans="1:35">
      <c r="A917">
        <v>21948</v>
      </c>
      <c r="B917" t="s">
        <v>50</v>
      </c>
      <c r="C917" s="9">
        <v>0.05</v>
      </c>
      <c r="D917" s="7">
        <v>38.229999999999997</v>
      </c>
      <c r="E917">
        <v>12.98</v>
      </c>
      <c r="F917">
        <v>3.14</v>
      </c>
      <c r="G917">
        <v>1648</v>
      </c>
      <c r="H917" t="s">
        <v>1659</v>
      </c>
      <c r="I917" t="s">
        <v>52</v>
      </c>
      <c r="J917" t="s">
        <v>31</v>
      </c>
      <c r="K917" t="s">
        <v>32</v>
      </c>
      <c r="L917" t="s">
        <v>177</v>
      </c>
      <c r="M917" t="s">
        <v>54</v>
      </c>
      <c r="N917" t="s">
        <v>178</v>
      </c>
      <c r="O917">
        <v>0.6</v>
      </c>
      <c r="P917" t="s">
        <v>36</v>
      </c>
      <c r="Q917" t="s">
        <v>64</v>
      </c>
      <c r="R917" t="s">
        <v>181</v>
      </c>
      <c r="S917" t="s">
        <v>1660</v>
      </c>
      <c r="T917">
        <v>60098</v>
      </c>
      <c r="U917" s="1">
        <v>42088</v>
      </c>
      <c r="V917" s="1">
        <v>42088</v>
      </c>
      <c r="W917">
        <v>18</v>
      </c>
      <c r="X917" s="6">
        <v>225.59</v>
      </c>
      <c r="Y917">
        <v>91043</v>
      </c>
      <c r="Z917">
        <v>0</v>
      </c>
      <c r="AA917" s="10">
        <v>16.95</v>
      </c>
      <c r="AB917">
        <v>11.87</v>
      </c>
      <c r="AC917" t="s">
        <v>3062</v>
      </c>
      <c r="AD917" t="s">
        <v>3070</v>
      </c>
      <c r="AE917" t="str">
        <f>IF(Orders[[#This Row],[Discount]]&gt;0, "Discounted", "Non-Discounted")</f>
        <v>Discounted</v>
      </c>
      <c r="AF917">
        <f>IF(Orders[[#This Row],[Profit]]&lt;0,Orders[[#This Row],[Profit]], 0)</f>
        <v>0</v>
      </c>
      <c r="AG917">
        <f>IF(Orders[[#This Row],[Profit]]&gt;0,Orders[[#This Row],[Profit]], 0)</f>
        <v>38.229999999999997</v>
      </c>
      <c r="AH917" s="7">
        <f>IFERROR((Orders[[#This Row],[Sales]]/Orders[[#This Row],[Profit_Prodcut/]])*100, "")</f>
        <v>590.08631964425854</v>
      </c>
      <c r="AI917" s="9">
        <f>Orders[[#This Row],[Discount]]</f>
        <v>0.05</v>
      </c>
    </row>
    <row r="918" spans="1:35">
      <c r="A918">
        <v>20603</v>
      </c>
      <c r="B918" t="s">
        <v>50</v>
      </c>
      <c r="C918" s="9">
        <v>0.03</v>
      </c>
      <c r="D918" s="7">
        <v>100.13</v>
      </c>
      <c r="E918">
        <v>48.58</v>
      </c>
      <c r="F918">
        <v>3.99</v>
      </c>
      <c r="G918">
        <v>1649</v>
      </c>
      <c r="H918" t="s">
        <v>1661</v>
      </c>
      <c r="I918" t="s">
        <v>30</v>
      </c>
      <c r="J918" t="s">
        <v>31</v>
      </c>
      <c r="K918" t="s">
        <v>32</v>
      </c>
      <c r="L918" t="s">
        <v>260</v>
      </c>
      <c r="M918" t="s">
        <v>62</v>
      </c>
      <c r="N918" t="s">
        <v>1662</v>
      </c>
      <c r="O918">
        <v>0.56000000000000005</v>
      </c>
      <c r="P918" t="s">
        <v>36</v>
      </c>
      <c r="Q918" t="s">
        <v>56</v>
      </c>
      <c r="R918" t="s">
        <v>74</v>
      </c>
      <c r="S918" t="s">
        <v>1610</v>
      </c>
      <c r="T918">
        <v>11598</v>
      </c>
      <c r="U918" s="1">
        <v>42059</v>
      </c>
      <c r="V918" s="1">
        <v>42061</v>
      </c>
      <c r="W918">
        <v>3</v>
      </c>
      <c r="X918" s="6">
        <v>145.12</v>
      </c>
      <c r="Y918">
        <v>91041</v>
      </c>
      <c r="Z918">
        <v>2</v>
      </c>
      <c r="AA918" s="10">
        <v>69</v>
      </c>
      <c r="AB918">
        <v>4.49</v>
      </c>
      <c r="AC918" t="s">
        <v>3059</v>
      </c>
      <c r="AD918" t="s">
        <v>3070</v>
      </c>
      <c r="AE918" t="str">
        <f>IF(Orders[[#This Row],[Discount]]&gt;0, "Discounted", "Non-Discounted")</f>
        <v>Discounted</v>
      </c>
      <c r="AF918">
        <f>IF(Orders[[#This Row],[Profit]]&lt;0,Orders[[#This Row],[Profit]], 0)</f>
        <v>0</v>
      </c>
      <c r="AG918">
        <f>IF(Orders[[#This Row],[Profit]]&gt;0,Orders[[#This Row],[Profit]], 0)</f>
        <v>100.13</v>
      </c>
      <c r="AH918" s="7">
        <f>IFERROR((Orders[[#This Row],[Sales]]/Orders[[#This Row],[Profit_Prodcut/]])*100, "")</f>
        <v>144.9315889343853</v>
      </c>
      <c r="AI918" s="9">
        <f>Orders[[#This Row],[Discount]]</f>
        <v>0.03</v>
      </c>
    </row>
    <row r="919" spans="1:35">
      <c r="A919">
        <v>24016</v>
      </c>
      <c r="B919" t="s">
        <v>28</v>
      </c>
      <c r="C919" s="9">
        <v>0.05</v>
      </c>
      <c r="D919" s="7">
        <v>15.1</v>
      </c>
      <c r="E919">
        <v>6.48</v>
      </c>
      <c r="F919">
        <v>2.74</v>
      </c>
      <c r="G919">
        <v>1650</v>
      </c>
      <c r="H919" t="s">
        <v>1663</v>
      </c>
      <c r="I919" t="s">
        <v>52</v>
      </c>
      <c r="J919" t="s">
        <v>31</v>
      </c>
      <c r="K919" t="s">
        <v>80</v>
      </c>
      <c r="L919" t="s">
        <v>183</v>
      </c>
      <c r="M919" t="s">
        <v>54</v>
      </c>
      <c r="N919" t="s">
        <v>1664</v>
      </c>
      <c r="O919">
        <v>0.71</v>
      </c>
      <c r="P919" t="s">
        <v>36</v>
      </c>
      <c r="Q919" t="s">
        <v>139</v>
      </c>
      <c r="R919" t="s">
        <v>325</v>
      </c>
      <c r="S919" t="s">
        <v>1665</v>
      </c>
      <c r="T919">
        <v>27203</v>
      </c>
      <c r="U919" s="1">
        <v>42133</v>
      </c>
      <c r="V919" s="1">
        <v>42133</v>
      </c>
      <c r="W919">
        <v>15</v>
      </c>
      <c r="X919" s="6">
        <v>94.27</v>
      </c>
      <c r="Y919">
        <v>91042</v>
      </c>
      <c r="Z919">
        <v>0</v>
      </c>
      <c r="AA919" s="10">
        <v>16.010000000000002</v>
      </c>
      <c r="AB919">
        <v>4.96</v>
      </c>
      <c r="AC919" t="s">
        <v>3060</v>
      </c>
      <c r="AD919" t="s">
        <v>3070</v>
      </c>
      <c r="AE919" t="str">
        <f>IF(Orders[[#This Row],[Discount]]&gt;0, "Discounted", "Non-Discounted")</f>
        <v>Discounted</v>
      </c>
      <c r="AF919">
        <f>IF(Orders[[#This Row],[Profit]]&lt;0,Orders[[#This Row],[Profit]], 0)</f>
        <v>0</v>
      </c>
      <c r="AG919">
        <f>IF(Orders[[#This Row],[Profit]]&gt;0,Orders[[#This Row],[Profit]], 0)</f>
        <v>15.1</v>
      </c>
      <c r="AH919" s="7">
        <f>IFERROR((Orders[[#This Row],[Sales]]/Orders[[#This Row],[Profit_Prodcut/]])*100, "")</f>
        <v>624.30463576158934</v>
      </c>
      <c r="AI919" s="9">
        <f>Orders[[#This Row],[Discount]]</f>
        <v>0.05</v>
      </c>
    </row>
    <row r="920" spans="1:35">
      <c r="A920">
        <v>24017</v>
      </c>
      <c r="B920" t="s">
        <v>28</v>
      </c>
      <c r="C920" s="9">
        <v>0.09</v>
      </c>
      <c r="D920" s="7">
        <v>14.91</v>
      </c>
      <c r="E920">
        <v>12.53</v>
      </c>
      <c r="F920">
        <v>0.5</v>
      </c>
      <c r="G920">
        <v>1650</v>
      </c>
      <c r="H920" t="s">
        <v>1663</v>
      </c>
      <c r="I920" t="s">
        <v>52</v>
      </c>
      <c r="J920" t="s">
        <v>31</v>
      </c>
      <c r="K920" t="s">
        <v>32</v>
      </c>
      <c r="L920" t="s">
        <v>137</v>
      </c>
      <c r="M920" t="s">
        <v>62</v>
      </c>
      <c r="N920" t="s">
        <v>1666</v>
      </c>
      <c r="O920">
        <v>0.38</v>
      </c>
      <c r="P920" t="s">
        <v>36</v>
      </c>
      <c r="Q920" t="s">
        <v>139</v>
      </c>
      <c r="R920" t="s">
        <v>325</v>
      </c>
      <c r="S920" t="s">
        <v>1665</v>
      </c>
      <c r="T920">
        <v>27203</v>
      </c>
      <c r="U920" s="1">
        <v>42133</v>
      </c>
      <c r="V920" s="1">
        <v>42134</v>
      </c>
      <c r="W920">
        <v>7</v>
      </c>
      <c r="X920" s="6">
        <v>82.21</v>
      </c>
      <c r="Y920">
        <v>91042</v>
      </c>
      <c r="Z920">
        <v>1</v>
      </c>
      <c r="AA920" s="10">
        <v>18.14</v>
      </c>
      <c r="AB920">
        <v>8.1300000000000008</v>
      </c>
      <c r="AC920" t="s">
        <v>3060</v>
      </c>
      <c r="AD920" t="s">
        <v>3070</v>
      </c>
      <c r="AE920" t="str">
        <f>IF(Orders[[#This Row],[Discount]]&gt;0, "Discounted", "Non-Discounted")</f>
        <v>Discounted</v>
      </c>
      <c r="AF920">
        <f>IF(Orders[[#This Row],[Profit]]&lt;0,Orders[[#This Row],[Profit]], 0)</f>
        <v>0</v>
      </c>
      <c r="AG920">
        <f>IF(Orders[[#This Row],[Profit]]&gt;0,Orders[[#This Row],[Profit]], 0)</f>
        <v>14.91</v>
      </c>
      <c r="AH920" s="7">
        <f>IFERROR((Orders[[#This Row],[Sales]]/Orders[[#This Row],[Profit_Prodcut/]])*100, "")</f>
        <v>551.37491616364855</v>
      </c>
      <c r="AI920" s="9">
        <f>Orders[[#This Row],[Discount]]</f>
        <v>0.09</v>
      </c>
    </row>
    <row r="921" spans="1:35">
      <c r="A921">
        <v>24019</v>
      </c>
      <c r="B921" t="s">
        <v>28</v>
      </c>
      <c r="C921" s="9">
        <v>0.08</v>
      </c>
      <c r="D921" s="7">
        <v>-135.22999999999999</v>
      </c>
      <c r="E921">
        <v>65.989999999999995</v>
      </c>
      <c r="F921">
        <v>8.99</v>
      </c>
      <c r="G921">
        <v>1650</v>
      </c>
      <c r="H921" t="s">
        <v>1663</v>
      </c>
      <c r="I921" t="s">
        <v>30</v>
      </c>
      <c r="J921" t="s">
        <v>31</v>
      </c>
      <c r="K921" t="s">
        <v>80</v>
      </c>
      <c r="L921" t="s">
        <v>81</v>
      </c>
      <c r="M921" t="s">
        <v>62</v>
      </c>
      <c r="N921" t="s">
        <v>1667</v>
      </c>
      <c r="O921">
        <v>0.55000000000000004</v>
      </c>
      <c r="P921" t="s">
        <v>36</v>
      </c>
      <c r="Q921" t="s">
        <v>139</v>
      </c>
      <c r="R921" t="s">
        <v>325</v>
      </c>
      <c r="S921" t="s">
        <v>1665</v>
      </c>
      <c r="T921">
        <v>27203</v>
      </c>
      <c r="U921" s="1">
        <v>42133</v>
      </c>
      <c r="V921" s="1">
        <v>42135</v>
      </c>
      <c r="W921">
        <v>8</v>
      </c>
      <c r="X921" s="6">
        <v>417.47</v>
      </c>
      <c r="Y921">
        <v>91042</v>
      </c>
      <c r="Z921">
        <v>2</v>
      </c>
      <c r="AA921" s="10">
        <v>-32.39</v>
      </c>
      <c r="AB921">
        <v>36.299999999999997</v>
      </c>
      <c r="AC921" t="s">
        <v>3060</v>
      </c>
      <c r="AD921" t="s">
        <v>3070</v>
      </c>
      <c r="AE921" t="str">
        <f>IF(Orders[[#This Row],[Discount]]&gt;0, "Discounted", "Non-Discounted")</f>
        <v>Discounted</v>
      </c>
      <c r="AF921">
        <f>IF(Orders[[#This Row],[Profit]]&lt;0,Orders[[#This Row],[Profit]], 0)</f>
        <v>-135.22999999999999</v>
      </c>
      <c r="AG921">
        <f>IF(Orders[[#This Row],[Profit]]&gt;0,Orders[[#This Row],[Profit]], 0)</f>
        <v>0</v>
      </c>
      <c r="AH921" s="7" t="str">
        <f>IFERROR((Orders[[#This Row],[Sales]]/Orders[[#This Row],[Profit_Prodcut/]])*100, "")</f>
        <v/>
      </c>
      <c r="AI921" s="9">
        <f>Orders[[#This Row],[Discount]]</f>
        <v>0.08</v>
      </c>
    </row>
    <row r="922" spans="1:35">
      <c r="A922">
        <v>19251</v>
      </c>
      <c r="B922" t="s">
        <v>40</v>
      </c>
      <c r="C922" s="9">
        <v>0</v>
      </c>
      <c r="D922" s="7">
        <v>-457.73</v>
      </c>
      <c r="E922">
        <v>101.41</v>
      </c>
      <c r="F922">
        <v>35</v>
      </c>
      <c r="G922">
        <v>1653</v>
      </c>
      <c r="H922" t="s">
        <v>1668</v>
      </c>
      <c r="I922" t="s">
        <v>30</v>
      </c>
      <c r="J922" t="s">
        <v>31</v>
      </c>
      <c r="K922" t="s">
        <v>32</v>
      </c>
      <c r="L922" t="s">
        <v>144</v>
      </c>
      <c r="M922" t="s">
        <v>239</v>
      </c>
      <c r="N922" t="s">
        <v>863</v>
      </c>
      <c r="O922">
        <v>0.82</v>
      </c>
      <c r="P922" t="s">
        <v>36</v>
      </c>
      <c r="Q922" t="s">
        <v>37</v>
      </c>
      <c r="R922" t="s">
        <v>48</v>
      </c>
      <c r="S922" t="s">
        <v>1669</v>
      </c>
      <c r="T922">
        <v>91360</v>
      </c>
      <c r="U922" s="1">
        <v>42028</v>
      </c>
      <c r="V922" s="1">
        <v>42029</v>
      </c>
      <c r="W922">
        <v>10</v>
      </c>
      <c r="X922" s="6">
        <v>1104.32</v>
      </c>
      <c r="Y922">
        <v>89885</v>
      </c>
      <c r="Z922">
        <v>1</v>
      </c>
      <c r="AA922" s="10">
        <v>-41.45</v>
      </c>
      <c r="AB922">
        <v>0</v>
      </c>
      <c r="AC922" t="s">
        <v>3057</v>
      </c>
      <c r="AD922" t="s">
        <v>3071</v>
      </c>
      <c r="AE922" t="str">
        <f>IF(Orders[[#This Row],[Discount]]&gt;0, "Discounted", "Non-Discounted")</f>
        <v>Non-Discounted</v>
      </c>
      <c r="AF922">
        <f>IF(Orders[[#This Row],[Profit]]&lt;0,Orders[[#This Row],[Profit]], 0)</f>
        <v>-457.73</v>
      </c>
      <c r="AG922">
        <f>IF(Orders[[#This Row],[Profit]]&gt;0,Orders[[#This Row],[Profit]], 0)</f>
        <v>0</v>
      </c>
      <c r="AH922" s="7" t="str">
        <f>IFERROR((Orders[[#This Row],[Sales]]/Orders[[#This Row],[Profit_Prodcut/]])*100, "")</f>
        <v/>
      </c>
      <c r="AI922" s="9">
        <f>Orders[[#This Row],[Discount]]</f>
        <v>0</v>
      </c>
    </row>
    <row r="923" spans="1:35">
      <c r="A923">
        <v>19252</v>
      </c>
      <c r="B923" t="s">
        <v>40</v>
      </c>
      <c r="C923" s="9">
        <v>0.1</v>
      </c>
      <c r="D923" s="7">
        <v>-268.66000000000003</v>
      </c>
      <c r="E923">
        <v>95.99</v>
      </c>
      <c r="F923">
        <v>4.9000000000000004</v>
      </c>
      <c r="G923">
        <v>1653</v>
      </c>
      <c r="H923" t="s">
        <v>1668</v>
      </c>
      <c r="I923" t="s">
        <v>52</v>
      </c>
      <c r="J923" t="s">
        <v>31</v>
      </c>
      <c r="K923" t="s">
        <v>80</v>
      </c>
      <c r="L923" t="s">
        <v>81</v>
      </c>
      <c r="M923" t="s">
        <v>62</v>
      </c>
      <c r="N923" t="s">
        <v>257</v>
      </c>
      <c r="O923">
        <v>0.56000000000000005</v>
      </c>
      <c r="P923" t="s">
        <v>36</v>
      </c>
      <c r="Q923" t="s">
        <v>37</v>
      </c>
      <c r="R923" t="s">
        <v>48</v>
      </c>
      <c r="S923" t="s">
        <v>1669</v>
      </c>
      <c r="T923">
        <v>91360</v>
      </c>
      <c r="U923" s="1">
        <v>42028</v>
      </c>
      <c r="V923" s="1">
        <v>42029</v>
      </c>
      <c r="W923">
        <v>2</v>
      </c>
      <c r="X923" s="6">
        <v>149.80000000000001</v>
      </c>
      <c r="Y923">
        <v>89885</v>
      </c>
      <c r="Z923">
        <v>1</v>
      </c>
      <c r="AA923" s="10">
        <v>-179.35</v>
      </c>
      <c r="AB923">
        <v>16.64</v>
      </c>
      <c r="AC923" t="s">
        <v>3057</v>
      </c>
      <c r="AD923" t="s">
        <v>3070</v>
      </c>
      <c r="AE923" t="str">
        <f>IF(Orders[[#This Row],[Discount]]&gt;0, "Discounted", "Non-Discounted")</f>
        <v>Discounted</v>
      </c>
      <c r="AF923">
        <f>IF(Orders[[#This Row],[Profit]]&lt;0,Orders[[#This Row],[Profit]], 0)</f>
        <v>-268.66000000000003</v>
      </c>
      <c r="AG923">
        <f>IF(Orders[[#This Row],[Profit]]&gt;0,Orders[[#This Row],[Profit]], 0)</f>
        <v>0</v>
      </c>
      <c r="AH923" s="7" t="str">
        <f>IFERROR((Orders[[#This Row],[Sales]]/Orders[[#This Row],[Profit_Prodcut/]])*100, "")</f>
        <v/>
      </c>
      <c r="AI923" s="9">
        <f>Orders[[#This Row],[Discount]]</f>
        <v>0.1</v>
      </c>
    </row>
    <row r="924" spans="1:35">
      <c r="A924">
        <v>24187</v>
      </c>
      <c r="B924" t="s">
        <v>28</v>
      </c>
      <c r="C924" s="9">
        <v>0.1</v>
      </c>
      <c r="D924" s="7">
        <v>-8.2799999999999994</v>
      </c>
      <c r="E924">
        <v>3.6</v>
      </c>
      <c r="F924">
        <v>2.2000000000000002</v>
      </c>
      <c r="G924">
        <v>1665</v>
      </c>
      <c r="H924" t="s">
        <v>1670</v>
      </c>
      <c r="I924" t="s">
        <v>52</v>
      </c>
      <c r="J924" t="s">
        <v>117</v>
      </c>
      <c r="K924" t="s">
        <v>32</v>
      </c>
      <c r="L924" t="s">
        <v>96</v>
      </c>
      <c r="M924" t="s">
        <v>34</v>
      </c>
      <c r="N924" t="s">
        <v>1671</v>
      </c>
      <c r="O924">
        <v>0.39</v>
      </c>
      <c r="P924" t="s">
        <v>36</v>
      </c>
      <c r="Q924" t="s">
        <v>37</v>
      </c>
      <c r="R924" t="s">
        <v>48</v>
      </c>
      <c r="S924" t="s">
        <v>1672</v>
      </c>
      <c r="T924">
        <v>92653</v>
      </c>
      <c r="U924" s="1">
        <v>42061</v>
      </c>
      <c r="V924" s="1">
        <v>42062</v>
      </c>
      <c r="W924">
        <v>2</v>
      </c>
      <c r="X924" s="6">
        <v>6.97</v>
      </c>
      <c r="Y924">
        <v>90678</v>
      </c>
      <c r="Z924">
        <v>1</v>
      </c>
      <c r="AA924" s="10">
        <v>-118.79</v>
      </c>
      <c r="AB924">
        <v>0.77</v>
      </c>
      <c r="AC924" t="s">
        <v>3059</v>
      </c>
      <c r="AD924" t="s">
        <v>3070</v>
      </c>
      <c r="AE924" t="str">
        <f>IF(Orders[[#This Row],[Discount]]&gt;0, "Discounted", "Non-Discounted")</f>
        <v>Discounted</v>
      </c>
      <c r="AF924">
        <f>IF(Orders[[#This Row],[Profit]]&lt;0,Orders[[#This Row],[Profit]], 0)</f>
        <v>-8.2799999999999994</v>
      </c>
      <c r="AG924">
        <f>IF(Orders[[#This Row],[Profit]]&gt;0,Orders[[#This Row],[Profit]], 0)</f>
        <v>0</v>
      </c>
      <c r="AH924" s="7" t="str">
        <f>IFERROR((Orders[[#This Row],[Sales]]/Orders[[#This Row],[Profit_Prodcut/]])*100, "")</f>
        <v/>
      </c>
      <c r="AI924" s="9">
        <f>Orders[[#This Row],[Discount]]</f>
        <v>0.1</v>
      </c>
    </row>
    <row r="925" spans="1:35">
      <c r="A925">
        <v>21491</v>
      </c>
      <c r="B925" t="s">
        <v>109</v>
      </c>
      <c r="C925" s="9">
        <v>0.03</v>
      </c>
      <c r="D925" s="7">
        <v>1912.42</v>
      </c>
      <c r="E925">
        <v>35.409999999999997</v>
      </c>
      <c r="F925">
        <v>1.99</v>
      </c>
      <c r="G925">
        <v>1670</v>
      </c>
      <c r="H925" t="s">
        <v>1673</v>
      </c>
      <c r="I925" t="s">
        <v>52</v>
      </c>
      <c r="J925" t="s">
        <v>61</v>
      </c>
      <c r="K925" t="s">
        <v>80</v>
      </c>
      <c r="L925" t="s">
        <v>183</v>
      </c>
      <c r="M925" t="s">
        <v>54</v>
      </c>
      <c r="N925" t="s">
        <v>1674</v>
      </c>
      <c r="O925">
        <v>0.43</v>
      </c>
      <c r="P925" t="s">
        <v>36</v>
      </c>
      <c r="Q925" t="s">
        <v>139</v>
      </c>
      <c r="R925" t="s">
        <v>140</v>
      </c>
      <c r="S925" t="s">
        <v>1589</v>
      </c>
      <c r="T925">
        <v>24060</v>
      </c>
      <c r="U925" s="1">
        <v>42118</v>
      </c>
      <c r="V925" s="1">
        <v>42120</v>
      </c>
      <c r="W925">
        <v>10</v>
      </c>
      <c r="X925" s="6">
        <v>367.52</v>
      </c>
      <c r="Y925">
        <v>86722</v>
      </c>
      <c r="Z925">
        <v>2</v>
      </c>
      <c r="AA925" s="10">
        <v>520.36</v>
      </c>
      <c r="AB925">
        <v>11.37</v>
      </c>
      <c r="AC925" t="s">
        <v>3061</v>
      </c>
      <c r="AD925" t="s">
        <v>3070</v>
      </c>
      <c r="AE925" t="str">
        <f>IF(Orders[[#This Row],[Discount]]&gt;0, "Discounted", "Non-Discounted")</f>
        <v>Discounted</v>
      </c>
      <c r="AF925">
        <f>IF(Orders[[#This Row],[Profit]]&lt;0,Orders[[#This Row],[Profit]], 0)</f>
        <v>0</v>
      </c>
      <c r="AG925">
        <f>IF(Orders[[#This Row],[Profit]]&gt;0,Orders[[#This Row],[Profit]], 0)</f>
        <v>1912.42</v>
      </c>
      <c r="AH925" s="7">
        <f>IFERROR((Orders[[#This Row],[Sales]]/Orders[[#This Row],[Profit_Prodcut/]])*100, "")</f>
        <v>19.217535896926403</v>
      </c>
      <c r="AI925" s="9">
        <f>Orders[[#This Row],[Discount]]</f>
        <v>0.03</v>
      </c>
    </row>
    <row r="926" spans="1:35">
      <c r="A926">
        <v>21492</v>
      </c>
      <c r="B926" t="s">
        <v>109</v>
      </c>
      <c r="C926" s="9">
        <v>0</v>
      </c>
      <c r="D926" s="7">
        <v>-739.33</v>
      </c>
      <c r="E926">
        <v>142.86000000000001</v>
      </c>
      <c r="F926">
        <v>19.989999999999998</v>
      </c>
      <c r="G926">
        <v>1670</v>
      </c>
      <c r="H926" t="s">
        <v>1673</v>
      </c>
      <c r="I926" t="s">
        <v>52</v>
      </c>
      <c r="J926" t="s">
        <v>61</v>
      </c>
      <c r="K926" t="s">
        <v>32</v>
      </c>
      <c r="L926" t="s">
        <v>144</v>
      </c>
      <c r="M926" t="s">
        <v>62</v>
      </c>
      <c r="N926" t="s">
        <v>1675</v>
      </c>
      <c r="O926">
        <v>0.56000000000000005</v>
      </c>
      <c r="P926" t="s">
        <v>36</v>
      </c>
      <c r="Q926" t="s">
        <v>139</v>
      </c>
      <c r="R926" t="s">
        <v>140</v>
      </c>
      <c r="S926" t="s">
        <v>1589</v>
      </c>
      <c r="T926">
        <v>24060</v>
      </c>
      <c r="U926" s="1">
        <v>42118</v>
      </c>
      <c r="V926" s="1">
        <v>42127</v>
      </c>
      <c r="W926">
        <v>11</v>
      </c>
      <c r="X926" s="6">
        <v>1576.35</v>
      </c>
      <c r="Y926">
        <v>86722</v>
      </c>
      <c r="Z926">
        <v>9</v>
      </c>
      <c r="AA926" s="10">
        <v>-46.9</v>
      </c>
      <c r="AB926">
        <v>0</v>
      </c>
      <c r="AC926" t="s">
        <v>3061</v>
      </c>
      <c r="AD926" t="s">
        <v>3071</v>
      </c>
      <c r="AE926" t="str">
        <f>IF(Orders[[#This Row],[Discount]]&gt;0, "Discounted", "Non-Discounted")</f>
        <v>Non-Discounted</v>
      </c>
      <c r="AF926">
        <f>IF(Orders[[#This Row],[Profit]]&lt;0,Orders[[#This Row],[Profit]], 0)</f>
        <v>-739.33</v>
      </c>
      <c r="AG926">
        <f>IF(Orders[[#This Row],[Profit]]&gt;0,Orders[[#This Row],[Profit]], 0)</f>
        <v>0</v>
      </c>
      <c r="AH926" s="7" t="str">
        <f>IFERROR((Orders[[#This Row],[Sales]]/Orders[[#This Row],[Profit_Prodcut/]])*100, "")</f>
        <v/>
      </c>
      <c r="AI926" s="9">
        <f>Orders[[#This Row],[Discount]]</f>
        <v>0</v>
      </c>
    </row>
    <row r="927" spans="1:35">
      <c r="A927">
        <v>23578</v>
      </c>
      <c r="B927" t="s">
        <v>109</v>
      </c>
      <c r="C927" s="9">
        <v>0.1</v>
      </c>
      <c r="D927" s="7">
        <v>-40.53</v>
      </c>
      <c r="E927">
        <v>4.13</v>
      </c>
      <c r="F927">
        <v>0.99</v>
      </c>
      <c r="G927">
        <v>1671</v>
      </c>
      <c r="H927" t="s">
        <v>1676</v>
      </c>
      <c r="I927" t="s">
        <v>52</v>
      </c>
      <c r="J927" t="s">
        <v>61</v>
      </c>
      <c r="K927" t="s">
        <v>32</v>
      </c>
      <c r="L927" t="s">
        <v>137</v>
      </c>
      <c r="M927" t="s">
        <v>62</v>
      </c>
      <c r="N927" t="s">
        <v>1422</v>
      </c>
      <c r="O927">
        <v>0.39</v>
      </c>
      <c r="P927" t="s">
        <v>36</v>
      </c>
      <c r="Q927" t="s">
        <v>139</v>
      </c>
      <c r="R927" t="s">
        <v>140</v>
      </c>
      <c r="S927" t="s">
        <v>1677</v>
      </c>
      <c r="T927">
        <v>22015</v>
      </c>
      <c r="U927" s="1">
        <v>42044</v>
      </c>
      <c r="V927" s="1">
        <v>42048</v>
      </c>
      <c r="W927">
        <v>13</v>
      </c>
      <c r="X927" s="6">
        <v>52.16</v>
      </c>
      <c r="Y927">
        <v>86724</v>
      </c>
      <c r="Z927">
        <v>4</v>
      </c>
      <c r="AA927" s="10">
        <v>-77.7</v>
      </c>
      <c r="AB927">
        <v>5.8</v>
      </c>
      <c r="AC927" t="s">
        <v>3059</v>
      </c>
      <c r="AD927" t="s">
        <v>3070</v>
      </c>
      <c r="AE927" t="str">
        <f>IF(Orders[[#This Row],[Discount]]&gt;0, "Discounted", "Non-Discounted")</f>
        <v>Discounted</v>
      </c>
      <c r="AF927">
        <f>IF(Orders[[#This Row],[Profit]]&lt;0,Orders[[#This Row],[Profit]], 0)</f>
        <v>-40.53</v>
      </c>
      <c r="AG927">
        <f>IF(Orders[[#This Row],[Profit]]&gt;0,Orders[[#This Row],[Profit]], 0)</f>
        <v>0</v>
      </c>
      <c r="AH927" s="7" t="str">
        <f>IFERROR((Orders[[#This Row],[Sales]]/Orders[[#This Row],[Profit_Prodcut/]])*100, "")</f>
        <v/>
      </c>
      <c r="AI927" s="9">
        <f>Orders[[#This Row],[Discount]]</f>
        <v>0.1</v>
      </c>
    </row>
    <row r="928" spans="1:35">
      <c r="A928">
        <v>22007</v>
      </c>
      <c r="B928" t="s">
        <v>50</v>
      </c>
      <c r="C928" s="9">
        <v>0.03</v>
      </c>
      <c r="D928" s="7">
        <v>0.7</v>
      </c>
      <c r="E928">
        <v>223.98</v>
      </c>
      <c r="F928">
        <v>15.01</v>
      </c>
      <c r="G928">
        <v>1671</v>
      </c>
      <c r="H928" t="s">
        <v>1676</v>
      </c>
      <c r="I928" t="s">
        <v>52</v>
      </c>
      <c r="J928" t="s">
        <v>61</v>
      </c>
      <c r="K928" t="s">
        <v>32</v>
      </c>
      <c r="L928" t="s">
        <v>112</v>
      </c>
      <c r="M928" t="s">
        <v>62</v>
      </c>
      <c r="N928" t="s">
        <v>1678</v>
      </c>
      <c r="O928">
        <v>0.38</v>
      </c>
      <c r="P928" t="s">
        <v>36</v>
      </c>
      <c r="Q928" t="s">
        <v>139</v>
      </c>
      <c r="R928" t="s">
        <v>140</v>
      </c>
      <c r="S928" t="s">
        <v>1677</v>
      </c>
      <c r="T928">
        <v>22015</v>
      </c>
      <c r="U928" s="1">
        <v>42136</v>
      </c>
      <c r="V928" s="1">
        <v>42137</v>
      </c>
      <c r="W928">
        <v>21</v>
      </c>
      <c r="X928" s="6">
        <v>4881.84</v>
      </c>
      <c r="Y928">
        <v>86725</v>
      </c>
      <c r="Z928">
        <v>1</v>
      </c>
      <c r="AA928" s="10">
        <v>0.01</v>
      </c>
      <c r="AB928">
        <v>150.97999999999999</v>
      </c>
      <c r="AC928" t="s">
        <v>3060</v>
      </c>
      <c r="AD928" t="s">
        <v>3070</v>
      </c>
      <c r="AE928" t="str">
        <f>IF(Orders[[#This Row],[Discount]]&gt;0, "Discounted", "Non-Discounted")</f>
        <v>Discounted</v>
      </c>
      <c r="AF928">
        <f>IF(Orders[[#This Row],[Profit]]&lt;0,Orders[[#This Row],[Profit]], 0)</f>
        <v>0</v>
      </c>
      <c r="AG928">
        <f>IF(Orders[[#This Row],[Profit]]&gt;0,Orders[[#This Row],[Profit]], 0)</f>
        <v>0.7</v>
      </c>
      <c r="AH928" s="7">
        <f>IFERROR((Orders[[#This Row],[Sales]]/Orders[[#This Row],[Profit_Prodcut/]])*100, "")</f>
        <v>697405.71428571444</v>
      </c>
      <c r="AI928" s="9">
        <f>Orders[[#This Row],[Discount]]</f>
        <v>0.03</v>
      </c>
    </row>
    <row r="929" spans="1:35">
      <c r="A929">
        <v>25066</v>
      </c>
      <c r="B929" t="s">
        <v>109</v>
      </c>
      <c r="C929" s="9">
        <v>0.02</v>
      </c>
      <c r="D929" s="7">
        <v>15.53</v>
      </c>
      <c r="E929">
        <v>284.98</v>
      </c>
      <c r="F929">
        <v>69.55</v>
      </c>
      <c r="G929">
        <v>1672</v>
      </c>
      <c r="H929" t="s">
        <v>1679</v>
      </c>
      <c r="I929" t="s">
        <v>42</v>
      </c>
      <c r="J929" t="s">
        <v>61</v>
      </c>
      <c r="K929" t="s">
        <v>44</v>
      </c>
      <c r="L929" t="s">
        <v>45</v>
      </c>
      <c r="M929" t="s">
        <v>46</v>
      </c>
      <c r="N929" t="s">
        <v>1084</v>
      </c>
      <c r="O929">
        <v>0.6</v>
      </c>
      <c r="P929" t="s">
        <v>36</v>
      </c>
      <c r="Q929" t="s">
        <v>139</v>
      </c>
      <c r="R929" t="s">
        <v>140</v>
      </c>
      <c r="S929" t="s">
        <v>1680</v>
      </c>
      <c r="T929">
        <v>22901</v>
      </c>
      <c r="U929" s="1">
        <v>42162</v>
      </c>
      <c r="V929" s="1">
        <v>42167</v>
      </c>
      <c r="W929">
        <v>3</v>
      </c>
      <c r="X929" s="6">
        <v>926.3</v>
      </c>
      <c r="Y929">
        <v>86723</v>
      </c>
      <c r="Z929">
        <v>5</v>
      </c>
      <c r="AA929" s="10">
        <v>1.68</v>
      </c>
      <c r="AB929">
        <v>18.899999999999999</v>
      </c>
      <c r="AC929" t="s">
        <v>3058</v>
      </c>
      <c r="AD929" t="s">
        <v>3070</v>
      </c>
      <c r="AE929" t="str">
        <f>IF(Orders[[#This Row],[Discount]]&gt;0, "Discounted", "Non-Discounted")</f>
        <v>Discounted</v>
      </c>
      <c r="AF929">
        <f>IF(Orders[[#This Row],[Profit]]&lt;0,Orders[[#This Row],[Profit]], 0)</f>
        <v>0</v>
      </c>
      <c r="AG929">
        <f>IF(Orders[[#This Row],[Profit]]&gt;0,Orders[[#This Row],[Profit]], 0)</f>
        <v>15.53</v>
      </c>
      <c r="AH929" s="7">
        <f>IFERROR((Orders[[#This Row],[Sales]]/Orders[[#This Row],[Profit_Prodcut/]])*100, "")</f>
        <v>5964.5846748229233</v>
      </c>
      <c r="AI929" s="9">
        <f>Orders[[#This Row],[Discount]]</f>
        <v>0.02</v>
      </c>
    </row>
    <row r="930" spans="1:35">
      <c r="A930">
        <v>25067</v>
      </c>
      <c r="B930" t="s">
        <v>109</v>
      </c>
      <c r="C930" s="9">
        <v>0.08</v>
      </c>
      <c r="D930" s="7">
        <v>-225.56</v>
      </c>
      <c r="E930">
        <v>55.48</v>
      </c>
      <c r="F930">
        <v>14.3</v>
      </c>
      <c r="G930">
        <v>1672</v>
      </c>
      <c r="H930" t="s">
        <v>1679</v>
      </c>
      <c r="I930" t="s">
        <v>52</v>
      </c>
      <c r="J930" t="s">
        <v>61</v>
      </c>
      <c r="K930" t="s">
        <v>32</v>
      </c>
      <c r="L930" t="s">
        <v>96</v>
      </c>
      <c r="M930" t="s">
        <v>62</v>
      </c>
      <c r="N930" t="s">
        <v>97</v>
      </c>
      <c r="O930">
        <v>0.37</v>
      </c>
      <c r="P930" t="s">
        <v>36</v>
      </c>
      <c r="Q930" t="s">
        <v>139</v>
      </c>
      <c r="R930" t="s">
        <v>140</v>
      </c>
      <c r="S930" t="s">
        <v>1680</v>
      </c>
      <c r="T930">
        <v>22901</v>
      </c>
      <c r="U930" s="1">
        <v>42162</v>
      </c>
      <c r="V930" s="1">
        <v>42164</v>
      </c>
      <c r="W930">
        <v>17</v>
      </c>
      <c r="X930" s="6">
        <v>942.53</v>
      </c>
      <c r="Y930">
        <v>86723</v>
      </c>
      <c r="Z930">
        <v>2</v>
      </c>
      <c r="AA930" s="10">
        <v>-23.93</v>
      </c>
      <c r="AB930">
        <v>81.96</v>
      </c>
      <c r="AC930" t="s">
        <v>3058</v>
      </c>
      <c r="AD930" t="s">
        <v>3070</v>
      </c>
      <c r="AE930" t="str">
        <f>IF(Orders[[#This Row],[Discount]]&gt;0, "Discounted", "Non-Discounted")</f>
        <v>Discounted</v>
      </c>
      <c r="AF930">
        <f>IF(Orders[[#This Row],[Profit]]&lt;0,Orders[[#This Row],[Profit]], 0)</f>
        <v>-225.56</v>
      </c>
      <c r="AG930">
        <f>IF(Orders[[#This Row],[Profit]]&gt;0,Orders[[#This Row],[Profit]], 0)</f>
        <v>0</v>
      </c>
      <c r="AH930" s="7" t="str">
        <f>IFERROR((Orders[[#This Row],[Sales]]/Orders[[#This Row],[Profit_Prodcut/]])*100, "")</f>
        <v/>
      </c>
      <c r="AI930" s="9">
        <f>Orders[[#This Row],[Discount]]</f>
        <v>0.08</v>
      </c>
    </row>
    <row r="931" spans="1:35">
      <c r="A931">
        <v>18150</v>
      </c>
      <c r="B931" t="s">
        <v>59</v>
      </c>
      <c r="C931" s="9">
        <v>7.0000000000000007E-2</v>
      </c>
      <c r="D931" s="7">
        <v>-22.72</v>
      </c>
      <c r="E931">
        <v>13.73</v>
      </c>
      <c r="F931">
        <v>6.85</v>
      </c>
      <c r="G931">
        <v>1679</v>
      </c>
      <c r="H931" t="s">
        <v>1681</v>
      </c>
      <c r="I931" t="s">
        <v>52</v>
      </c>
      <c r="J931" t="s">
        <v>117</v>
      </c>
      <c r="K931" t="s">
        <v>44</v>
      </c>
      <c r="L931" t="s">
        <v>53</v>
      </c>
      <c r="M931" t="s">
        <v>34</v>
      </c>
      <c r="N931" t="s">
        <v>650</v>
      </c>
      <c r="O931">
        <v>0.54</v>
      </c>
      <c r="P931" t="s">
        <v>36</v>
      </c>
      <c r="Q931" t="s">
        <v>56</v>
      </c>
      <c r="R931" t="s">
        <v>157</v>
      </c>
      <c r="S931" t="s">
        <v>1682</v>
      </c>
      <c r="T931">
        <v>45324</v>
      </c>
      <c r="U931" s="1">
        <v>42083</v>
      </c>
      <c r="V931" s="1">
        <v>42084</v>
      </c>
      <c r="W931">
        <v>21</v>
      </c>
      <c r="X931" s="6">
        <v>276.64</v>
      </c>
      <c r="Y931">
        <v>86646</v>
      </c>
      <c r="Z931">
        <v>1</v>
      </c>
      <c r="AA931" s="10">
        <v>-8.2100000000000009</v>
      </c>
      <c r="AB931">
        <v>20.82</v>
      </c>
      <c r="AC931" t="s">
        <v>3062</v>
      </c>
      <c r="AD931" t="s">
        <v>3070</v>
      </c>
      <c r="AE931" t="str">
        <f>IF(Orders[[#This Row],[Discount]]&gt;0, "Discounted", "Non-Discounted")</f>
        <v>Discounted</v>
      </c>
      <c r="AF931">
        <f>IF(Orders[[#This Row],[Profit]]&lt;0,Orders[[#This Row],[Profit]], 0)</f>
        <v>-22.72</v>
      </c>
      <c r="AG931">
        <f>IF(Orders[[#This Row],[Profit]]&gt;0,Orders[[#This Row],[Profit]], 0)</f>
        <v>0</v>
      </c>
      <c r="AH931" s="7" t="str">
        <f>IFERROR((Orders[[#This Row],[Sales]]/Orders[[#This Row],[Profit_Prodcut/]])*100, "")</f>
        <v/>
      </c>
      <c r="AI931" s="9">
        <f>Orders[[#This Row],[Discount]]</f>
        <v>7.0000000000000007E-2</v>
      </c>
    </row>
    <row r="932" spans="1:35">
      <c r="A932">
        <v>23524</v>
      </c>
      <c r="B932" t="s">
        <v>109</v>
      </c>
      <c r="C932" s="9">
        <v>0.09</v>
      </c>
      <c r="D932" s="7">
        <v>-163.53</v>
      </c>
      <c r="E932">
        <v>30.98</v>
      </c>
      <c r="F932">
        <v>19.510000000000002</v>
      </c>
      <c r="G932">
        <v>1680</v>
      </c>
      <c r="H932" t="s">
        <v>1683</v>
      </c>
      <c r="I932" t="s">
        <v>52</v>
      </c>
      <c r="J932" t="s">
        <v>117</v>
      </c>
      <c r="K932" t="s">
        <v>32</v>
      </c>
      <c r="L932" t="s">
        <v>72</v>
      </c>
      <c r="M932" t="s">
        <v>62</v>
      </c>
      <c r="N932" t="s">
        <v>1684</v>
      </c>
      <c r="O932">
        <v>0.36</v>
      </c>
      <c r="P932" t="s">
        <v>36</v>
      </c>
      <c r="Q932" t="s">
        <v>56</v>
      </c>
      <c r="R932" t="s">
        <v>157</v>
      </c>
      <c r="S932" t="s">
        <v>396</v>
      </c>
      <c r="T932">
        <v>45014</v>
      </c>
      <c r="U932" s="1">
        <v>42127</v>
      </c>
      <c r="V932" s="1">
        <v>42129</v>
      </c>
      <c r="W932">
        <v>18</v>
      </c>
      <c r="X932" s="6">
        <v>514.62</v>
      </c>
      <c r="Y932">
        <v>86645</v>
      </c>
      <c r="Z932">
        <v>2</v>
      </c>
      <c r="AA932" s="10">
        <v>-31.78</v>
      </c>
      <c r="AB932">
        <v>50.9</v>
      </c>
      <c r="AC932" t="s">
        <v>3060</v>
      </c>
      <c r="AD932" t="s">
        <v>3070</v>
      </c>
      <c r="AE932" t="str">
        <f>IF(Orders[[#This Row],[Discount]]&gt;0, "Discounted", "Non-Discounted")</f>
        <v>Discounted</v>
      </c>
      <c r="AF932">
        <f>IF(Orders[[#This Row],[Profit]]&lt;0,Orders[[#This Row],[Profit]], 0)</f>
        <v>-163.53</v>
      </c>
      <c r="AG932">
        <f>IF(Orders[[#This Row],[Profit]]&gt;0,Orders[[#This Row],[Profit]], 0)</f>
        <v>0</v>
      </c>
      <c r="AH932" s="7" t="str">
        <f>IFERROR((Orders[[#This Row],[Sales]]/Orders[[#This Row],[Profit_Prodcut/]])*100, "")</f>
        <v/>
      </c>
      <c r="AI932" s="9">
        <f>Orders[[#This Row],[Discount]]</f>
        <v>0.09</v>
      </c>
    </row>
    <row r="933" spans="1:35">
      <c r="A933">
        <v>23525</v>
      </c>
      <c r="B933" t="s">
        <v>109</v>
      </c>
      <c r="C933" s="9">
        <v>0.03</v>
      </c>
      <c r="D933" s="7">
        <v>554.77</v>
      </c>
      <c r="E933">
        <v>49.34</v>
      </c>
      <c r="F933">
        <v>10.25</v>
      </c>
      <c r="G933">
        <v>1680</v>
      </c>
      <c r="H933" t="s">
        <v>1683</v>
      </c>
      <c r="I933" t="s">
        <v>52</v>
      </c>
      <c r="J933" t="s">
        <v>117</v>
      </c>
      <c r="K933" t="s">
        <v>44</v>
      </c>
      <c r="L933" t="s">
        <v>53</v>
      </c>
      <c r="M933" t="s">
        <v>239</v>
      </c>
      <c r="N933" t="s">
        <v>1685</v>
      </c>
      <c r="O933">
        <v>0.56999999999999995</v>
      </c>
      <c r="P933" t="s">
        <v>36</v>
      </c>
      <c r="Q933" t="s">
        <v>56</v>
      </c>
      <c r="R933" t="s">
        <v>157</v>
      </c>
      <c r="S933" t="s">
        <v>396</v>
      </c>
      <c r="T933">
        <v>45014</v>
      </c>
      <c r="U933" s="1">
        <v>42127</v>
      </c>
      <c r="V933" s="1">
        <v>42129</v>
      </c>
      <c r="W933">
        <v>17</v>
      </c>
      <c r="X933" s="6">
        <v>817.32</v>
      </c>
      <c r="Y933">
        <v>86645</v>
      </c>
      <c r="Z933">
        <v>2</v>
      </c>
      <c r="AA933" s="10">
        <v>67.88</v>
      </c>
      <c r="AB933">
        <v>25.28</v>
      </c>
      <c r="AC933" t="s">
        <v>3060</v>
      </c>
      <c r="AD933" t="s">
        <v>3070</v>
      </c>
      <c r="AE933" t="str">
        <f>IF(Orders[[#This Row],[Discount]]&gt;0, "Discounted", "Non-Discounted")</f>
        <v>Discounted</v>
      </c>
      <c r="AF933">
        <f>IF(Orders[[#This Row],[Profit]]&lt;0,Orders[[#This Row],[Profit]], 0)</f>
        <v>0</v>
      </c>
      <c r="AG933">
        <f>IF(Orders[[#This Row],[Profit]]&gt;0,Orders[[#This Row],[Profit]], 0)</f>
        <v>554.77</v>
      </c>
      <c r="AH933" s="7">
        <f>IFERROR((Orders[[#This Row],[Sales]]/Orders[[#This Row],[Profit_Prodcut/]])*100, "")</f>
        <v>147.32591884925284</v>
      </c>
      <c r="AI933" s="9">
        <f>Orders[[#This Row],[Discount]]</f>
        <v>0.03</v>
      </c>
    </row>
    <row r="934" spans="1:35">
      <c r="A934">
        <v>1976</v>
      </c>
      <c r="B934" t="s">
        <v>40</v>
      </c>
      <c r="C934" s="9">
        <v>0.04</v>
      </c>
      <c r="D934" s="7">
        <v>-38.380000000000003</v>
      </c>
      <c r="E934">
        <v>6.28</v>
      </c>
      <c r="F934">
        <v>5.41</v>
      </c>
      <c r="G934">
        <v>1682</v>
      </c>
      <c r="H934" t="s">
        <v>1686</v>
      </c>
      <c r="I934" t="s">
        <v>52</v>
      </c>
      <c r="J934" t="s">
        <v>117</v>
      </c>
      <c r="K934" t="s">
        <v>44</v>
      </c>
      <c r="L934" t="s">
        <v>53</v>
      </c>
      <c r="M934" t="s">
        <v>62</v>
      </c>
      <c r="N934" t="s">
        <v>1687</v>
      </c>
      <c r="O934">
        <v>0.53</v>
      </c>
      <c r="P934" t="s">
        <v>36</v>
      </c>
      <c r="Q934" t="s">
        <v>64</v>
      </c>
      <c r="R934" t="s">
        <v>181</v>
      </c>
      <c r="S934" t="s">
        <v>182</v>
      </c>
      <c r="T934">
        <v>60611</v>
      </c>
      <c r="U934" s="1">
        <v>42049</v>
      </c>
      <c r="V934" s="1">
        <v>42051</v>
      </c>
      <c r="W934">
        <v>43</v>
      </c>
      <c r="X934" s="6">
        <v>284.48</v>
      </c>
      <c r="Y934">
        <v>14115</v>
      </c>
      <c r="Z934">
        <v>2</v>
      </c>
      <c r="AA934" s="10">
        <v>-13.49</v>
      </c>
      <c r="AB934">
        <v>11.85</v>
      </c>
      <c r="AC934" t="s">
        <v>3059</v>
      </c>
      <c r="AD934" t="s">
        <v>3070</v>
      </c>
      <c r="AE934" t="str">
        <f>IF(Orders[[#This Row],[Discount]]&gt;0, "Discounted", "Non-Discounted")</f>
        <v>Discounted</v>
      </c>
      <c r="AF934">
        <f>IF(Orders[[#This Row],[Profit]]&lt;0,Orders[[#This Row],[Profit]], 0)</f>
        <v>-38.380000000000003</v>
      </c>
      <c r="AG934">
        <f>IF(Orders[[#This Row],[Profit]]&gt;0,Orders[[#This Row],[Profit]], 0)</f>
        <v>0</v>
      </c>
      <c r="AH934" s="7" t="str">
        <f>IFERROR((Orders[[#This Row],[Sales]]/Orders[[#This Row],[Profit_Prodcut/]])*100, "")</f>
        <v/>
      </c>
      <c r="AI934" s="9">
        <f>Orders[[#This Row],[Discount]]</f>
        <v>0.04</v>
      </c>
    </row>
    <row r="935" spans="1:35">
      <c r="A935">
        <v>5358</v>
      </c>
      <c r="B935" t="s">
        <v>40</v>
      </c>
      <c r="C935" s="9">
        <v>0.08</v>
      </c>
      <c r="D935" s="7">
        <v>-56.35</v>
      </c>
      <c r="E935">
        <v>4.9800000000000004</v>
      </c>
      <c r="F935">
        <v>4.7</v>
      </c>
      <c r="G935">
        <v>1682</v>
      </c>
      <c r="H935" t="s">
        <v>1686</v>
      </c>
      <c r="I935" t="s">
        <v>52</v>
      </c>
      <c r="J935" t="s">
        <v>117</v>
      </c>
      <c r="K935" t="s">
        <v>32</v>
      </c>
      <c r="L935" t="s">
        <v>96</v>
      </c>
      <c r="M935" t="s">
        <v>62</v>
      </c>
      <c r="N935" t="s">
        <v>1688</v>
      </c>
      <c r="O935">
        <v>0.38</v>
      </c>
      <c r="P935" t="s">
        <v>36</v>
      </c>
      <c r="Q935" t="s">
        <v>64</v>
      </c>
      <c r="R935" t="s">
        <v>181</v>
      </c>
      <c r="S935" t="s">
        <v>182</v>
      </c>
      <c r="T935">
        <v>60611</v>
      </c>
      <c r="U935" s="1">
        <v>42077</v>
      </c>
      <c r="V935" s="1">
        <v>42078</v>
      </c>
      <c r="W935">
        <v>47</v>
      </c>
      <c r="X935" s="6">
        <v>225.98</v>
      </c>
      <c r="Y935">
        <v>38080</v>
      </c>
      <c r="Z935">
        <v>1</v>
      </c>
      <c r="AA935" s="10">
        <v>-24.94</v>
      </c>
      <c r="AB935">
        <v>19.649999999999999</v>
      </c>
      <c r="AC935" t="s">
        <v>3062</v>
      </c>
      <c r="AD935" t="s">
        <v>3070</v>
      </c>
      <c r="AE935" t="str">
        <f>IF(Orders[[#This Row],[Discount]]&gt;0, "Discounted", "Non-Discounted")</f>
        <v>Discounted</v>
      </c>
      <c r="AF935">
        <f>IF(Orders[[#This Row],[Profit]]&lt;0,Orders[[#This Row],[Profit]], 0)</f>
        <v>-56.35</v>
      </c>
      <c r="AG935">
        <f>IF(Orders[[#This Row],[Profit]]&gt;0,Orders[[#This Row],[Profit]], 0)</f>
        <v>0</v>
      </c>
      <c r="AH935" s="7" t="str">
        <f>IFERROR((Orders[[#This Row],[Sales]]/Orders[[#This Row],[Profit_Prodcut/]])*100, "")</f>
        <v/>
      </c>
      <c r="AI935" s="9">
        <f>Orders[[#This Row],[Discount]]</f>
        <v>0.08</v>
      </c>
    </row>
    <row r="936" spans="1:35">
      <c r="A936">
        <v>19976</v>
      </c>
      <c r="B936" t="s">
        <v>40</v>
      </c>
      <c r="C936" s="9">
        <v>0.04</v>
      </c>
      <c r="D936" s="7">
        <v>-19.96</v>
      </c>
      <c r="E936">
        <v>6.28</v>
      </c>
      <c r="F936">
        <v>5.41</v>
      </c>
      <c r="G936">
        <v>1683</v>
      </c>
      <c r="H936" t="s">
        <v>1689</v>
      </c>
      <c r="I936" t="s">
        <v>52</v>
      </c>
      <c r="J936" t="s">
        <v>117</v>
      </c>
      <c r="K936" t="s">
        <v>44</v>
      </c>
      <c r="L936" t="s">
        <v>53</v>
      </c>
      <c r="M936" t="s">
        <v>62</v>
      </c>
      <c r="N936" t="s">
        <v>1687</v>
      </c>
      <c r="O936">
        <v>0.53</v>
      </c>
      <c r="P936" t="s">
        <v>36</v>
      </c>
      <c r="Q936" t="s">
        <v>64</v>
      </c>
      <c r="R936" t="s">
        <v>133</v>
      </c>
      <c r="S936" t="s">
        <v>1690</v>
      </c>
      <c r="T936">
        <v>77301</v>
      </c>
      <c r="U936" s="1">
        <v>42049</v>
      </c>
      <c r="V936" s="1">
        <v>42051</v>
      </c>
      <c r="W936">
        <v>11</v>
      </c>
      <c r="X936" s="6">
        <v>72.77</v>
      </c>
      <c r="Y936">
        <v>90612</v>
      </c>
      <c r="Z936">
        <v>2</v>
      </c>
      <c r="AA936" s="10">
        <v>-27.43</v>
      </c>
      <c r="AB936">
        <v>3.03</v>
      </c>
      <c r="AC936" t="s">
        <v>3059</v>
      </c>
      <c r="AD936" t="s">
        <v>3070</v>
      </c>
      <c r="AE936" t="str">
        <f>IF(Orders[[#This Row],[Discount]]&gt;0, "Discounted", "Non-Discounted")</f>
        <v>Discounted</v>
      </c>
      <c r="AF936">
        <f>IF(Orders[[#This Row],[Profit]]&lt;0,Orders[[#This Row],[Profit]], 0)</f>
        <v>-19.96</v>
      </c>
      <c r="AG936">
        <f>IF(Orders[[#This Row],[Profit]]&gt;0,Orders[[#This Row],[Profit]], 0)</f>
        <v>0</v>
      </c>
      <c r="AH936" s="7" t="str">
        <f>IFERROR((Orders[[#This Row],[Sales]]/Orders[[#This Row],[Profit_Prodcut/]])*100, "")</f>
        <v/>
      </c>
      <c r="AI936" s="9">
        <f>Orders[[#This Row],[Discount]]</f>
        <v>0.04</v>
      </c>
    </row>
    <row r="937" spans="1:35">
      <c r="A937">
        <v>23358</v>
      </c>
      <c r="B937" t="s">
        <v>40</v>
      </c>
      <c r="C937" s="9">
        <v>0.08</v>
      </c>
      <c r="D937" s="7">
        <v>-56.35</v>
      </c>
      <c r="E937">
        <v>4.9800000000000004</v>
      </c>
      <c r="F937">
        <v>4.7</v>
      </c>
      <c r="G937">
        <v>1683</v>
      </c>
      <c r="H937" t="s">
        <v>1689</v>
      </c>
      <c r="I937" t="s">
        <v>52</v>
      </c>
      <c r="J937" t="s">
        <v>117</v>
      </c>
      <c r="K937" t="s">
        <v>32</v>
      </c>
      <c r="L937" t="s">
        <v>96</v>
      </c>
      <c r="M937" t="s">
        <v>62</v>
      </c>
      <c r="N937" t="s">
        <v>1688</v>
      </c>
      <c r="O937">
        <v>0.38</v>
      </c>
      <c r="P937" t="s">
        <v>36</v>
      </c>
      <c r="Q937" t="s">
        <v>64</v>
      </c>
      <c r="R937" t="s">
        <v>133</v>
      </c>
      <c r="S937" t="s">
        <v>1690</v>
      </c>
      <c r="T937">
        <v>77301</v>
      </c>
      <c r="U937" s="1">
        <v>42077</v>
      </c>
      <c r="V937" s="1">
        <v>42078</v>
      </c>
      <c r="W937">
        <v>12</v>
      </c>
      <c r="X937" s="6">
        <v>57.7</v>
      </c>
      <c r="Y937">
        <v>90613</v>
      </c>
      <c r="Z937">
        <v>1</v>
      </c>
      <c r="AA937" s="10">
        <v>-97.66</v>
      </c>
      <c r="AB937">
        <v>5.0199999999999996</v>
      </c>
      <c r="AC937" t="s">
        <v>3062</v>
      </c>
      <c r="AD937" t="s">
        <v>3070</v>
      </c>
      <c r="AE937" t="str">
        <f>IF(Orders[[#This Row],[Discount]]&gt;0, "Discounted", "Non-Discounted")</f>
        <v>Discounted</v>
      </c>
      <c r="AF937">
        <f>IF(Orders[[#This Row],[Profit]]&lt;0,Orders[[#This Row],[Profit]], 0)</f>
        <v>-56.35</v>
      </c>
      <c r="AG937">
        <f>IF(Orders[[#This Row],[Profit]]&gt;0,Orders[[#This Row],[Profit]], 0)</f>
        <v>0</v>
      </c>
      <c r="AH937" s="7" t="str">
        <f>IFERROR((Orders[[#This Row],[Sales]]/Orders[[#This Row],[Profit_Prodcut/]])*100, "")</f>
        <v/>
      </c>
      <c r="AI937" s="9">
        <f>Orders[[#This Row],[Discount]]</f>
        <v>0.08</v>
      </c>
    </row>
    <row r="938" spans="1:35">
      <c r="A938">
        <v>19751</v>
      </c>
      <c r="B938" t="s">
        <v>109</v>
      </c>
      <c r="C938" s="9">
        <v>0.08</v>
      </c>
      <c r="D938" s="7">
        <v>-129.01</v>
      </c>
      <c r="E938">
        <v>2.08</v>
      </c>
      <c r="F938">
        <v>5.33</v>
      </c>
      <c r="G938">
        <v>1686</v>
      </c>
      <c r="H938" t="s">
        <v>1691</v>
      </c>
      <c r="I938" t="s">
        <v>52</v>
      </c>
      <c r="J938" t="s">
        <v>31</v>
      </c>
      <c r="K938" t="s">
        <v>44</v>
      </c>
      <c r="L938" t="s">
        <v>53</v>
      </c>
      <c r="M938" t="s">
        <v>62</v>
      </c>
      <c r="N938" t="s">
        <v>747</v>
      </c>
      <c r="O938">
        <v>0.43</v>
      </c>
      <c r="P938" t="s">
        <v>36</v>
      </c>
      <c r="Q938" t="s">
        <v>64</v>
      </c>
      <c r="R938" t="s">
        <v>181</v>
      </c>
      <c r="S938" t="s">
        <v>1692</v>
      </c>
      <c r="T938">
        <v>60123</v>
      </c>
      <c r="U938" s="1">
        <v>42066</v>
      </c>
      <c r="V938" s="1">
        <v>42073</v>
      </c>
      <c r="W938">
        <v>9</v>
      </c>
      <c r="X938" s="6">
        <v>19.670000000000002</v>
      </c>
      <c r="Y938">
        <v>86973</v>
      </c>
      <c r="Z938">
        <v>7</v>
      </c>
      <c r="AA938" s="10">
        <v>-655.87</v>
      </c>
      <c r="AB938">
        <v>1.71</v>
      </c>
      <c r="AC938" t="s">
        <v>3062</v>
      </c>
      <c r="AD938" t="s">
        <v>3070</v>
      </c>
      <c r="AE938" t="str">
        <f>IF(Orders[[#This Row],[Discount]]&gt;0, "Discounted", "Non-Discounted")</f>
        <v>Discounted</v>
      </c>
      <c r="AF938">
        <f>IF(Orders[[#This Row],[Profit]]&lt;0,Orders[[#This Row],[Profit]], 0)</f>
        <v>-129.01</v>
      </c>
      <c r="AG938">
        <f>IF(Orders[[#This Row],[Profit]]&gt;0,Orders[[#This Row],[Profit]], 0)</f>
        <v>0</v>
      </c>
      <c r="AH938" s="7" t="str">
        <f>IFERROR((Orders[[#This Row],[Sales]]/Orders[[#This Row],[Profit_Prodcut/]])*100, "")</f>
        <v/>
      </c>
      <c r="AI938" s="9">
        <f>Orders[[#This Row],[Discount]]</f>
        <v>0.08</v>
      </c>
    </row>
    <row r="939" spans="1:35">
      <c r="A939">
        <v>25690</v>
      </c>
      <c r="B939" t="s">
        <v>28</v>
      </c>
      <c r="C939" s="9">
        <v>0</v>
      </c>
      <c r="D939" s="7">
        <v>-628.38</v>
      </c>
      <c r="E939">
        <v>48.91</v>
      </c>
      <c r="F939">
        <v>35</v>
      </c>
      <c r="G939">
        <v>1689</v>
      </c>
      <c r="H939" t="s">
        <v>1693</v>
      </c>
      <c r="I939" t="s">
        <v>52</v>
      </c>
      <c r="J939" t="s">
        <v>31</v>
      </c>
      <c r="K939" t="s">
        <v>32</v>
      </c>
      <c r="L939" t="s">
        <v>144</v>
      </c>
      <c r="M939" t="s">
        <v>239</v>
      </c>
      <c r="N939" t="s">
        <v>1694</v>
      </c>
      <c r="O939">
        <v>0.83</v>
      </c>
      <c r="P939" t="s">
        <v>36</v>
      </c>
      <c r="Q939" t="s">
        <v>64</v>
      </c>
      <c r="R939" t="s">
        <v>706</v>
      </c>
      <c r="S939" t="s">
        <v>1625</v>
      </c>
      <c r="T939">
        <v>46322</v>
      </c>
      <c r="U939" s="1">
        <v>42087</v>
      </c>
      <c r="V939" s="1">
        <v>42088</v>
      </c>
      <c r="W939">
        <v>10</v>
      </c>
      <c r="X939" s="6">
        <v>514.79</v>
      </c>
      <c r="Y939">
        <v>91077</v>
      </c>
      <c r="Z939">
        <v>1</v>
      </c>
      <c r="AA939" s="10">
        <v>-122.07</v>
      </c>
      <c r="AB939">
        <v>0</v>
      </c>
      <c r="AC939" t="s">
        <v>3062</v>
      </c>
      <c r="AD939" t="s">
        <v>3071</v>
      </c>
      <c r="AE939" t="str">
        <f>IF(Orders[[#This Row],[Discount]]&gt;0, "Discounted", "Non-Discounted")</f>
        <v>Non-Discounted</v>
      </c>
      <c r="AF939">
        <f>IF(Orders[[#This Row],[Profit]]&lt;0,Orders[[#This Row],[Profit]], 0)</f>
        <v>-628.38</v>
      </c>
      <c r="AG939">
        <f>IF(Orders[[#This Row],[Profit]]&gt;0,Orders[[#This Row],[Profit]], 0)</f>
        <v>0</v>
      </c>
      <c r="AH939" s="7" t="str">
        <f>IFERROR((Orders[[#This Row],[Sales]]/Orders[[#This Row],[Profit_Prodcut/]])*100, "")</f>
        <v/>
      </c>
      <c r="AI939" s="9">
        <f>Orders[[#This Row],[Discount]]</f>
        <v>0</v>
      </c>
    </row>
    <row r="940" spans="1:35">
      <c r="A940">
        <v>22798</v>
      </c>
      <c r="B940" t="s">
        <v>109</v>
      </c>
      <c r="C940" s="9">
        <v>0.05</v>
      </c>
      <c r="D940" s="7">
        <v>616.54</v>
      </c>
      <c r="E940">
        <v>115.99</v>
      </c>
      <c r="F940">
        <v>5.26</v>
      </c>
      <c r="G940">
        <v>1690</v>
      </c>
      <c r="H940" t="s">
        <v>1695</v>
      </c>
      <c r="I940" t="s">
        <v>52</v>
      </c>
      <c r="J940" t="s">
        <v>31</v>
      </c>
      <c r="K940" t="s">
        <v>80</v>
      </c>
      <c r="L940" t="s">
        <v>81</v>
      </c>
      <c r="M940" t="s">
        <v>62</v>
      </c>
      <c r="N940" t="s">
        <v>1696</v>
      </c>
      <c r="O940">
        <v>0.56999999999999995</v>
      </c>
      <c r="P940" t="s">
        <v>36</v>
      </c>
      <c r="Q940" t="s">
        <v>56</v>
      </c>
      <c r="R940" t="s">
        <v>237</v>
      </c>
      <c r="S940" t="s">
        <v>1697</v>
      </c>
      <c r="T940">
        <v>17112</v>
      </c>
      <c r="U940" s="1">
        <v>42028</v>
      </c>
      <c r="V940" s="1">
        <v>42032</v>
      </c>
      <c r="W940">
        <v>9</v>
      </c>
      <c r="X940" s="6">
        <v>893.53</v>
      </c>
      <c r="Y940">
        <v>91076</v>
      </c>
      <c r="Z940">
        <v>4</v>
      </c>
      <c r="AA940" s="10">
        <v>69</v>
      </c>
      <c r="AB940">
        <v>47.03</v>
      </c>
      <c r="AC940" t="s">
        <v>3057</v>
      </c>
      <c r="AD940" t="s">
        <v>3070</v>
      </c>
      <c r="AE940" t="str">
        <f>IF(Orders[[#This Row],[Discount]]&gt;0, "Discounted", "Non-Discounted")</f>
        <v>Discounted</v>
      </c>
      <c r="AF940">
        <f>IF(Orders[[#This Row],[Profit]]&lt;0,Orders[[#This Row],[Profit]], 0)</f>
        <v>0</v>
      </c>
      <c r="AG940">
        <f>IF(Orders[[#This Row],[Profit]]&gt;0,Orders[[#This Row],[Profit]], 0)</f>
        <v>616.54</v>
      </c>
      <c r="AH940" s="7">
        <f>IFERROR((Orders[[#This Row],[Sales]]/Orders[[#This Row],[Profit_Prodcut/]])*100, "")</f>
        <v>144.9265254484705</v>
      </c>
      <c r="AI940" s="9">
        <f>Orders[[#This Row],[Discount]]</f>
        <v>0.05</v>
      </c>
    </row>
    <row r="941" spans="1:35">
      <c r="A941">
        <v>23626</v>
      </c>
      <c r="B941" t="s">
        <v>40</v>
      </c>
      <c r="C941" s="9">
        <v>0.09</v>
      </c>
      <c r="D941" s="7">
        <v>-143.24</v>
      </c>
      <c r="E941">
        <v>95.43</v>
      </c>
      <c r="F941">
        <v>19.989999999999998</v>
      </c>
      <c r="G941">
        <v>1690</v>
      </c>
      <c r="H941" t="s">
        <v>1695</v>
      </c>
      <c r="I941" t="s">
        <v>52</v>
      </c>
      <c r="J941" t="s">
        <v>31</v>
      </c>
      <c r="K941" t="s">
        <v>32</v>
      </c>
      <c r="L941" t="s">
        <v>144</v>
      </c>
      <c r="M941" t="s">
        <v>62</v>
      </c>
      <c r="N941" t="s">
        <v>852</v>
      </c>
      <c r="O941">
        <v>0.79</v>
      </c>
      <c r="P941" t="s">
        <v>36</v>
      </c>
      <c r="Q941" t="s">
        <v>56</v>
      </c>
      <c r="R941" t="s">
        <v>237</v>
      </c>
      <c r="S941" t="s">
        <v>1697</v>
      </c>
      <c r="T941">
        <v>17112</v>
      </c>
      <c r="U941" s="1">
        <v>42156</v>
      </c>
      <c r="V941" s="1">
        <v>42157</v>
      </c>
      <c r="W941">
        <v>22</v>
      </c>
      <c r="X941" s="6">
        <v>2053.6</v>
      </c>
      <c r="Y941">
        <v>91078</v>
      </c>
      <c r="Z941">
        <v>1</v>
      </c>
      <c r="AA941" s="10">
        <v>-6.97</v>
      </c>
      <c r="AB941">
        <v>203.1</v>
      </c>
      <c r="AC941" t="s">
        <v>3058</v>
      </c>
      <c r="AD941" t="s">
        <v>3070</v>
      </c>
      <c r="AE941" t="str">
        <f>IF(Orders[[#This Row],[Discount]]&gt;0, "Discounted", "Non-Discounted")</f>
        <v>Discounted</v>
      </c>
      <c r="AF941">
        <f>IF(Orders[[#This Row],[Profit]]&lt;0,Orders[[#This Row],[Profit]], 0)</f>
        <v>-143.24</v>
      </c>
      <c r="AG941">
        <f>IF(Orders[[#This Row],[Profit]]&gt;0,Orders[[#This Row],[Profit]], 0)</f>
        <v>0</v>
      </c>
      <c r="AH941" s="7" t="str">
        <f>IFERROR((Orders[[#This Row],[Sales]]/Orders[[#This Row],[Profit_Prodcut/]])*100, "")</f>
        <v/>
      </c>
      <c r="AI941" s="9">
        <f>Orders[[#This Row],[Discount]]</f>
        <v>0.09</v>
      </c>
    </row>
    <row r="942" spans="1:35">
      <c r="A942">
        <v>19481</v>
      </c>
      <c r="B942" t="s">
        <v>40</v>
      </c>
      <c r="C942" s="9">
        <v>0</v>
      </c>
      <c r="D942" s="7">
        <v>-123.18</v>
      </c>
      <c r="E942">
        <v>6.84</v>
      </c>
      <c r="F942">
        <v>8.3699999999999992</v>
      </c>
      <c r="G942">
        <v>1692</v>
      </c>
      <c r="H942" t="s">
        <v>1698</v>
      </c>
      <c r="I942" t="s">
        <v>52</v>
      </c>
      <c r="J942" t="s">
        <v>117</v>
      </c>
      <c r="K942" t="s">
        <v>32</v>
      </c>
      <c r="L942" t="s">
        <v>177</v>
      </c>
      <c r="M942" t="s">
        <v>54</v>
      </c>
      <c r="N942" t="s">
        <v>1699</v>
      </c>
      <c r="O942">
        <v>0.57999999999999996</v>
      </c>
      <c r="P942" t="s">
        <v>36</v>
      </c>
      <c r="Q942" t="s">
        <v>64</v>
      </c>
      <c r="R942" t="s">
        <v>186</v>
      </c>
      <c r="S942" t="s">
        <v>334</v>
      </c>
      <c r="T942">
        <v>67114</v>
      </c>
      <c r="U942" s="1">
        <v>42027</v>
      </c>
      <c r="V942" s="1">
        <v>42028</v>
      </c>
      <c r="W942">
        <v>5</v>
      </c>
      <c r="X942" s="6">
        <v>37.89</v>
      </c>
      <c r="Y942">
        <v>90189</v>
      </c>
      <c r="Z942">
        <v>1</v>
      </c>
      <c r="AA942" s="10">
        <v>-325.10000000000002</v>
      </c>
      <c r="AB942">
        <v>0</v>
      </c>
      <c r="AC942" t="s">
        <v>3057</v>
      </c>
      <c r="AD942" t="s">
        <v>3071</v>
      </c>
      <c r="AE942" t="str">
        <f>IF(Orders[[#This Row],[Discount]]&gt;0, "Discounted", "Non-Discounted")</f>
        <v>Non-Discounted</v>
      </c>
      <c r="AF942">
        <f>IF(Orders[[#This Row],[Profit]]&lt;0,Orders[[#This Row],[Profit]], 0)</f>
        <v>-123.18</v>
      </c>
      <c r="AG942">
        <f>IF(Orders[[#This Row],[Profit]]&gt;0,Orders[[#This Row],[Profit]], 0)</f>
        <v>0</v>
      </c>
      <c r="AH942" s="7" t="str">
        <f>IFERROR((Orders[[#This Row],[Sales]]/Orders[[#This Row],[Profit_Prodcut/]])*100, "")</f>
        <v/>
      </c>
      <c r="AI942" s="9">
        <f>Orders[[#This Row],[Discount]]</f>
        <v>0</v>
      </c>
    </row>
    <row r="943" spans="1:35">
      <c r="A943">
        <v>19482</v>
      </c>
      <c r="B943" t="s">
        <v>40</v>
      </c>
      <c r="C943" s="9">
        <v>7.0000000000000007E-2</v>
      </c>
      <c r="D943" s="7">
        <v>-28.8</v>
      </c>
      <c r="E943">
        <v>30.98</v>
      </c>
      <c r="F943">
        <v>5.76</v>
      </c>
      <c r="G943">
        <v>1693</v>
      </c>
      <c r="H943" t="s">
        <v>1700</v>
      </c>
      <c r="I943" t="s">
        <v>52</v>
      </c>
      <c r="J943" t="s">
        <v>117</v>
      </c>
      <c r="K943" t="s">
        <v>32</v>
      </c>
      <c r="L943" t="s">
        <v>96</v>
      </c>
      <c r="M943" t="s">
        <v>62</v>
      </c>
      <c r="N943" t="s">
        <v>1345</v>
      </c>
      <c r="O943">
        <v>0.4</v>
      </c>
      <c r="P943" t="s">
        <v>36</v>
      </c>
      <c r="Q943" t="s">
        <v>139</v>
      </c>
      <c r="R943" t="s">
        <v>140</v>
      </c>
      <c r="S943" t="s">
        <v>1701</v>
      </c>
      <c r="T943">
        <v>20190</v>
      </c>
      <c r="U943" s="1">
        <v>42027</v>
      </c>
      <c r="V943" s="1">
        <v>42029</v>
      </c>
      <c r="W943">
        <v>11</v>
      </c>
      <c r="X943" s="6">
        <v>343.79</v>
      </c>
      <c r="Y943">
        <v>90189</v>
      </c>
      <c r="Z943">
        <v>2</v>
      </c>
      <c r="AA943" s="10">
        <v>-8.3800000000000008</v>
      </c>
      <c r="AB943">
        <v>25.88</v>
      </c>
      <c r="AC943" t="s">
        <v>3057</v>
      </c>
      <c r="AD943" t="s">
        <v>3070</v>
      </c>
      <c r="AE943" t="str">
        <f>IF(Orders[[#This Row],[Discount]]&gt;0, "Discounted", "Non-Discounted")</f>
        <v>Discounted</v>
      </c>
      <c r="AF943">
        <f>IF(Orders[[#This Row],[Profit]]&lt;0,Orders[[#This Row],[Profit]], 0)</f>
        <v>-28.8</v>
      </c>
      <c r="AG943">
        <f>IF(Orders[[#This Row],[Profit]]&gt;0,Orders[[#This Row],[Profit]], 0)</f>
        <v>0</v>
      </c>
      <c r="AH943" s="7" t="str">
        <f>IFERROR((Orders[[#This Row],[Sales]]/Orders[[#This Row],[Profit_Prodcut/]])*100, "")</f>
        <v/>
      </c>
      <c r="AI943" s="9">
        <f>Orders[[#This Row],[Discount]]</f>
        <v>7.0000000000000007E-2</v>
      </c>
    </row>
    <row r="944" spans="1:35">
      <c r="A944">
        <v>21262</v>
      </c>
      <c r="B944" t="s">
        <v>109</v>
      </c>
      <c r="C944" s="9">
        <v>0.01</v>
      </c>
      <c r="D944" s="7">
        <v>-273.98</v>
      </c>
      <c r="E944">
        <v>15.67</v>
      </c>
      <c r="F944">
        <v>1.39</v>
      </c>
      <c r="G944">
        <v>1693</v>
      </c>
      <c r="H944" t="s">
        <v>1700</v>
      </c>
      <c r="I944" t="s">
        <v>30</v>
      </c>
      <c r="J944" t="s">
        <v>117</v>
      </c>
      <c r="K944" t="s">
        <v>32</v>
      </c>
      <c r="L944" t="s">
        <v>72</v>
      </c>
      <c r="M944" t="s">
        <v>62</v>
      </c>
      <c r="N944" t="s">
        <v>1702</v>
      </c>
      <c r="O944">
        <v>0.38</v>
      </c>
      <c r="P944" t="s">
        <v>36</v>
      </c>
      <c r="Q944" t="s">
        <v>139</v>
      </c>
      <c r="R944" t="s">
        <v>140</v>
      </c>
      <c r="S944" t="s">
        <v>1701</v>
      </c>
      <c r="T944">
        <v>20190</v>
      </c>
      <c r="U944" s="1">
        <v>42135</v>
      </c>
      <c r="V944" s="1">
        <v>42135</v>
      </c>
      <c r="W944">
        <v>11</v>
      </c>
      <c r="X944" s="6">
        <v>188.09</v>
      </c>
      <c r="Y944">
        <v>90190</v>
      </c>
      <c r="Z944">
        <v>0</v>
      </c>
      <c r="AA944" s="10">
        <v>-145.66</v>
      </c>
      <c r="AB944">
        <v>1.9</v>
      </c>
      <c r="AC944" t="s">
        <v>3060</v>
      </c>
      <c r="AD944" t="s">
        <v>3070</v>
      </c>
      <c r="AE944" t="str">
        <f>IF(Orders[[#This Row],[Discount]]&gt;0, "Discounted", "Non-Discounted")</f>
        <v>Discounted</v>
      </c>
      <c r="AF944">
        <f>IF(Orders[[#This Row],[Profit]]&lt;0,Orders[[#This Row],[Profit]], 0)</f>
        <v>-273.98</v>
      </c>
      <c r="AG944">
        <f>IF(Orders[[#This Row],[Profit]]&gt;0,Orders[[#This Row],[Profit]], 0)</f>
        <v>0</v>
      </c>
      <c r="AH944" s="7" t="str">
        <f>IFERROR((Orders[[#This Row],[Sales]]/Orders[[#This Row],[Profit_Prodcut/]])*100, "")</f>
        <v/>
      </c>
      <c r="AI944" s="9">
        <f>Orders[[#This Row],[Discount]]</f>
        <v>0.01</v>
      </c>
    </row>
    <row r="945" spans="1:35">
      <c r="A945">
        <v>24941</v>
      </c>
      <c r="B945" t="s">
        <v>59</v>
      </c>
      <c r="C945" s="9">
        <v>0</v>
      </c>
      <c r="D945" s="7">
        <v>-253.78</v>
      </c>
      <c r="E945">
        <v>13.43</v>
      </c>
      <c r="F945">
        <v>5.5</v>
      </c>
      <c r="G945">
        <v>1697</v>
      </c>
      <c r="H945" t="s">
        <v>1703</v>
      </c>
      <c r="I945" t="s">
        <v>52</v>
      </c>
      <c r="J945" t="s">
        <v>43</v>
      </c>
      <c r="K945" t="s">
        <v>32</v>
      </c>
      <c r="L945" t="s">
        <v>144</v>
      </c>
      <c r="M945" t="s">
        <v>62</v>
      </c>
      <c r="N945" t="s">
        <v>1704</v>
      </c>
      <c r="O945">
        <v>0.56999999999999995</v>
      </c>
      <c r="P945" t="s">
        <v>36</v>
      </c>
      <c r="Q945" t="s">
        <v>139</v>
      </c>
      <c r="R945" t="s">
        <v>961</v>
      </c>
      <c r="S945" t="s">
        <v>1705</v>
      </c>
      <c r="T945">
        <v>71901</v>
      </c>
      <c r="U945" s="1">
        <v>42020</v>
      </c>
      <c r="V945" s="1">
        <v>42021</v>
      </c>
      <c r="W945">
        <v>9</v>
      </c>
      <c r="X945" s="6">
        <v>129.54</v>
      </c>
      <c r="Y945">
        <v>86338</v>
      </c>
      <c r="Z945">
        <v>1</v>
      </c>
      <c r="AA945" s="10">
        <v>-195.91</v>
      </c>
      <c r="AB945">
        <v>0</v>
      </c>
      <c r="AC945" t="s">
        <v>3057</v>
      </c>
      <c r="AD945" t="s">
        <v>3071</v>
      </c>
      <c r="AE945" t="str">
        <f>IF(Orders[[#This Row],[Discount]]&gt;0, "Discounted", "Non-Discounted")</f>
        <v>Non-Discounted</v>
      </c>
      <c r="AF945">
        <f>IF(Orders[[#This Row],[Profit]]&lt;0,Orders[[#This Row],[Profit]], 0)</f>
        <v>-253.78</v>
      </c>
      <c r="AG945">
        <f>IF(Orders[[#This Row],[Profit]]&gt;0,Orders[[#This Row],[Profit]], 0)</f>
        <v>0</v>
      </c>
      <c r="AH945" s="7" t="str">
        <f>IFERROR((Orders[[#This Row],[Sales]]/Orders[[#This Row],[Profit_Prodcut/]])*100, "")</f>
        <v/>
      </c>
      <c r="AI945" s="9">
        <f>Orders[[#This Row],[Discount]]</f>
        <v>0</v>
      </c>
    </row>
    <row r="946" spans="1:35">
      <c r="A946">
        <v>18275</v>
      </c>
      <c r="B946" t="s">
        <v>109</v>
      </c>
      <c r="C946" s="9">
        <v>0.05</v>
      </c>
      <c r="D946" s="7">
        <v>-152.52000000000001</v>
      </c>
      <c r="E946">
        <v>3.98</v>
      </c>
      <c r="F946">
        <v>5.26</v>
      </c>
      <c r="G946">
        <v>1699</v>
      </c>
      <c r="H946" t="s">
        <v>1706</v>
      </c>
      <c r="I946" t="s">
        <v>52</v>
      </c>
      <c r="J946" t="s">
        <v>61</v>
      </c>
      <c r="K946" t="s">
        <v>32</v>
      </c>
      <c r="L946" t="s">
        <v>112</v>
      </c>
      <c r="M946" t="s">
        <v>62</v>
      </c>
      <c r="N946" t="s">
        <v>1707</v>
      </c>
      <c r="O946">
        <v>0.38</v>
      </c>
      <c r="P946" t="s">
        <v>36</v>
      </c>
      <c r="Q946" t="s">
        <v>56</v>
      </c>
      <c r="R946" t="s">
        <v>237</v>
      </c>
      <c r="S946" t="s">
        <v>1708</v>
      </c>
      <c r="T946">
        <v>19057</v>
      </c>
      <c r="U946" s="1">
        <v>42088</v>
      </c>
      <c r="V946" s="1">
        <v>42092</v>
      </c>
      <c r="W946">
        <v>12</v>
      </c>
      <c r="X946" s="6">
        <v>49.44</v>
      </c>
      <c r="Y946">
        <v>87345</v>
      </c>
      <c r="Z946">
        <v>4</v>
      </c>
      <c r="AA946" s="10">
        <v>-308.5</v>
      </c>
      <c r="AB946">
        <v>2.6</v>
      </c>
      <c r="AC946" t="s">
        <v>3062</v>
      </c>
      <c r="AD946" t="s">
        <v>3070</v>
      </c>
      <c r="AE946" t="str">
        <f>IF(Orders[[#This Row],[Discount]]&gt;0, "Discounted", "Non-Discounted")</f>
        <v>Discounted</v>
      </c>
      <c r="AF946">
        <f>IF(Orders[[#This Row],[Profit]]&lt;0,Orders[[#This Row],[Profit]], 0)</f>
        <v>-152.52000000000001</v>
      </c>
      <c r="AG946">
        <f>IF(Orders[[#This Row],[Profit]]&gt;0,Orders[[#This Row],[Profit]], 0)</f>
        <v>0</v>
      </c>
      <c r="AH946" s="7" t="str">
        <f>IFERROR((Orders[[#This Row],[Sales]]/Orders[[#This Row],[Profit_Prodcut/]])*100, "")</f>
        <v/>
      </c>
      <c r="AI946" s="9">
        <f>Orders[[#This Row],[Discount]]</f>
        <v>0.05</v>
      </c>
    </row>
    <row r="947" spans="1:35">
      <c r="A947">
        <v>18276</v>
      </c>
      <c r="B947" t="s">
        <v>109</v>
      </c>
      <c r="C947" s="9">
        <v>0.01</v>
      </c>
      <c r="D947" s="7">
        <v>-18.850000000000001</v>
      </c>
      <c r="E947">
        <v>6.48</v>
      </c>
      <c r="F947">
        <v>5.4</v>
      </c>
      <c r="G947">
        <v>1699</v>
      </c>
      <c r="H947" t="s">
        <v>1706</v>
      </c>
      <c r="I947" t="s">
        <v>52</v>
      </c>
      <c r="J947" t="s">
        <v>61</v>
      </c>
      <c r="K947" t="s">
        <v>32</v>
      </c>
      <c r="L947" t="s">
        <v>96</v>
      </c>
      <c r="M947" t="s">
        <v>62</v>
      </c>
      <c r="N947" t="s">
        <v>1709</v>
      </c>
      <c r="O947">
        <v>0.37</v>
      </c>
      <c r="P947" t="s">
        <v>36</v>
      </c>
      <c r="Q947" t="s">
        <v>56</v>
      </c>
      <c r="R947" t="s">
        <v>237</v>
      </c>
      <c r="S947" t="s">
        <v>1708</v>
      </c>
      <c r="T947">
        <v>19057</v>
      </c>
      <c r="U947" s="1">
        <v>42088</v>
      </c>
      <c r="V947" s="1">
        <v>42088</v>
      </c>
      <c r="W947">
        <v>2</v>
      </c>
      <c r="X947" s="6">
        <v>14.29</v>
      </c>
      <c r="Y947">
        <v>87345</v>
      </c>
      <c r="Z947">
        <v>0</v>
      </c>
      <c r="AA947" s="10">
        <v>-131.91</v>
      </c>
      <c r="AB947">
        <v>0.14000000000000001</v>
      </c>
      <c r="AC947" t="s">
        <v>3062</v>
      </c>
      <c r="AD947" t="s">
        <v>3070</v>
      </c>
      <c r="AE947" t="str">
        <f>IF(Orders[[#This Row],[Discount]]&gt;0, "Discounted", "Non-Discounted")</f>
        <v>Discounted</v>
      </c>
      <c r="AF947">
        <f>IF(Orders[[#This Row],[Profit]]&lt;0,Orders[[#This Row],[Profit]], 0)</f>
        <v>-18.850000000000001</v>
      </c>
      <c r="AG947">
        <f>IF(Orders[[#This Row],[Profit]]&gt;0,Orders[[#This Row],[Profit]], 0)</f>
        <v>0</v>
      </c>
      <c r="AH947" s="7" t="str">
        <f>IFERROR((Orders[[#This Row],[Sales]]/Orders[[#This Row],[Profit_Prodcut/]])*100, "")</f>
        <v/>
      </c>
      <c r="AI947" s="9">
        <f>Orders[[#This Row],[Discount]]</f>
        <v>0.01</v>
      </c>
    </row>
    <row r="948" spans="1:35">
      <c r="A948">
        <v>24158</v>
      </c>
      <c r="B948" t="s">
        <v>59</v>
      </c>
      <c r="C948" s="9">
        <v>0.05</v>
      </c>
      <c r="D948" s="7">
        <v>-220.05</v>
      </c>
      <c r="E948">
        <v>14.81</v>
      </c>
      <c r="F948">
        <v>13.32</v>
      </c>
      <c r="G948">
        <v>1702</v>
      </c>
      <c r="H948" t="s">
        <v>1710</v>
      </c>
      <c r="I948" t="s">
        <v>52</v>
      </c>
      <c r="J948" t="s">
        <v>43</v>
      </c>
      <c r="K948" t="s">
        <v>32</v>
      </c>
      <c r="L948" t="s">
        <v>260</v>
      </c>
      <c r="M948" t="s">
        <v>62</v>
      </c>
      <c r="N948" t="s">
        <v>836</v>
      </c>
      <c r="O948">
        <v>0.43</v>
      </c>
      <c r="P948" t="s">
        <v>36</v>
      </c>
      <c r="Q948" t="s">
        <v>139</v>
      </c>
      <c r="R948" t="s">
        <v>674</v>
      </c>
      <c r="S948" t="s">
        <v>1711</v>
      </c>
      <c r="T948">
        <v>39301</v>
      </c>
      <c r="U948" s="1">
        <v>42021</v>
      </c>
      <c r="V948" s="1">
        <v>42024</v>
      </c>
      <c r="W948">
        <v>3</v>
      </c>
      <c r="X948" s="6">
        <v>45.28</v>
      </c>
      <c r="Y948">
        <v>90473</v>
      </c>
      <c r="Z948">
        <v>3</v>
      </c>
      <c r="AA948" s="10">
        <v>-485.98</v>
      </c>
      <c r="AB948">
        <v>2.38</v>
      </c>
      <c r="AC948" t="s">
        <v>3057</v>
      </c>
      <c r="AD948" t="s">
        <v>3070</v>
      </c>
      <c r="AE948" t="str">
        <f>IF(Orders[[#This Row],[Discount]]&gt;0, "Discounted", "Non-Discounted")</f>
        <v>Discounted</v>
      </c>
      <c r="AF948">
        <f>IF(Orders[[#This Row],[Profit]]&lt;0,Orders[[#This Row],[Profit]], 0)</f>
        <v>-220.05</v>
      </c>
      <c r="AG948">
        <f>IF(Orders[[#This Row],[Profit]]&gt;0,Orders[[#This Row],[Profit]], 0)</f>
        <v>0</v>
      </c>
      <c r="AH948" s="7" t="str">
        <f>IFERROR((Orders[[#This Row],[Sales]]/Orders[[#This Row],[Profit_Prodcut/]])*100, "")</f>
        <v/>
      </c>
      <c r="AI948" s="9">
        <f>Orders[[#This Row],[Discount]]</f>
        <v>0.05</v>
      </c>
    </row>
    <row r="949" spans="1:35">
      <c r="A949">
        <v>24159</v>
      </c>
      <c r="B949" t="s">
        <v>59</v>
      </c>
      <c r="C949" s="9">
        <v>0.05</v>
      </c>
      <c r="D949" s="7">
        <v>20.39</v>
      </c>
      <c r="E949">
        <v>4.2</v>
      </c>
      <c r="F949">
        <v>2.2599999999999998</v>
      </c>
      <c r="G949">
        <v>1702</v>
      </c>
      <c r="H949" t="s">
        <v>1710</v>
      </c>
      <c r="I949" t="s">
        <v>30</v>
      </c>
      <c r="J949" t="s">
        <v>43</v>
      </c>
      <c r="K949" t="s">
        <v>32</v>
      </c>
      <c r="L949" t="s">
        <v>96</v>
      </c>
      <c r="M949" t="s">
        <v>34</v>
      </c>
      <c r="N949" t="s">
        <v>1236</v>
      </c>
      <c r="O949">
        <v>0.36</v>
      </c>
      <c r="P949" t="s">
        <v>36</v>
      </c>
      <c r="Q949" t="s">
        <v>139</v>
      </c>
      <c r="R949" t="s">
        <v>674</v>
      </c>
      <c r="S949" t="s">
        <v>1711</v>
      </c>
      <c r="T949">
        <v>39301</v>
      </c>
      <c r="U949" s="1">
        <v>42021</v>
      </c>
      <c r="V949" s="1">
        <v>42023</v>
      </c>
      <c r="W949">
        <v>3</v>
      </c>
      <c r="X949" s="6">
        <v>13.57</v>
      </c>
      <c r="Y949">
        <v>90473</v>
      </c>
      <c r="Z949">
        <v>2</v>
      </c>
      <c r="AA949" s="10">
        <v>150.28</v>
      </c>
      <c r="AB949">
        <v>0.71</v>
      </c>
      <c r="AC949" t="s">
        <v>3057</v>
      </c>
      <c r="AD949" t="s">
        <v>3070</v>
      </c>
      <c r="AE949" t="str">
        <f>IF(Orders[[#This Row],[Discount]]&gt;0, "Discounted", "Non-Discounted")</f>
        <v>Discounted</v>
      </c>
      <c r="AF949">
        <f>IF(Orders[[#This Row],[Profit]]&lt;0,Orders[[#This Row],[Profit]], 0)</f>
        <v>0</v>
      </c>
      <c r="AG949">
        <f>IF(Orders[[#This Row],[Profit]]&gt;0,Orders[[#This Row],[Profit]], 0)</f>
        <v>20.39</v>
      </c>
      <c r="AH949" s="7">
        <f>IFERROR((Orders[[#This Row],[Sales]]/Orders[[#This Row],[Profit_Prodcut/]])*100, "")</f>
        <v>66.552231486022563</v>
      </c>
      <c r="AI949" s="9">
        <f>Orders[[#This Row],[Discount]]</f>
        <v>0.05</v>
      </c>
    </row>
    <row r="950" spans="1:35">
      <c r="A950">
        <v>25761</v>
      </c>
      <c r="B950" t="s">
        <v>59</v>
      </c>
      <c r="C950" s="9">
        <v>0.05</v>
      </c>
      <c r="D950" s="7">
        <v>38.28</v>
      </c>
      <c r="E950">
        <v>5.68</v>
      </c>
      <c r="F950">
        <v>1.39</v>
      </c>
      <c r="G950">
        <v>1708</v>
      </c>
      <c r="H950" t="s">
        <v>1712</v>
      </c>
      <c r="I950" t="s">
        <v>52</v>
      </c>
      <c r="J950" t="s">
        <v>61</v>
      </c>
      <c r="K950" t="s">
        <v>32</v>
      </c>
      <c r="L950" t="s">
        <v>72</v>
      </c>
      <c r="M950" t="s">
        <v>62</v>
      </c>
      <c r="N950" t="s">
        <v>1001</v>
      </c>
      <c r="O950">
        <v>0.38</v>
      </c>
      <c r="P950" t="s">
        <v>36</v>
      </c>
      <c r="Q950" t="s">
        <v>56</v>
      </c>
      <c r="R950" t="s">
        <v>157</v>
      </c>
      <c r="S950" t="s">
        <v>1713</v>
      </c>
      <c r="T950">
        <v>44118</v>
      </c>
      <c r="U950" s="1">
        <v>42021</v>
      </c>
      <c r="V950" s="1">
        <v>42022</v>
      </c>
      <c r="W950">
        <v>10</v>
      </c>
      <c r="X950" s="6">
        <v>55.48</v>
      </c>
      <c r="Y950">
        <v>88781</v>
      </c>
      <c r="Z950">
        <v>1</v>
      </c>
      <c r="AA950" s="10">
        <v>69</v>
      </c>
      <c r="AB950">
        <v>2.92</v>
      </c>
      <c r="AC950" t="s">
        <v>3057</v>
      </c>
      <c r="AD950" t="s">
        <v>3070</v>
      </c>
      <c r="AE950" t="str">
        <f>IF(Orders[[#This Row],[Discount]]&gt;0, "Discounted", "Non-Discounted")</f>
        <v>Discounted</v>
      </c>
      <c r="AF950">
        <f>IF(Orders[[#This Row],[Profit]]&lt;0,Orders[[#This Row],[Profit]], 0)</f>
        <v>0</v>
      </c>
      <c r="AG950">
        <f>IF(Orders[[#This Row],[Profit]]&gt;0,Orders[[#This Row],[Profit]], 0)</f>
        <v>38.28</v>
      </c>
      <c r="AH950" s="7">
        <f>IFERROR((Orders[[#This Row],[Sales]]/Orders[[#This Row],[Profit_Prodcut/]])*100, "")</f>
        <v>144.93207941483803</v>
      </c>
      <c r="AI950" s="9">
        <f>Orders[[#This Row],[Discount]]</f>
        <v>0.05</v>
      </c>
    </row>
    <row r="951" spans="1:35">
      <c r="A951">
        <v>26037</v>
      </c>
      <c r="B951" t="s">
        <v>40</v>
      </c>
      <c r="C951" s="9">
        <v>0.03</v>
      </c>
      <c r="D951" s="7">
        <v>3670.35</v>
      </c>
      <c r="E951">
        <v>205.99</v>
      </c>
      <c r="F951">
        <v>3</v>
      </c>
      <c r="G951">
        <v>1708</v>
      </c>
      <c r="H951" t="s">
        <v>1712</v>
      </c>
      <c r="I951" t="s">
        <v>52</v>
      </c>
      <c r="J951" t="s">
        <v>61</v>
      </c>
      <c r="K951" t="s">
        <v>80</v>
      </c>
      <c r="L951" t="s">
        <v>81</v>
      </c>
      <c r="M951" t="s">
        <v>62</v>
      </c>
      <c r="N951" t="s">
        <v>217</v>
      </c>
      <c r="O951">
        <v>0.57999999999999996</v>
      </c>
      <c r="P951" t="s">
        <v>36</v>
      </c>
      <c r="Q951" t="s">
        <v>56</v>
      </c>
      <c r="R951" t="s">
        <v>157</v>
      </c>
      <c r="S951" t="s">
        <v>1713</v>
      </c>
      <c r="T951">
        <v>44118</v>
      </c>
      <c r="U951" s="1">
        <v>42144</v>
      </c>
      <c r="V951" s="1">
        <v>42145</v>
      </c>
      <c r="W951">
        <v>29</v>
      </c>
      <c r="X951" s="6">
        <v>5319.35</v>
      </c>
      <c r="Y951">
        <v>88784</v>
      </c>
      <c r="Z951">
        <v>1</v>
      </c>
      <c r="AA951" s="10">
        <v>69</v>
      </c>
      <c r="AB951">
        <v>164.52</v>
      </c>
      <c r="AC951" t="s">
        <v>3060</v>
      </c>
      <c r="AD951" t="s">
        <v>3070</v>
      </c>
      <c r="AE951" t="str">
        <f>IF(Orders[[#This Row],[Discount]]&gt;0, "Discounted", "Non-Discounted")</f>
        <v>Discounted</v>
      </c>
      <c r="AF951">
        <f>IF(Orders[[#This Row],[Profit]]&lt;0,Orders[[#This Row],[Profit]], 0)</f>
        <v>0</v>
      </c>
      <c r="AG951">
        <f>IF(Orders[[#This Row],[Profit]]&gt;0,Orders[[#This Row],[Profit]], 0)</f>
        <v>3670.35</v>
      </c>
      <c r="AH951" s="7">
        <f>IFERROR((Orders[[#This Row],[Sales]]/Orders[[#This Row],[Profit_Prodcut/]])*100, "")</f>
        <v>144.92759546092336</v>
      </c>
      <c r="AI951" s="9">
        <f>Orders[[#This Row],[Discount]]</f>
        <v>0.03</v>
      </c>
    </row>
    <row r="952" spans="1:35">
      <c r="A952">
        <v>23822</v>
      </c>
      <c r="B952" t="s">
        <v>40</v>
      </c>
      <c r="C952" s="9">
        <v>0.01</v>
      </c>
      <c r="D952" s="7">
        <v>21</v>
      </c>
      <c r="E952">
        <v>14.28</v>
      </c>
      <c r="F952">
        <v>2.99</v>
      </c>
      <c r="G952">
        <v>1709</v>
      </c>
      <c r="H952" t="s">
        <v>1714</v>
      </c>
      <c r="I952" t="s">
        <v>52</v>
      </c>
      <c r="J952" t="s">
        <v>117</v>
      </c>
      <c r="K952" t="s">
        <v>32</v>
      </c>
      <c r="L952" t="s">
        <v>112</v>
      </c>
      <c r="M952" t="s">
        <v>62</v>
      </c>
      <c r="N952" t="s">
        <v>1715</v>
      </c>
      <c r="O952">
        <v>0.39</v>
      </c>
      <c r="P952" t="s">
        <v>36</v>
      </c>
      <c r="Q952" t="s">
        <v>56</v>
      </c>
      <c r="R952" t="s">
        <v>237</v>
      </c>
      <c r="S952" t="s">
        <v>1716</v>
      </c>
      <c r="T952">
        <v>19464</v>
      </c>
      <c r="U952" s="1">
        <v>42025</v>
      </c>
      <c r="V952" s="1">
        <v>42026</v>
      </c>
      <c r="W952">
        <v>2</v>
      </c>
      <c r="X952" s="6">
        <v>30.44</v>
      </c>
      <c r="Y952">
        <v>88782</v>
      </c>
      <c r="Z952">
        <v>1</v>
      </c>
      <c r="AA952" s="10">
        <v>69</v>
      </c>
      <c r="AB952">
        <v>0.31</v>
      </c>
      <c r="AC952" t="s">
        <v>3057</v>
      </c>
      <c r="AD952" t="s">
        <v>3070</v>
      </c>
      <c r="AE952" t="str">
        <f>IF(Orders[[#This Row],[Discount]]&gt;0, "Discounted", "Non-Discounted")</f>
        <v>Discounted</v>
      </c>
      <c r="AF952">
        <f>IF(Orders[[#This Row],[Profit]]&lt;0,Orders[[#This Row],[Profit]], 0)</f>
        <v>0</v>
      </c>
      <c r="AG952">
        <f>IF(Orders[[#This Row],[Profit]]&gt;0,Orders[[#This Row],[Profit]], 0)</f>
        <v>21</v>
      </c>
      <c r="AH952" s="7">
        <f>IFERROR((Orders[[#This Row],[Sales]]/Orders[[#This Row],[Profit_Prodcut/]])*100, "")</f>
        <v>144.95238095238096</v>
      </c>
      <c r="AI952" s="9">
        <f>Orders[[#This Row],[Discount]]</f>
        <v>0.01</v>
      </c>
    </row>
    <row r="953" spans="1:35">
      <c r="A953">
        <v>24577</v>
      </c>
      <c r="B953" t="s">
        <v>59</v>
      </c>
      <c r="C953" s="9">
        <v>0.04</v>
      </c>
      <c r="D953" s="7">
        <v>13.54</v>
      </c>
      <c r="E953">
        <v>95.43</v>
      </c>
      <c r="F953">
        <v>19.989999999999998</v>
      </c>
      <c r="G953">
        <v>1709</v>
      </c>
      <c r="H953" t="s">
        <v>1714</v>
      </c>
      <c r="I953" t="s">
        <v>52</v>
      </c>
      <c r="J953" t="s">
        <v>61</v>
      </c>
      <c r="K953" t="s">
        <v>32</v>
      </c>
      <c r="L953" t="s">
        <v>144</v>
      </c>
      <c r="M953" t="s">
        <v>62</v>
      </c>
      <c r="N953" t="s">
        <v>852</v>
      </c>
      <c r="O953">
        <v>0.79</v>
      </c>
      <c r="P953" t="s">
        <v>36</v>
      </c>
      <c r="Q953" t="s">
        <v>56</v>
      </c>
      <c r="R953" t="s">
        <v>237</v>
      </c>
      <c r="S953" t="s">
        <v>1716</v>
      </c>
      <c r="T953">
        <v>19464</v>
      </c>
      <c r="U953" s="1">
        <v>42134</v>
      </c>
      <c r="V953" s="1">
        <v>42136</v>
      </c>
      <c r="W953">
        <v>33</v>
      </c>
      <c r="X953" s="6">
        <v>3251.76</v>
      </c>
      <c r="Y953">
        <v>88783</v>
      </c>
      <c r="Z953">
        <v>2</v>
      </c>
      <c r="AA953" s="10">
        <v>0.42</v>
      </c>
      <c r="AB953">
        <v>135.49</v>
      </c>
      <c r="AC953" t="s">
        <v>3060</v>
      </c>
      <c r="AD953" t="s">
        <v>3070</v>
      </c>
      <c r="AE953" t="str">
        <f>IF(Orders[[#This Row],[Discount]]&gt;0, "Discounted", "Non-Discounted")</f>
        <v>Discounted</v>
      </c>
      <c r="AF953">
        <f>IF(Orders[[#This Row],[Profit]]&lt;0,Orders[[#This Row],[Profit]], 0)</f>
        <v>0</v>
      </c>
      <c r="AG953">
        <f>IF(Orders[[#This Row],[Profit]]&gt;0,Orders[[#This Row],[Profit]], 0)</f>
        <v>13.54</v>
      </c>
      <c r="AH953" s="7">
        <f>IFERROR((Orders[[#This Row],[Sales]]/Orders[[#This Row],[Profit_Prodcut/]])*100, "")</f>
        <v>24015.952732644022</v>
      </c>
      <c r="AI953" s="9">
        <f>Orders[[#This Row],[Discount]]</f>
        <v>0.04</v>
      </c>
    </row>
    <row r="954" spans="1:35">
      <c r="A954">
        <v>19287</v>
      </c>
      <c r="B954" t="s">
        <v>40</v>
      </c>
      <c r="C954" s="9">
        <v>7.0000000000000007E-2</v>
      </c>
      <c r="D954" s="7">
        <v>-167.05</v>
      </c>
      <c r="E954">
        <v>7.59</v>
      </c>
      <c r="F954">
        <v>4</v>
      </c>
      <c r="G954">
        <v>1711</v>
      </c>
      <c r="H954" t="s">
        <v>1717</v>
      </c>
      <c r="I954" t="s">
        <v>52</v>
      </c>
      <c r="J954" t="s">
        <v>31</v>
      </c>
      <c r="K954" t="s">
        <v>44</v>
      </c>
      <c r="L954" t="s">
        <v>53</v>
      </c>
      <c r="M954" t="s">
        <v>34</v>
      </c>
      <c r="N954" t="s">
        <v>447</v>
      </c>
      <c r="O954">
        <v>0.42</v>
      </c>
      <c r="P954" t="s">
        <v>36</v>
      </c>
      <c r="Q954" t="s">
        <v>139</v>
      </c>
      <c r="R954" t="s">
        <v>390</v>
      </c>
      <c r="S954" t="s">
        <v>1718</v>
      </c>
      <c r="T954">
        <v>30062</v>
      </c>
      <c r="U954" s="1">
        <v>42079</v>
      </c>
      <c r="V954" s="1">
        <v>42081</v>
      </c>
      <c r="W954">
        <v>3</v>
      </c>
      <c r="X954" s="6">
        <v>22.48</v>
      </c>
      <c r="Y954">
        <v>87747</v>
      </c>
      <c r="Z954">
        <v>2</v>
      </c>
      <c r="AA954" s="10">
        <v>-743.1</v>
      </c>
      <c r="AB954">
        <v>1.69</v>
      </c>
      <c r="AC954" t="s">
        <v>3062</v>
      </c>
      <c r="AD954" t="s">
        <v>3070</v>
      </c>
      <c r="AE954" t="str">
        <f>IF(Orders[[#This Row],[Discount]]&gt;0, "Discounted", "Non-Discounted")</f>
        <v>Discounted</v>
      </c>
      <c r="AF954">
        <f>IF(Orders[[#This Row],[Profit]]&lt;0,Orders[[#This Row],[Profit]], 0)</f>
        <v>-167.05</v>
      </c>
      <c r="AG954">
        <f>IF(Orders[[#This Row],[Profit]]&gt;0,Orders[[#This Row],[Profit]], 0)</f>
        <v>0</v>
      </c>
      <c r="AH954" s="7" t="str">
        <f>IFERROR((Orders[[#This Row],[Sales]]/Orders[[#This Row],[Profit_Prodcut/]])*100, "")</f>
        <v/>
      </c>
      <c r="AI954" s="9">
        <f>Orders[[#This Row],[Discount]]</f>
        <v>7.0000000000000007E-2</v>
      </c>
    </row>
    <row r="955" spans="1:35">
      <c r="A955">
        <v>21655</v>
      </c>
      <c r="B955" t="s">
        <v>109</v>
      </c>
      <c r="C955" s="9">
        <v>0.03</v>
      </c>
      <c r="D955" s="7">
        <v>-31.09</v>
      </c>
      <c r="E955">
        <v>11.66</v>
      </c>
      <c r="F955">
        <v>7.95</v>
      </c>
      <c r="G955">
        <v>1712</v>
      </c>
      <c r="H955" t="s">
        <v>1719</v>
      </c>
      <c r="I955" t="s">
        <v>52</v>
      </c>
      <c r="J955" t="s">
        <v>31</v>
      </c>
      <c r="K955" t="s">
        <v>32</v>
      </c>
      <c r="L955" t="s">
        <v>33</v>
      </c>
      <c r="M955" t="s">
        <v>54</v>
      </c>
      <c r="N955" t="s">
        <v>1720</v>
      </c>
      <c r="O955">
        <v>0.57999999999999996</v>
      </c>
      <c r="P955" t="s">
        <v>36</v>
      </c>
      <c r="Q955" t="s">
        <v>139</v>
      </c>
      <c r="R955" t="s">
        <v>390</v>
      </c>
      <c r="S955" t="s">
        <v>1721</v>
      </c>
      <c r="T955">
        <v>30907</v>
      </c>
      <c r="U955" s="1">
        <v>42105</v>
      </c>
      <c r="V955" s="1">
        <v>42114</v>
      </c>
      <c r="W955">
        <v>22</v>
      </c>
      <c r="X955" s="6">
        <v>267.32</v>
      </c>
      <c r="Y955">
        <v>87749</v>
      </c>
      <c r="Z955">
        <v>9</v>
      </c>
      <c r="AA955" s="10">
        <v>-11.63</v>
      </c>
      <c r="AB955">
        <v>8.27</v>
      </c>
      <c r="AC955" t="s">
        <v>3061</v>
      </c>
      <c r="AD955" t="s">
        <v>3070</v>
      </c>
      <c r="AE955" t="str">
        <f>IF(Orders[[#This Row],[Discount]]&gt;0, "Discounted", "Non-Discounted")</f>
        <v>Discounted</v>
      </c>
      <c r="AF955">
        <f>IF(Orders[[#This Row],[Profit]]&lt;0,Orders[[#This Row],[Profit]], 0)</f>
        <v>-31.09</v>
      </c>
      <c r="AG955">
        <f>IF(Orders[[#This Row],[Profit]]&gt;0,Orders[[#This Row],[Profit]], 0)</f>
        <v>0</v>
      </c>
      <c r="AH955" s="7" t="str">
        <f>IFERROR((Orders[[#This Row],[Sales]]/Orders[[#This Row],[Profit_Prodcut/]])*100, "")</f>
        <v/>
      </c>
      <c r="AI955" s="9">
        <f>Orders[[#This Row],[Discount]]</f>
        <v>0.03</v>
      </c>
    </row>
    <row r="956" spans="1:35">
      <c r="A956">
        <v>25078</v>
      </c>
      <c r="B956" t="s">
        <v>28</v>
      </c>
      <c r="C956" s="9">
        <v>0.01</v>
      </c>
      <c r="D956" s="7">
        <v>-6.2</v>
      </c>
      <c r="E956">
        <v>23.99</v>
      </c>
      <c r="F956">
        <v>6.3</v>
      </c>
      <c r="G956">
        <v>1713</v>
      </c>
      <c r="H956" t="s">
        <v>1722</v>
      </c>
      <c r="I956" t="s">
        <v>52</v>
      </c>
      <c r="J956" t="s">
        <v>31</v>
      </c>
      <c r="K956" t="s">
        <v>80</v>
      </c>
      <c r="L956" t="s">
        <v>88</v>
      </c>
      <c r="M956" t="s">
        <v>89</v>
      </c>
      <c r="N956" t="s">
        <v>1723</v>
      </c>
      <c r="O956">
        <v>0.38</v>
      </c>
      <c r="P956" t="s">
        <v>36</v>
      </c>
      <c r="Q956" t="s">
        <v>139</v>
      </c>
      <c r="R956" t="s">
        <v>390</v>
      </c>
      <c r="S956" t="s">
        <v>1724</v>
      </c>
      <c r="T956">
        <v>30265</v>
      </c>
      <c r="U956" s="1">
        <v>42153</v>
      </c>
      <c r="V956" s="1">
        <v>42155</v>
      </c>
      <c r="W956">
        <v>11</v>
      </c>
      <c r="X956" s="6">
        <v>284.39</v>
      </c>
      <c r="Y956">
        <v>87748</v>
      </c>
      <c r="Z956">
        <v>2</v>
      </c>
      <c r="AA956" s="10">
        <v>-2.1800000000000002</v>
      </c>
      <c r="AB956">
        <v>2.87</v>
      </c>
      <c r="AC956" t="s">
        <v>3060</v>
      </c>
      <c r="AD956" t="s">
        <v>3070</v>
      </c>
      <c r="AE956" t="str">
        <f>IF(Orders[[#This Row],[Discount]]&gt;0, "Discounted", "Non-Discounted")</f>
        <v>Discounted</v>
      </c>
      <c r="AF956">
        <f>IF(Orders[[#This Row],[Profit]]&lt;0,Orders[[#This Row],[Profit]], 0)</f>
        <v>-6.2</v>
      </c>
      <c r="AG956">
        <f>IF(Orders[[#This Row],[Profit]]&gt;0,Orders[[#This Row],[Profit]], 0)</f>
        <v>0</v>
      </c>
      <c r="AH956" s="7" t="str">
        <f>IFERROR((Orders[[#This Row],[Sales]]/Orders[[#This Row],[Profit_Prodcut/]])*100, "")</f>
        <v/>
      </c>
      <c r="AI956" s="9">
        <f>Orders[[#This Row],[Discount]]</f>
        <v>0.01</v>
      </c>
    </row>
    <row r="957" spans="1:35">
      <c r="A957">
        <v>19884</v>
      </c>
      <c r="B957" t="s">
        <v>109</v>
      </c>
      <c r="C957" s="9">
        <v>0.01</v>
      </c>
      <c r="D957" s="7">
        <v>-48.87</v>
      </c>
      <c r="E957">
        <v>300.98</v>
      </c>
      <c r="F957">
        <v>64.73</v>
      </c>
      <c r="G957">
        <v>1718</v>
      </c>
      <c r="H957" t="s">
        <v>1725</v>
      </c>
      <c r="I957" t="s">
        <v>42</v>
      </c>
      <c r="J957" t="s">
        <v>117</v>
      </c>
      <c r="K957" t="s">
        <v>44</v>
      </c>
      <c r="L957" t="s">
        <v>45</v>
      </c>
      <c r="M957" t="s">
        <v>46</v>
      </c>
      <c r="N957" t="s">
        <v>1491</v>
      </c>
      <c r="O957">
        <v>0.56000000000000005</v>
      </c>
      <c r="P957" t="s">
        <v>36</v>
      </c>
      <c r="Q957" t="s">
        <v>139</v>
      </c>
      <c r="R957" t="s">
        <v>325</v>
      </c>
      <c r="S957" t="s">
        <v>1726</v>
      </c>
      <c r="T957">
        <v>27529</v>
      </c>
      <c r="U957" s="1">
        <v>42071</v>
      </c>
      <c r="V957" s="1">
        <v>42078</v>
      </c>
      <c r="W957">
        <v>3</v>
      </c>
      <c r="X957" s="6">
        <v>974.14</v>
      </c>
      <c r="Y957">
        <v>90621</v>
      </c>
      <c r="Z957">
        <v>7</v>
      </c>
      <c r="AA957" s="10">
        <v>-5.0199999999999996</v>
      </c>
      <c r="AB957">
        <v>9.84</v>
      </c>
      <c r="AC957" t="s">
        <v>3062</v>
      </c>
      <c r="AD957" t="s">
        <v>3070</v>
      </c>
      <c r="AE957" t="str">
        <f>IF(Orders[[#This Row],[Discount]]&gt;0, "Discounted", "Non-Discounted")</f>
        <v>Discounted</v>
      </c>
      <c r="AF957">
        <f>IF(Orders[[#This Row],[Profit]]&lt;0,Orders[[#This Row],[Profit]], 0)</f>
        <v>-48.87</v>
      </c>
      <c r="AG957">
        <f>IF(Orders[[#This Row],[Profit]]&gt;0,Orders[[#This Row],[Profit]], 0)</f>
        <v>0</v>
      </c>
      <c r="AH957" s="7" t="str">
        <f>IFERROR((Orders[[#This Row],[Sales]]/Orders[[#This Row],[Profit_Prodcut/]])*100, "")</f>
        <v/>
      </c>
      <c r="AI957" s="9">
        <f>Orders[[#This Row],[Discount]]</f>
        <v>0.01</v>
      </c>
    </row>
    <row r="958" spans="1:35">
      <c r="A958">
        <v>20619</v>
      </c>
      <c r="B958" t="s">
        <v>59</v>
      </c>
      <c r="C958" s="9">
        <v>0.06</v>
      </c>
      <c r="D958" s="7">
        <v>-144.59</v>
      </c>
      <c r="E958">
        <v>16.48</v>
      </c>
      <c r="F958">
        <v>1.99</v>
      </c>
      <c r="G958">
        <v>1719</v>
      </c>
      <c r="H958" t="s">
        <v>1727</v>
      </c>
      <c r="I958" t="s">
        <v>52</v>
      </c>
      <c r="J958" t="s">
        <v>31</v>
      </c>
      <c r="K958" t="s">
        <v>80</v>
      </c>
      <c r="L958" t="s">
        <v>183</v>
      </c>
      <c r="M958" t="s">
        <v>54</v>
      </c>
      <c r="N958" t="s">
        <v>1474</v>
      </c>
      <c r="O958">
        <v>0.42</v>
      </c>
      <c r="P958" t="s">
        <v>36</v>
      </c>
      <c r="Q958" t="s">
        <v>139</v>
      </c>
      <c r="R958" t="s">
        <v>1280</v>
      </c>
      <c r="S958" t="s">
        <v>1728</v>
      </c>
      <c r="T958">
        <v>35473</v>
      </c>
      <c r="U958" s="1">
        <v>42021</v>
      </c>
      <c r="V958" s="1">
        <v>42023</v>
      </c>
      <c r="W958">
        <v>8</v>
      </c>
      <c r="X958" s="6">
        <v>128.13</v>
      </c>
      <c r="Y958">
        <v>90786</v>
      </c>
      <c r="Z958">
        <v>2</v>
      </c>
      <c r="AA958" s="10">
        <v>-112.85</v>
      </c>
      <c r="AB958">
        <v>8.18</v>
      </c>
      <c r="AC958" t="s">
        <v>3057</v>
      </c>
      <c r="AD958" t="s">
        <v>3070</v>
      </c>
      <c r="AE958" t="str">
        <f>IF(Orders[[#This Row],[Discount]]&gt;0, "Discounted", "Non-Discounted")</f>
        <v>Discounted</v>
      </c>
      <c r="AF958">
        <f>IF(Orders[[#This Row],[Profit]]&lt;0,Orders[[#This Row],[Profit]], 0)</f>
        <v>-144.59</v>
      </c>
      <c r="AG958">
        <f>IF(Orders[[#This Row],[Profit]]&gt;0,Orders[[#This Row],[Profit]], 0)</f>
        <v>0</v>
      </c>
      <c r="AH958" s="7" t="str">
        <f>IFERROR((Orders[[#This Row],[Sales]]/Orders[[#This Row],[Profit_Prodcut/]])*100, "")</f>
        <v/>
      </c>
      <c r="AI958" s="9">
        <f>Orders[[#This Row],[Discount]]</f>
        <v>0.06</v>
      </c>
    </row>
    <row r="959" spans="1:35">
      <c r="A959">
        <v>22596</v>
      </c>
      <c r="B959" t="s">
        <v>28</v>
      </c>
      <c r="C959" s="9">
        <v>0.04</v>
      </c>
      <c r="D959" s="7">
        <v>-258.57</v>
      </c>
      <c r="E959">
        <v>12.44</v>
      </c>
      <c r="F959">
        <v>6.27</v>
      </c>
      <c r="G959">
        <v>1721</v>
      </c>
      <c r="H959" t="s">
        <v>1729</v>
      </c>
      <c r="I959" t="s">
        <v>52</v>
      </c>
      <c r="J959" t="s">
        <v>31</v>
      </c>
      <c r="K959" t="s">
        <v>32</v>
      </c>
      <c r="L959" t="s">
        <v>144</v>
      </c>
      <c r="M959" t="s">
        <v>89</v>
      </c>
      <c r="N959" t="s">
        <v>1730</v>
      </c>
      <c r="O959">
        <v>0.56999999999999995</v>
      </c>
      <c r="P959" t="s">
        <v>36</v>
      </c>
      <c r="Q959" t="s">
        <v>139</v>
      </c>
      <c r="R959" t="s">
        <v>961</v>
      </c>
      <c r="S959" t="s">
        <v>1731</v>
      </c>
      <c r="T959">
        <v>72401</v>
      </c>
      <c r="U959" s="1">
        <v>42140</v>
      </c>
      <c r="V959" s="1">
        <v>42141</v>
      </c>
      <c r="W959">
        <v>37</v>
      </c>
      <c r="X959" s="6">
        <v>464.94</v>
      </c>
      <c r="Y959">
        <v>90787</v>
      </c>
      <c r="Z959">
        <v>1</v>
      </c>
      <c r="AA959" s="10">
        <v>-55.61</v>
      </c>
      <c r="AB959">
        <v>19.37</v>
      </c>
      <c r="AC959" t="s">
        <v>3060</v>
      </c>
      <c r="AD959" t="s">
        <v>3070</v>
      </c>
      <c r="AE959" t="str">
        <f>IF(Orders[[#This Row],[Discount]]&gt;0, "Discounted", "Non-Discounted")</f>
        <v>Discounted</v>
      </c>
      <c r="AF959">
        <f>IF(Orders[[#This Row],[Profit]]&lt;0,Orders[[#This Row],[Profit]], 0)</f>
        <v>-258.57</v>
      </c>
      <c r="AG959">
        <f>IF(Orders[[#This Row],[Profit]]&gt;0,Orders[[#This Row],[Profit]], 0)</f>
        <v>0</v>
      </c>
      <c r="AH959" s="7" t="str">
        <f>IFERROR((Orders[[#This Row],[Sales]]/Orders[[#This Row],[Profit_Prodcut/]])*100, "")</f>
        <v/>
      </c>
      <c r="AI959" s="9">
        <f>Orders[[#This Row],[Discount]]</f>
        <v>0.04</v>
      </c>
    </row>
    <row r="960" spans="1:35">
      <c r="A960">
        <v>5670</v>
      </c>
      <c r="B960" t="s">
        <v>109</v>
      </c>
      <c r="C960" s="9">
        <v>0.1</v>
      </c>
      <c r="D960" s="7">
        <v>13.51</v>
      </c>
      <c r="E960">
        <v>49.99</v>
      </c>
      <c r="F960">
        <v>19.989999999999998</v>
      </c>
      <c r="G960">
        <v>1723</v>
      </c>
      <c r="H960" t="s">
        <v>1732</v>
      </c>
      <c r="I960" t="s">
        <v>30</v>
      </c>
      <c r="J960" t="s">
        <v>31</v>
      </c>
      <c r="K960" t="s">
        <v>80</v>
      </c>
      <c r="L960" t="s">
        <v>183</v>
      </c>
      <c r="M960" t="s">
        <v>62</v>
      </c>
      <c r="N960" t="s">
        <v>1733</v>
      </c>
      <c r="O960">
        <v>0.45</v>
      </c>
      <c r="P960" t="s">
        <v>36</v>
      </c>
      <c r="Q960" t="s">
        <v>37</v>
      </c>
      <c r="R960" t="s">
        <v>48</v>
      </c>
      <c r="S960" t="s">
        <v>1734</v>
      </c>
      <c r="T960">
        <v>92037</v>
      </c>
      <c r="U960" s="1">
        <v>42035</v>
      </c>
      <c r="V960" s="1">
        <v>42040</v>
      </c>
      <c r="W960">
        <v>46</v>
      </c>
      <c r="X960" s="6">
        <v>2188.06</v>
      </c>
      <c r="Y960">
        <v>40101</v>
      </c>
      <c r="Z960">
        <v>5</v>
      </c>
      <c r="AA960" s="10">
        <v>0.62</v>
      </c>
      <c r="AB960">
        <v>243.12</v>
      </c>
      <c r="AC960" t="s">
        <v>3057</v>
      </c>
      <c r="AD960" t="s">
        <v>3070</v>
      </c>
      <c r="AE960" t="str">
        <f>IF(Orders[[#This Row],[Discount]]&gt;0, "Discounted", "Non-Discounted")</f>
        <v>Discounted</v>
      </c>
      <c r="AF960">
        <f>IF(Orders[[#This Row],[Profit]]&lt;0,Orders[[#This Row],[Profit]], 0)</f>
        <v>0</v>
      </c>
      <c r="AG960">
        <f>IF(Orders[[#This Row],[Profit]]&gt;0,Orders[[#This Row],[Profit]], 0)</f>
        <v>13.51</v>
      </c>
      <c r="AH960" s="7">
        <f>IFERROR((Orders[[#This Row],[Sales]]/Orders[[#This Row],[Profit_Prodcut/]])*100, "")</f>
        <v>16195.854922279792</v>
      </c>
      <c r="AI960" s="9">
        <f>Orders[[#This Row],[Discount]]</f>
        <v>0.1</v>
      </c>
    </row>
    <row r="961" spans="1:35">
      <c r="A961">
        <v>6212</v>
      </c>
      <c r="B961" t="s">
        <v>59</v>
      </c>
      <c r="C961" s="9">
        <v>0.05</v>
      </c>
      <c r="D961" s="7">
        <v>-66.48</v>
      </c>
      <c r="E961">
        <v>6.68</v>
      </c>
      <c r="F961">
        <v>5.66</v>
      </c>
      <c r="G961">
        <v>1723</v>
      </c>
      <c r="H961" t="s">
        <v>1732</v>
      </c>
      <c r="I961" t="s">
        <v>52</v>
      </c>
      <c r="J961" t="s">
        <v>31</v>
      </c>
      <c r="K961" t="s">
        <v>32</v>
      </c>
      <c r="L961" t="s">
        <v>96</v>
      </c>
      <c r="M961" t="s">
        <v>62</v>
      </c>
      <c r="N961" t="s">
        <v>1166</v>
      </c>
      <c r="O961">
        <v>0.37</v>
      </c>
      <c r="P961" t="s">
        <v>36</v>
      </c>
      <c r="Q961" t="s">
        <v>37</v>
      </c>
      <c r="R961" t="s">
        <v>48</v>
      </c>
      <c r="S961" t="s">
        <v>1734</v>
      </c>
      <c r="T961">
        <v>92037</v>
      </c>
      <c r="U961" s="1">
        <v>42042</v>
      </c>
      <c r="V961" s="1">
        <v>42044</v>
      </c>
      <c r="W961">
        <v>46</v>
      </c>
      <c r="X961" s="6">
        <v>320.93</v>
      </c>
      <c r="Y961">
        <v>44002</v>
      </c>
      <c r="Z961">
        <v>2</v>
      </c>
      <c r="AA961" s="10">
        <v>-20.71</v>
      </c>
      <c r="AB961">
        <v>16.89</v>
      </c>
      <c r="AC961" t="s">
        <v>3059</v>
      </c>
      <c r="AD961" t="s">
        <v>3070</v>
      </c>
      <c r="AE961" t="str">
        <f>IF(Orders[[#This Row],[Discount]]&gt;0, "Discounted", "Non-Discounted")</f>
        <v>Discounted</v>
      </c>
      <c r="AF961">
        <f>IF(Orders[[#This Row],[Profit]]&lt;0,Orders[[#This Row],[Profit]], 0)</f>
        <v>-66.48</v>
      </c>
      <c r="AG961">
        <f>IF(Orders[[#This Row],[Profit]]&gt;0,Orders[[#This Row],[Profit]], 0)</f>
        <v>0</v>
      </c>
      <c r="AH961" s="7" t="str">
        <f>IFERROR((Orders[[#This Row],[Sales]]/Orders[[#This Row],[Profit_Prodcut/]])*100, "")</f>
        <v/>
      </c>
      <c r="AI961" s="9">
        <f>Orders[[#This Row],[Discount]]</f>
        <v>0.05</v>
      </c>
    </row>
    <row r="962" spans="1:35">
      <c r="A962">
        <v>6213</v>
      </c>
      <c r="B962" t="s">
        <v>59</v>
      </c>
      <c r="C962" s="9">
        <v>0.03</v>
      </c>
      <c r="D962" s="7">
        <v>-52.33</v>
      </c>
      <c r="E962">
        <v>17.7</v>
      </c>
      <c r="F962">
        <v>9.4700000000000006</v>
      </c>
      <c r="G962">
        <v>1723</v>
      </c>
      <c r="H962" t="s">
        <v>1732</v>
      </c>
      <c r="I962" t="s">
        <v>52</v>
      </c>
      <c r="J962" t="s">
        <v>31</v>
      </c>
      <c r="K962" t="s">
        <v>32</v>
      </c>
      <c r="L962" t="s">
        <v>144</v>
      </c>
      <c r="M962" t="s">
        <v>62</v>
      </c>
      <c r="N962" t="s">
        <v>1571</v>
      </c>
      <c r="O962">
        <v>0.59</v>
      </c>
      <c r="P962" t="s">
        <v>36</v>
      </c>
      <c r="Q962" t="s">
        <v>37</v>
      </c>
      <c r="R962" t="s">
        <v>48</v>
      </c>
      <c r="S962" t="s">
        <v>1734</v>
      </c>
      <c r="T962">
        <v>92037</v>
      </c>
      <c r="U962" s="1">
        <v>42042</v>
      </c>
      <c r="V962" s="1">
        <v>42042</v>
      </c>
      <c r="W962">
        <v>14</v>
      </c>
      <c r="X962" s="6">
        <v>261.85000000000002</v>
      </c>
      <c r="Y962">
        <v>44002</v>
      </c>
      <c r="Z962">
        <v>0</v>
      </c>
      <c r="AA962" s="10">
        <v>-19.98</v>
      </c>
      <c r="AB962">
        <v>8.1</v>
      </c>
      <c r="AC962" t="s">
        <v>3059</v>
      </c>
      <c r="AD962" t="s">
        <v>3070</v>
      </c>
      <c r="AE962" t="str">
        <f>IF(Orders[[#This Row],[Discount]]&gt;0, "Discounted", "Non-Discounted")</f>
        <v>Discounted</v>
      </c>
      <c r="AF962">
        <f>IF(Orders[[#This Row],[Profit]]&lt;0,Orders[[#This Row],[Profit]], 0)</f>
        <v>-52.33</v>
      </c>
      <c r="AG962">
        <f>IF(Orders[[#This Row],[Profit]]&gt;0,Orders[[#This Row],[Profit]], 0)</f>
        <v>0</v>
      </c>
      <c r="AH962" s="7" t="str">
        <f>IFERROR((Orders[[#This Row],[Sales]]/Orders[[#This Row],[Profit_Prodcut/]])*100, "")</f>
        <v/>
      </c>
      <c r="AI962" s="9">
        <f>Orders[[#This Row],[Discount]]</f>
        <v>0.03</v>
      </c>
    </row>
    <row r="963" spans="1:35">
      <c r="A963">
        <v>4596</v>
      </c>
      <c r="B963" t="s">
        <v>28</v>
      </c>
      <c r="C963" s="9">
        <v>0.04</v>
      </c>
      <c r="D963" s="7">
        <v>-59.06</v>
      </c>
      <c r="E963">
        <v>12.44</v>
      </c>
      <c r="F963">
        <v>6.27</v>
      </c>
      <c r="G963">
        <v>1723</v>
      </c>
      <c r="H963" t="s">
        <v>1732</v>
      </c>
      <c r="I963" t="s">
        <v>52</v>
      </c>
      <c r="J963" t="s">
        <v>31</v>
      </c>
      <c r="K963" t="s">
        <v>32</v>
      </c>
      <c r="L963" t="s">
        <v>144</v>
      </c>
      <c r="M963" t="s">
        <v>89</v>
      </c>
      <c r="N963" t="s">
        <v>1730</v>
      </c>
      <c r="O963">
        <v>0.56999999999999995</v>
      </c>
      <c r="P963" t="s">
        <v>36</v>
      </c>
      <c r="Q963" t="s">
        <v>37</v>
      </c>
      <c r="R963" t="s">
        <v>48</v>
      </c>
      <c r="S963" t="s">
        <v>1734</v>
      </c>
      <c r="T963">
        <v>92037</v>
      </c>
      <c r="U963" s="1">
        <v>42140</v>
      </c>
      <c r="V963" s="1">
        <v>42141</v>
      </c>
      <c r="W963">
        <v>146</v>
      </c>
      <c r="X963" s="6">
        <v>1834.61</v>
      </c>
      <c r="Y963">
        <v>32710</v>
      </c>
      <c r="Z963">
        <v>1</v>
      </c>
      <c r="AA963" s="10">
        <v>-3.22</v>
      </c>
      <c r="AB963">
        <v>76.44</v>
      </c>
      <c r="AC963" t="s">
        <v>3060</v>
      </c>
      <c r="AD963" t="s">
        <v>3070</v>
      </c>
      <c r="AE963" t="str">
        <f>IF(Orders[[#This Row],[Discount]]&gt;0, "Discounted", "Non-Discounted")</f>
        <v>Discounted</v>
      </c>
      <c r="AF963">
        <f>IF(Orders[[#This Row],[Profit]]&lt;0,Orders[[#This Row],[Profit]], 0)</f>
        <v>-59.06</v>
      </c>
      <c r="AG963">
        <f>IF(Orders[[#This Row],[Profit]]&gt;0,Orders[[#This Row],[Profit]], 0)</f>
        <v>0</v>
      </c>
      <c r="AH963" s="7" t="str">
        <f>IFERROR((Orders[[#This Row],[Sales]]/Orders[[#This Row],[Profit_Prodcut/]])*100, "")</f>
        <v/>
      </c>
      <c r="AI963" s="9">
        <f>Orders[[#This Row],[Discount]]</f>
        <v>0.04</v>
      </c>
    </row>
    <row r="964" spans="1:35">
      <c r="A964">
        <v>18244</v>
      </c>
      <c r="B964" t="s">
        <v>28</v>
      </c>
      <c r="C964" s="9">
        <v>0.05</v>
      </c>
      <c r="D964" s="7">
        <v>149.16999999999999</v>
      </c>
      <c r="E964">
        <v>35.99</v>
      </c>
      <c r="F964">
        <v>1.1000000000000001</v>
      </c>
      <c r="G964">
        <v>1725</v>
      </c>
      <c r="H964" t="s">
        <v>1735</v>
      </c>
      <c r="I964" t="s">
        <v>52</v>
      </c>
      <c r="J964" t="s">
        <v>31</v>
      </c>
      <c r="K964" t="s">
        <v>80</v>
      </c>
      <c r="L964" t="s">
        <v>81</v>
      </c>
      <c r="M964" t="s">
        <v>62</v>
      </c>
      <c r="N964" t="s">
        <v>938</v>
      </c>
      <c r="O964">
        <v>0.55000000000000004</v>
      </c>
      <c r="P964" t="s">
        <v>36</v>
      </c>
      <c r="Q964" t="s">
        <v>56</v>
      </c>
      <c r="R964" t="s">
        <v>157</v>
      </c>
      <c r="S964" t="s">
        <v>1736</v>
      </c>
      <c r="T964">
        <v>43026</v>
      </c>
      <c r="U964" s="1">
        <v>42131</v>
      </c>
      <c r="V964" s="1">
        <v>42133</v>
      </c>
      <c r="W964">
        <v>9</v>
      </c>
      <c r="X964" s="6">
        <v>261.56</v>
      </c>
      <c r="Y964">
        <v>87193</v>
      </c>
      <c r="Z964">
        <v>2</v>
      </c>
      <c r="AA964" s="10">
        <v>57.03</v>
      </c>
      <c r="AB964">
        <v>13.77</v>
      </c>
      <c r="AC964" t="s">
        <v>3060</v>
      </c>
      <c r="AD964" t="s">
        <v>3070</v>
      </c>
      <c r="AE964" t="str">
        <f>IF(Orders[[#This Row],[Discount]]&gt;0, "Discounted", "Non-Discounted")</f>
        <v>Discounted</v>
      </c>
      <c r="AF964">
        <f>IF(Orders[[#This Row],[Profit]]&lt;0,Orders[[#This Row],[Profit]], 0)</f>
        <v>0</v>
      </c>
      <c r="AG964">
        <f>IF(Orders[[#This Row],[Profit]]&gt;0,Orders[[#This Row],[Profit]], 0)</f>
        <v>149.16999999999999</v>
      </c>
      <c r="AH964" s="7">
        <f>IFERROR((Orders[[#This Row],[Sales]]/Orders[[#This Row],[Profit_Prodcut/]])*100, "")</f>
        <v>175.34356774150299</v>
      </c>
      <c r="AI964" s="9">
        <f>Orders[[#This Row],[Discount]]</f>
        <v>0.05</v>
      </c>
    </row>
    <row r="965" spans="1:35">
      <c r="A965">
        <v>24872</v>
      </c>
      <c r="B965" t="s">
        <v>40</v>
      </c>
      <c r="C965" s="9">
        <v>0.1</v>
      </c>
      <c r="D965" s="7">
        <v>-76.900000000000006</v>
      </c>
      <c r="E965">
        <v>14.98</v>
      </c>
      <c r="F965">
        <v>7.69</v>
      </c>
      <c r="G965">
        <v>1727</v>
      </c>
      <c r="H965" t="s">
        <v>1737</v>
      </c>
      <c r="I965" t="s">
        <v>30</v>
      </c>
      <c r="J965" t="s">
        <v>61</v>
      </c>
      <c r="K965" t="s">
        <v>32</v>
      </c>
      <c r="L965" t="s">
        <v>144</v>
      </c>
      <c r="M965" t="s">
        <v>62</v>
      </c>
      <c r="N965" t="s">
        <v>1738</v>
      </c>
      <c r="O965">
        <v>0.56999999999999995</v>
      </c>
      <c r="P965" t="s">
        <v>36</v>
      </c>
      <c r="Q965" t="s">
        <v>56</v>
      </c>
      <c r="R965" t="s">
        <v>157</v>
      </c>
      <c r="S965" t="s">
        <v>1739</v>
      </c>
      <c r="T965">
        <v>44240</v>
      </c>
      <c r="U965" s="1">
        <v>42025</v>
      </c>
      <c r="V965" s="1">
        <v>42027</v>
      </c>
      <c r="W965">
        <v>8</v>
      </c>
      <c r="X965" s="6">
        <v>114.81</v>
      </c>
      <c r="Y965">
        <v>87194</v>
      </c>
      <c r="Z965">
        <v>2</v>
      </c>
      <c r="AA965" s="10">
        <v>-66.98</v>
      </c>
      <c r="AB965">
        <v>12.76</v>
      </c>
      <c r="AC965" t="s">
        <v>3057</v>
      </c>
      <c r="AD965" t="s">
        <v>3070</v>
      </c>
      <c r="AE965" t="str">
        <f>IF(Orders[[#This Row],[Discount]]&gt;0, "Discounted", "Non-Discounted")</f>
        <v>Discounted</v>
      </c>
      <c r="AF965">
        <f>IF(Orders[[#This Row],[Profit]]&lt;0,Orders[[#This Row],[Profit]], 0)</f>
        <v>-76.900000000000006</v>
      </c>
      <c r="AG965">
        <f>IF(Orders[[#This Row],[Profit]]&gt;0,Orders[[#This Row],[Profit]], 0)</f>
        <v>0</v>
      </c>
      <c r="AH965" s="7" t="str">
        <f>IFERROR((Orders[[#This Row],[Sales]]/Orders[[#This Row],[Profit_Prodcut/]])*100, "")</f>
        <v/>
      </c>
      <c r="AI965" s="9">
        <f>Orders[[#This Row],[Discount]]</f>
        <v>0.1</v>
      </c>
    </row>
    <row r="966" spans="1:35">
      <c r="A966">
        <v>26066</v>
      </c>
      <c r="B966" t="s">
        <v>28</v>
      </c>
      <c r="C966" s="9">
        <v>0.04</v>
      </c>
      <c r="D966" s="7">
        <v>376.88</v>
      </c>
      <c r="E966">
        <v>55.48</v>
      </c>
      <c r="F966">
        <v>6.79</v>
      </c>
      <c r="G966">
        <v>1728</v>
      </c>
      <c r="H966" t="s">
        <v>1740</v>
      </c>
      <c r="I966" t="s">
        <v>52</v>
      </c>
      <c r="J966" t="s">
        <v>31</v>
      </c>
      <c r="K966" t="s">
        <v>32</v>
      </c>
      <c r="L966" t="s">
        <v>96</v>
      </c>
      <c r="M966" t="s">
        <v>62</v>
      </c>
      <c r="N966" t="s">
        <v>1652</v>
      </c>
      <c r="O966">
        <v>0.37</v>
      </c>
      <c r="P966" t="s">
        <v>36</v>
      </c>
      <c r="Q966" t="s">
        <v>56</v>
      </c>
      <c r="R966" t="s">
        <v>157</v>
      </c>
      <c r="S966" t="s">
        <v>1741</v>
      </c>
      <c r="T966">
        <v>45429</v>
      </c>
      <c r="U966" s="1">
        <v>42057</v>
      </c>
      <c r="V966" s="1">
        <v>42059</v>
      </c>
      <c r="W966">
        <v>10</v>
      </c>
      <c r="X966" s="6">
        <v>546.21</v>
      </c>
      <c r="Y966">
        <v>87195</v>
      </c>
      <c r="Z966">
        <v>2</v>
      </c>
      <c r="AA966" s="10">
        <v>69</v>
      </c>
      <c r="AB966">
        <v>22.76</v>
      </c>
      <c r="AC966" t="s">
        <v>3059</v>
      </c>
      <c r="AD966" t="s">
        <v>3070</v>
      </c>
      <c r="AE966" t="str">
        <f>IF(Orders[[#This Row],[Discount]]&gt;0, "Discounted", "Non-Discounted")</f>
        <v>Discounted</v>
      </c>
      <c r="AF966">
        <f>IF(Orders[[#This Row],[Profit]]&lt;0,Orders[[#This Row],[Profit]], 0)</f>
        <v>0</v>
      </c>
      <c r="AG966">
        <f>IF(Orders[[#This Row],[Profit]]&gt;0,Orders[[#This Row],[Profit]], 0)</f>
        <v>376.88</v>
      </c>
      <c r="AH966" s="7">
        <f>IFERROR((Orders[[#This Row],[Sales]]/Orders[[#This Row],[Profit_Prodcut/]])*100, "")</f>
        <v>144.92942050520062</v>
      </c>
      <c r="AI966" s="9">
        <f>Orders[[#This Row],[Discount]]</f>
        <v>0.04</v>
      </c>
    </row>
    <row r="967" spans="1:35">
      <c r="A967">
        <v>24545</v>
      </c>
      <c r="B967" t="s">
        <v>28</v>
      </c>
      <c r="C967" s="9">
        <v>0.1</v>
      </c>
      <c r="D967" s="7">
        <v>-88.62</v>
      </c>
      <c r="E967">
        <v>65.989999999999995</v>
      </c>
      <c r="F967">
        <v>3.99</v>
      </c>
      <c r="G967">
        <v>1730</v>
      </c>
      <c r="H967" t="s">
        <v>1742</v>
      </c>
      <c r="I967" t="s">
        <v>30</v>
      </c>
      <c r="J967" t="s">
        <v>61</v>
      </c>
      <c r="K967" t="s">
        <v>80</v>
      </c>
      <c r="L967" t="s">
        <v>81</v>
      </c>
      <c r="M967" t="s">
        <v>62</v>
      </c>
      <c r="N967" t="s">
        <v>1056</v>
      </c>
      <c r="O967">
        <v>0.59</v>
      </c>
      <c r="P967" t="s">
        <v>36</v>
      </c>
      <c r="Q967" t="s">
        <v>37</v>
      </c>
      <c r="R967" t="s">
        <v>1743</v>
      </c>
      <c r="S967" t="s">
        <v>1744</v>
      </c>
      <c r="T967">
        <v>83843</v>
      </c>
      <c r="U967" s="1">
        <v>42101</v>
      </c>
      <c r="V967" s="1">
        <v>42103</v>
      </c>
      <c r="W967">
        <v>5</v>
      </c>
      <c r="X967" s="6">
        <v>272.86</v>
      </c>
      <c r="Y967">
        <v>90653</v>
      </c>
      <c r="Z967">
        <v>2</v>
      </c>
      <c r="AA967" s="10">
        <v>-32.479999999999997</v>
      </c>
      <c r="AB967">
        <v>30.32</v>
      </c>
      <c r="AC967" t="s">
        <v>3061</v>
      </c>
      <c r="AD967" t="s">
        <v>3070</v>
      </c>
      <c r="AE967" t="str">
        <f>IF(Orders[[#This Row],[Discount]]&gt;0, "Discounted", "Non-Discounted")</f>
        <v>Discounted</v>
      </c>
      <c r="AF967">
        <f>IF(Orders[[#This Row],[Profit]]&lt;0,Orders[[#This Row],[Profit]], 0)</f>
        <v>-88.62</v>
      </c>
      <c r="AG967">
        <f>IF(Orders[[#This Row],[Profit]]&gt;0,Orders[[#This Row],[Profit]], 0)</f>
        <v>0</v>
      </c>
      <c r="AH967" s="7" t="str">
        <f>IFERROR((Orders[[#This Row],[Sales]]/Orders[[#This Row],[Profit_Prodcut/]])*100, "")</f>
        <v/>
      </c>
      <c r="AI967" s="9">
        <f>Orders[[#This Row],[Discount]]</f>
        <v>0.1</v>
      </c>
    </row>
    <row r="968" spans="1:35">
      <c r="A968">
        <v>566</v>
      </c>
      <c r="B968" t="s">
        <v>40</v>
      </c>
      <c r="C968" s="9">
        <v>0.02</v>
      </c>
      <c r="D968" s="7">
        <v>-662.52</v>
      </c>
      <c r="E968">
        <v>60.98</v>
      </c>
      <c r="F968">
        <v>49</v>
      </c>
      <c r="G968">
        <v>1733</v>
      </c>
      <c r="H968" t="s">
        <v>1745</v>
      </c>
      <c r="I968" t="s">
        <v>52</v>
      </c>
      <c r="J968" t="s">
        <v>61</v>
      </c>
      <c r="K968" t="s">
        <v>32</v>
      </c>
      <c r="L968" t="s">
        <v>260</v>
      </c>
      <c r="M968" t="s">
        <v>239</v>
      </c>
      <c r="N968" t="s">
        <v>1585</v>
      </c>
      <c r="O968">
        <v>0.59</v>
      </c>
      <c r="P968" t="s">
        <v>36</v>
      </c>
      <c r="Q968" t="s">
        <v>56</v>
      </c>
      <c r="R968" t="s">
        <v>1011</v>
      </c>
      <c r="S968" t="s">
        <v>38</v>
      </c>
      <c r="T968">
        <v>20012</v>
      </c>
      <c r="U968" s="1">
        <v>42098</v>
      </c>
      <c r="V968" s="1">
        <v>42100</v>
      </c>
      <c r="W968">
        <v>34</v>
      </c>
      <c r="X968" s="6">
        <v>2119.54</v>
      </c>
      <c r="Y968">
        <v>3841</v>
      </c>
      <c r="Z968">
        <v>2</v>
      </c>
      <c r="AA968" s="10">
        <v>-31.26</v>
      </c>
      <c r="AB968">
        <v>43.26</v>
      </c>
      <c r="AC968" t="s">
        <v>3061</v>
      </c>
      <c r="AD968" t="s">
        <v>3070</v>
      </c>
      <c r="AE968" t="str">
        <f>IF(Orders[[#This Row],[Discount]]&gt;0, "Discounted", "Non-Discounted")</f>
        <v>Discounted</v>
      </c>
      <c r="AF968">
        <f>IF(Orders[[#This Row],[Profit]]&lt;0,Orders[[#This Row],[Profit]], 0)</f>
        <v>-662.52</v>
      </c>
      <c r="AG968">
        <f>IF(Orders[[#This Row],[Profit]]&gt;0,Orders[[#This Row],[Profit]], 0)</f>
        <v>0</v>
      </c>
      <c r="AH968" s="7" t="str">
        <f>IFERROR((Orders[[#This Row],[Sales]]/Orders[[#This Row],[Profit_Prodcut/]])*100, "")</f>
        <v/>
      </c>
      <c r="AI968" s="9">
        <f>Orders[[#This Row],[Discount]]</f>
        <v>0.02</v>
      </c>
    </row>
    <row r="969" spans="1:35">
      <c r="A969">
        <v>567</v>
      </c>
      <c r="B969" t="s">
        <v>40</v>
      </c>
      <c r="C969" s="9">
        <v>0.02</v>
      </c>
      <c r="D969" s="7">
        <v>9228.23</v>
      </c>
      <c r="E969">
        <v>1270.99</v>
      </c>
      <c r="F969">
        <v>19.989999999999998</v>
      </c>
      <c r="G969">
        <v>1733</v>
      </c>
      <c r="H969" t="s">
        <v>1745</v>
      </c>
      <c r="I969" t="s">
        <v>52</v>
      </c>
      <c r="J969" t="s">
        <v>61</v>
      </c>
      <c r="K969" t="s">
        <v>32</v>
      </c>
      <c r="L969" t="s">
        <v>112</v>
      </c>
      <c r="M969" t="s">
        <v>62</v>
      </c>
      <c r="N969" t="s">
        <v>634</v>
      </c>
      <c r="O969">
        <v>0.35</v>
      </c>
      <c r="P969" t="s">
        <v>36</v>
      </c>
      <c r="Q969" t="s">
        <v>56</v>
      </c>
      <c r="R969" t="s">
        <v>1011</v>
      </c>
      <c r="S969" t="s">
        <v>38</v>
      </c>
      <c r="T969">
        <v>20012</v>
      </c>
      <c r="U969" s="1">
        <v>42098</v>
      </c>
      <c r="V969" s="1">
        <v>42100</v>
      </c>
      <c r="W969">
        <v>36</v>
      </c>
      <c r="X969" s="6">
        <v>45737.33</v>
      </c>
      <c r="Y969">
        <v>3841</v>
      </c>
      <c r="Z969">
        <v>2</v>
      </c>
      <c r="AA969" s="10">
        <v>20.18</v>
      </c>
      <c r="AB969">
        <v>933.41</v>
      </c>
      <c r="AC969" t="s">
        <v>3061</v>
      </c>
      <c r="AD969" t="s">
        <v>3070</v>
      </c>
      <c r="AE969" t="str">
        <f>IF(Orders[[#This Row],[Discount]]&gt;0, "Discounted", "Non-Discounted")</f>
        <v>Discounted</v>
      </c>
      <c r="AF969">
        <f>IF(Orders[[#This Row],[Profit]]&lt;0,Orders[[#This Row],[Profit]], 0)</f>
        <v>0</v>
      </c>
      <c r="AG969">
        <f>IF(Orders[[#This Row],[Profit]]&gt;0,Orders[[#This Row],[Profit]], 0)</f>
        <v>9228.23</v>
      </c>
      <c r="AH969" s="7">
        <f>IFERROR((Orders[[#This Row],[Sales]]/Orders[[#This Row],[Profit_Prodcut/]])*100, "")</f>
        <v>495.62407959056077</v>
      </c>
      <c r="AI969" s="9">
        <f>Orders[[#This Row],[Discount]]</f>
        <v>0.02</v>
      </c>
    </row>
    <row r="970" spans="1:35">
      <c r="A970">
        <v>8389</v>
      </c>
      <c r="B970" t="s">
        <v>28</v>
      </c>
      <c r="C970" s="9">
        <v>0.02</v>
      </c>
      <c r="D970" s="7">
        <v>-32.28</v>
      </c>
      <c r="E970">
        <v>30.98</v>
      </c>
      <c r="F970">
        <v>17.079999999999998</v>
      </c>
      <c r="G970">
        <v>1733</v>
      </c>
      <c r="H970" t="s">
        <v>1745</v>
      </c>
      <c r="I970" t="s">
        <v>52</v>
      </c>
      <c r="J970" t="s">
        <v>61</v>
      </c>
      <c r="K970" t="s">
        <v>32</v>
      </c>
      <c r="L970" t="s">
        <v>96</v>
      </c>
      <c r="M970" t="s">
        <v>62</v>
      </c>
      <c r="N970" t="s">
        <v>1746</v>
      </c>
      <c r="O970">
        <v>0.4</v>
      </c>
      <c r="P970" t="s">
        <v>36</v>
      </c>
      <c r="Q970" t="s">
        <v>56</v>
      </c>
      <c r="R970" t="s">
        <v>1011</v>
      </c>
      <c r="S970" t="s">
        <v>38</v>
      </c>
      <c r="T970">
        <v>20012</v>
      </c>
      <c r="U970" s="1">
        <v>42183</v>
      </c>
      <c r="V970" s="1">
        <v>42184</v>
      </c>
      <c r="W970">
        <v>13</v>
      </c>
      <c r="X970" s="6">
        <v>438.25</v>
      </c>
      <c r="Y970">
        <v>59937</v>
      </c>
      <c r="Z970">
        <v>1</v>
      </c>
      <c r="AA970" s="10">
        <v>-7.37</v>
      </c>
      <c r="AB970">
        <v>8.94</v>
      </c>
      <c r="AC970" t="s">
        <v>3058</v>
      </c>
      <c r="AD970" t="s">
        <v>3070</v>
      </c>
      <c r="AE970" t="str">
        <f>IF(Orders[[#This Row],[Discount]]&gt;0, "Discounted", "Non-Discounted")</f>
        <v>Discounted</v>
      </c>
      <c r="AF970">
        <f>IF(Orders[[#This Row],[Profit]]&lt;0,Orders[[#This Row],[Profit]], 0)</f>
        <v>-32.28</v>
      </c>
      <c r="AG970">
        <f>IF(Orders[[#This Row],[Profit]]&gt;0,Orders[[#This Row],[Profit]], 0)</f>
        <v>0</v>
      </c>
      <c r="AH970" s="7" t="str">
        <f>IFERROR((Orders[[#This Row],[Sales]]/Orders[[#This Row],[Profit_Prodcut/]])*100, "")</f>
        <v/>
      </c>
      <c r="AI970" s="9">
        <f>Orders[[#This Row],[Discount]]</f>
        <v>0.02</v>
      </c>
    </row>
    <row r="971" spans="1:35">
      <c r="A971">
        <v>18566</v>
      </c>
      <c r="B971" t="s">
        <v>40</v>
      </c>
      <c r="C971" s="9">
        <v>0.02</v>
      </c>
      <c r="D971" s="7">
        <v>-596.27</v>
      </c>
      <c r="E971">
        <v>60.98</v>
      </c>
      <c r="F971">
        <v>49</v>
      </c>
      <c r="G971">
        <v>1734</v>
      </c>
      <c r="H971" t="s">
        <v>1747</v>
      </c>
      <c r="I971" t="s">
        <v>52</v>
      </c>
      <c r="J971" t="s">
        <v>61</v>
      </c>
      <c r="K971" t="s">
        <v>32</v>
      </c>
      <c r="L971" t="s">
        <v>260</v>
      </c>
      <c r="M971" t="s">
        <v>239</v>
      </c>
      <c r="N971" t="s">
        <v>1585</v>
      </c>
      <c r="O971">
        <v>0.59</v>
      </c>
      <c r="P971" t="s">
        <v>36</v>
      </c>
      <c r="Q971" t="s">
        <v>56</v>
      </c>
      <c r="R971" t="s">
        <v>74</v>
      </c>
      <c r="S971" t="s">
        <v>1748</v>
      </c>
      <c r="T971">
        <v>10528</v>
      </c>
      <c r="U971" s="1">
        <v>42098</v>
      </c>
      <c r="V971" s="1">
        <v>42100</v>
      </c>
      <c r="W971">
        <v>9</v>
      </c>
      <c r="X971" s="6">
        <v>561.05999999999995</v>
      </c>
      <c r="Y971">
        <v>88443</v>
      </c>
      <c r="Z971">
        <v>2</v>
      </c>
      <c r="AA971" s="10">
        <v>-106.28</v>
      </c>
      <c r="AB971">
        <v>11.45</v>
      </c>
      <c r="AC971" t="s">
        <v>3061</v>
      </c>
      <c r="AD971" t="s">
        <v>3070</v>
      </c>
      <c r="AE971" t="str">
        <f>IF(Orders[[#This Row],[Discount]]&gt;0, "Discounted", "Non-Discounted")</f>
        <v>Discounted</v>
      </c>
      <c r="AF971">
        <f>IF(Orders[[#This Row],[Profit]]&lt;0,Orders[[#This Row],[Profit]], 0)</f>
        <v>-596.27</v>
      </c>
      <c r="AG971">
        <f>IF(Orders[[#This Row],[Profit]]&gt;0,Orders[[#This Row],[Profit]], 0)</f>
        <v>0</v>
      </c>
      <c r="AH971" s="7" t="str">
        <f>IFERROR((Orders[[#This Row],[Sales]]/Orders[[#This Row],[Profit_Prodcut/]])*100, "")</f>
        <v/>
      </c>
      <c r="AI971" s="9">
        <f>Orders[[#This Row],[Discount]]</f>
        <v>0.02</v>
      </c>
    </row>
    <row r="972" spans="1:35">
      <c r="A972">
        <v>18567</v>
      </c>
      <c r="B972" t="s">
        <v>40</v>
      </c>
      <c r="C972" s="9">
        <v>0.02</v>
      </c>
      <c r="D972" s="7">
        <v>7889.69</v>
      </c>
      <c r="E972">
        <v>1270.99</v>
      </c>
      <c r="F972">
        <v>19.989999999999998</v>
      </c>
      <c r="G972">
        <v>1734</v>
      </c>
      <c r="H972" t="s">
        <v>1747</v>
      </c>
      <c r="I972" t="s">
        <v>52</v>
      </c>
      <c r="J972" t="s">
        <v>61</v>
      </c>
      <c r="K972" t="s">
        <v>32</v>
      </c>
      <c r="L972" t="s">
        <v>112</v>
      </c>
      <c r="M972" t="s">
        <v>62</v>
      </c>
      <c r="N972" t="s">
        <v>634</v>
      </c>
      <c r="O972">
        <v>0.35</v>
      </c>
      <c r="P972" t="s">
        <v>36</v>
      </c>
      <c r="Q972" t="s">
        <v>56</v>
      </c>
      <c r="R972" t="s">
        <v>74</v>
      </c>
      <c r="S972" t="s">
        <v>1748</v>
      </c>
      <c r="T972">
        <v>10528</v>
      </c>
      <c r="U972" s="1">
        <v>42098</v>
      </c>
      <c r="V972" s="1">
        <v>42100</v>
      </c>
      <c r="W972">
        <v>9</v>
      </c>
      <c r="X972" s="6">
        <v>11434.33</v>
      </c>
      <c r="Y972">
        <v>88443</v>
      </c>
      <c r="Z972">
        <v>2</v>
      </c>
      <c r="AA972" s="10">
        <v>69</v>
      </c>
      <c r="AB972">
        <v>233.35</v>
      </c>
      <c r="AC972" t="s">
        <v>3061</v>
      </c>
      <c r="AD972" t="s">
        <v>3070</v>
      </c>
      <c r="AE972" t="str">
        <f>IF(Orders[[#This Row],[Discount]]&gt;0, "Discounted", "Non-Discounted")</f>
        <v>Discounted</v>
      </c>
      <c r="AF972">
        <f>IF(Orders[[#This Row],[Profit]]&lt;0,Orders[[#This Row],[Profit]], 0)</f>
        <v>0</v>
      </c>
      <c r="AG972">
        <f>IF(Orders[[#This Row],[Profit]]&gt;0,Orders[[#This Row],[Profit]], 0)</f>
        <v>7889.69</v>
      </c>
      <c r="AH972" s="7">
        <f>IFERROR((Orders[[#This Row],[Sales]]/Orders[[#This Row],[Profit_Prodcut/]])*100, "")</f>
        <v>144.92749398265332</v>
      </c>
      <c r="AI972" s="9">
        <f>Orders[[#This Row],[Discount]]</f>
        <v>0.02</v>
      </c>
    </row>
    <row r="973" spans="1:35">
      <c r="A973">
        <v>18568</v>
      </c>
      <c r="B973" t="s">
        <v>40</v>
      </c>
      <c r="C973" s="9">
        <v>0.05</v>
      </c>
      <c r="D973" s="7">
        <v>1545.81</v>
      </c>
      <c r="E973">
        <v>205.99</v>
      </c>
      <c r="F973">
        <v>8.99</v>
      </c>
      <c r="G973">
        <v>1734</v>
      </c>
      <c r="H973" t="s">
        <v>1747</v>
      </c>
      <c r="I973" t="s">
        <v>30</v>
      </c>
      <c r="J973" t="s">
        <v>61</v>
      </c>
      <c r="K973" t="s">
        <v>80</v>
      </c>
      <c r="L973" t="s">
        <v>81</v>
      </c>
      <c r="M973" t="s">
        <v>62</v>
      </c>
      <c r="N973" t="s">
        <v>1544</v>
      </c>
      <c r="O973">
        <v>0.6</v>
      </c>
      <c r="P973" t="s">
        <v>36</v>
      </c>
      <c r="Q973" t="s">
        <v>56</v>
      </c>
      <c r="R973" t="s">
        <v>74</v>
      </c>
      <c r="S973" t="s">
        <v>1748</v>
      </c>
      <c r="T973">
        <v>10528</v>
      </c>
      <c r="U973" s="1">
        <v>42098</v>
      </c>
      <c r="V973" s="1">
        <v>42100</v>
      </c>
      <c r="W973">
        <v>19</v>
      </c>
      <c r="X973" s="6">
        <v>3229.24</v>
      </c>
      <c r="Y973">
        <v>88443</v>
      </c>
      <c r="Z973">
        <v>2</v>
      </c>
      <c r="AA973" s="10">
        <v>47.87</v>
      </c>
      <c r="AB973">
        <v>169.96</v>
      </c>
      <c r="AC973" t="s">
        <v>3061</v>
      </c>
      <c r="AD973" t="s">
        <v>3070</v>
      </c>
      <c r="AE973" t="str">
        <f>IF(Orders[[#This Row],[Discount]]&gt;0, "Discounted", "Non-Discounted")</f>
        <v>Discounted</v>
      </c>
      <c r="AF973">
        <f>IF(Orders[[#This Row],[Profit]]&lt;0,Orders[[#This Row],[Profit]], 0)</f>
        <v>0</v>
      </c>
      <c r="AG973">
        <f>IF(Orders[[#This Row],[Profit]]&gt;0,Orders[[#This Row],[Profit]], 0)</f>
        <v>1545.81</v>
      </c>
      <c r="AH973" s="7">
        <f>IFERROR((Orders[[#This Row],[Sales]]/Orders[[#This Row],[Profit_Prodcut/]])*100, "")</f>
        <v>208.90277589095683</v>
      </c>
      <c r="AI973" s="9">
        <f>Orders[[#This Row],[Discount]]</f>
        <v>0.05</v>
      </c>
    </row>
    <row r="974" spans="1:35">
      <c r="A974">
        <v>26389</v>
      </c>
      <c r="B974" t="s">
        <v>28</v>
      </c>
      <c r="C974" s="9">
        <v>0.02</v>
      </c>
      <c r="D974" s="7">
        <v>-16.14</v>
      </c>
      <c r="E974">
        <v>30.98</v>
      </c>
      <c r="F974">
        <v>17.079999999999998</v>
      </c>
      <c r="G974">
        <v>1735</v>
      </c>
      <c r="H974" t="s">
        <v>1749</v>
      </c>
      <c r="I974" t="s">
        <v>52</v>
      </c>
      <c r="J974" t="s">
        <v>61</v>
      </c>
      <c r="K974" t="s">
        <v>32</v>
      </c>
      <c r="L974" t="s">
        <v>96</v>
      </c>
      <c r="M974" t="s">
        <v>62</v>
      </c>
      <c r="N974" t="s">
        <v>1746</v>
      </c>
      <c r="O974">
        <v>0.4</v>
      </c>
      <c r="P974" t="s">
        <v>36</v>
      </c>
      <c r="Q974" t="s">
        <v>56</v>
      </c>
      <c r="R974" t="s">
        <v>74</v>
      </c>
      <c r="S974" t="s">
        <v>1750</v>
      </c>
      <c r="T974">
        <v>11550</v>
      </c>
      <c r="U974" s="1">
        <v>42183</v>
      </c>
      <c r="V974" s="1">
        <v>42184</v>
      </c>
      <c r="W974">
        <v>3</v>
      </c>
      <c r="X974" s="6">
        <v>101.13</v>
      </c>
      <c r="Y974">
        <v>88444</v>
      </c>
      <c r="Z974">
        <v>1</v>
      </c>
      <c r="AA974" s="10">
        <v>-15.96</v>
      </c>
      <c r="AB974">
        <v>2.06</v>
      </c>
      <c r="AC974" t="s">
        <v>3058</v>
      </c>
      <c r="AD974" t="s">
        <v>3070</v>
      </c>
      <c r="AE974" t="str">
        <f>IF(Orders[[#This Row],[Discount]]&gt;0, "Discounted", "Non-Discounted")</f>
        <v>Discounted</v>
      </c>
      <c r="AF974">
        <f>IF(Orders[[#This Row],[Profit]]&lt;0,Orders[[#This Row],[Profit]], 0)</f>
        <v>-16.14</v>
      </c>
      <c r="AG974">
        <f>IF(Orders[[#This Row],[Profit]]&gt;0,Orders[[#This Row],[Profit]], 0)</f>
        <v>0</v>
      </c>
      <c r="AH974" s="7" t="str">
        <f>IFERROR((Orders[[#This Row],[Sales]]/Orders[[#This Row],[Profit_Prodcut/]])*100, "")</f>
        <v/>
      </c>
      <c r="AI974" s="9">
        <f>Orders[[#This Row],[Discount]]</f>
        <v>0.02</v>
      </c>
    </row>
    <row r="975" spans="1:35">
      <c r="A975">
        <v>18012</v>
      </c>
      <c r="B975" t="s">
        <v>40</v>
      </c>
      <c r="C975" s="9">
        <v>0.09</v>
      </c>
      <c r="D975" s="7">
        <v>-130.41999999999999</v>
      </c>
      <c r="E975">
        <v>30.93</v>
      </c>
      <c r="F975">
        <v>3.92</v>
      </c>
      <c r="G975">
        <v>1737</v>
      </c>
      <c r="H975" t="s">
        <v>1751</v>
      </c>
      <c r="I975" t="s">
        <v>52</v>
      </c>
      <c r="J975" t="s">
        <v>31</v>
      </c>
      <c r="K975" t="s">
        <v>44</v>
      </c>
      <c r="L975" t="s">
        <v>53</v>
      </c>
      <c r="M975" t="s">
        <v>54</v>
      </c>
      <c r="N975" t="s">
        <v>1752</v>
      </c>
      <c r="O975">
        <v>0.44</v>
      </c>
      <c r="P975" t="s">
        <v>36</v>
      </c>
      <c r="Q975" t="s">
        <v>139</v>
      </c>
      <c r="R975" t="s">
        <v>325</v>
      </c>
      <c r="S975" t="s">
        <v>1726</v>
      </c>
      <c r="T975">
        <v>27529</v>
      </c>
      <c r="U975" s="1">
        <v>42158</v>
      </c>
      <c r="V975" s="1">
        <v>42160</v>
      </c>
      <c r="W975">
        <v>16</v>
      </c>
      <c r="X975" s="6">
        <v>451.83</v>
      </c>
      <c r="Y975">
        <v>85866</v>
      </c>
      <c r="Z975">
        <v>2</v>
      </c>
      <c r="AA975" s="10">
        <v>-28.87</v>
      </c>
      <c r="AB975">
        <v>44.69</v>
      </c>
      <c r="AC975" t="s">
        <v>3058</v>
      </c>
      <c r="AD975" t="s">
        <v>3070</v>
      </c>
      <c r="AE975" t="str">
        <f>IF(Orders[[#This Row],[Discount]]&gt;0, "Discounted", "Non-Discounted")</f>
        <v>Discounted</v>
      </c>
      <c r="AF975">
        <f>IF(Orders[[#This Row],[Profit]]&lt;0,Orders[[#This Row],[Profit]], 0)</f>
        <v>-130.41999999999999</v>
      </c>
      <c r="AG975">
        <f>IF(Orders[[#This Row],[Profit]]&gt;0,Orders[[#This Row],[Profit]], 0)</f>
        <v>0</v>
      </c>
      <c r="AH975" s="7" t="str">
        <f>IFERROR((Orders[[#This Row],[Sales]]/Orders[[#This Row],[Profit_Prodcut/]])*100, "")</f>
        <v/>
      </c>
      <c r="AI975" s="9">
        <f>Orders[[#This Row],[Discount]]</f>
        <v>0.09</v>
      </c>
    </row>
    <row r="976" spans="1:35">
      <c r="A976">
        <v>18013</v>
      </c>
      <c r="B976" t="s">
        <v>40</v>
      </c>
      <c r="C976" s="9">
        <v>0.03</v>
      </c>
      <c r="D976" s="7">
        <v>-106.42</v>
      </c>
      <c r="E976">
        <v>1.68</v>
      </c>
      <c r="F976">
        <v>0.7</v>
      </c>
      <c r="G976">
        <v>1737</v>
      </c>
      <c r="H976" t="s">
        <v>1751</v>
      </c>
      <c r="I976" t="s">
        <v>30</v>
      </c>
      <c r="J976" t="s">
        <v>31</v>
      </c>
      <c r="K976" t="s">
        <v>32</v>
      </c>
      <c r="L976" t="s">
        <v>33</v>
      </c>
      <c r="M976" t="s">
        <v>34</v>
      </c>
      <c r="N976" t="s">
        <v>1753</v>
      </c>
      <c r="O976">
        <v>0.6</v>
      </c>
      <c r="P976" t="s">
        <v>36</v>
      </c>
      <c r="Q976" t="s">
        <v>139</v>
      </c>
      <c r="R976" t="s">
        <v>325</v>
      </c>
      <c r="S976" t="s">
        <v>1726</v>
      </c>
      <c r="T976">
        <v>27529</v>
      </c>
      <c r="U976" s="1">
        <v>42158</v>
      </c>
      <c r="V976" s="1">
        <v>42160</v>
      </c>
      <c r="W976">
        <v>11</v>
      </c>
      <c r="X976" s="6">
        <v>20.239999999999998</v>
      </c>
      <c r="Y976">
        <v>85866</v>
      </c>
      <c r="Z976">
        <v>2</v>
      </c>
      <c r="AA976" s="10">
        <v>-525.79999999999995</v>
      </c>
      <c r="AB976">
        <v>0.63</v>
      </c>
      <c r="AC976" t="s">
        <v>3058</v>
      </c>
      <c r="AD976" t="s">
        <v>3070</v>
      </c>
      <c r="AE976" t="str">
        <f>IF(Orders[[#This Row],[Discount]]&gt;0, "Discounted", "Non-Discounted")</f>
        <v>Discounted</v>
      </c>
      <c r="AF976">
        <f>IF(Orders[[#This Row],[Profit]]&lt;0,Orders[[#This Row],[Profit]], 0)</f>
        <v>-106.42</v>
      </c>
      <c r="AG976">
        <f>IF(Orders[[#This Row],[Profit]]&gt;0,Orders[[#This Row],[Profit]], 0)</f>
        <v>0</v>
      </c>
      <c r="AH976" s="7" t="str">
        <f>IFERROR((Orders[[#This Row],[Sales]]/Orders[[#This Row],[Profit_Prodcut/]])*100, "")</f>
        <v/>
      </c>
      <c r="AI976" s="9">
        <f>Orders[[#This Row],[Discount]]</f>
        <v>0.03</v>
      </c>
    </row>
    <row r="977" spans="1:35">
      <c r="A977">
        <v>18306</v>
      </c>
      <c r="B977" t="s">
        <v>59</v>
      </c>
      <c r="C977" s="9">
        <v>0.08</v>
      </c>
      <c r="D977" s="7">
        <v>-16476.84</v>
      </c>
      <c r="E977">
        <v>175.99</v>
      </c>
      <c r="F977">
        <v>4.99</v>
      </c>
      <c r="G977">
        <v>1738</v>
      </c>
      <c r="H977" t="s">
        <v>1754</v>
      </c>
      <c r="I977" t="s">
        <v>52</v>
      </c>
      <c r="J977" t="s">
        <v>31</v>
      </c>
      <c r="K977" t="s">
        <v>80</v>
      </c>
      <c r="L977" t="s">
        <v>81</v>
      </c>
      <c r="M977" t="s">
        <v>62</v>
      </c>
      <c r="N977" t="s">
        <v>142</v>
      </c>
      <c r="O977">
        <v>0.59</v>
      </c>
      <c r="P977" t="s">
        <v>36</v>
      </c>
      <c r="Q977" t="s">
        <v>139</v>
      </c>
      <c r="R977" t="s">
        <v>325</v>
      </c>
      <c r="S977" t="s">
        <v>1755</v>
      </c>
      <c r="T977">
        <v>28052</v>
      </c>
      <c r="U977" s="1">
        <v>42091</v>
      </c>
      <c r="V977" s="1">
        <v>42091</v>
      </c>
      <c r="W977">
        <v>10</v>
      </c>
      <c r="X977" s="6">
        <v>1486.34</v>
      </c>
      <c r="Y977">
        <v>85865</v>
      </c>
      <c r="Z977">
        <v>0</v>
      </c>
      <c r="AA977" s="10">
        <v>-1108.55</v>
      </c>
      <c r="AB977">
        <v>129.25</v>
      </c>
      <c r="AC977" t="s">
        <v>3062</v>
      </c>
      <c r="AD977" t="s">
        <v>3070</v>
      </c>
      <c r="AE977" t="str">
        <f>IF(Orders[[#This Row],[Discount]]&gt;0, "Discounted", "Non-Discounted")</f>
        <v>Discounted</v>
      </c>
      <c r="AF977">
        <f>IF(Orders[[#This Row],[Profit]]&lt;0,Orders[[#This Row],[Profit]], 0)</f>
        <v>-16476.84</v>
      </c>
      <c r="AG977">
        <f>IF(Orders[[#This Row],[Profit]]&gt;0,Orders[[#This Row],[Profit]], 0)</f>
        <v>0</v>
      </c>
      <c r="AH977" s="7" t="str">
        <f>IFERROR((Orders[[#This Row],[Sales]]/Orders[[#This Row],[Profit_Prodcut/]])*100, "")</f>
        <v/>
      </c>
      <c r="AI977" s="9">
        <f>Orders[[#This Row],[Discount]]</f>
        <v>0.08</v>
      </c>
    </row>
    <row r="978" spans="1:35">
      <c r="A978">
        <v>18804</v>
      </c>
      <c r="B978" t="s">
        <v>109</v>
      </c>
      <c r="C978" s="9">
        <v>0.04</v>
      </c>
      <c r="D978" s="7">
        <v>-108.27</v>
      </c>
      <c r="E978">
        <v>35.44</v>
      </c>
      <c r="F978">
        <v>19.989999999999998</v>
      </c>
      <c r="G978">
        <v>1738</v>
      </c>
      <c r="H978" t="s">
        <v>1754</v>
      </c>
      <c r="I978" t="s">
        <v>52</v>
      </c>
      <c r="J978" t="s">
        <v>31</v>
      </c>
      <c r="K978" t="s">
        <v>32</v>
      </c>
      <c r="L978" t="s">
        <v>96</v>
      </c>
      <c r="M978" t="s">
        <v>62</v>
      </c>
      <c r="N978" t="s">
        <v>1756</v>
      </c>
      <c r="O978">
        <v>0.38</v>
      </c>
      <c r="P978" t="s">
        <v>36</v>
      </c>
      <c r="Q978" t="s">
        <v>139</v>
      </c>
      <c r="R978" t="s">
        <v>325</v>
      </c>
      <c r="S978" t="s">
        <v>1755</v>
      </c>
      <c r="T978">
        <v>28052</v>
      </c>
      <c r="U978" s="1">
        <v>42169</v>
      </c>
      <c r="V978" s="1">
        <v>42176</v>
      </c>
      <c r="W978">
        <v>11</v>
      </c>
      <c r="X978" s="6">
        <v>406.26</v>
      </c>
      <c r="Y978">
        <v>85868</v>
      </c>
      <c r="Z978">
        <v>7</v>
      </c>
      <c r="AA978" s="10">
        <v>-26.65</v>
      </c>
      <c r="AB978">
        <v>16.93</v>
      </c>
      <c r="AC978" t="s">
        <v>3058</v>
      </c>
      <c r="AD978" t="s">
        <v>3070</v>
      </c>
      <c r="AE978" t="str">
        <f>IF(Orders[[#This Row],[Discount]]&gt;0, "Discounted", "Non-Discounted")</f>
        <v>Discounted</v>
      </c>
      <c r="AF978">
        <f>IF(Orders[[#This Row],[Profit]]&lt;0,Orders[[#This Row],[Profit]], 0)</f>
        <v>-108.27</v>
      </c>
      <c r="AG978">
        <f>IF(Orders[[#This Row],[Profit]]&gt;0,Orders[[#This Row],[Profit]], 0)</f>
        <v>0</v>
      </c>
      <c r="AH978" s="7" t="str">
        <f>IFERROR((Orders[[#This Row],[Sales]]/Orders[[#This Row],[Profit_Prodcut/]])*100, "")</f>
        <v/>
      </c>
      <c r="AI978" s="9">
        <f>Orders[[#This Row],[Discount]]</f>
        <v>0.04</v>
      </c>
    </row>
    <row r="979" spans="1:35">
      <c r="A979">
        <v>22593</v>
      </c>
      <c r="B979" t="s">
        <v>28</v>
      </c>
      <c r="C979" s="9">
        <v>0.09</v>
      </c>
      <c r="D979" s="7">
        <v>-90.75</v>
      </c>
      <c r="E979">
        <v>349.45</v>
      </c>
      <c r="F979">
        <v>60</v>
      </c>
      <c r="G979">
        <v>1739</v>
      </c>
      <c r="H979" t="s">
        <v>1757</v>
      </c>
      <c r="I979" t="s">
        <v>42</v>
      </c>
      <c r="J979" t="s">
        <v>31</v>
      </c>
      <c r="K979" t="s">
        <v>44</v>
      </c>
      <c r="L979" t="s">
        <v>155</v>
      </c>
      <c r="M979" t="s">
        <v>46</v>
      </c>
      <c r="N979" t="s">
        <v>992</v>
      </c>
      <c r="O979">
        <v>0.51883000000000001</v>
      </c>
      <c r="P979" t="s">
        <v>36</v>
      </c>
      <c r="Q979" t="s">
        <v>139</v>
      </c>
      <c r="R979" t="s">
        <v>325</v>
      </c>
      <c r="S979" t="s">
        <v>1758</v>
      </c>
      <c r="T979">
        <v>27534</v>
      </c>
      <c r="U979" s="1">
        <v>42127</v>
      </c>
      <c r="V979" s="1">
        <v>42128</v>
      </c>
      <c r="W979">
        <v>17</v>
      </c>
      <c r="X979" s="6">
        <v>5835.41</v>
      </c>
      <c r="Y979">
        <v>85867</v>
      </c>
      <c r="Z979">
        <v>1</v>
      </c>
      <c r="AA979" s="10">
        <v>-1.56</v>
      </c>
      <c r="AB979">
        <v>577.13</v>
      </c>
      <c r="AC979" t="s">
        <v>3060</v>
      </c>
      <c r="AD979" t="s">
        <v>3070</v>
      </c>
      <c r="AE979" t="str">
        <f>IF(Orders[[#This Row],[Discount]]&gt;0, "Discounted", "Non-Discounted")</f>
        <v>Discounted</v>
      </c>
      <c r="AF979">
        <f>IF(Orders[[#This Row],[Profit]]&lt;0,Orders[[#This Row],[Profit]], 0)</f>
        <v>-90.75</v>
      </c>
      <c r="AG979">
        <f>IF(Orders[[#This Row],[Profit]]&gt;0,Orders[[#This Row],[Profit]], 0)</f>
        <v>0</v>
      </c>
      <c r="AH979" s="7" t="str">
        <f>IFERROR((Orders[[#This Row],[Sales]]/Orders[[#This Row],[Profit_Prodcut/]])*100, "")</f>
        <v/>
      </c>
      <c r="AI979" s="9">
        <f>Orders[[#This Row],[Discount]]</f>
        <v>0.09</v>
      </c>
    </row>
    <row r="980" spans="1:35">
      <c r="A980">
        <v>20591</v>
      </c>
      <c r="B980" t="s">
        <v>59</v>
      </c>
      <c r="C980" s="9">
        <v>0</v>
      </c>
      <c r="D980" s="7">
        <v>-121.06</v>
      </c>
      <c r="E980">
        <v>55.99</v>
      </c>
      <c r="F980">
        <v>2.5</v>
      </c>
      <c r="G980">
        <v>1743</v>
      </c>
      <c r="H980" t="s">
        <v>1759</v>
      </c>
      <c r="I980" t="s">
        <v>52</v>
      </c>
      <c r="J980" t="s">
        <v>117</v>
      </c>
      <c r="K980" t="s">
        <v>80</v>
      </c>
      <c r="L980" t="s">
        <v>81</v>
      </c>
      <c r="M980" t="s">
        <v>54</v>
      </c>
      <c r="N980" t="s">
        <v>1760</v>
      </c>
      <c r="O980">
        <v>0.83</v>
      </c>
      <c r="P980" t="s">
        <v>36</v>
      </c>
      <c r="Q980" t="s">
        <v>64</v>
      </c>
      <c r="R980" t="s">
        <v>133</v>
      </c>
      <c r="S980" t="s">
        <v>1656</v>
      </c>
      <c r="T980">
        <v>77546</v>
      </c>
      <c r="U980" s="1">
        <v>42047</v>
      </c>
      <c r="V980" s="1">
        <v>42049</v>
      </c>
      <c r="W980">
        <v>1</v>
      </c>
      <c r="X980" s="6">
        <v>52.1</v>
      </c>
      <c r="Y980">
        <v>91025</v>
      </c>
      <c r="Z980">
        <v>2</v>
      </c>
      <c r="AA980" s="10">
        <v>-232.36</v>
      </c>
      <c r="AB980">
        <v>0</v>
      </c>
      <c r="AC980" t="s">
        <v>3059</v>
      </c>
      <c r="AD980" t="s">
        <v>3071</v>
      </c>
      <c r="AE980" t="str">
        <f>IF(Orders[[#This Row],[Discount]]&gt;0, "Discounted", "Non-Discounted")</f>
        <v>Non-Discounted</v>
      </c>
      <c r="AF980">
        <f>IF(Orders[[#This Row],[Profit]]&lt;0,Orders[[#This Row],[Profit]], 0)</f>
        <v>-121.06</v>
      </c>
      <c r="AG980">
        <f>IF(Orders[[#This Row],[Profit]]&gt;0,Orders[[#This Row],[Profit]], 0)</f>
        <v>0</v>
      </c>
      <c r="AH980" s="7" t="str">
        <f>IFERROR((Orders[[#This Row],[Sales]]/Orders[[#This Row],[Profit_Prodcut/]])*100, "")</f>
        <v/>
      </c>
      <c r="AI980" s="9">
        <f>Orders[[#This Row],[Discount]]</f>
        <v>0</v>
      </c>
    </row>
    <row r="981" spans="1:35">
      <c r="A981">
        <v>2571</v>
      </c>
      <c r="B981" t="s">
        <v>40</v>
      </c>
      <c r="C981" s="9">
        <v>0.02</v>
      </c>
      <c r="D981" s="7">
        <v>-51.74</v>
      </c>
      <c r="E981">
        <v>4.13</v>
      </c>
      <c r="F981">
        <v>6.89</v>
      </c>
      <c r="G981">
        <v>1745</v>
      </c>
      <c r="H981" t="s">
        <v>1761</v>
      </c>
      <c r="I981" t="s">
        <v>52</v>
      </c>
      <c r="J981" t="s">
        <v>43</v>
      </c>
      <c r="K981" t="s">
        <v>32</v>
      </c>
      <c r="L981" t="s">
        <v>137</v>
      </c>
      <c r="M981" t="s">
        <v>62</v>
      </c>
      <c r="N981" t="s">
        <v>1762</v>
      </c>
      <c r="O981">
        <v>0.39</v>
      </c>
      <c r="P981" t="s">
        <v>36</v>
      </c>
      <c r="Q981" t="s">
        <v>139</v>
      </c>
      <c r="R981" t="s">
        <v>390</v>
      </c>
      <c r="S981" t="s">
        <v>583</v>
      </c>
      <c r="T981">
        <v>30305</v>
      </c>
      <c r="U981" s="1">
        <v>42013</v>
      </c>
      <c r="V981" s="1">
        <v>42014</v>
      </c>
      <c r="W981">
        <v>9</v>
      </c>
      <c r="X981" s="6">
        <v>45.87</v>
      </c>
      <c r="Y981">
        <v>18561</v>
      </c>
      <c r="Z981">
        <v>1</v>
      </c>
      <c r="AA981" s="10">
        <v>-112.79</v>
      </c>
      <c r="AB981">
        <v>0.94</v>
      </c>
      <c r="AC981" t="s">
        <v>3057</v>
      </c>
      <c r="AD981" t="s">
        <v>3070</v>
      </c>
      <c r="AE981" t="str">
        <f>IF(Orders[[#This Row],[Discount]]&gt;0, "Discounted", "Non-Discounted")</f>
        <v>Discounted</v>
      </c>
      <c r="AF981">
        <f>IF(Orders[[#This Row],[Profit]]&lt;0,Orders[[#This Row],[Profit]], 0)</f>
        <v>-51.74</v>
      </c>
      <c r="AG981">
        <f>IF(Orders[[#This Row],[Profit]]&gt;0,Orders[[#This Row],[Profit]], 0)</f>
        <v>0</v>
      </c>
      <c r="AH981" s="7" t="str">
        <f>IFERROR((Orders[[#This Row],[Sales]]/Orders[[#This Row],[Profit_Prodcut/]])*100, "")</f>
        <v/>
      </c>
      <c r="AI981" s="9">
        <f>Orders[[#This Row],[Discount]]</f>
        <v>0.02</v>
      </c>
    </row>
    <row r="982" spans="1:35">
      <c r="A982">
        <v>1863</v>
      </c>
      <c r="B982" t="s">
        <v>109</v>
      </c>
      <c r="C982" s="9">
        <v>0.04</v>
      </c>
      <c r="D982" s="7">
        <v>116.51</v>
      </c>
      <c r="E982">
        <v>60.65</v>
      </c>
      <c r="F982">
        <v>12.23</v>
      </c>
      <c r="G982">
        <v>1745</v>
      </c>
      <c r="H982" t="s">
        <v>1761</v>
      </c>
      <c r="I982" t="s">
        <v>52</v>
      </c>
      <c r="J982" t="s">
        <v>43</v>
      </c>
      <c r="K982" t="s">
        <v>44</v>
      </c>
      <c r="L982" t="s">
        <v>53</v>
      </c>
      <c r="M982" t="s">
        <v>89</v>
      </c>
      <c r="N982" t="s">
        <v>1763</v>
      </c>
      <c r="O982">
        <v>0.64</v>
      </c>
      <c r="P982" t="s">
        <v>36</v>
      </c>
      <c r="Q982" t="s">
        <v>139</v>
      </c>
      <c r="R982" t="s">
        <v>390</v>
      </c>
      <c r="S982" t="s">
        <v>583</v>
      </c>
      <c r="T982">
        <v>30305</v>
      </c>
      <c r="U982" s="1">
        <v>42049</v>
      </c>
      <c r="V982" s="1">
        <v>42051</v>
      </c>
      <c r="W982">
        <v>4</v>
      </c>
      <c r="X982" s="6">
        <v>256.77</v>
      </c>
      <c r="Y982">
        <v>13408</v>
      </c>
      <c r="Z982">
        <v>2</v>
      </c>
      <c r="AA982" s="10">
        <v>45.37</v>
      </c>
      <c r="AB982">
        <v>10.7</v>
      </c>
      <c r="AC982" t="s">
        <v>3059</v>
      </c>
      <c r="AD982" t="s">
        <v>3070</v>
      </c>
      <c r="AE982" t="str">
        <f>IF(Orders[[#This Row],[Discount]]&gt;0, "Discounted", "Non-Discounted")</f>
        <v>Discounted</v>
      </c>
      <c r="AF982">
        <f>IF(Orders[[#This Row],[Profit]]&lt;0,Orders[[#This Row],[Profit]], 0)</f>
        <v>0</v>
      </c>
      <c r="AG982">
        <f>IF(Orders[[#This Row],[Profit]]&gt;0,Orders[[#This Row],[Profit]], 0)</f>
        <v>116.51</v>
      </c>
      <c r="AH982" s="7">
        <f>IFERROR((Orders[[#This Row],[Sales]]/Orders[[#This Row],[Profit_Prodcut/]])*100, "")</f>
        <v>220.38451635052786</v>
      </c>
      <c r="AI982" s="9">
        <f>Orders[[#This Row],[Discount]]</f>
        <v>0.04</v>
      </c>
    </row>
    <row r="983" spans="1:35">
      <c r="A983">
        <v>1692</v>
      </c>
      <c r="B983" t="s">
        <v>28</v>
      </c>
      <c r="C983" s="9">
        <v>0.04</v>
      </c>
      <c r="D983" s="7">
        <v>-247.55</v>
      </c>
      <c r="E983">
        <v>124.49</v>
      </c>
      <c r="F983">
        <v>51.94</v>
      </c>
      <c r="G983">
        <v>1745</v>
      </c>
      <c r="H983" t="s">
        <v>1761</v>
      </c>
      <c r="I983" t="s">
        <v>42</v>
      </c>
      <c r="J983" t="s">
        <v>117</v>
      </c>
      <c r="K983" t="s">
        <v>44</v>
      </c>
      <c r="L983" t="s">
        <v>155</v>
      </c>
      <c r="M983" t="s">
        <v>124</v>
      </c>
      <c r="N983" t="s">
        <v>465</v>
      </c>
      <c r="O983">
        <v>0.63</v>
      </c>
      <c r="P983" t="s">
        <v>36</v>
      </c>
      <c r="Q983" t="s">
        <v>139</v>
      </c>
      <c r="R983" t="s">
        <v>390</v>
      </c>
      <c r="S983" t="s">
        <v>583</v>
      </c>
      <c r="T983">
        <v>30305</v>
      </c>
      <c r="U983" s="1">
        <v>42167</v>
      </c>
      <c r="V983" s="1">
        <v>42169</v>
      </c>
      <c r="W983">
        <v>4</v>
      </c>
      <c r="X983" s="6">
        <v>605.82000000000005</v>
      </c>
      <c r="Y983">
        <v>12224</v>
      </c>
      <c r="Z983">
        <v>2</v>
      </c>
      <c r="AA983" s="10">
        <v>-40.86</v>
      </c>
      <c r="AB983">
        <v>25.24</v>
      </c>
      <c r="AC983" t="s">
        <v>3058</v>
      </c>
      <c r="AD983" t="s">
        <v>3070</v>
      </c>
      <c r="AE983" t="str">
        <f>IF(Orders[[#This Row],[Discount]]&gt;0, "Discounted", "Non-Discounted")</f>
        <v>Discounted</v>
      </c>
      <c r="AF983">
        <f>IF(Orders[[#This Row],[Profit]]&lt;0,Orders[[#This Row],[Profit]], 0)</f>
        <v>-247.55</v>
      </c>
      <c r="AG983">
        <f>IF(Orders[[#This Row],[Profit]]&gt;0,Orders[[#This Row],[Profit]], 0)</f>
        <v>0</v>
      </c>
      <c r="AH983" s="7" t="str">
        <f>IFERROR((Orders[[#This Row],[Sales]]/Orders[[#This Row],[Profit_Prodcut/]])*100, "")</f>
        <v/>
      </c>
      <c r="AI983" s="9">
        <f>Orders[[#This Row],[Discount]]</f>
        <v>0.04</v>
      </c>
    </row>
    <row r="984" spans="1:35">
      <c r="A984">
        <v>1693</v>
      </c>
      <c r="B984" t="s">
        <v>28</v>
      </c>
      <c r="C984" s="9">
        <v>0.1</v>
      </c>
      <c r="D984" s="7">
        <v>-277.20999999999998</v>
      </c>
      <c r="E984">
        <v>35.99</v>
      </c>
      <c r="F984">
        <v>5</v>
      </c>
      <c r="G984">
        <v>1745</v>
      </c>
      <c r="H984" t="s">
        <v>1761</v>
      </c>
      <c r="I984" t="s">
        <v>52</v>
      </c>
      <c r="J984" t="s">
        <v>117</v>
      </c>
      <c r="K984" t="s">
        <v>80</v>
      </c>
      <c r="L984" t="s">
        <v>81</v>
      </c>
      <c r="M984" t="s">
        <v>34</v>
      </c>
      <c r="N984" t="s">
        <v>1764</v>
      </c>
      <c r="O984">
        <v>0.82</v>
      </c>
      <c r="P984" t="s">
        <v>36</v>
      </c>
      <c r="Q984" t="s">
        <v>139</v>
      </c>
      <c r="R984" t="s">
        <v>390</v>
      </c>
      <c r="S984" t="s">
        <v>583</v>
      </c>
      <c r="T984">
        <v>30305</v>
      </c>
      <c r="U984" s="1">
        <v>42167</v>
      </c>
      <c r="V984" s="1">
        <v>42167</v>
      </c>
      <c r="W984">
        <v>54</v>
      </c>
      <c r="X984" s="6">
        <v>1569</v>
      </c>
      <c r="Y984">
        <v>12224</v>
      </c>
      <c r="Z984">
        <v>0</v>
      </c>
      <c r="AA984" s="10">
        <v>-17.670000000000002</v>
      </c>
      <c r="AB984">
        <v>174.33</v>
      </c>
      <c r="AC984" t="s">
        <v>3058</v>
      </c>
      <c r="AD984" t="s">
        <v>3070</v>
      </c>
      <c r="AE984" t="str">
        <f>IF(Orders[[#This Row],[Discount]]&gt;0, "Discounted", "Non-Discounted")</f>
        <v>Discounted</v>
      </c>
      <c r="AF984">
        <f>IF(Orders[[#This Row],[Profit]]&lt;0,Orders[[#This Row],[Profit]], 0)</f>
        <v>-277.20999999999998</v>
      </c>
      <c r="AG984">
        <f>IF(Orders[[#This Row],[Profit]]&gt;0,Orders[[#This Row],[Profit]], 0)</f>
        <v>0</v>
      </c>
      <c r="AH984" s="7" t="str">
        <f>IFERROR((Orders[[#This Row],[Sales]]/Orders[[#This Row],[Profit_Prodcut/]])*100, "")</f>
        <v/>
      </c>
      <c r="AI984" s="9">
        <f>Orders[[#This Row],[Discount]]</f>
        <v>0.1</v>
      </c>
    </row>
    <row r="985" spans="1:35">
      <c r="A985">
        <v>19692</v>
      </c>
      <c r="B985" t="s">
        <v>28</v>
      </c>
      <c r="C985" s="9">
        <v>0.04</v>
      </c>
      <c r="D985" s="7">
        <v>-93.06</v>
      </c>
      <c r="E985">
        <v>124.49</v>
      </c>
      <c r="F985">
        <v>51.94</v>
      </c>
      <c r="G985">
        <v>1748</v>
      </c>
      <c r="H985" t="s">
        <v>1765</v>
      </c>
      <c r="I985" t="s">
        <v>42</v>
      </c>
      <c r="J985" t="s">
        <v>117</v>
      </c>
      <c r="K985" t="s">
        <v>44</v>
      </c>
      <c r="L985" t="s">
        <v>155</v>
      </c>
      <c r="M985" t="s">
        <v>124</v>
      </c>
      <c r="N985" t="s">
        <v>465</v>
      </c>
      <c r="O985">
        <v>0.63</v>
      </c>
      <c r="P985" t="s">
        <v>36</v>
      </c>
      <c r="Q985" t="s">
        <v>64</v>
      </c>
      <c r="R985" t="s">
        <v>307</v>
      </c>
      <c r="S985" t="s">
        <v>1766</v>
      </c>
      <c r="T985">
        <v>73703</v>
      </c>
      <c r="U985" s="1">
        <v>42167</v>
      </c>
      <c r="V985" s="1">
        <v>42169</v>
      </c>
      <c r="W985">
        <v>1</v>
      </c>
      <c r="X985" s="6">
        <v>151.46</v>
      </c>
      <c r="Y985">
        <v>87245</v>
      </c>
      <c r="Z985">
        <v>2</v>
      </c>
      <c r="AA985" s="10">
        <v>-61.44</v>
      </c>
      <c r="AB985">
        <v>6.31</v>
      </c>
      <c r="AC985" t="s">
        <v>3058</v>
      </c>
      <c r="AD985" t="s">
        <v>3070</v>
      </c>
      <c r="AE985" t="str">
        <f>IF(Orders[[#This Row],[Discount]]&gt;0, "Discounted", "Non-Discounted")</f>
        <v>Discounted</v>
      </c>
      <c r="AF985">
        <f>IF(Orders[[#This Row],[Profit]]&lt;0,Orders[[#This Row],[Profit]], 0)</f>
        <v>-93.06</v>
      </c>
      <c r="AG985">
        <f>IF(Orders[[#This Row],[Profit]]&gt;0,Orders[[#This Row],[Profit]], 0)</f>
        <v>0</v>
      </c>
      <c r="AH985" s="7" t="str">
        <f>IFERROR((Orders[[#This Row],[Sales]]/Orders[[#This Row],[Profit_Prodcut/]])*100, "")</f>
        <v/>
      </c>
      <c r="AI985" s="9">
        <f>Orders[[#This Row],[Discount]]</f>
        <v>0.04</v>
      </c>
    </row>
    <row r="986" spans="1:35">
      <c r="A986">
        <v>20571</v>
      </c>
      <c r="B986" t="s">
        <v>40</v>
      </c>
      <c r="C986" s="9">
        <v>0.02</v>
      </c>
      <c r="D986" s="7">
        <v>-48.24</v>
      </c>
      <c r="E986">
        <v>4.13</v>
      </c>
      <c r="F986">
        <v>6.89</v>
      </c>
      <c r="G986">
        <v>1749</v>
      </c>
      <c r="H986" t="s">
        <v>1767</v>
      </c>
      <c r="I986" t="s">
        <v>52</v>
      </c>
      <c r="J986" t="s">
        <v>43</v>
      </c>
      <c r="K986" t="s">
        <v>32</v>
      </c>
      <c r="L986" t="s">
        <v>137</v>
      </c>
      <c r="M986" t="s">
        <v>62</v>
      </c>
      <c r="N986" t="s">
        <v>1762</v>
      </c>
      <c r="O986">
        <v>0.39</v>
      </c>
      <c r="P986" t="s">
        <v>36</v>
      </c>
      <c r="Q986" t="s">
        <v>64</v>
      </c>
      <c r="R986" t="s">
        <v>307</v>
      </c>
      <c r="S986" t="s">
        <v>1768</v>
      </c>
      <c r="T986">
        <v>73505</v>
      </c>
      <c r="U986" s="1">
        <v>42013</v>
      </c>
      <c r="V986" s="1">
        <v>42014</v>
      </c>
      <c r="W986">
        <v>2</v>
      </c>
      <c r="X986" s="6">
        <v>10.19</v>
      </c>
      <c r="Y986">
        <v>87243</v>
      </c>
      <c r="Z986">
        <v>1</v>
      </c>
      <c r="AA986" s="10">
        <v>-473.37</v>
      </c>
      <c r="AB986">
        <v>0.21</v>
      </c>
      <c r="AC986" t="s">
        <v>3057</v>
      </c>
      <c r="AD986" t="s">
        <v>3070</v>
      </c>
      <c r="AE986" t="str">
        <f>IF(Orders[[#This Row],[Discount]]&gt;0, "Discounted", "Non-Discounted")</f>
        <v>Discounted</v>
      </c>
      <c r="AF986">
        <f>IF(Orders[[#This Row],[Profit]]&lt;0,Orders[[#This Row],[Profit]], 0)</f>
        <v>-48.24</v>
      </c>
      <c r="AG986">
        <f>IF(Orders[[#This Row],[Profit]]&gt;0,Orders[[#This Row],[Profit]], 0)</f>
        <v>0</v>
      </c>
      <c r="AH986" s="7" t="str">
        <f>IFERROR((Orders[[#This Row],[Sales]]/Orders[[#This Row],[Profit_Prodcut/]])*100, "")</f>
        <v/>
      </c>
      <c r="AI986" s="9">
        <f>Orders[[#This Row],[Discount]]</f>
        <v>0.02</v>
      </c>
    </row>
    <row r="987" spans="1:35">
      <c r="A987">
        <v>19863</v>
      </c>
      <c r="B987" t="s">
        <v>109</v>
      </c>
      <c r="C987" s="9">
        <v>0.04</v>
      </c>
      <c r="D987" s="7">
        <v>44.29</v>
      </c>
      <c r="E987">
        <v>60.65</v>
      </c>
      <c r="F987">
        <v>12.23</v>
      </c>
      <c r="G987">
        <v>1749</v>
      </c>
      <c r="H987" t="s">
        <v>1767</v>
      </c>
      <c r="I987" t="s">
        <v>52</v>
      </c>
      <c r="J987" t="s">
        <v>43</v>
      </c>
      <c r="K987" t="s">
        <v>44</v>
      </c>
      <c r="L987" t="s">
        <v>53</v>
      </c>
      <c r="M987" t="s">
        <v>89</v>
      </c>
      <c r="N987" t="s">
        <v>1763</v>
      </c>
      <c r="O987">
        <v>0.64</v>
      </c>
      <c r="P987" t="s">
        <v>36</v>
      </c>
      <c r="Q987" t="s">
        <v>64</v>
      </c>
      <c r="R987" t="s">
        <v>307</v>
      </c>
      <c r="S987" t="s">
        <v>1768</v>
      </c>
      <c r="T987">
        <v>73505</v>
      </c>
      <c r="U987" s="1">
        <v>42049</v>
      </c>
      <c r="V987" s="1">
        <v>42051</v>
      </c>
      <c r="W987">
        <v>1</v>
      </c>
      <c r="X987" s="6">
        <v>64.19</v>
      </c>
      <c r="Y987">
        <v>87244</v>
      </c>
      <c r="Z987">
        <v>2</v>
      </c>
      <c r="AA987" s="10">
        <v>69</v>
      </c>
      <c r="AB987">
        <v>2.67</v>
      </c>
      <c r="AC987" t="s">
        <v>3059</v>
      </c>
      <c r="AD987" t="s">
        <v>3070</v>
      </c>
      <c r="AE987" t="str">
        <f>IF(Orders[[#This Row],[Discount]]&gt;0, "Discounted", "Non-Discounted")</f>
        <v>Discounted</v>
      </c>
      <c r="AF987">
        <f>IF(Orders[[#This Row],[Profit]]&lt;0,Orders[[#This Row],[Profit]], 0)</f>
        <v>0</v>
      </c>
      <c r="AG987">
        <f>IF(Orders[[#This Row],[Profit]]&gt;0,Orders[[#This Row],[Profit]], 0)</f>
        <v>44.29</v>
      </c>
      <c r="AH987" s="7">
        <f>IFERROR((Orders[[#This Row],[Sales]]/Orders[[#This Row],[Profit_Prodcut/]])*100, "")</f>
        <v>144.93113569654551</v>
      </c>
      <c r="AI987" s="9">
        <f>Orders[[#This Row],[Discount]]</f>
        <v>0.04</v>
      </c>
    </row>
    <row r="988" spans="1:35">
      <c r="A988">
        <v>19477</v>
      </c>
      <c r="B988" t="s">
        <v>109</v>
      </c>
      <c r="C988" s="9">
        <v>0.04</v>
      </c>
      <c r="D988" s="7">
        <v>43.28</v>
      </c>
      <c r="E988">
        <v>8.5</v>
      </c>
      <c r="F988">
        <v>1.99</v>
      </c>
      <c r="G988">
        <v>1754</v>
      </c>
      <c r="H988" t="s">
        <v>1769</v>
      </c>
      <c r="I988" t="s">
        <v>52</v>
      </c>
      <c r="J988" t="s">
        <v>117</v>
      </c>
      <c r="K988" t="s">
        <v>80</v>
      </c>
      <c r="L988" t="s">
        <v>183</v>
      </c>
      <c r="M988" t="s">
        <v>54</v>
      </c>
      <c r="N988" t="s">
        <v>850</v>
      </c>
      <c r="O988">
        <v>0.49</v>
      </c>
      <c r="P988" t="s">
        <v>36</v>
      </c>
      <c r="Q988" t="s">
        <v>37</v>
      </c>
      <c r="R988" t="s">
        <v>48</v>
      </c>
      <c r="S988" t="s">
        <v>1770</v>
      </c>
      <c r="T988">
        <v>90503</v>
      </c>
      <c r="U988" s="1">
        <v>42062</v>
      </c>
      <c r="V988" s="1">
        <v>42063</v>
      </c>
      <c r="W988">
        <v>14</v>
      </c>
      <c r="X988" s="6">
        <v>118.57</v>
      </c>
      <c r="Y988">
        <v>90178</v>
      </c>
      <c r="Z988">
        <v>1</v>
      </c>
      <c r="AA988" s="10">
        <v>36.5</v>
      </c>
      <c r="AB988">
        <v>4.9400000000000004</v>
      </c>
      <c r="AC988" t="s">
        <v>3059</v>
      </c>
      <c r="AD988" t="s">
        <v>3070</v>
      </c>
      <c r="AE988" t="str">
        <f>IF(Orders[[#This Row],[Discount]]&gt;0, "Discounted", "Non-Discounted")</f>
        <v>Discounted</v>
      </c>
      <c r="AF988">
        <f>IF(Orders[[#This Row],[Profit]]&lt;0,Orders[[#This Row],[Profit]], 0)</f>
        <v>0</v>
      </c>
      <c r="AG988">
        <f>IF(Orders[[#This Row],[Profit]]&gt;0,Orders[[#This Row],[Profit]], 0)</f>
        <v>43.28</v>
      </c>
      <c r="AH988" s="7">
        <f>IFERROR((Orders[[#This Row],[Sales]]/Orders[[#This Row],[Profit_Prodcut/]])*100, "")</f>
        <v>273.96025878003695</v>
      </c>
      <c r="AI988" s="9">
        <f>Orders[[#This Row],[Discount]]</f>
        <v>0.04</v>
      </c>
    </row>
    <row r="989" spans="1:35">
      <c r="A989">
        <v>19478</v>
      </c>
      <c r="B989" t="s">
        <v>109</v>
      </c>
      <c r="C989" s="9">
        <v>0.1</v>
      </c>
      <c r="D989" s="7">
        <v>-36.21</v>
      </c>
      <c r="E989">
        <v>15.99</v>
      </c>
      <c r="F989">
        <v>9.4</v>
      </c>
      <c r="G989">
        <v>1754</v>
      </c>
      <c r="H989" t="s">
        <v>1769</v>
      </c>
      <c r="I989" t="s">
        <v>52</v>
      </c>
      <c r="J989" t="s">
        <v>117</v>
      </c>
      <c r="K989" t="s">
        <v>80</v>
      </c>
      <c r="L989" t="s">
        <v>88</v>
      </c>
      <c r="M989" t="s">
        <v>62</v>
      </c>
      <c r="N989" t="s">
        <v>1771</v>
      </c>
      <c r="O989">
        <v>0.49</v>
      </c>
      <c r="P989" t="s">
        <v>36</v>
      </c>
      <c r="Q989" t="s">
        <v>37</v>
      </c>
      <c r="R989" t="s">
        <v>48</v>
      </c>
      <c r="S989" t="s">
        <v>1770</v>
      </c>
      <c r="T989">
        <v>90503</v>
      </c>
      <c r="U989" s="1">
        <v>42062</v>
      </c>
      <c r="V989" s="1">
        <v>42062</v>
      </c>
      <c r="W989">
        <v>5</v>
      </c>
      <c r="X989" s="6">
        <v>79.47</v>
      </c>
      <c r="Y989">
        <v>90178</v>
      </c>
      <c r="Z989">
        <v>0</v>
      </c>
      <c r="AA989" s="10">
        <v>-45.57</v>
      </c>
      <c r="AB989">
        <v>8.83</v>
      </c>
      <c r="AC989" t="s">
        <v>3059</v>
      </c>
      <c r="AD989" t="s">
        <v>3070</v>
      </c>
      <c r="AE989" t="str">
        <f>IF(Orders[[#This Row],[Discount]]&gt;0, "Discounted", "Non-Discounted")</f>
        <v>Discounted</v>
      </c>
      <c r="AF989">
        <f>IF(Orders[[#This Row],[Profit]]&lt;0,Orders[[#This Row],[Profit]], 0)</f>
        <v>-36.21</v>
      </c>
      <c r="AG989">
        <f>IF(Orders[[#This Row],[Profit]]&gt;0,Orders[[#This Row],[Profit]], 0)</f>
        <v>0</v>
      </c>
      <c r="AH989" s="7" t="str">
        <f>IFERROR((Orders[[#This Row],[Sales]]/Orders[[#This Row],[Profit_Prodcut/]])*100, "")</f>
        <v/>
      </c>
      <c r="AI989" s="9">
        <f>Orders[[#This Row],[Discount]]</f>
        <v>0.1</v>
      </c>
    </row>
    <row r="990" spans="1:35">
      <c r="A990">
        <v>19479</v>
      </c>
      <c r="B990" t="s">
        <v>109</v>
      </c>
      <c r="C990" s="9">
        <v>0.09</v>
      </c>
      <c r="D990" s="7">
        <v>7.03</v>
      </c>
      <c r="E990">
        <v>95.99</v>
      </c>
      <c r="F990">
        <v>8.99</v>
      </c>
      <c r="G990">
        <v>1754</v>
      </c>
      <c r="H990" t="s">
        <v>1769</v>
      </c>
      <c r="I990" t="s">
        <v>52</v>
      </c>
      <c r="J990" t="s">
        <v>117</v>
      </c>
      <c r="K990" t="s">
        <v>80</v>
      </c>
      <c r="L990" t="s">
        <v>81</v>
      </c>
      <c r="M990" t="s">
        <v>62</v>
      </c>
      <c r="N990" t="s">
        <v>1772</v>
      </c>
      <c r="O990">
        <v>0.56999999999999995</v>
      </c>
      <c r="P990" t="s">
        <v>36</v>
      </c>
      <c r="Q990" t="s">
        <v>37</v>
      </c>
      <c r="R990" t="s">
        <v>48</v>
      </c>
      <c r="S990" t="s">
        <v>1770</v>
      </c>
      <c r="T990">
        <v>90503</v>
      </c>
      <c r="U990" s="1">
        <v>42062</v>
      </c>
      <c r="V990" s="1">
        <v>42066</v>
      </c>
      <c r="W990">
        <v>8</v>
      </c>
      <c r="X990" s="6">
        <v>627.28</v>
      </c>
      <c r="Y990">
        <v>90178</v>
      </c>
      <c r="Z990">
        <v>4</v>
      </c>
      <c r="AA990" s="10">
        <v>1.1200000000000001</v>
      </c>
      <c r="AB990">
        <v>62.04</v>
      </c>
      <c r="AC990" t="s">
        <v>3059</v>
      </c>
      <c r="AD990" t="s">
        <v>3070</v>
      </c>
      <c r="AE990" t="str">
        <f>IF(Orders[[#This Row],[Discount]]&gt;0, "Discounted", "Non-Discounted")</f>
        <v>Discounted</v>
      </c>
      <c r="AF990">
        <f>IF(Orders[[#This Row],[Profit]]&lt;0,Orders[[#This Row],[Profit]], 0)</f>
        <v>0</v>
      </c>
      <c r="AG990">
        <f>IF(Orders[[#This Row],[Profit]]&gt;0,Orders[[#This Row],[Profit]], 0)</f>
        <v>7.03</v>
      </c>
      <c r="AH990" s="7">
        <f>IFERROR((Orders[[#This Row],[Sales]]/Orders[[#This Row],[Profit_Prodcut/]])*100, "")</f>
        <v>8922.9018492176383</v>
      </c>
      <c r="AI990" s="9">
        <f>Orders[[#This Row],[Discount]]</f>
        <v>0.09</v>
      </c>
    </row>
    <row r="991" spans="1:35">
      <c r="A991">
        <v>25920</v>
      </c>
      <c r="B991" t="s">
        <v>28</v>
      </c>
      <c r="C991" s="9">
        <v>0</v>
      </c>
      <c r="D991" s="7">
        <v>-16.77</v>
      </c>
      <c r="E991">
        <v>115.99</v>
      </c>
      <c r="F991">
        <v>5.92</v>
      </c>
      <c r="G991">
        <v>1764</v>
      </c>
      <c r="H991" t="s">
        <v>1773</v>
      </c>
      <c r="I991" t="s">
        <v>52</v>
      </c>
      <c r="J991" t="s">
        <v>117</v>
      </c>
      <c r="K991" t="s">
        <v>80</v>
      </c>
      <c r="L991" t="s">
        <v>81</v>
      </c>
      <c r="M991" t="s">
        <v>62</v>
      </c>
      <c r="N991" t="s">
        <v>1774</v>
      </c>
      <c r="O991">
        <v>0.57999999999999996</v>
      </c>
      <c r="P991" t="s">
        <v>36</v>
      </c>
      <c r="Q991" t="s">
        <v>139</v>
      </c>
      <c r="R991" t="s">
        <v>365</v>
      </c>
      <c r="S991" t="s">
        <v>1775</v>
      </c>
      <c r="T991">
        <v>34698</v>
      </c>
      <c r="U991" s="1">
        <v>42026</v>
      </c>
      <c r="V991" s="1">
        <v>42026</v>
      </c>
      <c r="W991">
        <v>11</v>
      </c>
      <c r="X991" s="6">
        <v>1160.42</v>
      </c>
      <c r="Y991">
        <v>89775</v>
      </c>
      <c r="Z991">
        <v>0</v>
      </c>
      <c r="AA991" s="10">
        <v>-1.45</v>
      </c>
      <c r="AB991">
        <v>0</v>
      </c>
      <c r="AC991" t="s">
        <v>3057</v>
      </c>
      <c r="AD991" t="s">
        <v>3071</v>
      </c>
      <c r="AE991" t="str">
        <f>IF(Orders[[#This Row],[Discount]]&gt;0, "Discounted", "Non-Discounted")</f>
        <v>Non-Discounted</v>
      </c>
      <c r="AF991">
        <f>IF(Orders[[#This Row],[Profit]]&lt;0,Orders[[#This Row],[Profit]], 0)</f>
        <v>-16.77</v>
      </c>
      <c r="AG991">
        <f>IF(Orders[[#This Row],[Profit]]&gt;0,Orders[[#This Row],[Profit]], 0)</f>
        <v>0</v>
      </c>
      <c r="AH991" s="7" t="str">
        <f>IFERROR((Orders[[#This Row],[Sales]]/Orders[[#This Row],[Profit_Prodcut/]])*100, "")</f>
        <v/>
      </c>
      <c r="AI991" s="9">
        <f>Orders[[#This Row],[Discount]]</f>
        <v>0</v>
      </c>
    </row>
    <row r="992" spans="1:35">
      <c r="A992">
        <v>25608</v>
      </c>
      <c r="B992" t="s">
        <v>28</v>
      </c>
      <c r="C992" s="9">
        <v>0.06</v>
      </c>
      <c r="D992" s="7">
        <v>514.17999999999995</v>
      </c>
      <c r="E992">
        <v>19.98</v>
      </c>
      <c r="F992">
        <v>10.49</v>
      </c>
      <c r="G992">
        <v>1764</v>
      </c>
      <c r="H992" t="s">
        <v>1773</v>
      </c>
      <c r="I992" t="s">
        <v>52</v>
      </c>
      <c r="J992" t="s">
        <v>117</v>
      </c>
      <c r="K992" t="s">
        <v>44</v>
      </c>
      <c r="L992" t="s">
        <v>53</v>
      </c>
      <c r="M992" t="s">
        <v>62</v>
      </c>
      <c r="N992" t="s">
        <v>1776</v>
      </c>
      <c r="O992">
        <v>0.49</v>
      </c>
      <c r="P992" t="s">
        <v>36</v>
      </c>
      <c r="Q992" t="s">
        <v>139</v>
      </c>
      <c r="R992" t="s">
        <v>365</v>
      </c>
      <c r="S992" t="s">
        <v>1775</v>
      </c>
      <c r="T992">
        <v>34698</v>
      </c>
      <c r="U992" s="1">
        <v>42064</v>
      </c>
      <c r="V992" s="1">
        <v>42066</v>
      </c>
      <c r="W992">
        <v>5</v>
      </c>
      <c r="X992" s="6">
        <v>103.37</v>
      </c>
      <c r="Y992">
        <v>89776</v>
      </c>
      <c r="Z992">
        <v>2</v>
      </c>
      <c r="AA992" s="10">
        <v>497.41</v>
      </c>
      <c r="AB992">
        <v>6.6</v>
      </c>
      <c r="AC992" t="s">
        <v>3062</v>
      </c>
      <c r="AD992" t="s">
        <v>3070</v>
      </c>
      <c r="AE992" t="str">
        <f>IF(Orders[[#This Row],[Discount]]&gt;0, "Discounted", "Non-Discounted")</f>
        <v>Discounted</v>
      </c>
      <c r="AF992">
        <f>IF(Orders[[#This Row],[Profit]]&lt;0,Orders[[#This Row],[Profit]], 0)</f>
        <v>0</v>
      </c>
      <c r="AG992">
        <f>IF(Orders[[#This Row],[Profit]]&gt;0,Orders[[#This Row],[Profit]], 0)</f>
        <v>514.17999999999995</v>
      </c>
      <c r="AH992" s="7">
        <f>IFERROR((Orders[[#This Row],[Sales]]/Orders[[#This Row],[Profit_Prodcut/]])*100, "")</f>
        <v>20.103854681240037</v>
      </c>
      <c r="AI992" s="9">
        <f>Orders[[#This Row],[Discount]]</f>
        <v>0.06</v>
      </c>
    </row>
    <row r="993" spans="1:35">
      <c r="A993">
        <v>25609</v>
      </c>
      <c r="B993" t="s">
        <v>28</v>
      </c>
      <c r="C993" s="9">
        <v>0.08</v>
      </c>
      <c r="D993" s="7">
        <v>235.66</v>
      </c>
      <c r="E993">
        <v>1.76</v>
      </c>
      <c r="F993">
        <v>4.8600000000000003</v>
      </c>
      <c r="G993">
        <v>1764</v>
      </c>
      <c r="H993" t="s">
        <v>1773</v>
      </c>
      <c r="I993" t="s">
        <v>52</v>
      </c>
      <c r="J993" t="s">
        <v>117</v>
      </c>
      <c r="K993" t="s">
        <v>44</v>
      </c>
      <c r="L993" t="s">
        <v>53</v>
      </c>
      <c r="M993" t="s">
        <v>62</v>
      </c>
      <c r="N993" t="s">
        <v>1777</v>
      </c>
      <c r="O993">
        <v>0.41</v>
      </c>
      <c r="P993" t="s">
        <v>36</v>
      </c>
      <c r="Q993" t="s">
        <v>139</v>
      </c>
      <c r="R993" t="s">
        <v>365</v>
      </c>
      <c r="S993" t="s">
        <v>1775</v>
      </c>
      <c r="T993">
        <v>34698</v>
      </c>
      <c r="U993" s="1">
        <v>42064</v>
      </c>
      <c r="V993" s="1">
        <v>42065</v>
      </c>
      <c r="W993">
        <v>23</v>
      </c>
      <c r="X993" s="6">
        <v>40.22</v>
      </c>
      <c r="Y993">
        <v>89776</v>
      </c>
      <c r="Z993">
        <v>1</v>
      </c>
      <c r="AA993" s="10">
        <v>585.91999999999996</v>
      </c>
      <c r="AB993">
        <v>3.5</v>
      </c>
      <c r="AC993" t="s">
        <v>3062</v>
      </c>
      <c r="AD993" t="s">
        <v>3070</v>
      </c>
      <c r="AE993" t="str">
        <f>IF(Orders[[#This Row],[Discount]]&gt;0, "Discounted", "Non-Discounted")</f>
        <v>Discounted</v>
      </c>
      <c r="AF993">
        <f>IF(Orders[[#This Row],[Profit]]&lt;0,Orders[[#This Row],[Profit]], 0)</f>
        <v>0</v>
      </c>
      <c r="AG993">
        <f>IF(Orders[[#This Row],[Profit]]&gt;0,Orders[[#This Row],[Profit]], 0)</f>
        <v>235.66</v>
      </c>
      <c r="AH993" s="7">
        <f>IFERROR((Orders[[#This Row],[Sales]]/Orders[[#This Row],[Profit_Prodcut/]])*100, "")</f>
        <v>17.06696087583807</v>
      </c>
      <c r="AI993" s="9">
        <f>Orders[[#This Row],[Discount]]</f>
        <v>0.08</v>
      </c>
    </row>
    <row r="994" spans="1:35">
      <c r="A994">
        <v>25054</v>
      </c>
      <c r="B994" t="s">
        <v>40</v>
      </c>
      <c r="C994" s="9">
        <v>0</v>
      </c>
      <c r="D994" s="7">
        <v>3.56</v>
      </c>
      <c r="E994">
        <v>5.77</v>
      </c>
      <c r="F994">
        <v>4.97</v>
      </c>
      <c r="G994">
        <v>1765</v>
      </c>
      <c r="H994" t="s">
        <v>1778</v>
      </c>
      <c r="I994" t="s">
        <v>52</v>
      </c>
      <c r="J994" t="s">
        <v>117</v>
      </c>
      <c r="K994" t="s">
        <v>32</v>
      </c>
      <c r="L994" t="s">
        <v>112</v>
      </c>
      <c r="M994" t="s">
        <v>62</v>
      </c>
      <c r="N994" t="s">
        <v>1779</v>
      </c>
      <c r="O994">
        <v>0.35</v>
      </c>
      <c r="P994" t="s">
        <v>36</v>
      </c>
      <c r="Q994" t="s">
        <v>64</v>
      </c>
      <c r="R994" t="s">
        <v>509</v>
      </c>
      <c r="S994" t="s">
        <v>1780</v>
      </c>
      <c r="T994">
        <v>63141</v>
      </c>
      <c r="U994" s="1">
        <v>42128</v>
      </c>
      <c r="V994" s="1">
        <v>42129</v>
      </c>
      <c r="W994">
        <v>8</v>
      </c>
      <c r="X994" s="6">
        <v>52.43</v>
      </c>
      <c r="Y994">
        <v>89777</v>
      </c>
      <c r="Z994">
        <v>1</v>
      </c>
      <c r="AA994" s="10">
        <v>6.79</v>
      </c>
      <c r="AB994">
        <v>0</v>
      </c>
      <c r="AC994" t="s">
        <v>3060</v>
      </c>
      <c r="AD994" t="s">
        <v>3071</v>
      </c>
      <c r="AE994" t="str">
        <f>IF(Orders[[#This Row],[Discount]]&gt;0, "Discounted", "Non-Discounted")</f>
        <v>Non-Discounted</v>
      </c>
      <c r="AF994">
        <f>IF(Orders[[#This Row],[Profit]]&lt;0,Orders[[#This Row],[Profit]], 0)</f>
        <v>0</v>
      </c>
      <c r="AG994">
        <f>IF(Orders[[#This Row],[Profit]]&gt;0,Orders[[#This Row],[Profit]], 0)</f>
        <v>3.56</v>
      </c>
      <c r="AH994" s="7">
        <f>IFERROR((Orders[[#This Row],[Sales]]/Orders[[#This Row],[Profit_Prodcut/]])*100, "")</f>
        <v>1472.7528089887639</v>
      </c>
      <c r="AI994" s="9">
        <f>Orders[[#This Row],[Discount]]</f>
        <v>0</v>
      </c>
    </row>
    <row r="995" spans="1:35">
      <c r="A995">
        <v>20636</v>
      </c>
      <c r="B995" t="s">
        <v>50</v>
      </c>
      <c r="C995" s="9">
        <v>0.01</v>
      </c>
      <c r="D995" s="7">
        <v>5.34</v>
      </c>
      <c r="E995">
        <v>50.98</v>
      </c>
      <c r="F995">
        <v>6.5</v>
      </c>
      <c r="G995">
        <v>1767</v>
      </c>
      <c r="H995" t="s">
        <v>1781</v>
      </c>
      <c r="I995" t="s">
        <v>52</v>
      </c>
      <c r="J995" t="s">
        <v>43</v>
      </c>
      <c r="K995" t="s">
        <v>80</v>
      </c>
      <c r="L995" t="s">
        <v>183</v>
      </c>
      <c r="M995" t="s">
        <v>62</v>
      </c>
      <c r="N995" t="s">
        <v>940</v>
      </c>
      <c r="O995">
        <v>0.73</v>
      </c>
      <c r="P995" t="s">
        <v>36</v>
      </c>
      <c r="Q995" t="s">
        <v>139</v>
      </c>
      <c r="R995" t="s">
        <v>390</v>
      </c>
      <c r="S995" t="s">
        <v>1724</v>
      </c>
      <c r="T995">
        <v>30265</v>
      </c>
      <c r="U995" s="1">
        <v>42089</v>
      </c>
      <c r="V995" s="1">
        <v>42090</v>
      </c>
      <c r="W995">
        <v>16</v>
      </c>
      <c r="X995" s="6">
        <v>818.49</v>
      </c>
      <c r="Y995">
        <v>89211</v>
      </c>
      <c r="Z995">
        <v>1</v>
      </c>
      <c r="AA995" s="10">
        <v>0.65</v>
      </c>
      <c r="AB995">
        <v>8.27</v>
      </c>
      <c r="AC995" t="s">
        <v>3062</v>
      </c>
      <c r="AD995" t="s">
        <v>3070</v>
      </c>
      <c r="AE995" t="str">
        <f>IF(Orders[[#This Row],[Discount]]&gt;0, "Discounted", "Non-Discounted")</f>
        <v>Discounted</v>
      </c>
      <c r="AF995">
        <f>IF(Orders[[#This Row],[Profit]]&lt;0,Orders[[#This Row],[Profit]], 0)</f>
        <v>0</v>
      </c>
      <c r="AG995">
        <f>IF(Orders[[#This Row],[Profit]]&gt;0,Orders[[#This Row],[Profit]], 0)</f>
        <v>5.34</v>
      </c>
      <c r="AH995" s="7">
        <f>IFERROR((Orders[[#This Row],[Sales]]/Orders[[#This Row],[Profit_Prodcut/]])*100, "")</f>
        <v>15327.528089887641</v>
      </c>
      <c r="AI995" s="9">
        <f>Orders[[#This Row],[Discount]]</f>
        <v>0.01</v>
      </c>
    </row>
    <row r="996" spans="1:35">
      <c r="A996">
        <v>24894</v>
      </c>
      <c r="B996" t="s">
        <v>59</v>
      </c>
      <c r="C996" s="9">
        <v>7.0000000000000007E-2</v>
      </c>
      <c r="D996" s="7">
        <v>-807.89</v>
      </c>
      <c r="E996">
        <v>60.98</v>
      </c>
      <c r="F996">
        <v>49</v>
      </c>
      <c r="G996">
        <v>1771</v>
      </c>
      <c r="H996" t="s">
        <v>1782</v>
      </c>
      <c r="I996" t="s">
        <v>52</v>
      </c>
      <c r="J996" t="s">
        <v>43</v>
      </c>
      <c r="K996" t="s">
        <v>32</v>
      </c>
      <c r="L996" t="s">
        <v>260</v>
      </c>
      <c r="M996" t="s">
        <v>239</v>
      </c>
      <c r="N996" t="s">
        <v>1585</v>
      </c>
      <c r="O996">
        <v>0.59</v>
      </c>
      <c r="P996" t="s">
        <v>36</v>
      </c>
      <c r="Q996" t="s">
        <v>64</v>
      </c>
      <c r="R996" t="s">
        <v>181</v>
      </c>
      <c r="S996" t="s">
        <v>1616</v>
      </c>
      <c r="T996">
        <v>61032</v>
      </c>
      <c r="U996" s="1">
        <v>42069</v>
      </c>
      <c r="V996" s="1">
        <v>42070</v>
      </c>
      <c r="W996">
        <v>7</v>
      </c>
      <c r="X996" s="6">
        <v>410.17</v>
      </c>
      <c r="Y996">
        <v>89106</v>
      </c>
      <c r="Z996">
        <v>1</v>
      </c>
      <c r="AA996" s="10">
        <v>-196.96</v>
      </c>
      <c r="AB996">
        <v>30.87</v>
      </c>
      <c r="AC996" t="s">
        <v>3062</v>
      </c>
      <c r="AD996" t="s">
        <v>3070</v>
      </c>
      <c r="AE996" t="str">
        <f>IF(Orders[[#This Row],[Discount]]&gt;0, "Discounted", "Non-Discounted")</f>
        <v>Discounted</v>
      </c>
      <c r="AF996">
        <f>IF(Orders[[#This Row],[Profit]]&lt;0,Orders[[#This Row],[Profit]], 0)</f>
        <v>-807.89</v>
      </c>
      <c r="AG996">
        <f>IF(Orders[[#This Row],[Profit]]&gt;0,Orders[[#This Row],[Profit]], 0)</f>
        <v>0</v>
      </c>
      <c r="AH996" s="7" t="str">
        <f>IFERROR((Orders[[#This Row],[Sales]]/Orders[[#This Row],[Profit_Prodcut/]])*100, "")</f>
        <v/>
      </c>
      <c r="AI996" s="9">
        <f>Orders[[#This Row],[Discount]]</f>
        <v>7.0000000000000007E-2</v>
      </c>
    </row>
    <row r="997" spans="1:35">
      <c r="A997">
        <v>19826</v>
      </c>
      <c r="B997" t="s">
        <v>109</v>
      </c>
      <c r="C997" s="9">
        <v>0.09</v>
      </c>
      <c r="D997" s="7">
        <v>123.89</v>
      </c>
      <c r="E997">
        <v>12.95</v>
      </c>
      <c r="F997">
        <v>4.9800000000000004</v>
      </c>
      <c r="G997">
        <v>1775</v>
      </c>
      <c r="H997" t="s">
        <v>1783</v>
      </c>
      <c r="I997" t="s">
        <v>52</v>
      </c>
      <c r="J997" t="s">
        <v>117</v>
      </c>
      <c r="K997" t="s">
        <v>32</v>
      </c>
      <c r="L997" t="s">
        <v>112</v>
      </c>
      <c r="M997" t="s">
        <v>62</v>
      </c>
      <c r="N997" t="s">
        <v>1506</v>
      </c>
      <c r="O997">
        <v>0.4</v>
      </c>
      <c r="P997" t="s">
        <v>36</v>
      </c>
      <c r="Q997" t="s">
        <v>64</v>
      </c>
      <c r="R997" t="s">
        <v>706</v>
      </c>
      <c r="S997" t="s">
        <v>1784</v>
      </c>
      <c r="T997">
        <v>46614</v>
      </c>
      <c r="U997" s="1">
        <v>42169</v>
      </c>
      <c r="V997" s="1">
        <v>42176</v>
      </c>
      <c r="W997">
        <v>21</v>
      </c>
      <c r="X997" s="6">
        <v>269.54000000000002</v>
      </c>
      <c r="Y997">
        <v>89944</v>
      </c>
      <c r="Z997">
        <v>7</v>
      </c>
      <c r="AA997" s="10">
        <v>45.96</v>
      </c>
      <c r="AB997">
        <v>26.66</v>
      </c>
      <c r="AC997" t="s">
        <v>3058</v>
      </c>
      <c r="AD997" t="s">
        <v>3070</v>
      </c>
      <c r="AE997" t="str">
        <f>IF(Orders[[#This Row],[Discount]]&gt;0, "Discounted", "Non-Discounted")</f>
        <v>Discounted</v>
      </c>
      <c r="AF997">
        <f>IF(Orders[[#This Row],[Profit]]&lt;0,Orders[[#This Row],[Profit]], 0)</f>
        <v>0</v>
      </c>
      <c r="AG997">
        <f>IF(Orders[[#This Row],[Profit]]&gt;0,Orders[[#This Row],[Profit]], 0)</f>
        <v>123.89</v>
      </c>
      <c r="AH997" s="7">
        <f>IFERROR((Orders[[#This Row],[Sales]]/Orders[[#This Row],[Profit_Prodcut/]])*100, "")</f>
        <v>217.56396803616113</v>
      </c>
      <c r="AI997" s="9">
        <f>Orders[[#This Row],[Discount]]</f>
        <v>0.09</v>
      </c>
    </row>
    <row r="998" spans="1:35">
      <c r="A998">
        <v>20278</v>
      </c>
      <c r="B998" t="s">
        <v>40</v>
      </c>
      <c r="C998" s="9">
        <v>0.08</v>
      </c>
      <c r="D998" s="7">
        <v>-53.9</v>
      </c>
      <c r="E998">
        <v>5.78</v>
      </c>
      <c r="F998">
        <v>5.67</v>
      </c>
      <c r="G998">
        <v>1776</v>
      </c>
      <c r="H998" t="s">
        <v>1785</v>
      </c>
      <c r="I998" t="s">
        <v>52</v>
      </c>
      <c r="J998" t="s">
        <v>117</v>
      </c>
      <c r="K998" t="s">
        <v>32</v>
      </c>
      <c r="L998" t="s">
        <v>96</v>
      </c>
      <c r="M998" t="s">
        <v>62</v>
      </c>
      <c r="N998" t="s">
        <v>639</v>
      </c>
      <c r="O998">
        <v>0.36</v>
      </c>
      <c r="P998" t="s">
        <v>36</v>
      </c>
      <c r="Q998" t="s">
        <v>64</v>
      </c>
      <c r="R998" t="s">
        <v>706</v>
      </c>
      <c r="S998" t="s">
        <v>1786</v>
      </c>
      <c r="T998">
        <v>47802</v>
      </c>
      <c r="U998" s="1">
        <v>42039</v>
      </c>
      <c r="V998" s="1">
        <v>42040</v>
      </c>
      <c r="W998">
        <v>19</v>
      </c>
      <c r="X998" s="6">
        <v>106.57</v>
      </c>
      <c r="Y998">
        <v>89941</v>
      </c>
      <c r="Z998">
        <v>1</v>
      </c>
      <c r="AA998" s="10">
        <v>-50.58</v>
      </c>
      <c r="AB998">
        <v>9.27</v>
      </c>
      <c r="AC998" t="s">
        <v>3059</v>
      </c>
      <c r="AD998" t="s">
        <v>3070</v>
      </c>
      <c r="AE998" t="str">
        <f>IF(Orders[[#This Row],[Discount]]&gt;0, "Discounted", "Non-Discounted")</f>
        <v>Discounted</v>
      </c>
      <c r="AF998">
        <f>IF(Orders[[#This Row],[Profit]]&lt;0,Orders[[#This Row],[Profit]], 0)</f>
        <v>-53.9</v>
      </c>
      <c r="AG998">
        <f>IF(Orders[[#This Row],[Profit]]&gt;0,Orders[[#This Row],[Profit]], 0)</f>
        <v>0</v>
      </c>
      <c r="AH998" s="7" t="str">
        <f>IFERROR((Orders[[#This Row],[Sales]]/Orders[[#This Row],[Profit_Prodcut/]])*100, "")</f>
        <v/>
      </c>
      <c r="AI998" s="9">
        <f>Orders[[#This Row],[Discount]]</f>
        <v>0.08</v>
      </c>
    </row>
    <row r="999" spans="1:35">
      <c r="A999">
        <v>20391</v>
      </c>
      <c r="B999" t="s">
        <v>109</v>
      </c>
      <c r="C999" s="9">
        <v>7.0000000000000007E-2</v>
      </c>
      <c r="D999" s="7">
        <v>26.5</v>
      </c>
      <c r="E999">
        <v>5.43</v>
      </c>
      <c r="F999">
        <v>0.95</v>
      </c>
      <c r="G999">
        <v>1777</v>
      </c>
      <c r="H999" t="s">
        <v>1787</v>
      </c>
      <c r="I999" t="s">
        <v>52</v>
      </c>
      <c r="J999" t="s">
        <v>117</v>
      </c>
      <c r="K999" t="s">
        <v>32</v>
      </c>
      <c r="L999" t="s">
        <v>96</v>
      </c>
      <c r="M999" t="s">
        <v>34</v>
      </c>
      <c r="N999" t="s">
        <v>631</v>
      </c>
      <c r="O999">
        <v>0.36</v>
      </c>
      <c r="P999" t="s">
        <v>36</v>
      </c>
      <c r="Q999" t="s">
        <v>64</v>
      </c>
      <c r="R999" t="s">
        <v>706</v>
      </c>
      <c r="S999" t="s">
        <v>1788</v>
      </c>
      <c r="T999">
        <v>46383</v>
      </c>
      <c r="U999" s="1">
        <v>42116</v>
      </c>
      <c r="V999" s="1">
        <v>42120</v>
      </c>
      <c r="W999">
        <v>7</v>
      </c>
      <c r="X999" s="6">
        <v>38.409999999999997</v>
      </c>
      <c r="Y999">
        <v>89939</v>
      </c>
      <c r="Z999">
        <v>4</v>
      </c>
      <c r="AA999" s="10">
        <v>69</v>
      </c>
      <c r="AB999">
        <v>2.89</v>
      </c>
      <c r="AC999" t="s">
        <v>3061</v>
      </c>
      <c r="AD999" t="s">
        <v>3070</v>
      </c>
      <c r="AE999" t="str">
        <f>IF(Orders[[#This Row],[Discount]]&gt;0, "Discounted", "Non-Discounted")</f>
        <v>Discounted</v>
      </c>
      <c r="AF999">
        <f>IF(Orders[[#This Row],[Profit]]&lt;0,Orders[[#This Row],[Profit]], 0)</f>
        <v>0</v>
      </c>
      <c r="AG999">
        <f>IF(Orders[[#This Row],[Profit]]&gt;0,Orders[[#This Row],[Profit]], 0)</f>
        <v>26.5</v>
      </c>
      <c r="AH999" s="7">
        <f>IFERROR((Orders[[#This Row],[Sales]]/Orders[[#This Row],[Profit_Prodcut/]])*100, "")</f>
        <v>144.94339622641508</v>
      </c>
      <c r="AI999" s="9">
        <f>Orders[[#This Row],[Discount]]</f>
        <v>7.0000000000000007E-2</v>
      </c>
    </row>
    <row r="1000" spans="1:35">
      <c r="A1000">
        <v>21163</v>
      </c>
      <c r="B1000" t="s">
        <v>109</v>
      </c>
      <c r="C1000" s="9">
        <v>0.02</v>
      </c>
      <c r="D1000" s="7">
        <v>90.62</v>
      </c>
      <c r="E1000">
        <v>10.06</v>
      </c>
      <c r="F1000">
        <v>2.06</v>
      </c>
      <c r="G1000">
        <v>1777</v>
      </c>
      <c r="H1000" t="s">
        <v>1787</v>
      </c>
      <c r="I1000" t="s">
        <v>52</v>
      </c>
      <c r="J1000" t="s">
        <v>117</v>
      </c>
      <c r="K1000" t="s">
        <v>32</v>
      </c>
      <c r="L1000" t="s">
        <v>96</v>
      </c>
      <c r="M1000" t="s">
        <v>34</v>
      </c>
      <c r="N1000" t="s">
        <v>283</v>
      </c>
      <c r="O1000">
        <v>0.39</v>
      </c>
      <c r="P1000" t="s">
        <v>36</v>
      </c>
      <c r="Q1000" t="s">
        <v>64</v>
      </c>
      <c r="R1000" t="s">
        <v>706</v>
      </c>
      <c r="S1000" t="s">
        <v>1788</v>
      </c>
      <c r="T1000">
        <v>46383</v>
      </c>
      <c r="U1000" s="1">
        <v>42007</v>
      </c>
      <c r="V1000" s="1">
        <v>42012</v>
      </c>
      <c r="W1000">
        <v>13</v>
      </c>
      <c r="X1000" s="6">
        <v>131.34</v>
      </c>
      <c r="Y1000">
        <v>89940</v>
      </c>
      <c r="Z1000">
        <v>5</v>
      </c>
      <c r="AA1000" s="10">
        <v>69</v>
      </c>
      <c r="AB1000">
        <v>2.68</v>
      </c>
      <c r="AC1000" t="s">
        <v>3057</v>
      </c>
      <c r="AD1000" t="s">
        <v>3070</v>
      </c>
      <c r="AE1000" t="str">
        <f>IF(Orders[[#This Row],[Discount]]&gt;0, "Discounted", "Non-Discounted")</f>
        <v>Discounted</v>
      </c>
      <c r="AF1000">
        <f>IF(Orders[[#This Row],[Profit]]&lt;0,Orders[[#This Row],[Profit]], 0)</f>
        <v>0</v>
      </c>
      <c r="AG1000">
        <f>IF(Orders[[#This Row],[Profit]]&gt;0,Orders[[#This Row],[Profit]], 0)</f>
        <v>90.62</v>
      </c>
      <c r="AH1000" s="7">
        <f>IFERROR((Orders[[#This Row],[Sales]]/Orders[[#This Row],[Profit_Prodcut/]])*100, "")</f>
        <v>144.93489295961157</v>
      </c>
      <c r="AI1000" s="9">
        <f>Orders[[#This Row],[Discount]]</f>
        <v>0.02</v>
      </c>
    </row>
    <row r="1001" spans="1:35">
      <c r="A1001">
        <v>20600</v>
      </c>
      <c r="B1001" t="s">
        <v>40</v>
      </c>
      <c r="C1001" s="9">
        <v>0.03</v>
      </c>
      <c r="D1001" s="7">
        <v>-20.88</v>
      </c>
      <c r="E1001">
        <v>19.989999999999998</v>
      </c>
      <c r="F1001">
        <v>11.17</v>
      </c>
      <c r="G1001">
        <v>1777</v>
      </c>
      <c r="H1001" t="s">
        <v>1787</v>
      </c>
      <c r="I1001" t="s">
        <v>52</v>
      </c>
      <c r="J1001" t="s">
        <v>31</v>
      </c>
      <c r="K1001" t="s">
        <v>44</v>
      </c>
      <c r="L1001" t="s">
        <v>53</v>
      </c>
      <c r="M1001" t="s">
        <v>239</v>
      </c>
      <c r="N1001" t="s">
        <v>511</v>
      </c>
      <c r="O1001">
        <v>0.6</v>
      </c>
      <c r="P1001" t="s">
        <v>36</v>
      </c>
      <c r="Q1001" t="s">
        <v>64</v>
      </c>
      <c r="R1001" t="s">
        <v>706</v>
      </c>
      <c r="S1001" t="s">
        <v>1788</v>
      </c>
      <c r="T1001">
        <v>46383</v>
      </c>
      <c r="U1001" s="1">
        <v>42096</v>
      </c>
      <c r="V1001" s="1">
        <v>42097</v>
      </c>
      <c r="W1001">
        <v>12</v>
      </c>
      <c r="X1001" s="6">
        <v>251.61</v>
      </c>
      <c r="Y1001">
        <v>89942</v>
      </c>
      <c r="Z1001">
        <v>1</v>
      </c>
      <c r="AA1001" s="10">
        <v>-8.3000000000000007</v>
      </c>
      <c r="AB1001">
        <v>7.78</v>
      </c>
      <c r="AC1001" t="s">
        <v>3061</v>
      </c>
      <c r="AD1001" t="s">
        <v>3070</v>
      </c>
      <c r="AE1001" t="str">
        <f>IF(Orders[[#This Row],[Discount]]&gt;0, "Discounted", "Non-Discounted")</f>
        <v>Discounted</v>
      </c>
      <c r="AF1001">
        <f>IF(Orders[[#This Row],[Profit]]&lt;0,Orders[[#This Row],[Profit]], 0)</f>
        <v>-20.88</v>
      </c>
      <c r="AG1001">
        <f>IF(Orders[[#This Row],[Profit]]&gt;0,Orders[[#This Row],[Profit]], 0)</f>
        <v>0</v>
      </c>
      <c r="AH1001" s="7" t="str">
        <f>IFERROR((Orders[[#This Row],[Sales]]/Orders[[#This Row],[Profit_Prodcut/]])*100, "")</f>
        <v/>
      </c>
      <c r="AI1001" s="9">
        <f>Orders[[#This Row],[Discount]]</f>
        <v>0.03</v>
      </c>
    </row>
    <row r="1002" spans="1:35">
      <c r="A1002">
        <v>25498</v>
      </c>
      <c r="B1002" t="s">
        <v>28</v>
      </c>
      <c r="C1002" s="9">
        <v>0.06</v>
      </c>
      <c r="D1002" s="7">
        <v>6.48</v>
      </c>
      <c r="E1002">
        <v>13.99</v>
      </c>
      <c r="F1002">
        <v>7.51</v>
      </c>
      <c r="G1002">
        <v>1778</v>
      </c>
      <c r="H1002" t="s">
        <v>1789</v>
      </c>
      <c r="I1002" t="s">
        <v>52</v>
      </c>
      <c r="J1002" t="s">
        <v>117</v>
      </c>
      <c r="K1002" t="s">
        <v>80</v>
      </c>
      <c r="L1002" t="s">
        <v>88</v>
      </c>
      <c r="M1002" t="s">
        <v>89</v>
      </c>
      <c r="N1002" t="s">
        <v>1368</v>
      </c>
      <c r="O1002">
        <v>0.39</v>
      </c>
      <c r="P1002" t="s">
        <v>36</v>
      </c>
      <c r="Q1002" t="s">
        <v>64</v>
      </c>
      <c r="R1002" t="s">
        <v>706</v>
      </c>
      <c r="S1002" t="s">
        <v>1790</v>
      </c>
      <c r="T1002">
        <v>47906</v>
      </c>
      <c r="U1002" s="1">
        <v>42134</v>
      </c>
      <c r="V1002" s="1">
        <v>42136</v>
      </c>
      <c r="W1002">
        <v>21</v>
      </c>
      <c r="X1002" s="6">
        <v>287.99</v>
      </c>
      <c r="Y1002">
        <v>89943</v>
      </c>
      <c r="Z1002">
        <v>2</v>
      </c>
      <c r="AA1002" s="10">
        <v>2.25</v>
      </c>
      <c r="AB1002">
        <v>18.38</v>
      </c>
      <c r="AC1002" t="s">
        <v>3060</v>
      </c>
      <c r="AD1002" t="s">
        <v>3070</v>
      </c>
      <c r="AE1002" t="str">
        <f>IF(Orders[[#This Row],[Discount]]&gt;0, "Discounted", "Non-Discounted")</f>
        <v>Discounted</v>
      </c>
      <c r="AF1002">
        <f>IF(Orders[[#This Row],[Profit]]&lt;0,Orders[[#This Row],[Profit]], 0)</f>
        <v>0</v>
      </c>
      <c r="AG1002">
        <f>IF(Orders[[#This Row],[Profit]]&gt;0,Orders[[#This Row],[Profit]], 0)</f>
        <v>6.48</v>
      </c>
      <c r="AH1002" s="7">
        <f>IFERROR((Orders[[#This Row],[Sales]]/Orders[[#This Row],[Profit_Prodcut/]])*100, "")</f>
        <v>4444.2901234567898</v>
      </c>
      <c r="AI1002" s="9">
        <f>Orders[[#This Row],[Discount]]</f>
        <v>0.06</v>
      </c>
    </row>
    <row r="1003" spans="1:35">
      <c r="A1003">
        <v>25499</v>
      </c>
      <c r="B1003" t="s">
        <v>28</v>
      </c>
      <c r="C1003" s="9">
        <v>0.06</v>
      </c>
      <c r="D1003" s="7">
        <v>2.33</v>
      </c>
      <c r="E1003">
        <v>15.04</v>
      </c>
      <c r="F1003">
        <v>1.97</v>
      </c>
      <c r="G1003">
        <v>1778</v>
      </c>
      <c r="H1003" t="s">
        <v>1789</v>
      </c>
      <c r="I1003" t="s">
        <v>52</v>
      </c>
      <c r="J1003" t="s">
        <v>117</v>
      </c>
      <c r="K1003" t="s">
        <v>32</v>
      </c>
      <c r="L1003" t="s">
        <v>96</v>
      </c>
      <c r="M1003" t="s">
        <v>34</v>
      </c>
      <c r="N1003" t="s">
        <v>662</v>
      </c>
      <c r="O1003">
        <v>0.39</v>
      </c>
      <c r="P1003" t="s">
        <v>36</v>
      </c>
      <c r="Q1003" t="s">
        <v>64</v>
      </c>
      <c r="R1003" t="s">
        <v>706</v>
      </c>
      <c r="S1003" t="s">
        <v>1790</v>
      </c>
      <c r="T1003">
        <v>47906</v>
      </c>
      <c r="U1003" s="1">
        <v>42134</v>
      </c>
      <c r="V1003" s="1">
        <v>42134</v>
      </c>
      <c r="W1003">
        <v>3</v>
      </c>
      <c r="X1003" s="6">
        <v>46.86</v>
      </c>
      <c r="Y1003">
        <v>89943</v>
      </c>
      <c r="Z1003">
        <v>0</v>
      </c>
      <c r="AA1003" s="10">
        <v>4.9800000000000004</v>
      </c>
      <c r="AB1003">
        <v>2.99</v>
      </c>
      <c r="AC1003" t="s">
        <v>3060</v>
      </c>
      <c r="AD1003" t="s">
        <v>3070</v>
      </c>
      <c r="AE1003" t="str">
        <f>IF(Orders[[#This Row],[Discount]]&gt;0, "Discounted", "Non-Discounted")</f>
        <v>Discounted</v>
      </c>
      <c r="AF1003">
        <f>IF(Orders[[#This Row],[Profit]]&lt;0,Orders[[#This Row],[Profit]], 0)</f>
        <v>0</v>
      </c>
      <c r="AG1003">
        <f>IF(Orders[[#This Row],[Profit]]&gt;0,Orders[[#This Row],[Profit]], 0)</f>
        <v>2.33</v>
      </c>
      <c r="AH1003" s="7">
        <f>IFERROR((Orders[[#This Row],[Sales]]/Orders[[#This Row],[Profit_Prodcut/]])*100, "")</f>
        <v>2011.1587982832616</v>
      </c>
      <c r="AI1003" s="9">
        <f>Orders[[#This Row],[Discount]]</f>
        <v>0.06</v>
      </c>
    </row>
    <row r="1004" spans="1:35">
      <c r="A1004">
        <v>19237</v>
      </c>
      <c r="B1004" t="s">
        <v>28</v>
      </c>
      <c r="C1004" s="9">
        <v>0</v>
      </c>
      <c r="D1004" s="7">
        <v>454.45</v>
      </c>
      <c r="E1004">
        <v>55.48</v>
      </c>
      <c r="F1004">
        <v>14.3</v>
      </c>
      <c r="G1004">
        <v>1781</v>
      </c>
      <c r="H1004" t="s">
        <v>1791</v>
      </c>
      <c r="I1004" t="s">
        <v>52</v>
      </c>
      <c r="J1004" t="s">
        <v>31</v>
      </c>
      <c r="K1004" t="s">
        <v>32</v>
      </c>
      <c r="L1004" t="s">
        <v>96</v>
      </c>
      <c r="M1004" t="s">
        <v>62</v>
      </c>
      <c r="N1004" t="s">
        <v>97</v>
      </c>
      <c r="O1004">
        <v>0.37</v>
      </c>
      <c r="P1004" t="s">
        <v>36</v>
      </c>
      <c r="Q1004" t="s">
        <v>37</v>
      </c>
      <c r="R1004" t="s">
        <v>48</v>
      </c>
      <c r="S1004" t="s">
        <v>1792</v>
      </c>
      <c r="T1004">
        <v>94070</v>
      </c>
      <c r="U1004" s="1">
        <v>42167</v>
      </c>
      <c r="V1004" s="1">
        <v>42169</v>
      </c>
      <c r="W1004">
        <v>11</v>
      </c>
      <c r="X1004" s="6">
        <v>658.62</v>
      </c>
      <c r="Y1004">
        <v>89857</v>
      </c>
      <c r="Z1004">
        <v>2</v>
      </c>
      <c r="AA1004" s="10">
        <v>69</v>
      </c>
      <c r="AB1004">
        <v>0</v>
      </c>
      <c r="AC1004" t="s">
        <v>3058</v>
      </c>
      <c r="AD1004" t="s">
        <v>3071</v>
      </c>
      <c r="AE1004" t="str">
        <f>IF(Orders[[#This Row],[Discount]]&gt;0, "Discounted", "Non-Discounted")</f>
        <v>Non-Discounted</v>
      </c>
      <c r="AF1004">
        <f>IF(Orders[[#This Row],[Profit]]&lt;0,Orders[[#This Row],[Profit]], 0)</f>
        <v>0</v>
      </c>
      <c r="AG1004">
        <f>IF(Orders[[#This Row],[Profit]]&gt;0,Orders[[#This Row],[Profit]], 0)</f>
        <v>454.45</v>
      </c>
      <c r="AH1004" s="7">
        <f>IFERROR((Orders[[#This Row],[Sales]]/Orders[[#This Row],[Profit_Prodcut/]])*100, "")</f>
        <v>144.92683463527339</v>
      </c>
      <c r="AI1004" s="9">
        <f>Orders[[#This Row],[Discount]]</f>
        <v>0</v>
      </c>
    </row>
    <row r="1005" spans="1:35">
      <c r="A1005">
        <v>19419</v>
      </c>
      <c r="B1005" t="s">
        <v>109</v>
      </c>
      <c r="C1005" s="9">
        <v>0.03</v>
      </c>
      <c r="D1005" s="7">
        <v>15.15</v>
      </c>
      <c r="E1005">
        <v>5.08</v>
      </c>
      <c r="F1005">
        <v>2.0299999999999998</v>
      </c>
      <c r="G1005">
        <v>1781</v>
      </c>
      <c r="H1005" t="s">
        <v>1791</v>
      </c>
      <c r="I1005" t="s">
        <v>52</v>
      </c>
      <c r="J1005" t="s">
        <v>43</v>
      </c>
      <c r="K1005" t="s">
        <v>44</v>
      </c>
      <c r="L1005" t="s">
        <v>53</v>
      </c>
      <c r="M1005" t="s">
        <v>34</v>
      </c>
      <c r="N1005" t="s">
        <v>1793</v>
      </c>
      <c r="O1005">
        <v>0.51</v>
      </c>
      <c r="P1005" t="s">
        <v>36</v>
      </c>
      <c r="Q1005" t="s">
        <v>37</v>
      </c>
      <c r="R1005" t="s">
        <v>48</v>
      </c>
      <c r="S1005" t="s">
        <v>1792</v>
      </c>
      <c r="T1005">
        <v>94070</v>
      </c>
      <c r="U1005" s="1">
        <v>42011</v>
      </c>
      <c r="V1005" s="1">
        <v>42016</v>
      </c>
      <c r="W1005">
        <v>4</v>
      </c>
      <c r="X1005" s="6">
        <v>21.96</v>
      </c>
      <c r="Y1005">
        <v>89858</v>
      </c>
      <c r="Z1005">
        <v>5</v>
      </c>
      <c r="AA1005" s="10">
        <v>69</v>
      </c>
      <c r="AB1005">
        <v>0.68</v>
      </c>
      <c r="AC1005" t="s">
        <v>3057</v>
      </c>
      <c r="AD1005" t="s">
        <v>3070</v>
      </c>
      <c r="AE1005" t="str">
        <f>IF(Orders[[#This Row],[Discount]]&gt;0, "Discounted", "Non-Discounted")</f>
        <v>Discounted</v>
      </c>
      <c r="AF1005">
        <f>IF(Orders[[#This Row],[Profit]]&lt;0,Orders[[#This Row],[Profit]], 0)</f>
        <v>0</v>
      </c>
      <c r="AG1005">
        <f>IF(Orders[[#This Row],[Profit]]&gt;0,Orders[[#This Row],[Profit]], 0)</f>
        <v>15.15</v>
      </c>
      <c r="AH1005" s="7">
        <f>IFERROR((Orders[[#This Row],[Sales]]/Orders[[#This Row],[Profit_Prodcut/]])*100, "")</f>
        <v>144.95049504950495</v>
      </c>
      <c r="AI1005" s="9">
        <f>Orders[[#This Row],[Discount]]</f>
        <v>0.03</v>
      </c>
    </row>
    <row r="1006" spans="1:35">
      <c r="A1006">
        <v>21283</v>
      </c>
      <c r="B1006" t="s">
        <v>28</v>
      </c>
      <c r="C1006" s="9">
        <v>0.03</v>
      </c>
      <c r="D1006" s="7">
        <v>-90.76</v>
      </c>
      <c r="E1006">
        <v>3.28</v>
      </c>
      <c r="F1006">
        <v>3.97</v>
      </c>
      <c r="G1006">
        <v>1782</v>
      </c>
      <c r="H1006" t="s">
        <v>1794</v>
      </c>
      <c r="I1006" t="s">
        <v>52</v>
      </c>
      <c r="J1006" t="s">
        <v>43</v>
      </c>
      <c r="K1006" t="s">
        <v>32</v>
      </c>
      <c r="L1006" t="s">
        <v>33</v>
      </c>
      <c r="M1006" t="s">
        <v>34</v>
      </c>
      <c r="N1006" t="s">
        <v>1795</v>
      </c>
      <c r="O1006">
        <v>0.56000000000000005</v>
      </c>
      <c r="P1006" t="s">
        <v>36</v>
      </c>
      <c r="Q1006" t="s">
        <v>37</v>
      </c>
      <c r="R1006" t="s">
        <v>48</v>
      </c>
      <c r="S1006" t="s">
        <v>1796</v>
      </c>
      <c r="T1006">
        <v>92672</v>
      </c>
      <c r="U1006" s="1">
        <v>42010</v>
      </c>
      <c r="V1006" s="1">
        <v>42012</v>
      </c>
      <c r="W1006">
        <v>7</v>
      </c>
      <c r="X1006" s="6">
        <v>24.57</v>
      </c>
      <c r="Y1006">
        <v>89856</v>
      </c>
      <c r="Z1006">
        <v>2</v>
      </c>
      <c r="AA1006" s="10">
        <v>-369.38</v>
      </c>
      <c r="AB1006">
        <v>0.76</v>
      </c>
      <c r="AC1006" t="s">
        <v>3057</v>
      </c>
      <c r="AD1006" t="s">
        <v>3070</v>
      </c>
      <c r="AE1006" t="str">
        <f>IF(Orders[[#This Row],[Discount]]&gt;0, "Discounted", "Non-Discounted")</f>
        <v>Discounted</v>
      </c>
      <c r="AF1006">
        <f>IF(Orders[[#This Row],[Profit]]&lt;0,Orders[[#This Row],[Profit]], 0)</f>
        <v>-90.76</v>
      </c>
      <c r="AG1006">
        <f>IF(Orders[[#This Row],[Profit]]&gt;0,Orders[[#This Row],[Profit]], 0)</f>
        <v>0</v>
      </c>
      <c r="AH1006" s="7" t="str">
        <f>IFERROR((Orders[[#This Row],[Sales]]/Orders[[#This Row],[Profit_Prodcut/]])*100, "")</f>
        <v/>
      </c>
      <c r="AI1006" s="9">
        <f>Orders[[#This Row],[Discount]]</f>
        <v>0.03</v>
      </c>
    </row>
    <row r="1007" spans="1:35">
      <c r="A1007">
        <v>23966</v>
      </c>
      <c r="B1007" t="s">
        <v>50</v>
      </c>
      <c r="C1007" s="9">
        <v>0.04</v>
      </c>
      <c r="D1007" s="7">
        <v>960.98</v>
      </c>
      <c r="E1007">
        <v>205.99</v>
      </c>
      <c r="F1007">
        <v>8.99</v>
      </c>
      <c r="G1007">
        <v>1788</v>
      </c>
      <c r="H1007" t="s">
        <v>1797</v>
      </c>
      <c r="I1007" t="s">
        <v>52</v>
      </c>
      <c r="J1007" t="s">
        <v>117</v>
      </c>
      <c r="K1007" t="s">
        <v>80</v>
      </c>
      <c r="L1007" t="s">
        <v>81</v>
      </c>
      <c r="M1007" t="s">
        <v>62</v>
      </c>
      <c r="N1007" t="s">
        <v>110</v>
      </c>
      <c r="O1007">
        <v>0.56000000000000005</v>
      </c>
      <c r="P1007" t="s">
        <v>36</v>
      </c>
      <c r="Q1007" t="s">
        <v>139</v>
      </c>
      <c r="R1007" t="s">
        <v>390</v>
      </c>
      <c r="S1007" t="s">
        <v>1660</v>
      </c>
      <c r="T1007">
        <v>30188</v>
      </c>
      <c r="U1007" s="1">
        <v>42025</v>
      </c>
      <c r="V1007" s="1">
        <v>42026</v>
      </c>
      <c r="W1007">
        <v>6</v>
      </c>
      <c r="X1007" s="6">
        <v>1008.53</v>
      </c>
      <c r="Y1007">
        <v>88256</v>
      </c>
      <c r="Z1007">
        <v>1</v>
      </c>
      <c r="AA1007" s="10">
        <v>95.29</v>
      </c>
      <c r="AB1007">
        <v>42.02</v>
      </c>
      <c r="AC1007" t="s">
        <v>3057</v>
      </c>
      <c r="AD1007" t="s">
        <v>3070</v>
      </c>
      <c r="AE1007" t="str">
        <f>IF(Orders[[#This Row],[Discount]]&gt;0, "Discounted", "Non-Discounted")</f>
        <v>Discounted</v>
      </c>
      <c r="AF1007">
        <f>IF(Orders[[#This Row],[Profit]]&lt;0,Orders[[#This Row],[Profit]], 0)</f>
        <v>0</v>
      </c>
      <c r="AG1007">
        <f>IF(Orders[[#This Row],[Profit]]&gt;0,Orders[[#This Row],[Profit]], 0)</f>
        <v>960.98</v>
      </c>
      <c r="AH1007" s="7">
        <f>IFERROR((Orders[[#This Row],[Sales]]/Orders[[#This Row],[Profit_Prodcut/]])*100, "")</f>
        <v>104.94807384128701</v>
      </c>
      <c r="AI1007" s="9">
        <f>Orders[[#This Row],[Discount]]</f>
        <v>0.04</v>
      </c>
    </row>
    <row r="1008" spans="1:35">
      <c r="A1008">
        <v>21284</v>
      </c>
      <c r="B1008" t="s">
        <v>50</v>
      </c>
      <c r="C1008" s="9">
        <v>0.04</v>
      </c>
      <c r="D1008" s="7">
        <v>-13706.46</v>
      </c>
      <c r="E1008">
        <v>880.98</v>
      </c>
      <c r="F1008">
        <v>44.55</v>
      </c>
      <c r="G1008">
        <v>1793</v>
      </c>
      <c r="H1008" t="s">
        <v>1798</v>
      </c>
      <c r="I1008" t="s">
        <v>42</v>
      </c>
      <c r="J1008" t="s">
        <v>43</v>
      </c>
      <c r="K1008" t="s">
        <v>44</v>
      </c>
      <c r="L1008" t="s">
        <v>194</v>
      </c>
      <c r="M1008" t="s">
        <v>124</v>
      </c>
      <c r="N1008" t="s">
        <v>772</v>
      </c>
      <c r="O1008">
        <v>0.62</v>
      </c>
      <c r="P1008" t="s">
        <v>36</v>
      </c>
      <c r="Q1008" t="s">
        <v>64</v>
      </c>
      <c r="R1008" t="s">
        <v>181</v>
      </c>
      <c r="S1008" t="s">
        <v>1799</v>
      </c>
      <c r="T1008">
        <v>61401</v>
      </c>
      <c r="U1008" s="1">
        <v>42010</v>
      </c>
      <c r="V1008" s="1">
        <v>42011</v>
      </c>
      <c r="W1008">
        <v>8</v>
      </c>
      <c r="X1008" s="6">
        <v>6968.9</v>
      </c>
      <c r="Y1008">
        <v>87853</v>
      </c>
      <c r="Z1008">
        <v>1</v>
      </c>
      <c r="AA1008" s="10">
        <v>-196.68</v>
      </c>
      <c r="AB1008">
        <v>290.37</v>
      </c>
      <c r="AC1008" t="s">
        <v>3057</v>
      </c>
      <c r="AD1008" t="s">
        <v>3070</v>
      </c>
      <c r="AE1008" t="str">
        <f>IF(Orders[[#This Row],[Discount]]&gt;0, "Discounted", "Non-Discounted")</f>
        <v>Discounted</v>
      </c>
      <c r="AF1008">
        <f>IF(Orders[[#This Row],[Profit]]&lt;0,Orders[[#This Row],[Profit]], 0)</f>
        <v>-13706.46</v>
      </c>
      <c r="AG1008">
        <f>IF(Orders[[#This Row],[Profit]]&gt;0,Orders[[#This Row],[Profit]], 0)</f>
        <v>0</v>
      </c>
      <c r="AH1008" s="7" t="str">
        <f>IFERROR((Orders[[#This Row],[Sales]]/Orders[[#This Row],[Profit_Prodcut/]])*100, "")</f>
        <v/>
      </c>
      <c r="AI1008" s="9">
        <f>Orders[[#This Row],[Discount]]</f>
        <v>0.04</v>
      </c>
    </row>
    <row r="1009" spans="1:35">
      <c r="A1009">
        <v>22986</v>
      </c>
      <c r="B1009" t="s">
        <v>50</v>
      </c>
      <c r="C1009" s="9">
        <v>0.04</v>
      </c>
      <c r="D1009" s="7">
        <v>300.93</v>
      </c>
      <c r="E1009">
        <v>3.68</v>
      </c>
      <c r="F1009">
        <v>1.32</v>
      </c>
      <c r="G1009">
        <v>1802</v>
      </c>
      <c r="H1009" t="s">
        <v>1800</v>
      </c>
      <c r="I1009" t="s">
        <v>52</v>
      </c>
      <c r="J1009" t="s">
        <v>31</v>
      </c>
      <c r="K1009" t="s">
        <v>32</v>
      </c>
      <c r="L1009" t="s">
        <v>177</v>
      </c>
      <c r="M1009" t="s">
        <v>34</v>
      </c>
      <c r="N1009" t="s">
        <v>842</v>
      </c>
      <c r="O1009">
        <v>0.83</v>
      </c>
      <c r="P1009" t="s">
        <v>36</v>
      </c>
      <c r="Q1009" t="s">
        <v>139</v>
      </c>
      <c r="R1009" t="s">
        <v>365</v>
      </c>
      <c r="S1009" t="s">
        <v>1775</v>
      </c>
      <c r="T1009">
        <v>34698</v>
      </c>
      <c r="U1009" s="1">
        <v>42156</v>
      </c>
      <c r="V1009" s="1">
        <v>42157</v>
      </c>
      <c r="W1009">
        <v>11</v>
      </c>
      <c r="X1009" s="6">
        <v>41.29</v>
      </c>
      <c r="Y1009">
        <v>91543</v>
      </c>
      <c r="Z1009">
        <v>1</v>
      </c>
      <c r="AA1009" s="10">
        <v>728.81</v>
      </c>
      <c r="AB1009">
        <v>1.72</v>
      </c>
      <c r="AC1009" t="s">
        <v>3058</v>
      </c>
      <c r="AD1009" t="s">
        <v>3070</v>
      </c>
      <c r="AE1009" t="str">
        <f>IF(Orders[[#This Row],[Discount]]&gt;0, "Discounted", "Non-Discounted")</f>
        <v>Discounted</v>
      </c>
      <c r="AF1009">
        <f>IF(Orders[[#This Row],[Profit]]&lt;0,Orders[[#This Row],[Profit]], 0)</f>
        <v>0</v>
      </c>
      <c r="AG1009">
        <f>IF(Orders[[#This Row],[Profit]]&gt;0,Orders[[#This Row],[Profit]], 0)</f>
        <v>300.93</v>
      </c>
      <c r="AH1009" s="7">
        <f>IFERROR((Orders[[#This Row],[Sales]]/Orders[[#This Row],[Profit_Prodcut/]])*100, "")</f>
        <v>13.720798856877014</v>
      </c>
      <c r="AI1009" s="9">
        <f>Orders[[#This Row],[Discount]]</f>
        <v>0.04</v>
      </c>
    </row>
    <row r="1010" spans="1:35">
      <c r="A1010">
        <v>18901</v>
      </c>
      <c r="B1010" t="s">
        <v>59</v>
      </c>
      <c r="C1010" s="9">
        <v>0.01</v>
      </c>
      <c r="D1010" s="7">
        <v>-40.76</v>
      </c>
      <c r="E1010">
        <v>8.1199999999999992</v>
      </c>
      <c r="F1010">
        <v>2.83</v>
      </c>
      <c r="G1010">
        <v>1808</v>
      </c>
      <c r="H1010" t="s">
        <v>1801</v>
      </c>
      <c r="I1010" t="s">
        <v>30</v>
      </c>
      <c r="J1010" t="s">
        <v>43</v>
      </c>
      <c r="K1010" t="s">
        <v>80</v>
      </c>
      <c r="L1010" t="s">
        <v>183</v>
      </c>
      <c r="M1010" t="s">
        <v>54</v>
      </c>
      <c r="N1010" t="s">
        <v>830</v>
      </c>
      <c r="O1010">
        <v>0.77</v>
      </c>
      <c r="P1010" t="s">
        <v>36</v>
      </c>
      <c r="Q1010" t="s">
        <v>56</v>
      </c>
      <c r="R1010" t="s">
        <v>651</v>
      </c>
      <c r="S1010" t="s">
        <v>1802</v>
      </c>
      <c r="T1010">
        <v>26101</v>
      </c>
      <c r="U1010" s="1">
        <v>42080</v>
      </c>
      <c r="V1010" s="1">
        <v>42081</v>
      </c>
      <c r="W1010">
        <v>10</v>
      </c>
      <c r="X1010" s="6">
        <v>88.64</v>
      </c>
      <c r="Y1010">
        <v>89251</v>
      </c>
      <c r="Z1010">
        <v>1</v>
      </c>
      <c r="AA1010" s="10">
        <v>-45.98</v>
      </c>
      <c r="AB1010">
        <v>0.9</v>
      </c>
      <c r="AC1010" t="s">
        <v>3062</v>
      </c>
      <c r="AD1010" t="s">
        <v>3070</v>
      </c>
      <c r="AE1010" t="str">
        <f>IF(Orders[[#This Row],[Discount]]&gt;0, "Discounted", "Non-Discounted")</f>
        <v>Discounted</v>
      </c>
      <c r="AF1010">
        <f>IF(Orders[[#This Row],[Profit]]&lt;0,Orders[[#This Row],[Profit]], 0)</f>
        <v>-40.76</v>
      </c>
      <c r="AG1010">
        <f>IF(Orders[[#This Row],[Profit]]&gt;0,Orders[[#This Row],[Profit]], 0)</f>
        <v>0</v>
      </c>
      <c r="AH1010" s="7" t="str">
        <f>IFERROR((Orders[[#This Row],[Sales]]/Orders[[#This Row],[Profit_Prodcut/]])*100, "")</f>
        <v/>
      </c>
      <c r="AI1010" s="9">
        <f>Orders[[#This Row],[Discount]]</f>
        <v>0.01</v>
      </c>
    </row>
    <row r="1011" spans="1:35">
      <c r="A1011">
        <v>21746</v>
      </c>
      <c r="B1011" t="s">
        <v>40</v>
      </c>
      <c r="C1011" s="9">
        <v>0.09</v>
      </c>
      <c r="D1011" s="7">
        <v>-986.52</v>
      </c>
      <c r="E1011">
        <v>77.510000000000005</v>
      </c>
      <c r="F1011">
        <v>4</v>
      </c>
      <c r="G1011">
        <v>1814</v>
      </c>
      <c r="H1011" t="s">
        <v>1803</v>
      </c>
      <c r="I1011" t="s">
        <v>30</v>
      </c>
      <c r="J1011" t="s">
        <v>43</v>
      </c>
      <c r="K1011" t="s">
        <v>80</v>
      </c>
      <c r="L1011" t="s">
        <v>183</v>
      </c>
      <c r="M1011" t="s">
        <v>62</v>
      </c>
      <c r="N1011" t="s">
        <v>1804</v>
      </c>
      <c r="O1011">
        <v>0.76</v>
      </c>
      <c r="P1011" t="s">
        <v>36</v>
      </c>
      <c r="Q1011" t="s">
        <v>139</v>
      </c>
      <c r="R1011" t="s">
        <v>674</v>
      </c>
      <c r="S1011" t="s">
        <v>1805</v>
      </c>
      <c r="T1011">
        <v>38654</v>
      </c>
      <c r="U1011" s="1">
        <v>42147</v>
      </c>
      <c r="V1011" s="1">
        <v>42149</v>
      </c>
      <c r="W1011">
        <v>17</v>
      </c>
      <c r="X1011" s="6">
        <v>1300.54</v>
      </c>
      <c r="Y1011">
        <v>90524</v>
      </c>
      <c r="Z1011">
        <v>2</v>
      </c>
      <c r="AA1011" s="10">
        <v>-75.849999999999994</v>
      </c>
      <c r="AB1011">
        <v>128.62</v>
      </c>
      <c r="AC1011" t="s">
        <v>3060</v>
      </c>
      <c r="AD1011" t="s">
        <v>3070</v>
      </c>
      <c r="AE1011" t="str">
        <f>IF(Orders[[#This Row],[Discount]]&gt;0, "Discounted", "Non-Discounted")</f>
        <v>Discounted</v>
      </c>
      <c r="AF1011">
        <f>IF(Orders[[#This Row],[Profit]]&lt;0,Orders[[#This Row],[Profit]], 0)</f>
        <v>-986.52</v>
      </c>
      <c r="AG1011">
        <f>IF(Orders[[#This Row],[Profit]]&gt;0,Orders[[#This Row],[Profit]], 0)</f>
        <v>0</v>
      </c>
      <c r="AH1011" s="7" t="str">
        <f>IFERROR((Orders[[#This Row],[Sales]]/Orders[[#This Row],[Profit_Prodcut/]])*100, "")</f>
        <v/>
      </c>
      <c r="AI1011" s="9">
        <f>Orders[[#This Row],[Discount]]</f>
        <v>0.09</v>
      </c>
    </row>
    <row r="1012" spans="1:35">
      <c r="A1012">
        <v>21747</v>
      </c>
      <c r="B1012" t="s">
        <v>40</v>
      </c>
      <c r="C1012" s="9">
        <v>0</v>
      </c>
      <c r="D1012" s="7">
        <v>-141.66999999999999</v>
      </c>
      <c r="E1012">
        <v>2.88</v>
      </c>
      <c r="F1012">
        <v>0.7</v>
      </c>
      <c r="G1012">
        <v>1814</v>
      </c>
      <c r="H1012" t="s">
        <v>1803</v>
      </c>
      <c r="I1012" t="s">
        <v>52</v>
      </c>
      <c r="J1012" t="s">
        <v>43</v>
      </c>
      <c r="K1012" t="s">
        <v>32</v>
      </c>
      <c r="L1012" t="s">
        <v>33</v>
      </c>
      <c r="M1012" t="s">
        <v>34</v>
      </c>
      <c r="N1012" t="s">
        <v>368</v>
      </c>
      <c r="O1012">
        <v>0.56000000000000005</v>
      </c>
      <c r="P1012" t="s">
        <v>36</v>
      </c>
      <c r="Q1012" t="s">
        <v>139</v>
      </c>
      <c r="R1012" t="s">
        <v>674</v>
      </c>
      <c r="S1012" t="s">
        <v>1805</v>
      </c>
      <c r="T1012">
        <v>38654</v>
      </c>
      <c r="U1012" s="1">
        <v>42147</v>
      </c>
      <c r="V1012" s="1">
        <v>42149</v>
      </c>
      <c r="W1012">
        <v>13</v>
      </c>
      <c r="X1012" s="6">
        <v>38.06</v>
      </c>
      <c r="Y1012">
        <v>90524</v>
      </c>
      <c r="Z1012">
        <v>2</v>
      </c>
      <c r="AA1012" s="10">
        <v>-372.22</v>
      </c>
      <c r="AB1012">
        <v>0</v>
      </c>
      <c r="AC1012" t="s">
        <v>3060</v>
      </c>
      <c r="AD1012" t="s">
        <v>3071</v>
      </c>
      <c r="AE1012" t="str">
        <f>IF(Orders[[#This Row],[Discount]]&gt;0, "Discounted", "Non-Discounted")</f>
        <v>Non-Discounted</v>
      </c>
      <c r="AF1012">
        <f>IF(Orders[[#This Row],[Profit]]&lt;0,Orders[[#This Row],[Profit]], 0)</f>
        <v>-141.66999999999999</v>
      </c>
      <c r="AG1012">
        <f>IF(Orders[[#This Row],[Profit]]&gt;0,Orders[[#This Row],[Profit]], 0)</f>
        <v>0</v>
      </c>
      <c r="AH1012" s="7" t="str">
        <f>IFERROR((Orders[[#This Row],[Sales]]/Orders[[#This Row],[Profit_Prodcut/]])*100, "")</f>
        <v/>
      </c>
      <c r="AI1012" s="9">
        <f>Orders[[#This Row],[Discount]]</f>
        <v>0</v>
      </c>
    </row>
    <row r="1013" spans="1:35">
      <c r="A1013">
        <v>24463</v>
      </c>
      <c r="B1013" t="s">
        <v>59</v>
      </c>
      <c r="C1013" s="9">
        <v>0.06</v>
      </c>
      <c r="D1013" s="7">
        <v>47.33</v>
      </c>
      <c r="E1013">
        <v>90.97</v>
      </c>
      <c r="F1013">
        <v>14</v>
      </c>
      <c r="G1013">
        <v>1815</v>
      </c>
      <c r="H1013" t="s">
        <v>1806</v>
      </c>
      <c r="I1013" t="s">
        <v>42</v>
      </c>
      <c r="J1013" t="s">
        <v>43</v>
      </c>
      <c r="K1013" t="s">
        <v>80</v>
      </c>
      <c r="L1013" t="s">
        <v>88</v>
      </c>
      <c r="M1013" t="s">
        <v>46</v>
      </c>
      <c r="N1013" t="s">
        <v>1807</v>
      </c>
      <c r="O1013">
        <v>0.36</v>
      </c>
      <c r="P1013" t="s">
        <v>36</v>
      </c>
      <c r="Q1013" t="s">
        <v>139</v>
      </c>
      <c r="R1013" t="s">
        <v>674</v>
      </c>
      <c r="S1013" t="s">
        <v>1808</v>
      </c>
      <c r="T1013">
        <v>39208</v>
      </c>
      <c r="U1013" s="1">
        <v>42046</v>
      </c>
      <c r="V1013" s="1">
        <v>42047</v>
      </c>
      <c r="W1013">
        <v>14</v>
      </c>
      <c r="X1013" s="6">
        <v>1263.3499999999999</v>
      </c>
      <c r="Y1013">
        <v>90525</v>
      </c>
      <c r="Z1013">
        <v>1</v>
      </c>
      <c r="AA1013" s="10">
        <v>3.75</v>
      </c>
      <c r="AB1013">
        <v>80.64</v>
      </c>
      <c r="AC1013" t="s">
        <v>3059</v>
      </c>
      <c r="AD1013" t="s">
        <v>3070</v>
      </c>
      <c r="AE1013" t="str">
        <f>IF(Orders[[#This Row],[Discount]]&gt;0, "Discounted", "Non-Discounted")</f>
        <v>Discounted</v>
      </c>
      <c r="AF1013">
        <f>IF(Orders[[#This Row],[Profit]]&lt;0,Orders[[#This Row],[Profit]], 0)</f>
        <v>0</v>
      </c>
      <c r="AG1013">
        <f>IF(Orders[[#This Row],[Profit]]&gt;0,Orders[[#This Row],[Profit]], 0)</f>
        <v>47.33</v>
      </c>
      <c r="AH1013" s="7">
        <f>IFERROR((Orders[[#This Row],[Sales]]/Orders[[#This Row],[Profit_Prodcut/]])*100, "")</f>
        <v>2669.2372702302978</v>
      </c>
      <c r="AI1013" s="9">
        <f>Orders[[#This Row],[Discount]]</f>
        <v>0.06</v>
      </c>
    </row>
    <row r="1014" spans="1:35">
      <c r="A1014">
        <v>22843</v>
      </c>
      <c r="B1014" t="s">
        <v>109</v>
      </c>
      <c r="C1014" s="9">
        <v>0.01</v>
      </c>
      <c r="D1014" s="7">
        <v>60.56</v>
      </c>
      <c r="E1014">
        <v>10.48</v>
      </c>
      <c r="F1014">
        <v>2.89</v>
      </c>
      <c r="G1014">
        <v>1816</v>
      </c>
      <c r="H1014" t="s">
        <v>1809</v>
      </c>
      <c r="I1014" t="s">
        <v>52</v>
      </c>
      <c r="J1014" t="s">
        <v>117</v>
      </c>
      <c r="K1014" t="s">
        <v>32</v>
      </c>
      <c r="L1014" t="s">
        <v>33</v>
      </c>
      <c r="M1014" t="s">
        <v>54</v>
      </c>
      <c r="N1014" t="s">
        <v>1810</v>
      </c>
      <c r="O1014">
        <v>0.6</v>
      </c>
      <c r="P1014" t="s">
        <v>36</v>
      </c>
      <c r="Q1014" t="s">
        <v>64</v>
      </c>
      <c r="R1014" t="s">
        <v>303</v>
      </c>
      <c r="S1014" t="s">
        <v>158</v>
      </c>
      <c r="T1014">
        <v>48187</v>
      </c>
      <c r="U1014" s="1">
        <v>42040</v>
      </c>
      <c r="V1014" s="1">
        <v>42042</v>
      </c>
      <c r="W1014">
        <v>19</v>
      </c>
      <c r="X1014" s="6">
        <v>202.38</v>
      </c>
      <c r="Y1014">
        <v>85990</v>
      </c>
      <c r="Z1014">
        <v>2</v>
      </c>
      <c r="AA1014" s="10">
        <v>29.92</v>
      </c>
      <c r="AB1014">
        <v>2.04</v>
      </c>
      <c r="AC1014" t="s">
        <v>3059</v>
      </c>
      <c r="AD1014" t="s">
        <v>3070</v>
      </c>
      <c r="AE1014" t="str">
        <f>IF(Orders[[#This Row],[Discount]]&gt;0, "Discounted", "Non-Discounted")</f>
        <v>Discounted</v>
      </c>
      <c r="AF1014">
        <f>IF(Orders[[#This Row],[Profit]]&lt;0,Orders[[#This Row],[Profit]], 0)</f>
        <v>0</v>
      </c>
      <c r="AG1014">
        <f>IF(Orders[[#This Row],[Profit]]&gt;0,Orders[[#This Row],[Profit]], 0)</f>
        <v>60.56</v>
      </c>
      <c r="AH1014" s="7">
        <f>IFERROR((Orders[[#This Row],[Sales]]/Orders[[#This Row],[Profit_Prodcut/]])*100, "")</f>
        <v>334.18097754293262</v>
      </c>
      <c r="AI1014" s="9">
        <f>Orders[[#This Row],[Discount]]</f>
        <v>0.01</v>
      </c>
    </row>
    <row r="1015" spans="1:35">
      <c r="A1015">
        <v>24622</v>
      </c>
      <c r="B1015" t="s">
        <v>40</v>
      </c>
      <c r="C1015" s="9">
        <v>0.06</v>
      </c>
      <c r="D1015" s="7">
        <v>-47.24</v>
      </c>
      <c r="E1015">
        <v>17.98</v>
      </c>
      <c r="F1015">
        <v>8.51</v>
      </c>
      <c r="G1015">
        <v>1818</v>
      </c>
      <c r="H1015" t="s">
        <v>1811</v>
      </c>
      <c r="I1015" t="s">
        <v>52</v>
      </c>
      <c r="J1015" t="s">
        <v>117</v>
      </c>
      <c r="K1015" t="s">
        <v>80</v>
      </c>
      <c r="L1015" t="s">
        <v>88</v>
      </c>
      <c r="M1015" t="s">
        <v>89</v>
      </c>
      <c r="N1015" t="s">
        <v>107</v>
      </c>
      <c r="O1015">
        <v>0.4</v>
      </c>
      <c r="P1015" t="s">
        <v>36</v>
      </c>
      <c r="Q1015" t="s">
        <v>64</v>
      </c>
      <c r="R1015" t="s">
        <v>303</v>
      </c>
      <c r="S1015" t="s">
        <v>1812</v>
      </c>
      <c r="T1015">
        <v>48126</v>
      </c>
      <c r="U1015" s="1">
        <v>42109</v>
      </c>
      <c r="V1015" s="1">
        <v>42111</v>
      </c>
      <c r="W1015">
        <v>3</v>
      </c>
      <c r="X1015" s="6">
        <v>56.38</v>
      </c>
      <c r="Y1015">
        <v>85991</v>
      </c>
      <c r="Z1015">
        <v>2</v>
      </c>
      <c r="AA1015" s="10">
        <v>-83.79</v>
      </c>
      <c r="AB1015">
        <v>3.6</v>
      </c>
      <c r="AC1015" t="s">
        <v>3061</v>
      </c>
      <c r="AD1015" t="s">
        <v>3070</v>
      </c>
      <c r="AE1015" t="str">
        <f>IF(Orders[[#This Row],[Discount]]&gt;0, "Discounted", "Non-Discounted")</f>
        <v>Discounted</v>
      </c>
      <c r="AF1015">
        <f>IF(Orders[[#This Row],[Profit]]&lt;0,Orders[[#This Row],[Profit]], 0)</f>
        <v>-47.24</v>
      </c>
      <c r="AG1015">
        <f>IF(Orders[[#This Row],[Profit]]&gt;0,Orders[[#This Row],[Profit]], 0)</f>
        <v>0</v>
      </c>
      <c r="AH1015" s="7" t="str">
        <f>IFERROR((Orders[[#This Row],[Sales]]/Orders[[#This Row],[Profit_Prodcut/]])*100, "")</f>
        <v/>
      </c>
      <c r="AI1015" s="9">
        <f>Orders[[#This Row],[Discount]]</f>
        <v>0.06</v>
      </c>
    </row>
    <row r="1016" spans="1:35">
      <c r="A1016">
        <v>24623</v>
      </c>
      <c r="B1016" t="s">
        <v>40</v>
      </c>
      <c r="C1016" s="9">
        <v>0.1</v>
      </c>
      <c r="D1016" s="7">
        <v>9.15</v>
      </c>
      <c r="E1016">
        <v>9.99</v>
      </c>
      <c r="F1016">
        <v>4.78</v>
      </c>
      <c r="G1016">
        <v>1818</v>
      </c>
      <c r="H1016" t="s">
        <v>1811</v>
      </c>
      <c r="I1016" t="s">
        <v>30</v>
      </c>
      <c r="J1016" t="s">
        <v>117</v>
      </c>
      <c r="K1016" t="s">
        <v>32</v>
      </c>
      <c r="L1016" t="s">
        <v>96</v>
      </c>
      <c r="M1016" t="s">
        <v>62</v>
      </c>
      <c r="N1016" t="s">
        <v>1813</v>
      </c>
      <c r="O1016">
        <v>0.4</v>
      </c>
      <c r="P1016" t="s">
        <v>36</v>
      </c>
      <c r="Q1016" t="s">
        <v>64</v>
      </c>
      <c r="R1016" t="s">
        <v>303</v>
      </c>
      <c r="S1016" t="s">
        <v>1812</v>
      </c>
      <c r="T1016">
        <v>48126</v>
      </c>
      <c r="U1016" s="1">
        <v>42109</v>
      </c>
      <c r="V1016" s="1">
        <v>42112</v>
      </c>
      <c r="W1016">
        <v>12</v>
      </c>
      <c r="X1016" s="6">
        <v>119.13</v>
      </c>
      <c r="Y1016">
        <v>85991</v>
      </c>
      <c r="Z1016">
        <v>3</v>
      </c>
      <c r="AA1016" s="10">
        <v>7.68</v>
      </c>
      <c r="AB1016">
        <v>13.24</v>
      </c>
      <c r="AC1016" t="s">
        <v>3061</v>
      </c>
      <c r="AD1016" t="s">
        <v>3070</v>
      </c>
      <c r="AE1016" t="str">
        <f>IF(Orders[[#This Row],[Discount]]&gt;0, "Discounted", "Non-Discounted")</f>
        <v>Discounted</v>
      </c>
      <c r="AF1016">
        <f>IF(Orders[[#This Row],[Profit]]&lt;0,Orders[[#This Row],[Profit]], 0)</f>
        <v>0</v>
      </c>
      <c r="AG1016">
        <f>IF(Orders[[#This Row],[Profit]]&gt;0,Orders[[#This Row],[Profit]], 0)</f>
        <v>9.15</v>
      </c>
      <c r="AH1016" s="7">
        <f>IFERROR((Orders[[#This Row],[Sales]]/Orders[[#This Row],[Profit_Prodcut/]])*100, "")</f>
        <v>1301.967213114754</v>
      </c>
      <c r="AI1016" s="9">
        <f>Orders[[#This Row],[Discount]]</f>
        <v>0.1</v>
      </c>
    </row>
    <row r="1017" spans="1:35">
      <c r="A1017">
        <v>4843</v>
      </c>
      <c r="B1017" t="s">
        <v>109</v>
      </c>
      <c r="C1017" s="9">
        <v>0.01</v>
      </c>
      <c r="D1017" s="7">
        <v>40.92</v>
      </c>
      <c r="E1017">
        <v>10.48</v>
      </c>
      <c r="F1017">
        <v>2.89</v>
      </c>
      <c r="G1017">
        <v>1821</v>
      </c>
      <c r="H1017" t="s">
        <v>1814</v>
      </c>
      <c r="I1017" t="s">
        <v>52</v>
      </c>
      <c r="J1017" t="s">
        <v>117</v>
      </c>
      <c r="K1017" t="s">
        <v>32</v>
      </c>
      <c r="L1017" t="s">
        <v>33</v>
      </c>
      <c r="M1017" t="s">
        <v>54</v>
      </c>
      <c r="N1017" t="s">
        <v>1810</v>
      </c>
      <c r="O1017">
        <v>0.6</v>
      </c>
      <c r="P1017" t="s">
        <v>36</v>
      </c>
      <c r="Q1017" t="s">
        <v>56</v>
      </c>
      <c r="R1017" t="s">
        <v>74</v>
      </c>
      <c r="S1017" t="s">
        <v>93</v>
      </c>
      <c r="T1017">
        <v>10177</v>
      </c>
      <c r="U1017" s="1">
        <v>42040</v>
      </c>
      <c r="V1017" s="1">
        <v>42042</v>
      </c>
      <c r="W1017">
        <v>76</v>
      </c>
      <c r="X1017" s="6">
        <v>809.51</v>
      </c>
      <c r="Y1017">
        <v>34435</v>
      </c>
      <c r="Z1017">
        <v>2</v>
      </c>
      <c r="AA1017" s="10">
        <v>5.05</v>
      </c>
      <c r="AB1017">
        <v>8.18</v>
      </c>
      <c r="AC1017" t="s">
        <v>3059</v>
      </c>
      <c r="AD1017" t="s">
        <v>3070</v>
      </c>
      <c r="AE1017" t="str">
        <f>IF(Orders[[#This Row],[Discount]]&gt;0, "Discounted", "Non-Discounted")</f>
        <v>Discounted</v>
      </c>
      <c r="AF1017">
        <f>IF(Orders[[#This Row],[Profit]]&lt;0,Orders[[#This Row],[Profit]], 0)</f>
        <v>0</v>
      </c>
      <c r="AG1017">
        <f>IF(Orders[[#This Row],[Profit]]&gt;0,Orders[[#This Row],[Profit]], 0)</f>
        <v>40.92</v>
      </c>
      <c r="AH1017" s="7">
        <f>IFERROR((Orders[[#This Row],[Sales]]/Orders[[#This Row],[Profit_Prodcut/]])*100, "")</f>
        <v>1978.2746823069401</v>
      </c>
      <c r="AI1017" s="9">
        <f>Orders[[#This Row],[Discount]]</f>
        <v>0.01</v>
      </c>
    </row>
    <row r="1018" spans="1:35">
      <c r="A1018">
        <v>6621</v>
      </c>
      <c r="B1018" t="s">
        <v>40</v>
      </c>
      <c r="C1018" s="9">
        <v>7.0000000000000007E-2</v>
      </c>
      <c r="D1018" s="7">
        <v>149.72</v>
      </c>
      <c r="E1018">
        <v>18.649999999999999</v>
      </c>
      <c r="F1018">
        <v>3.77</v>
      </c>
      <c r="G1018">
        <v>1821</v>
      </c>
      <c r="H1018" t="s">
        <v>1814</v>
      </c>
      <c r="I1018" t="s">
        <v>52</v>
      </c>
      <c r="J1018" t="s">
        <v>117</v>
      </c>
      <c r="K1018" t="s">
        <v>44</v>
      </c>
      <c r="L1018" t="s">
        <v>53</v>
      </c>
      <c r="M1018" t="s">
        <v>54</v>
      </c>
      <c r="N1018" t="s">
        <v>1815</v>
      </c>
      <c r="O1018">
        <v>0.39</v>
      </c>
      <c r="P1018" t="s">
        <v>36</v>
      </c>
      <c r="Q1018" t="s">
        <v>56</v>
      </c>
      <c r="R1018" t="s">
        <v>74</v>
      </c>
      <c r="S1018" t="s">
        <v>93</v>
      </c>
      <c r="T1018">
        <v>10177</v>
      </c>
      <c r="U1018" s="1">
        <v>42109</v>
      </c>
      <c r="V1018" s="1">
        <v>42110</v>
      </c>
      <c r="W1018">
        <v>34</v>
      </c>
      <c r="X1018" s="6">
        <v>643.64</v>
      </c>
      <c r="Y1018">
        <v>47108</v>
      </c>
      <c r="Z1018">
        <v>1</v>
      </c>
      <c r="AA1018" s="10">
        <v>23.26</v>
      </c>
      <c r="AB1018">
        <v>48.45</v>
      </c>
      <c r="AC1018" t="s">
        <v>3061</v>
      </c>
      <c r="AD1018" t="s">
        <v>3070</v>
      </c>
      <c r="AE1018" t="str">
        <f>IF(Orders[[#This Row],[Discount]]&gt;0, "Discounted", "Non-Discounted")</f>
        <v>Discounted</v>
      </c>
      <c r="AF1018">
        <f>IF(Orders[[#This Row],[Profit]]&lt;0,Orders[[#This Row],[Profit]], 0)</f>
        <v>0</v>
      </c>
      <c r="AG1018">
        <f>IF(Orders[[#This Row],[Profit]]&gt;0,Orders[[#This Row],[Profit]], 0)</f>
        <v>149.72</v>
      </c>
      <c r="AH1018" s="7">
        <f>IFERROR((Orders[[#This Row],[Sales]]/Orders[[#This Row],[Profit_Prodcut/]])*100, "")</f>
        <v>429.89580550360671</v>
      </c>
      <c r="AI1018" s="9">
        <f>Orders[[#This Row],[Discount]]</f>
        <v>7.0000000000000007E-2</v>
      </c>
    </row>
    <row r="1019" spans="1:35">
      <c r="A1019">
        <v>6622</v>
      </c>
      <c r="B1019" t="s">
        <v>40</v>
      </c>
      <c r="C1019" s="9">
        <v>0.06</v>
      </c>
      <c r="D1019" s="7">
        <v>-52.49</v>
      </c>
      <c r="E1019">
        <v>17.98</v>
      </c>
      <c r="F1019">
        <v>8.51</v>
      </c>
      <c r="G1019">
        <v>1821</v>
      </c>
      <c r="H1019" t="s">
        <v>1814</v>
      </c>
      <c r="I1019" t="s">
        <v>52</v>
      </c>
      <c r="J1019" t="s">
        <v>117</v>
      </c>
      <c r="K1019" t="s">
        <v>80</v>
      </c>
      <c r="L1019" t="s">
        <v>88</v>
      </c>
      <c r="M1019" t="s">
        <v>89</v>
      </c>
      <c r="N1019" t="s">
        <v>107</v>
      </c>
      <c r="O1019">
        <v>0.4</v>
      </c>
      <c r="P1019" t="s">
        <v>36</v>
      </c>
      <c r="Q1019" t="s">
        <v>56</v>
      </c>
      <c r="R1019" t="s">
        <v>74</v>
      </c>
      <c r="S1019" t="s">
        <v>93</v>
      </c>
      <c r="T1019">
        <v>10177</v>
      </c>
      <c r="U1019" s="1">
        <v>42109</v>
      </c>
      <c r="V1019" s="1">
        <v>42111</v>
      </c>
      <c r="W1019">
        <v>13</v>
      </c>
      <c r="X1019" s="6">
        <v>244.31</v>
      </c>
      <c r="Y1019">
        <v>47108</v>
      </c>
      <c r="Z1019">
        <v>2</v>
      </c>
      <c r="AA1019" s="10">
        <v>-21.49</v>
      </c>
      <c r="AB1019">
        <v>15.59</v>
      </c>
      <c r="AC1019" t="s">
        <v>3061</v>
      </c>
      <c r="AD1019" t="s">
        <v>3070</v>
      </c>
      <c r="AE1019" t="str">
        <f>IF(Orders[[#This Row],[Discount]]&gt;0, "Discounted", "Non-Discounted")</f>
        <v>Discounted</v>
      </c>
      <c r="AF1019">
        <f>IF(Orders[[#This Row],[Profit]]&lt;0,Orders[[#This Row],[Profit]], 0)</f>
        <v>-52.49</v>
      </c>
      <c r="AG1019">
        <f>IF(Orders[[#This Row],[Profit]]&gt;0,Orders[[#This Row],[Profit]], 0)</f>
        <v>0</v>
      </c>
      <c r="AH1019" s="7" t="str">
        <f>IFERROR((Orders[[#This Row],[Sales]]/Orders[[#This Row],[Profit_Prodcut/]])*100, "")</f>
        <v/>
      </c>
      <c r="AI1019" s="9">
        <f>Orders[[#This Row],[Discount]]</f>
        <v>0.06</v>
      </c>
    </row>
    <row r="1020" spans="1:35">
      <c r="A1020">
        <v>6623</v>
      </c>
      <c r="B1020" t="s">
        <v>40</v>
      </c>
      <c r="C1020" s="9">
        <v>0.1</v>
      </c>
      <c r="D1020" s="7">
        <v>7.96</v>
      </c>
      <c r="E1020">
        <v>9.99</v>
      </c>
      <c r="F1020">
        <v>4.78</v>
      </c>
      <c r="G1020">
        <v>1821</v>
      </c>
      <c r="H1020" t="s">
        <v>1814</v>
      </c>
      <c r="I1020" t="s">
        <v>30</v>
      </c>
      <c r="J1020" t="s">
        <v>117</v>
      </c>
      <c r="K1020" t="s">
        <v>32</v>
      </c>
      <c r="L1020" t="s">
        <v>96</v>
      </c>
      <c r="M1020" t="s">
        <v>62</v>
      </c>
      <c r="N1020" t="s">
        <v>1813</v>
      </c>
      <c r="O1020">
        <v>0.4</v>
      </c>
      <c r="P1020" t="s">
        <v>36</v>
      </c>
      <c r="Q1020" t="s">
        <v>56</v>
      </c>
      <c r="R1020" t="s">
        <v>74</v>
      </c>
      <c r="S1020" t="s">
        <v>93</v>
      </c>
      <c r="T1020">
        <v>10177</v>
      </c>
      <c r="U1020" s="1">
        <v>42109</v>
      </c>
      <c r="V1020" s="1">
        <v>42112</v>
      </c>
      <c r="W1020">
        <v>47</v>
      </c>
      <c r="X1020" s="6">
        <v>466.58</v>
      </c>
      <c r="Y1020">
        <v>47108</v>
      </c>
      <c r="Z1020">
        <v>3</v>
      </c>
      <c r="AA1020" s="10">
        <v>1.71</v>
      </c>
      <c r="AB1020">
        <v>51.84</v>
      </c>
      <c r="AC1020" t="s">
        <v>3061</v>
      </c>
      <c r="AD1020" t="s">
        <v>3070</v>
      </c>
      <c r="AE1020" t="str">
        <f>IF(Orders[[#This Row],[Discount]]&gt;0, "Discounted", "Non-Discounted")</f>
        <v>Discounted</v>
      </c>
      <c r="AF1020">
        <f>IF(Orders[[#This Row],[Profit]]&lt;0,Orders[[#This Row],[Profit]], 0)</f>
        <v>0</v>
      </c>
      <c r="AG1020">
        <f>IF(Orders[[#This Row],[Profit]]&gt;0,Orders[[#This Row],[Profit]], 0)</f>
        <v>7.96</v>
      </c>
      <c r="AH1020" s="7">
        <f>IFERROR((Orders[[#This Row],[Sales]]/Orders[[#This Row],[Profit_Prodcut/]])*100, "")</f>
        <v>5861.5577889447241</v>
      </c>
      <c r="AI1020" s="9">
        <f>Orders[[#This Row],[Discount]]</f>
        <v>0.1</v>
      </c>
    </row>
    <row r="1021" spans="1:35">
      <c r="A1021">
        <v>6624</v>
      </c>
      <c r="B1021" t="s">
        <v>40</v>
      </c>
      <c r="C1021" s="9">
        <v>0.08</v>
      </c>
      <c r="D1021" s="7">
        <v>-459.08</v>
      </c>
      <c r="E1021">
        <v>175.99</v>
      </c>
      <c r="F1021">
        <v>8.99</v>
      </c>
      <c r="G1021">
        <v>1821</v>
      </c>
      <c r="H1021" t="s">
        <v>1814</v>
      </c>
      <c r="I1021" t="s">
        <v>30</v>
      </c>
      <c r="J1021" t="s">
        <v>117</v>
      </c>
      <c r="K1021" t="s">
        <v>80</v>
      </c>
      <c r="L1021" t="s">
        <v>81</v>
      </c>
      <c r="M1021" t="s">
        <v>62</v>
      </c>
      <c r="N1021" t="s">
        <v>171</v>
      </c>
      <c r="O1021">
        <v>0.56999999999999995</v>
      </c>
      <c r="P1021" t="s">
        <v>36</v>
      </c>
      <c r="Q1021" t="s">
        <v>56</v>
      </c>
      <c r="R1021" t="s">
        <v>74</v>
      </c>
      <c r="S1021" t="s">
        <v>93</v>
      </c>
      <c r="T1021">
        <v>10177</v>
      </c>
      <c r="U1021" s="1">
        <v>42109</v>
      </c>
      <c r="V1021" s="1">
        <v>42110</v>
      </c>
      <c r="W1021">
        <v>16</v>
      </c>
      <c r="X1021" s="6">
        <v>2290.69</v>
      </c>
      <c r="Y1021">
        <v>47108</v>
      </c>
      <c r="Z1021">
        <v>1</v>
      </c>
      <c r="AA1021" s="10">
        <v>-20.04</v>
      </c>
      <c r="AB1021">
        <v>199.19</v>
      </c>
      <c r="AC1021" t="s">
        <v>3061</v>
      </c>
      <c r="AD1021" t="s">
        <v>3070</v>
      </c>
      <c r="AE1021" t="str">
        <f>IF(Orders[[#This Row],[Discount]]&gt;0, "Discounted", "Non-Discounted")</f>
        <v>Discounted</v>
      </c>
      <c r="AF1021">
        <f>IF(Orders[[#This Row],[Profit]]&lt;0,Orders[[#This Row],[Profit]], 0)</f>
        <v>-459.08</v>
      </c>
      <c r="AG1021">
        <f>IF(Orders[[#This Row],[Profit]]&gt;0,Orders[[#This Row],[Profit]], 0)</f>
        <v>0</v>
      </c>
      <c r="AH1021" s="7" t="str">
        <f>IFERROR((Orders[[#This Row],[Sales]]/Orders[[#This Row],[Profit_Prodcut/]])*100, "")</f>
        <v/>
      </c>
      <c r="AI1021" s="9">
        <f>Orders[[#This Row],[Discount]]</f>
        <v>0.08</v>
      </c>
    </row>
    <row r="1022" spans="1:35">
      <c r="A1022">
        <v>19596</v>
      </c>
      <c r="B1022" t="s">
        <v>59</v>
      </c>
      <c r="C1022" s="9">
        <v>0.1</v>
      </c>
      <c r="D1022" s="7">
        <v>-517.16999999999996</v>
      </c>
      <c r="E1022">
        <v>52.99</v>
      </c>
      <c r="F1022">
        <v>19.989999999999998</v>
      </c>
      <c r="G1022">
        <v>1826</v>
      </c>
      <c r="H1022" t="s">
        <v>1816</v>
      </c>
      <c r="I1022" t="s">
        <v>30</v>
      </c>
      <c r="J1022" t="s">
        <v>31</v>
      </c>
      <c r="K1022" t="s">
        <v>32</v>
      </c>
      <c r="L1022" t="s">
        <v>144</v>
      </c>
      <c r="M1022" t="s">
        <v>62</v>
      </c>
      <c r="N1022" t="s">
        <v>1817</v>
      </c>
      <c r="O1022">
        <v>0.81</v>
      </c>
      <c r="P1022" t="s">
        <v>36</v>
      </c>
      <c r="Q1022" t="s">
        <v>64</v>
      </c>
      <c r="R1022" t="s">
        <v>333</v>
      </c>
      <c r="S1022" t="s">
        <v>1818</v>
      </c>
      <c r="T1022">
        <v>52722</v>
      </c>
      <c r="U1022" s="1">
        <v>42112</v>
      </c>
      <c r="V1022" s="1">
        <v>42113</v>
      </c>
      <c r="W1022">
        <v>7</v>
      </c>
      <c r="X1022" s="6">
        <v>337.59</v>
      </c>
      <c r="Y1022">
        <v>86958</v>
      </c>
      <c r="Z1022">
        <v>1</v>
      </c>
      <c r="AA1022" s="10">
        <v>-153.19</v>
      </c>
      <c r="AB1022">
        <v>37.51</v>
      </c>
      <c r="AC1022" t="s">
        <v>3061</v>
      </c>
      <c r="AD1022" t="s">
        <v>3070</v>
      </c>
      <c r="AE1022" t="str">
        <f>IF(Orders[[#This Row],[Discount]]&gt;0, "Discounted", "Non-Discounted")</f>
        <v>Discounted</v>
      </c>
      <c r="AF1022">
        <f>IF(Orders[[#This Row],[Profit]]&lt;0,Orders[[#This Row],[Profit]], 0)</f>
        <v>-517.16999999999996</v>
      </c>
      <c r="AG1022">
        <f>IF(Orders[[#This Row],[Profit]]&gt;0,Orders[[#This Row],[Profit]], 0)</f>
        <v>0</v>
      </c>
      <c r="AH1022" s="7" t="str">
        <f>IFERROR((Orders[[#This Row],[Sales]]/Orders[[#This Row],[Profit_Prodcut/]])*100, "")</f>
        <v/>
      </c>
      <c r="AI1022" s="9">
        <f>Orders[[#This Row],[Discount]]</f>
        <v>0.1</v>
      </c>
    </row>
    <row r="1023" spans="1:35">
      <c r="A1023">
        <v>18199</v>
      </c>
      <c r="B1023" t="s">
        <v>59</v>
      </c>
      <c r="C1023" s="9">
        <v>0</v>
      </c>
      <c r="D1023" s="7">
        <v>-7.61</v>
      </c>
      <c r="E1023">
        <v>9.27</v>
      </c>
      <c r="F1023">
        <v>4.3899999999999997</v>
      </c>
      <c r="G1023">
        <v>1826</v>
      </c>
      <c r="H1023" t="s">
        <v>1816</v>
      </c>
      <c r="I1023" t="s">
        <v>52</v>
      </c>
      <c r="J1023" t="s">
        <v>31</v>
      </c>
      <c r="K1023" t="s">
        <v>32</v>
      </c>
      <c r="L1023" t="s">
        <v>96</v>
      </c>
      <c r="M1023" t="s">
        <v>34</v>
      </c>
      <c r="N1023" t="s">
        <v>1819</v>
      </c>
      <c r="O1023">
        <v>0.38</v>
      </c>
      <c r="P1023" t="s">
        <v>36</v>
      </c>
      <c r="Q1023" t="s">
        <v>64</v>
      </c>
      <c r="R1023" t="s">
        <v>333</v>
      </c>
      <c r="S1023" t="s">
        <v>1818</v>
      </c>
      <c r="T1023">
        <v>52722</v>
      </c>
      <c r="U1023" s="1">
        <v>42136</v>
      </c>
      <c r="V1023" s="1">
        <v>42138</v>
      </c>
      <c r="W1023">
        <v>1</v>
      </c>
      <c r="X1023" s="6">
        <v>10.65</v>
      </c>
      <c r="Y1023">
        <v>86959</v>
      </c>
      <c r="Z1023">
        <v>2</v>
      </c>
      <c r="AA1023" s="10">
        <v>-71.459999999999994</v>
      </c>
      <c r="AB1023">
        <v>0</v>
      </c>
      <c r="AC1023" t="s">
        <v>3060</v>
      </c>
      <c r="AD1023" t="s">
        <v>3071</v>
      </c>
      <c r="AE1023" t="str">
        <f>IF(Orders[[#This Row],[Discount]]&gt;0, "Discounted", "Non-Discounted")</f>
        <v>Non-Discounted</v>
      </c>
      <c r="AF1023">
        <f>IF(Orders[[#This Row],[Profit]]&lt;0,Orders[[#This Row],[Profit]], 0)</f>
        <v>-7.61</v>
      </c>
      <c r="AG1023">
        <f>IF(Orders[[#This Row],[Profit]]&gt;0,Orders[[#This Row],[Profit]], 0)</f>
        <v>0</v>
      </c>
      <c r="AH1023" s="7" t="str">
        <f>IFERROR((Orders[[#This Row],[Sales]]/Orders[[#This Row],[Profit_Prodcut/]])*100, "")</f>
        <v/>
      </c>
      <c r="AI1023" s="9">
        <f>Orders[[#This Row],[Discount]]</f>
        <v>0</v>
      </c>
    </row>
    <row r="1024" spans="1:35">
      <c r="A1024">
        <v>20551</v>
      </c>
      <c r="B1024" t="s">
        <v>40</v>
      </c>
      <c r="C1024" s="9">
        <v>0</v>
      </c>
      <c r="D1024" s="7">
        <v>38.04</v>
      </c>
      <c r="E1024">
        <v>5.98</v>
      </c>
      <c r="F1024">
        <v>0.96</v>
      </c>
      <c r="G1024">
        <v>1827</v>
      </c>
      <c r="H1024" t="s">
        <v>1820</v>
      </c>
      <c r="I1024" t="s">
        <v>52</v>
      </c>
      <c r="J1024" t="s">
        <v>31</v>
      </c>
      <c r="K1024" t="s">
        <v>32</v>
      </c>
      <c r="L1024" t="s">
        <v>33</v>
      </c>
      <c r="M1024" t="s">
        <v>34</v>
      </c>
      <c r="N1024" t="s">
        <v>1821</v>
      </c>
      <c r="O1024">
        <v>0.6</v>
      </c>
      <c r="P1024" t="s">
        <v>36</v>
      </c>
      <c r="Q1024" t="s">
        <v>64</v>
      </c>
      <c r="R1024" t="s">
        <v>333</v>
      </c>
      <c r="S1024" t="s">
        <v>153</v>
      </c>
      <c r="T1024">
        <v>52601</v>
      </c>
      <c r="U1024" s="1">
        <v>42054</v>
      </c>
      <c r="V1024" s="1">
        <v>42055</v>
      </c>
      <c r="W1024">
        <v>9</v>
      </c>
      <c r="X1024" s="6">
        <v>55.13</v>
      </c>
      <c r="Y1024">
        <v>86956</v>
      </c>
      <c r="Z1024">
        <v>1</v>
      </c>
      <c r="AA1024" s="10">
        <v>69</v>
      </c>
      <c r="AB1024">
        <v>0</v>
      </c>
      <c r="AC1024" t="s">
        <v>3059</v>
      </c>
      <c r="AD1024" t="s">
        <v>3071</v>
      </c>
      <c r="AE1024" t="str">
        <f>IF(Orders[[#This Row],[Discount]]&gt;0, "Discounted", "Non-Discounted")</f>
        <v>Non-Discounted</v>
      </c>
      <c r="AF1024">
        <f>IF(Orders[[#This Row],[Profit]]&lt;0,Orders[[#This Row],[Profit]], 0)</f>
        <v>0</v>
      </c>
      <c r="AG1024">
        <f>IF(Orders[[#This Row],[Profit]]&gt;0,Orders[[#This Row],[Profit]], 0)</f>
        <v>38.04</v>
      </c>
      <c r="AH1024" s="7">
        <f>IFERROR((Orders[[#This Row],[Sales]]/Orders[[#This Row],[Profit_Prodcut/]])*100, "")</f>
        <v>144.92639327024187</v>
      </c>
      <c r="AI1024" s="9">
        <f>Orders[[#This Row],[Discount]]</f>
        <v>0</v>
      </c>
    </row>
    <row r="1025" spans="1:35">
      <c r="A1025">
        <v>19597</v>
      </c>
      <c r="B1025" t="s">
        <v>59</v>
      </c>
      <c r="C1025" s="9">
        <v>7.0000000000000007E-2</v>
      </c>
      <c r="D1025" s="7">
        <v>-429.86</v>
      </c>
      <c r="E1025">
        <v>100.98</v>
      </c>
      <c r="F1025">
        <v>57.38</v>
      </c>
      <c r="G1025">
        <v>1827</v>
      </c>
      <c r="H1025" t="s">
        <v>1820</v>
      </c>
      <c r="I1025" t="s">
        <v>42</v>
      </c>
      <c r="J1025" t="s">
        <v>31</v>
      </c>
      <c r="K1025" t="s">
        <v>44</v>
      </c>
      <c r="L1025" t="s">
        <v>194</v>
      </c>
      <c r="M1025" t="s">
        <v>124</v>
      </c>
      <c r="N1025" t="s">
        <v>1822</v>
      </c>
      <c r="O1025">
        <v>0.78</v>
      </c>
      <c r="P1025" t="s">
        <v>36</v>
      </c>
      <c r="Q1025" t="s">
        <v>64</v>
      </c>
      <c r="R1025" t="s">
        <v>333</v>
      </c>
      <c r="S1025" t="s">
        <v>153</v>
      </c>
      <c r="T1025">
        <v>52601</v>
      </c>
      <c r="U1025" s="1">
        <v>42112</v>
      </c>
      <c r="V1025" s="1">
        <v>42115</v>
      </c>
      <c r="W1025">
        <v>2</v>
      </c>
      <c r="X1025" s="6">
        <v>215.32</v>
      </c>
      <c r="Y1025">
        <v>86958</v>
      </c>
      <c r="Z1025">
        <v>3</v>
      </c>
      <c r="AA1025" s="10">
        <v>-199.64</v>
      </c>
      <c r="AB1025">
        <v>16.21</v>
      </c>
      <c r="AC1025" t="s">
        <v>3061</v>
      </c>
      <c r="AD1025" t="s">
        <v>3070</v>
      </c>
      <c r="AE1025" t="str">
        <f>IF(Orders[[#This Row],[Discount]]&gt;0, "Discounted", "Non-Discounted")</f>
        <v>Discounted</v>
      </c>
      <c r="AF1025">
        <f>IF(Orders[[#This Row],[Profit]]&lt;0,Orders[[#This Row],[Profit]], 0)</f>
        <v>-429.86</v>
      </c>
      <c r="AG1025">
        <f>IF(Orders[[#This Row],[Profit]]&gt;0,Orders[[#This Row],[Profit]], 0)</f>
        <v>0</v>
      </c>
      <c r="AH1025" s="7" t="str">
        <f>IFERROR((Orders[[#This Row],[Sales]]/Orders[[#This Row],[Profit_Prodcut/]])*100, "")</f>
        <v/>
      </c>
      <c r="AI1025" s="9">
        <f>Orders[[#This Row],[Discount]]</f>
        <v>7.0000000000000007E-2</v>
      </c>
    </row>
    <row r="1026" spans="1:35">
      <c r="A1026">
        <v>19598</v>
      </c>
      <c r="B1026" t="s">
        <v>59</v>
      </c>
      <c r="C1026" s="9">
        <v>0.03</v>
      </c>
      <c r="D1026" s="7">
        <v>264.17</v>
      </c>
      <c r="E1026">
        <v>85.99</v>
      </c>
      <c r="F1026">
        <v>0.99</v>
      </c>
      <c r="G1026">
        <v>1827</v>
      </c>
      <c r="H1026" t="s">
        <v>1820</v>
      </c>
      <c r="I1026" t="s">
        <v>52</v>
      </c>
      <c r="J1026" t="s">
        <v>31</v>
      </c>
      <c r="K1026" t="s">
        <v>80</v>
      </c>
      <c r="L1026" t="s">
        <v>81</v>
      </c>
      <c r="M1026" t="s">
        <v>34</v>
      </c>
      <c r="N1026" t="s">
        <v>420</v>
      </c>
      <c r="O1026">
        <v>0.55000000000000004</v>
      </c>
      <c r="P1026" t="s">
        <v>36</v>
      </c>
      <c r="Q1026" t="s">
        <v>64</v>
      </c>
      <c r="R1026" t="s">
        <v>333</v>
      </c>
      <c r="S1026" t="s">
        <v>153</v>
      </c>
      <c r="T1026">
        <v>52601</v>
      </c>
      <c r="U1026" s="1">
        <v>42112</v>
      </c>
      <c r="V1026" s="1">
        <v>42114</v>
      </c>
      <c r="W1026">
        <v>5</v>
      </c>
      <c r="X1026" s="6">
        <v>382.85</v>
      </c>
      <c r="Y1026">
        <v>86958</v>
      </c>
      <c r="Z1026">
        <v>2</v>
      </c>
      <c r="AA1026" s="10">
        <v>69</v>
      </c>
      <c r="AB1026">
        <v>11.84</v>
      </c>
      <c r="AC1026" t="s">
        <v>3061</v>
      </c>
      <c r="AD1026" t="s">
        <v>3070</v>
      </c>
      <c r="AE1026" t="str">
        <f>IF(Orders[[#This Row],[Discount]]&gt;0, "Discounted", "Non-Discounted")</f>
        <v>Discounted</v>
      </c>
      <c r="AF1026">
        <f>IF(Orders[[#This Row],[Profit]]&lt;0,Orders[[#This Row],[Profit]], 0)</f>
        <v>0</v>
      </c>
      <c r="AG1026">
        <f>IF(Orders[[#This Row],[Profit]]&gt;0,Orders[[#This Row],[Profit]], 0)</f>
        <v>264.17</v>
      </c>
      <c r="AH1026" s="7">
        <f>IFERROR((Orders[[#This Row],[Sales]]/Orders[[#This Row],[Profit_Prodcut/]])*100, "")</f>
        <v>144.92561608055419</v>
      </c>
      <c r="AI1026" s="9">
        <f>Orders[[#This Row],[Discount]]</f>
        <v>0.03</v>
      </c>
    </row>
    <row r="1027" spans="1:35">
      <c r="A1027">
        <v>20553</v>
      </c>
      <c r="B1027" t="s">
        <v>40</v>
      </c>
      <c r="C1027" s="9">
        <v>0.02</v>
      </c>
      <c r="D1027" s="7">
        <v>-47.12</v>
      </c>
      <c r="E1027">
        <v>5.98</v>
      </c>
      <c r="F1027">
        <v>5.46</v>
      </c>
      <c r="G1027">
        <v>1828</v>
      </c>
      <c r="H1027" t="s">
        <v>1823</v>
      </c>
      <c r="I1027" t="s">
        <v>52</v>
      </c>
      <c r="J1027" t="s">
        <v>31</v>
      </c>
      <c r="K1027" t="s">
        <v>32</v>
      </c>
      <c r="L1027" t="s">
        <v>96</v>
      </c>
      <c r="M1027" t="s">
        <v>62</v>
      </c>
      <c r="N1027" t="s">
        <v>1054</v>
      </c>
      <c r="O1027">
        <v>0.36</v>
      </c>
      <c r="P1027" t="s">
        <v>36</v>
      </c>
      <c r="Q1027" t="s">
        <v>64</v>
      </c>
      <c r="R1027" t="s">
        <v>333</v>
      </c>
      <c r="S1027" t="s">
        <v>1824</v>
      </c>
      <c r="T1027">
        <v>50613</v>
      </c>
      <c r="U1027" s="1">
        <v>42054</v>
      </c>
      <c r="V1027" s="1">
        <v>42055</v>
      </c>
      <c r="W1027">
        <v>7</v>
      </c>
      <c r="X1027" s="6">
        <v>44.8</v>
      </c>
      <c r="Y1027">
        <v>86956</v>
      </c>
      <c r="Z1027">
        <v>1</v>
      </c>
      <c r="AA1027" s="10">
        <v>-105.18</v>
      </c>
      <c r="AB1027">
        <v>0.91</v>
      </c>
      <c r="AC1027" t="s">
        <v>3059</v>
      </c>
      <c r="AD1027" t="s">
        <v>3070</v>
      </c>
      <c r="AE1027" t="str">
        <f>IF(Orders[[#This Row],[Discount]]&gt;0, "Discounted", "Non-Discounted")</f>
        <v>Discounted</v>
      </c>
      <c r="AF1027">
        <f>IF(Orders[[#This Row],[Profit]]&lt;0,Orders[[#This Row],[Profit]], 0)</f>
        <v>-47.12</v>
      </c>
      <c r="AG1027">
        <f>IF(Orders[[#This Row],[Profit]]&gt;0,Orders[[#This Row],[Profit]], 0)</f>
        <v>0</v>
      </c>
      <c r="AH1027" s="7" t="str">
        <f>IFERROR((Orders[[#This Row],[Sales]]/Orders[[#This Row],[Profit_Prodcut/]])*100, "")</f>
        <v/>
      </c>
      <c r="AI1027" s="9">
        <f>Orders[[#This Row],[Discount]]</f>
        <v>0.02</v>
      </c>
    </row>
    <row r="1028" spans="1:35">
      <c r="A1028">
        <v>21383</v>
      </c>
      <c r="B1028" t="s">
        <v>109</v>
      </c>
      <c r="C1028" s="9">
        <v>0.05</v>
      </c>
      <c r="D1028" s="7">
        <v>-101.25</v>
      </c>
      <c r="E1028">
        <v>7.1</v>
      </c>
      <c r="F1028">
        <v>6.05</v>
      </c>
      <c r="G1028">
        <v>1828</v>
      </c>
      <c r="H1028" t="s">
        <v>1823</v>
      </c>
      <c r="I1028" t="s">
        <v>52</v>
      </c>
      <c r="J1028" t="s">
        <v>31</v>
      </c>
      <c r="K1028" t="s">
        <v>32</v>
      </c>
      <c r="L1028" t="s">
        <v>112</v>
      </c>
      <c r="M1028" t="s">
        <v>62</v>
      </c>
      <c r="N1028" t="s">
        <v>654</v>
      </c>
      <c r="O1028">
        <v>0.39</v>
      </c>
      <c r="P1028" t="s">
        <v>36</v>
      </c>
      <c r="Q1028" t="s">
        <v>64</v>
      </c>
      <c r="R1028" t="s">
        <v>333</v>
      </c>
      <c r="S1028" t="s">
        <v>1824</v>
      </c>
      <c r="T1028">
        <v>50613</v>
      </c>
      <c r="U1028" s="1">
        <v>42010</v>
      </c>
      <c r="V1028" s="1">
        <v>42010</v>
      </c>
      <c r="W1028">
        <v>14</v>
      </c>
      <c r="X1028" s="6">
        <v>100.99</v>
      </c>
      <c r="Y1028">
        <v>86960</v>
      </c>
      <c r="Z1028">
        <v>0</v>
      </c>
      <c r="AA1028" s="10">
        <v>-100.25</v>
      </c>
      <c r="AB1028">
        <v>5.32</v>
      </c>
      <c r="AC1028" t="s">
        <v>3057</v>
      </c>
      <c r="AD1028" t="s">
        <v>3070</v>
      </c>
      <c r="AE1028" t="str">
        <f>IF(Orders[[#This Row],[Discount]]&gt;0, "Discounted", "Non-Discounted")</f>
        <v>Discounted</v>
      </c>
      <c r="AF1028">
        <f>IF(Orders[[#This Row],[Profit]]&lt;0,Orders[[#This Row],[Profit]], 0)</f>
        <v>-101.25</v>
      </c>
      <c r="AG1028">
        <f>IF(Orders[[#This Row],[Profit]]&gt;0,Orders[[#This Row],[Profit]], 0)</f>
        <v>0</v>
      </c>
      <c r="AH1028" s="7" t="str">
        <f>IFERROR((Orders[[#This Row],[Sales]]/Orders[[#This Row],[Profit_Prodcut/]])*100, "")</f>
        <v/>
      </c>
      <c r="AI1028" s="9">
        <f>Orders[[#This Row],[Discount]]</f>
        <v>0.05</v>
      </c>
    </row>
    <row r="1029" spans="1:35">
      <c r="A1029">
        <v>21384</v>
      </c>
      <c r="B1029" t="s">
        <v>109</v>
      </c>
      <c r="C1029" s="9">
        <v>0.04</v>
      </c>
      <c r="D1029" s="7">
        <v>-1.88</v>
      </c>
      <c r="E1029">
        <v>20.95</v>
      </c>
      <c r="F1029">
        <v>4</v>
      </c>
      <c r="G1029">
        <v>1828</v>
      </c>
      <c r="H1029" t="s">
        <v>1823</v>
      </c>
      <c r="I1029" t="s">
        <v>52</v>
      </c>
      <c r="J1029" t="s">
        <v>31</v>
      </c>
      <c r="K1029" t="s">
        <v>80</v>
      </c>
      <c r="L1029" t="s">
        <v>183</v>
      </c>
      <c r="M1029" t="s">
        <v>62</v>
      </c>
      <c r="N1029" t="s">
        <v>1593</v>
      </c>
      <c r="O1029">
        <v>0.6</v>
      </c>
      <c r="P1029" t="s">
        <v>36</v>
      </c>
      <c r="Q1029" t="s">
        <v>64</v>
      </c>
      <c r="R1029" t="s">
        <v>333</v>
      </c>
      <c r="S1029" t="s">
        <v>1824</v>
      </c>
      <c r="T1029">
        <v>50613</v>
      </c>
      <c r="U1029" s="1">
        <v>42010</v>
      </c>
      <c r="V1029" s="1">
        <v>42015</v>
      </c>
      <c r="W1029">
        <v>7</v>
      </c>
      <c r="X1029" s="6">
        <v>142.06</v>
      </c>
      <c r="Y1029">
        <v>86960</v>
      </c>
      <c r="Z1029">
        <v>5</v>
      </c>
      <c r="AA1029" s="10">
        <v>-1.32</v>
      </c>
      <c r="AB1029">
        <v>5.92</v>
      </c>
      <c r="AC1029" t="s">
        <v>3057</v>
      </c>
      <c r="AD1029" t="s">
        <v>3070</v>
      </c>
      <c r="AE1029" t="str">
        <f>IF(Orders[[#This Row],[Discount]]&gt;0, "Discounted", "Non-Discounted")</f>
        <v>Discounted</v>
      </c>
      <c r="AF1029">
        <f>IF(Orders[[#This Row],[Profit]]&lt;0,Orders[[#This Row],[Profit]], 0)</f>
        <v>-1.88</v>
      </c>
      <c r="AG1029">
        <f>IF(Orders[[#This Row],[Profit]]&gt;0,Orders[[#This Row],[Profit]], 0)</f>
        <v>0</v>
      </c>
      <c r="AH1029" s="7" t="str">
        <f>IFERROR((Orders[[#This Row],[Sales]]/Orders[[#This Row],[Profit_Prodcut/]])*100, "")</f>
        <v/>
      </c>
      <c r="AI1029" s="9">
        <f>Orders[[#This Row],[Discount]]</f>
        <v>0.04</v>
      </c>
    </row>
    <row r="1030" spans="1:35">
      <c r="A1030">
        <v>23430</v>
      </c>
      <c r="B1030" t="s">
        <v>50</v>
      </c>
      <c r="C1030" s="9">
        <v>0.01</v>
      </c>
      <c r="D1030" s="7">
        <v>-11.69</v>
      </c>
      <c r="E1030">
        <v>10.64</v>
      </c>
      <c r="F1030">
        <v>5.16</v>
      </c>
      <c r="G1030">
        <v>1829</v>
      </c>
      <c r="H1030" t="s">
        <v>1825</v>
      </c>
      <c r="I1030" t="s">
        <v>30</v>
      </c>
      <c r="J1030" t="s">
        <v>31</v>
      </c>
      <c r="K1030" t="s">
        <v>44</v>
      </c>
      <c r="L1030" t="s">
        <v>53</v>
      </c>
      <c r="M1030" t="s">
        <v>62</v>
      </c>
      <c r="N1030" t="s">
        <v>854</v>
      </c>
      <c r="O1030">
        <v>0.56999999999999995</v>
      </c>
      <c r="P1030" t="s">
        <v>36</v>
      </c>
      <c r="Q1030" t="s">
        <v>64</v>
      </c>
      <c r="R1030" t="s">
        <v>333</v>
      </c>
      <c r="S1030" t="s">
        <v>1826</v>
      </c>
      <c r="T1030">
        <v>52402</v>
      </c>
      <c r="U1030" s="1">
        <v>42088</v>
      </c>
      <c r="V1030" s="1">
        <v>42090</v>
      </c>
      <c r="W1030">
        <v>5</v>
      </c>
      <c r="X1030" s="6">
        <v>58.52</v>
      </c>
      <c r="Y1030">
        <v>86957</v>
      </c>
      <c r="Z1030">
        <v>2</v>
      </c>
      <c r="AA1030" s="10">
        <v>-19.98</v>
      </c>
      <c r="AB1030">
        <v>0.59</v>
      </c>
      <c r="AC1030" t="s">
        <v>3062</v>
      </c>
      <c r="AD1030" t="s">
        <v>3070</v>
      </c>
      <c r="AE1030" t="str">
        <f>IF(Orders[[#This Row],[Discount]]&gt;0, "Discounted", "Non-Discounted")</f>
        <v>Discounted</v>
      </c>
      <c r="AF1030">
        <f>IF(Orders[[#This Row],[Profit]]&lt;0,Orders[[#This Row],[Profit]], 0)</f>
        <v>-11.69</v>
      </c>
      <c r="AG1030">
        <f>IF(Orders[[#This Row],[Profit]]&gt;0,Orders[[#This Row],[Profit]], 0)</f>
        <v>0</v>
      </c>
      <c r="AH1030" s="7" t="str">
        <f>IFERROR((Orders[[#This Row],[Sales]]/Orders[[#This Row],[Profit_Prodcut/]])*100, "")</f>
        <v/>
      </c>
      <c r="AI1030" s="9">
        <f>Orders[[#This Row],[Discount]]</f>
        <v>0.01</v>
      </c>
    </row>
    <row r="1031" spans="1:35">
      <c r="A1031">
        <v>21385</v>
      </c>
      <c r="B1031" t="s">
        <v>109</v>
      </c>
      <c r="C1031" s="9">
        <v>0.05</v>
      </c>
      <c r="D1031" s="7">
        <v>250.98</v>
      </c>
      <c r="E1031">
        <v>39.06</v>
      </c>
      <c r="F1031">
        <v>10.55</v>
      </c>
      <c r="G1031">
        <v>1829</v>
      </c>
      <c r="H1031" t="s">
        <v>1825</v>
      </c>
      <c r="I1031" t="s">
        <v>52</v>
      </c>
      <c r="J1031" t="s">
        <v>31</v>
      </c>
      <c r="K1031" t="s">
        <v>32</v>
      </c>
      <c r="L1031" t="s">
        <v>112</v>
      </c>
      <c r="M1031" t="s">
        <v>62</v>
      </c>
      <c r="N1031" t="s">
        <v>1134</v>
      </c>
      <c r="O1031">
        <v>0.37</v>
      </c>
      <c r="P1031" t="s">
        <v>36</v>
      </c>
      <c r="Q1031" t="s">
        <v>64</v>
      </c>
      <c r="R1031" t="s">
        <v>333</v>
      </c>
      <c r="S1031" t="s">
        <v>1826</v>
      </c>
      <c r="T1031">
        <v>52402</v>
      </c>
      <c r="U1031" s="1">
        <v>42010</v>
      </c>
      <c r="V1031" s="1">
        <v>42017</v>
      </c>
      <c r="W1031">
        <v>9</v>
      </c>
      <c r="X1031" s="6">
        <v>363.74</v>
      </c>
      <c r="Y1031">
        <v>86960</v>
      </c>
      <c r="Z1031">
        <v>7</v>
      </c>
      <c r="AA1031" s="10">
        <v>69</v>
      </c>
      <c r="AB1031">
        <v>19.14</v>
      </c>
      <c r="AC1031" t="s">
        <v>3057</v>
      </c>
      <c r="AD1031" t="s">
        <v>3070</v>
      </c>
      <c r="AE1031" t="str">
        <f>IF(Orders[[#This Row],[Discount]]&gt;0, "Discounted", "Non-Discounted")</f>
        <v>Discounted</v>
      </c>
      <c r="AF1031">
        <f>IF(Orders[[#This Row],[Profit]]&lt;0,Orders[[#This Row],[Profit]], 0)</f>
        <v>0</v>
      </c>
      <c r="AG1031">
        <f>IF(Orders[[#This Row],[Profit]]&gt;0,Orders[[#This Row],[Profit]], 0)</f>
        <v>250.98</v>
      </c>
      <c r="AH1031" s="7">
        <f>IFERROR((Orders[[#This Row],[Sales]]/Orders[[#This Row],[Profit_Prodcut/]])*100, "")</f>
        <v>144.92788269981673</v>
      </c>
      <c r="AI1031" s="9">
        <f>Orders[[#This Row],[Discount]]</f>
        <v>0.05</v>
      </c>
    </row>
    <row r="1032" spans="1:35">
      <c r="A1032">
        <v>21386</v>
      </c>
      <c r="B1032" t="s">
        <v>109</v>
      </c>
      <c r="C1032" s="9">
        <v>0.04</v>
      </c>
      <c r="D1032" s="7">
        <v>-57.75</v>
      </c>
      <c r="E1032">
        <v>3.52</v>
      </c>
      <c r="F1032">
        <v>6.83</v>
      </c>
      <c r="G1032">
        <v>1829</v>
      </c>
      <c r="H1032" t="s">
        <v>1825</v>
      </c>
      <c r="I1032" t="s">
        <v>52</v>
      </c>
      <c r="J1032" t="s">
        <v>31</v>
      </c>
      <c r="K1032" t="s">
        <v>32</v>
      </c>
      <c r="L1032" t="s">
        <v>112</v>
      </c>
      <c r="M1032" t="s">
        <v>62</v>
      </c>
      <c r="N1032" t="s">
        <v>1827</v>
      </c>
      <c r="O1032">
        <v>0.38</v>
      </c>
      <c r="P1032" t="s">
        <v>36</v>
      </c>
      <c r="Q1032" t="s">
        <v>64</v>
      </c>
      <c r="R1032" t="s">
        <v>333</v>
      </c>
      <c r="S1032" t="s">
        <v>1826</v>
      </c>
      <c r="T1032">
        <v>52402</v>
      </c>
      <c r="U1032" s="1">
        <v>42010</v>
      </c>
      <c r="V1032" s="1">
        <v>42019</v>
      </c>
      <c r="W1032">
        <v>4</v>
      </c>
      <c r="X1032" s="6">
        <v>15.93</v>
      </c>
      <c r="Y1032">
        <v>86960</v>
      </c>
      <c r="Z1032">
        <v>9</v>
      </c>
      <c r="AA1032" s="10">
        <v>-362.54</v>
      </c>
      <c r="AB1032">
        <v>0.66</v>
      </c>
      <c r="AC1032" t="s">
        <v>3057</v>
      </c>
      <c r="AD1032" t="s">
        <v>3070</v>
      </c>
      <c r="AE1032" t="str">
        <f>IF(Orders[[#This Row],[Discount]]&gt;0, "Discounted", "Non-Discounted")</f>
        <v>Discounted</v>
      </c>
      <c r="AF1032">
        <f>IF(Orders[[#This Row],[Profit]]&lt;0,Orders[[#This Row],[Profit]], 0)</f>
        <v>-57.75</v>
      </c>
      <c r="AG1032">
        <f>IF(Orders[[#This Row],[Profit]]&gt;0,Orders[[#This Row],[Profit]], 0)</f>
        <v>0</v>
      </c>
      <c r="AH1032" s="7" t="str">
        <f>IFERROR((Orders[[#This Row],[Sales]]/Orders[[#This Row],[Profit_Prodcut/]])*100, "")</f>
        <v/>
      </c>
      <c r="AI1032" s="9">
        <f>Orders[[#This Row],[Discount]]</f>
        <v>0.04</v>
      </c>
    </row>
    <row r="1033" spans="1:35">
      <c r="A1033">
        <v>21387</v>
      </c>
      <c r="B1033" t="s">
        <v>109</v>
      </c>
      <c r="C1033" s="9">
        <v>0.02</v>
      </c>
      <c r="D1033" s="7">
        <v>-47.97</v>
      </c>
      <c r="E1033">
        <v>15.51</v>
      </c>
      <c r="F1033">
        <v>17.78</v>
      </c>
      <c r="G1033">
        <v>1829</v>
      </c>
      <c r="H1033" t="s">
        <v>1825</v>
      </c>
      <c r="I1033" t="s">
        <v>52</v>
      </c>
      <c r="J1033" t="s">
        <v>31</v>
      </c>
      <c r="K1033" t="s">
        <v>32</v>
      </c>
      <c r="L1033" t="s">
        <v>144</v>
      </c>
      <c r="M1033" t="s">
        <v>62</v>
      </c>
      <c r="N1033" t="s">
        <v>694</v>
      </c>
      <c r="O1033">
        <v>0.59</v>
      </c>
      <c r="P1033" t="s">
        <v>36</v>
      </c>
      <c r="Q1033" t="s">
        <v>64</v>
      </c>
      <c r="R1033" t="s">
        <v>333</v>
      </c>
      <c r="S1033" t="s">
        <v>1826</v>
      </c>
      <c r="T1033">
        <v>52402</v>
      </c>
      <c r="U1033" s="1">
        <v>42010</v>
      </c>
      <c r="V1033" s="1">
        <v>42017</v>
      </c>
      <c r="W1033">
        <v>1</v>
      </c>
      <c r="X1033" s="6">
        <v>21.28</v>
      </c>
      <c r="Y1033">
        <v>86960</v>
      </c>
      <c r="Z1033">
        <v>7</v>
      </c>
      <c r="AA1033" s="10">
        <v>-225.42</v>
      </c>
      <c r="AB1033">
        <v>0.43</v>
      </c>
      <c r="AC1033" t="s">
        <v>3057</v>
      </c>
      <c r="AD1033" t="s">
        <v>3070</v>
      </c>
      <c r="AE1033" t="str">
        <f>IF(Orders[[#This Row],[Discount]]&gt;0, "Discounted", "Non-Discounted")</f>
        <v>Discounted</v>
      </c>
      <c r="AF1033">
        <f>IF(Orders[[#This Row],[Profit]]&lt;0,Orders[[#This Row],[Profit]], 0)</f>
        <v>-47.97</v>
      </c>
      <c r="AG1033">
        <f>IF(Orders[[#This Row],[Profit]]&gt;0,Orders[[#This Row],[Profit]], 0)</f>
        <v>0</v>
      </c>
      <c r="AH1033" s="7" t="str">
        <f>IFERROR((Orders[[#This Row],[Sales]]/Orders[[#This Row],[Profit_Prodcut/]])*100, "")</f>
        <v/>
      </c>
      <c r="AI1033" s="9">
        <f>Orders[[#This Row],[Discount]]</f>
        <v>0.02</v>
      </c>
    </row>
    <row r="1034" spans="1:35">
      <c r="A1034">
        <v>23589</v>
      </c>
      <c r="B1034" t="s">
        <v>28</v>
      </c>
      <c r="C1034" s="9">
        <v>0.01</v>
      </c>
      <c r="D1034" s="7">
        <v>-219.08</v>
      </c>
      <c r="E1034">
        <v>155.99</v>
      </c>
      <c r="F1034">
        <v>8.99</v>
      </c>
      <c r="G1034">
        <v>1836</v>
      </c>
      <c r="H1034" t="s">
        <v>1828</v>
      </c>
      <c r="I1034" t="s">
        <v>30</v>
      </c>
      <c r="J1034" t="s">
        <v>31</v>
      </c>
      <c r="K1034" t="s">
        <v>80</v>
      </c>
      <c r="L1034" t="s">
        <v>81</v>
      </c>
      <c r="M1034" t="s">
        <v>62</v>
      </c>
      <c r="N1034" t="s">
        <v>999</v>
      </c>
      <c r="O1034">
        <v>0.57999999999999996</v>
      </c>
      <c r="P1034" t="s">
        <v>36</v>
      </c>
      <c r="Q1034" t="s">
        <v>37</v>
      </c>
      <c r="R1034" t="s">
        <v>48</v>
      </c>
      <c r="S1034" t="s">
        <v>279</v>
      </c>
      <c r="T1034">
        <v>94110</v>
      </c>
      <c r="U1034" s="1">
        <v>42113</v>
      </c>
      <c r="V1034" s="1">
        <v>42114</v>
      </c>
      <c r="W1034">
        <v>5</v>
      </c>
      <c r="X1034" s="6">
        <v>675.83</v>
      </c>
      <c r="Y1034">
        <v>86600</v>
      </c>
      <c r="Z1034">
        <v>1</v>
      </c>
      <c r="AA1034" s="10">
        <v>-32.42</v>
      </c>
      <c r="AB1034">
        <v>6.83</v>
      </c>
      <c r="AC1034" t="s">
        <v>3061</v>
      </c>
      <c r="AD1034" t="s">
        <v>3070</v>
      </c>
      <c r="AE1034" t="str">
        <f>IF(Orders[[#This Row],[Discount]]&gt;0, "Discounted", "Non-Discounted")</f>
        <v>Discounted</v>
      </c>
      <c r="AF1034">
        <f>IF(Orders[[#This Row],[Profit]]&lt;0,Orders[[#This Row],[Profit]], 0)</f>
        <v>-219.08</v>
      </c>
      <c r="AG1034">
        <f>IF(Orders[[#This Row],[Profit]]&gt;0,Orders[[#This Row],[Profit]], 0)</f>
        <v>0</v>
      </c>
      <c r="AH1034" s="7" t="str">
        <f>IFERROR((Orders[[#This Row],[Sales]]/Orders[[#This Row],[Profit_Prodcut/]])*100, "")</f>
        <v/>
      </c>
      <c r="AI1034" s="9">
        <f>Orders[[#This Row],[Discount]]</f>
        <v>0.01</v>
      </c>
    </row>
    <row r="1035" spans="1:35">
      <c r="A1035">
        <v>23590</v>
      </c>
      <c r="B1035" t="s">
        <v>28</v>
      </c>
      <c r="C1035" s="9">
        <v>0.01</v>
      </c>
      <c r="D1035" s="7">
        <v>-18.88</v>
      </c>
      <c r="E1035">
        <v>5.98</v>
      </c>
      <c r="F1035">
        <v>5.46</v>
      </c>
      <c r="G1035">
        <v>1837</v>
      </c>
      <c r="H1035" t="s">
        <v>1829</v>
      </c>
      <c r="I1035" t="s">
        <v>52</v>
      </c>
      <c r="J1035" t="s">
        <v>31</v>
      </c>
      <c r="K1035" t="s">
        <v>32</v>
      </c>
      <c r="L1035" t="s">
        <v>96</v>
      </c>
      <c r="M1035" t="s">
        <v>62</v>
      </c>
      <c r="N1035" t="s">
        <v>1054</v>
      </c>
      <c r="O1035">
        <v>0.36</v>
      </c>
      <c r="P1035" t="s">
        <v>36</v>
      </c>
      <c r="Q1035" t="s">
        <v>37</v>
      </c>
      <c r="R1035" t="s">
        <v>48</v>
      </c>
      <c r="S1035" t="s">
        <v>49</v>
      </c>
      <c r="T1035">
        <v>91776</v>
      </c>
      <c r="U1035" s="1">
        <v>42113</v>
      </c>
      <c r="V1035" s="1">
        <v>42115</v>
      </c>
      <c r="W1035">
        <v>4</v>
      </c>
      <c r="X1035" s="6">
        <v>28</v>
      </c>
      <c r="Y1035">
        <v>86600</v>
      </c>
      <c r="Z1035">
        <v>2</v>
      </c>
      <c r="AA1035" s="10">
        <v>-67.42</v>
      </c>
      <c r="AB1035">
        <v>0.28000000000000003</v>
      </c>
      <c r="AC1035" t="s">
        <v>3061</v>
      </c>
      <c r="AD1035" t="s">
        <v>3070</v>
      </c>
      <c r="AE1035" t="str">
        <f>IF(Orders[[#This Row],[Discount]]&gt;0, "Discounted", "Non-Discounted")</f>
        <v>Discounted</v>
      </c>
      <c r="AF1035">
        <f>IF(Orders[[#This Row],[Profit]]&lt;0,Orders[[#This Row],[Profit]], 0)</f>
        <v>-18.88</v>
      </c>
      <c r="AG1035">
        <f>IF(Orders[[#This Row],[Profit]]&gt;0,Orders[[#This Row],[Profit]], 0)</f>
        <v>0</v>
      </c>
      <c r="AH1035" s="7" t="str">
        <f>IFERROR((Orders[[#This Row],[Sales]]/Orders[[#This Row],[Profit_Prodcut/]])*100, "")</f>
        <v/>
      </c>
      <c r="AI1035" s="9">
        <f>Orders[[#This Row],[Discount]]</f>
        <v>0.01</v>
      </c>
    </row>
    <row r="1036" spans="1:35">
      <c r="A1036">
        <v>18141</v>
      </c>
      <c r="B1036" t="s">
        <v>40</v>
      </c>
      <c r="C1036" s="9">
        <v>7.0000000000000007E-2</v>
      </c>
      <c r="D1036" s="7">
        <v>369.21</v>
      </c>
      <c r="E1036">
        <v>40.98</v>
      </c>
      <c r="F1036">
        <v>2.99</v>
      </c>
      <c r="G1036">
        <v>1840</v>
      </c>
      <c r="H1036" t="s">
        <v>1830</v>
      </c>
      <c r="I1036" t="s">
        <v>52</v>
      </c>
      <c r="J1036" t="s">
        <v>43</v>
      </c>
      <c r="K1036" t="s">
        <v>32</v>
      </c>
      <c r="L1036" t="s">
        <v>112</v>
      </c>
      <c r="M1036" t="s">
        <v>62</v>
      </c>
      <c r="N1036" t="s">
        <v>1068</v>
      </c>
      <c r="O1036">
        <v>0.36</v>
      </c>
      <c r="P1036" t="s">
        <v>36</v>
      </c>
      <c r="Q1036" t="s">
        <v>56</v>
      </c>
      <c r="R1036" t="s">
        <v>196</v>
      </c>
      <c r="S1036" t="s">
        <v>1831</v>
      </c>
      <c r="T1036">
        <v>1469</v>
      </c>
      <c r="U1036" s="1">
        <v>42093</v>
      </c>
      <c r="V1036" s="1">
        <v>42095</v>
      </c>
      <c r="W1036">
        <v>13</v>
      </c>
      <c r="X1036" s="6">
        <v>535.08000000000004</v>
      </c>
      <c r="Y1036">
        <v>86599</v>
      </c>
      <c r="Z1036">
        <v>2</v>
      </c>
      <c r="AA1036" s="10">
        <v>69</v>
      </c>
      <c r="AB1036">
        <v>40.270000000000003</v>
      </c>
      <c r="AC1036" t="s">
        <v>3062</v>
      </c>
      <c r="AD1036" t="s">
        <v>3070</v>
      </c>
      <c r="AE1036" t="str">
        <f>IF(Orders[[#This Row],[Discount]]&gt;0, "Discounted", "Non-Discounted")</f>
        <v>Discounted</v>
      </c>
      <c r="AF1036">
        <f>IF(Orders[[#This Row],[Profit]]&lt;0,Orders[[#This Row],[Profit]], 0)</f>
        <v>0</v>
      </c>
      <c r="AG1036">
        <f>IF(Orders[[#This Row],[Profit]]&gt;0,Orders[[#This Row],[Profit]], 0)</f>
        <v>369.21</v>
      </c>
      <c r="AH1036" s="7">
        <f>IFERROR((Orders[[#This Row],[Sales]]/Orders[[#This Row],[Profit_Prodcut/]])*100, "")</f>
        <v>144.92565206792884</v>
      </c>
      <c r="AI1036" s="9">
        <f>Orders[[#This Row],[Discount]]</f>
        <v>7.0000000000000007E-2</v>
      </c>
    </row>
    <row r="1037" spans="1:35">
      <c r="A1037">
        <v>19139</v>
      </c>
      <c r="B1037" t="s">
        <v>28</v>
      </c>
      <c r="C1037" s="9">
        <v>0.09</v>
      </c>
      <c r="D1037" s="7">
        <v>19.350000000000001</v>
      </c>
      <c r="E1037">
        <v>35.99</v>
      </c>
      <c r="F1037">
        <v>1.1000000000000001</v>
      </c>
      <c r="G1037">
        <v>1849</v>
      </c>
      <c r="H1037" t="s">
        <v>1832</v>
      </c>
      <c r="I1037" t="s">
        <v>52</v>
      </c>
      <c r="J1037" t="s">
        <v>117</v>
      </c>
      <c r="K1037" t="s">
        <v>80</v>
      </c>
      <c r="L1037" t="s">
        <v>81</v>
      </c>
      <c r="M1037" t="s">
        <v>62</v>
      </c>
      <c r="N1037" t="s">
        <v>938</v>
      </c>
      <c r="O1037">
        <v>0.55000000000000004</v>
      </c>
      <c r="P1037" t="s">
        <v>36</v>
      </c>
      <c r="Q1037" t="s">
        <v>139</v>
      </c>
      <c r="R1037" t="s">
        <v>1280</v>
      </c>
      <c r="S1037" t="s">
        <v>1833</v>
      </c>
      <c r="T1037">
        <v>36330</v>
      </c>
      <c r="U1037" s="1">
        <v>42095</v>
      </c>
      <c r="V1037" s="1">
        <v>42097</v>
      </c>
      <c r="W1037">
        <v>8</v>
      </c>
      <c r="X1037" s="6">
        <v>222.71</v>
      </c>
      <c r="Y1037">
        <v>89697</v>
      </c>
      <c r="Z1037">
        <v>2</v>
      </c>
      <c r="AA1037" s="10">
        <v>8.69</v>
      </c>
      <c r="AB1037">
        <v>22.03</v>
      </c>
      <c r="AC1037" t="s">
        <v>3061</v>
      </c>
      <c r="AD1037" t="s">
        <v>3070</v>
      </c>
      <c r="AE1037" t="str">
        <f>IF(Orders[[#This Row],[Discount]]&gt;0, "Discounted", "Non-Discounted")</f>
        <v>Discounted</v>
      </c>
      <c r="AF1037">
        <f>IF(Orders[[#This Row],[Profit]]&lt;0,Orders[[#This Row],[Profit]], 0)</f>
        <v>0</v>
      </c>
      <c r="AG1037">
        <f>IF(Orders[[#This Row],[Profit]]&gt;0,Orders[[#This Row],[Profit]], 0)</f>
        <v>19.350000000000001</v>
      </c>
      <c r="AH1037" s="7">
        <f>IFERROR((Orders[[#This Row],[Sales]]/Orders[[#This Row],[Profit_Prodcut/]])*100, "")</f>
        <v>1150.956072351421</v>
      </c>
      <c r="AI1037" s="9">
        <f>Orders[[#This Row],[Discount]]</f>
        <v>0.09</v>
      </c>
    </row>
    <row r="1038" spans="1:35">
      <c r="A1038">
        <v>19140</v>
      </c>
      <c r="B1038" t="s">
        <v>28</v>
      </c>
      <c r="C1038" s="9">
        <v>0.01</v>
      </c>
      <c r="D1038" s="7">
        <v>-967.83</v>
      </c>
      <c r="E1038">
        <v>125.99</v>
      </c>
      <c r="F1038">
        <v>2.5</v>
      </c>
      <c r="G1038">
        <v>1849</v>
      </c>
      <c r="H1038" t="s">
        <v>1832</v>
      </c>
      <c r="I1038" t="s">
        <v>52</v>
      </c>
      <c r="J1038" t="s">
        <v>117</v>
      </c>
      <c r="K1038" t="s">
        <v>80</v>
      </c>
      <c r="L1038" t="s">
        <v>81</v>
      </c>
      <c r="M1038" t="s">
        <v>62</v>
      </c>
      <c r="N1038" t="s">
        <v>1150</v>
      </c>
      <c r="O1038">
        <v>0.6</v>
      </c>
      <c r="P1038" t="s">
        <v>36</v>
      </c>
      <c r="Q1038" t="s">
        <v>139</v>
      </c>
      <c r="R1038" t="s">
        <v>1280</v>
      </c>
      <c r="S1038" t="s">
        <v>1833</v>
      </c>
      <c r="T1038">
        <v>36330</v>
      </c>
      <c r="U1038" s="1">
        <v>42095</v>
      </c>
      <c r="V1038" s="1">
        <v>42096</v>
      </c>
      <c r="W1038">
        <v>2</v>
      </c>
      <c r="X1038" s="6">
        <v>220.52</v>
      </c>
      <c r="Y1038">
        <v>89697</v>
      </c>
      <c r="Z1038">
        <v>1</v>
      </c>
      <c r="AA1038" s="10">
        <v>-438.89</v>
      </c>
      <c r="AB1038">
        <v>2.23</v>
      </c>
      <c r="AC1038" t="s">
        <v>3061</v>
      </c>
      <c r="AD1038" t="s">
        <v>3070</v>
      </c>
      <c r="AE1038" t="str">
        <f>IF(Orders[[#This Row],[Discount]]&gt;0, "Discounted", "Non-Discounted")</f>
        <v>Discounted</v>
      </c>
      <c r="AF1038">
        <f>IF(Orders[[#This Row],[Profit]]&lt;0,Orders[[#This Row],[Profit]], 0)</f>
        <v>-967.83</v>
      </c>
      <c r="AG1038">
        <f>IF(Orders[[#This Row],[Profit]]&gt;0,Orders[[#This Row],[Profit]], 0)</f>
        <v>0</v>
      </c>
      <c r="AH1038" s="7" t="str">
        <f>IFERROR((Orders[[#This Row],[Sales]]/Orders[[#This Row],[Profit_Prodcut/]])*100, "")</f>
        <v/>
      </c>
      <c r="AI1038" s="9">
        <f>Orders[[#This Row],[Discount]]</f>
        <v>0.01</v>
      </c>
    </row>
    <row r="1039" spans="1:35">
      <c r="A1039">
        <v>19141</v>
      </c>
      <c r="B1039" t="s">
        <v>40</v>
      </c>
      <c r="C1039" s="9">
        <v>0.06</v>
      </c>
      <c r="D1039" s="7">
        <v>-28.45</v>
      </c>
      <c r="E1039">
        <v>6.48</v>
      </c>
      <c r="F1039">
        <v>5.14</v>
      </c>
      <c r="G1039">
        <v>1852</v>
      </c>
      <c r="H1039" t="s">
        <v>1834</v>
      </c>
      <c r="I1039" t="s">
        <v>30</v>
      </c>
      <c r="J1039" t="s">
        <v>43</v>
      </c>
      <c r="K1039" t="s">
        <v>32</v>
      </c>
      <c r="L1039" t="s">
        <v>96</v>
      </c>
      <c r="M1039" t="s">
        <v>62</v>
      </c>
      <c r="N1039" t="s">
        <v>941</v>
      </c>
      <c r="O1039">
        <v>0.37</v>
      </c>
      <c r="P1039" t="s">
        <v>36</v>
      </c>
      <c r="Q1039" t="s">
        <v>37</v>
      </c>
      <c r="R1039" t="s">
        <v>48</v>
      </c>
      <c r="S1039" t="s">
        <v>1835</v>
      </c>
      <c r="T1039">
        <v>92008</v>
      </c>
      <c r="U1039" s="1">
        <v>42082</v>
      </c>
      <c r="V1039" s="1">
        <v>42084</v>
      </c>
      <c r="W1039">
        <v>10</v>
      </c>
      <c r="X1039" s="6">
        <v>68.34</v>
      </c>
      <c r="Y1039">
        <v>86847</v>
      </c>
      <c r="Z1039">
        <v>2</v>
      </c>
      <c r="AA1039" s="10">
        <v>-41.63</v>
      </c>
      <c r="AB1039">
        <v>4.3600000000000003</v>
      </c>
      <c r="AC1039" t="s">
        <v>3062</v>
      </c>
      <c r="AD1039" t="s">
        <v>3070</v>
      </c>
      <c r="AE1039" t="str">
        <f>IF(Orders[[#This Row],[Discount]]&gt;0, "Discounted", "Non-Discounted")</f>
        <v>Discounted</v>
      </c>
      <c r="AF1039">
        <f>IF(Orders[[#This Row],[Profit]]&lt;0,Orders[[#This Row],[Profit]], 0)</f>
        <v>-28.45</v>
      </c>
      <c r="AG1039">
        <f>IF(Orders[[#This Row],[Profit]]&gt;0,Orders[[#This Row],[Profit]], 0)</f>
        <v>0</v>
      </c>
      <c r="AH1039" s="7" t="str">
        <f>IFERROR((Orders[[#This Row],[Sales]]/Orders[[#This Row],[Profit_Prodcut/]])*100, "")</f>
        <v/>
      </c>
      <c r="AI1039" s="9">
        <f>Orders[[#This Row],[Discount]]</f>
        <v>0.06</v>
      </c>
    </row>
    <row r="1040" spans="1:35">
      <c r="A1040">
        <v>19142</v>
      </c>
      <c r="B1040" t="s">
        <v>40</v>
      </c>
      <c r="C1040" s="9">
        <v>0.02</v>
      </c>
      <c r="D1040" s="7">
        <v>72.78</v>
      </c>
      <c r="E1040">
        <v>30.73</v>
      </c>
      <c r="F1040">
        <v>4</v>
      </c>
      <c r="G1040">
        <v>1854</v>
      </c>
      <c r="H1040" t="s">
        <v>1836</v>
      </c>
      <c r="I1040" t="s">
        <v>52</v>
      </c>
      <c r="J1040" t="s">
        <v>43</v>
      </c>
      <c r="K1040" t="s">
        <v>80</v>
      </c>
      <c r="L1040" t="s">
        <v>183</v>
      </c>
      <c r="M1040" t="s">
        <v>62</v>
      </c>
      <c r="N1040" t="s">
        <v>291</v>
      </c>
      <c r="O1040">
        <v>0.75</v>
      </c>
      <c r="P1040" t="s">
        <v>36</v>
      </c>
      <c r="Q1040" t="s">
        <v>56</v>
      </c>
      <c r="R1040" t="s">
        <v>231</v>
      </c>
      <c r="S1040" t="s">
        <v>690</v>
      </c>
      <c r="T1040">
        <v>6478</v>
      </c>
      <c r="U1040" s="1">
        <v>42082</v>
      </c>
      <c r="V1040" s="1">
        <v>42085</v>
      </c>
      <c r="W1040">
        <v>16</v>
      </c>
      <c r="X1040" s="6">
        <v>522.22</v>
      </c>
      <c r="Y1040">
        <v>86847</v>
      </c>
      <c r="Z1040">
        <v>3</v>
      </c>
      <c r="AA1040" s="10">
        <v>13.94</v>
      </c>
      <c r="AB1040">
        <v>10.66</v>
      </c>
      <c r="AC1040" t="s">
        <v>3062</v>
      </c>
      <c r="AD1040" t="s">
        <v>3070</v>
      </c>
      <c r="AE1040" t="str">
        <f>IF(Orders[[#This Row],[Discount]]&gt;0, "Discounted", "Non-Discounted")</f>
        <v>Discounted</v>
      </c>
      <c r="AF1040">
        <f>IF(Orders[[#This Row],[Profit]]&lt;0,Orders[[#This Row],[Profit]], 0)</f>
        <v>0</v>
      </c>
      <c r="AG1040">
        <f>IF(Orders[[#This Row],[Profit]]&gt;0,Orders[[#This Row],[Profit]], 0)</f>
        <v>72.78</v>
      </c>
      <c r="AH1040" s="7">
        <f>IFERROR((Orders[[#This Row],[Sales]]/Orders[[#This Row],[Profit_Prodcut/]])*100, "")</f>
        <v>717.53228909040945</v>
      </c>
      <c r="AI1040" s="9">
        <f>Orders[[#This Row],[Discount]]</f>
        <v>0.02</v>
      </c>
    </row>
    <row r="1041" spans="1:35">
      <c r="A1041">
        <v>20036</v>
      </c>
      <c r="B1041" t="s">
        <v>50</v>
      </c>
      <c r="C1041" s="9">
        <v>0.09</v>
      </c>
      <c r="D1041" s="7">
        <v>13.23</v>
      </c>
      <c r="E1041">
        <v>5.98</v>
      </c>
      <c r="F1041">
        <v>1.49</v>
      </c>
      <c r="G1041">
        <v>1860</v>
      </c>
      <c r="H1041" t="s">
        <v>1837</v>
      </c>
      <c r="I1041" t="s">
        <v>52</v>
      </c>
      <c r="J1041" t="s">
        <v>43</v>
      </c>
      <c r="K1041" t="s">
        <v>32</v>
      </c>
      <c r="L1041" t="s">
        <v>112</v>
      </c>
      <c r="M1041" t="s">
        <v>62</v>
      </c>
      <c r="N1041" t="s">
        <v>1023</v>
      </c>
      <c r="O1041">
        <v>0.39</v>
      </c>
      <c r="P1041" t="s">
        <v>36</v>
      </c>
      <c r="Q1041" t="s">
        <v>56</v>
      </c>
      <c r="R1041" t="s">
        <v>196</v>
      </c>
      <c r="S1041" t="s">
        <v>1838</v>
      </c>
      <c r="T1041">
        <v>1570</v>
      </c>
      <c r="U1041" s="1">
        <v>42170</v>
      </c>
      <c r="V1041" s="1">
        <v>42172</v>
      </c>
      <c r="W1041">
        <v>5</v>
      </c>
      <c r="X1041" s="6">
        <v>28.01</v>
      </c>
      <c r="Y1041">
        <v>86846</v>
      </c>
      <c r="Z1041">
        <v>2</v>
      </c>
      <c r="AA1041" s="10">
        <v>47.23</v>
      </c>
      <c r="AB1041">
        <v>2.77</v>
      </c>
      <c r="AC1041" t="s">
        <v>3058</v>
      </c>
      <c r="AD1041" t="s">
        <v>3070</v>
      </c>
      <c r="AE1041" t="str">
        <f>IF(Orders[[#This Row],[Discount]]&gt;0, "Discounted", "Non-Discounted")</f>
        <v>Discounted</v>
      </c>
      <c r="AF1041">
        <f>IF(Orders[[#This Row],[Profit]]&lt;0,Orders[[#This Row],[Profit]], 0)</f>
        <v>0</v>
      </c>
      <c r="AG1041">
        <f>IF(Orders[[#This Row],[Profit]]&gt;0,Orders[[#This Row],[Profit]], 0)</f>
        <v>13.23</v>
      </c>
      <c r="AH1041" s="7">
        <f>IFERROR((Orders[[#This Row],[Sales]]/Orders[[#This Row],[Profit_Prodcut/]])*100, "")</f>
        <v>211.71579743008314</v>
      </c>
      <c r="AI1041" s="9">
        <f>Orders[[#This Row],[Discount]]</f>
        <v>0.09</v>
      </c>
    </row>
    <row r="1042" spans="1:35">
      <c r="A1042">
        <v>18879</v>
      </c>
      <c r="B1042" t="s">
        <v>40</v>
      </c>
      <c r="C1042" s="9">
        <v>0.08</v>
      </c>
      <c r="D1042" s="7">
        <v>-88.82</v>
      </c>
      <c r="E1042">
        <v>8.09</v>
      </c>
      <c r="F1042">
        <v>7.96</v>
      </c>
      <c r="G1042">
        <v>1869</v>
      </c>
      <c r="H1042" t="s">
        <v>1839</v>
      </c>
      <c r="I1042" t="s">
        <v>52</v>
      </c>
      <c r="J1042" t="s">
        <v>117</v>
      </c>
      <c r="K1042" t="s">
        <v>44</v>
      </c>
      <c r="L1042" t="s">
        <v>53</v>
      </c>
      <c r="M1042" t="s">
        <v>62</v>
      </c>
      <c r="N1042" t="s">
        <v>160</v>
      </c>
      <c r="O1042">
        <v>0.49</v>
      </c>
      <c r="P1042" t="s">
        <v>36</v>
      </c>
      <c r="Q1042" t="s">
        <v>37</v>
      </c>
      <c r="R1042" t="s">
        <v>369</v>
      </c>
      <c r="S1042" t="s">
        <v>1840</v>
      </c>
      <c r="T1042">
        <v>88310</v>
      </c>
      <c r="U1042" s="1">
        <v>42127</v>
      </c>
      <c r="V1042" s="1">
        <v>42128</v>
      </c>
      <c r="W1042">
        <v>10</v>
      </c>
      <c r="X1042" s="6">
        <v>80.349999999999994</v>
      </c>
      <c r="Y1042">
        <v>89209</v>
      </c>
      <c r="Z1042">
        <v>1</v>
      </c>
      <c r="AA1042" s="10">
        <v>-110.54</v>
      </c>
      <c r="AB1042">
        <v>6.99</v>
      </c>
      <c r="AC1042" t="s">
        <v>3060</v>
      </c>
      <c r="AD1042" t="s">
        <v>3070</v>
      </c>
      <c r="AE1042" t="str">
        <f>IF(Orders[[#This Row],[Discount]]&gt;0, "Discounted", "Non-Discounted")</f>
        <v>Discounted</v>
      </c>
      <c r="AF1042">
        <f>IF(Orders[[#This Row],[Profit]]&lt;0,Orders[[#This Row],[Profit]], 0)</f>
        <v>-88.82</v>
      </c>
      <c r="AG1042">
        <f>IF(Orders[[#This Row],[Profit]]&gt;0,Orders[[#This Row],[Profit]], 0)</f>
        <v>0</v>
      </c>
      <c r="AH1042" s="7" t="str">
        <f>IFERROR((Orders[[#This Row],[Sales]]/Orders[[#This Row],[Profit_Prodcut/]])*100, "")</f>
        <v/>
      </c>
      <c r="AI1042" s="9">
        <f>Orders[[#This Row],[Discount]]</f>
        <v>0.08</v>
      </c>
    </row>
    <row r="1043" spans="1:35">
      <c r="A1043">
        <v>19415</v>
      </c>
      <c r="B1043" t="s">
        <v>59</v>
      </c>
      <c r="C1043" s="9">
        <v>0.03</v>
      </c>
      <c r="D1043" s="7">
        <v>15.35</v>
      </c>
      <c r="E1043">
        <v>90.48</v>
      </c>
      <c r="F1043">
        <v>19.989999999999998</v>
      </c>
      <c r="G1043">
        <v>1873</v>
      </c>
      <c r="H1043" t="s">
        <v>1841</v>
      </c>
      <c r="I1043" t="s">
        <v>52</v>
      </c>
      <c r="J1043" t="s">
        <v>31</v>
      </c>
      <c r="K1043" t="s">
        <v>32</v>
      </c>
      <c r="L1043" t="s">
        <v>72</v>
      </c>
      <c r="M1043" t="s">
        <v>62</v>
      </c>
      <c r="N1043" t="s">
        <v>1842</v>
      </c>
      <c r="O1043">
        <v>0.4</v>
      </c>
      <c r="P1043" t="s">
        <v>36</v>
      </c>
      <c r="Q1043" t="s">
        <v>139</v>
      </c>
      <c r="R1043" t="s">
        <v>365</v>
      </c>
      <c r="S1043" t="s">
        <v>1843</v>
      </c>
      <c r="T1043">
        <v>33403</v>
      </c>
      <c r="U1043" s="1">
        <v>42021</v>
      </c>
      <c r="V1043" s="1">
        <v>42023</v>
      </c>
      <c r="W1043">
        <v>1</v>
      </c>
      <c r="X1043" s="6">
        <v>99.69</v>
      </c>
      <c r="Y1043">
        <v>90099</v>
      </c>
      <c r="Z1043">
        <v>2</v>
      </c>
      <c r="AA1043" s="10">
        <v>15.4</v>
      </c>
      <c r="AB1043">
        <v>3.08</v>
      </c>
      <c r="AC1043" t="s">
        <v>3057</v>
      </c>
      <c r="AD1043" t="s">
        <v>3070</v>
      </c>
      <c r="AE1043" t="str">
        <f>IF(Orders[[#This Row],[Discount]]&gt;0, "Discounted", "Non-Discounted")</f>
        <v>Discounted</v>
      </c>
      <c r="AF1043">
        <f>IF(Orders[[#This Row],[Profit]]&lt;0,Orders[[#This Row],[Profit]], 0)</f>
        <v>0</v>
      </c>
      <c r="AG1043">
        <f>IF(Orders[[#This Row],[Profit]]&gt;0,Orders[[#This Row],[Profit]], 0)</f>
        <v>15.35</v>
      </c>
      <c r="AH1043" s="7">
        <f>IFERROR((Orders[[#This Row],[Sales]]/Orders[[#This Row],[Profit_Prodcut/]])*100, "")</f>
        <v>649.4462540716612</v>
      </c>
      <c r="AI1043" s="9">
        <f>Orders[[#This Row],[Discount]]</f>
        <v>0.03</v>
      </c>
    </row>
    <row r="1044" spans="1:35">
      <c r="A1044">
        <v>19416</v>
      </c>
      <c r="B1044" t="s">
        <v>59</v>
      </c>
      <c r="C1044" s="9">
        <v>0.06</v>
      </c>
      <c r="D1044" s="7">
        <v>-357.92</v>
      </c>
      <c r="E1044">
        <v>22.84</v>
      </c>
      <c r="F1044">
        <v>8.18</v>
      </c>
      <c r="G1044">
        <v>1873</v>
      </c>
      <c r="H1044" t="s">
        <v>1841</v>
      </c>
      <c r="I1044" t="s">
        <v>52</v>
      </c>
      <c r="J1044" t="s">
        <v>31</v>
      </c>
      <c r="K1044" t="s">
        <v>32</v>
      </c>
      <c r="L1044" t="s">
        <v>96</v>
      </c>
      <c r="M1044" t="s">
        <v>62</v>
      </c>
      <c r="N1044" t="s">
        <v>1844</v>
      </c>
      <c r="O1044">
        <v>0.39</v>
      </c>
      <c r="P1044" t="s">
        <v>36</v>
      </c>
      <c r="Q1044" t="s">
        <v>139</v>
      </c>
      <c r="R1044" t="s">
        <v>365</v>
      </c>
      <c r="S1044" t="s">
        <v>1843</v>
      </c>
      <c r="T1044">
        <v>33403</v>
      </c>
      <c r="U1044" s="1">
        <v>42021</v>
      </c>
      <c r="V1044" s="1">
        <v>42021</v>
      </c>
      <c r="W1044">
        <v>7</v>
      </c>
      <c r="X1044" s="6">
        <v>152.49</v>
      </c>
      <c r="Y1044">
        <v>90099</v>
      </c>
      <c r="Z1044">
        <v>0</v>
      </c>
      <c r="AA1044" s="10">
        <v>-234.72</v>
      </c>
      <c r="AB1044">
        <v>9.73</v>
      </c>
      <c r="AC1044" t="s">
        <v>3057</v>
      </c>
      <c r="AD1044" t="s">
        <v>3070</v>
      </c>
      <c r="AE1044" t="str">
        <f>IF(Orders[[#This Row],[Discount]]&gt;0, "Discounted", "Non-Discounted")</f>
        <v>Discounted</v>
      </c>
      <c r="AF1044">
        <f>IF(Orders[[#This Row],[Profit]]&lt;0,Orders[[#This Row],[Profit]], 0)</f>
        <v>-357.92</v>
      </c>
      <c r="AG1044">
        <f>IF(Orders[[#This Row],[Profit]]&gt;0,Orders[[#This Row],[Profit]], 0)</f>
        <v>0</v>
      </c>
      <c r="AH1044" s="7" t="str">
        <f>IFERROR((Orders[[#This Row],[Sales]]/Orders[[#This Row],[Profit_Prodcut/]])*100, "")</f>
        <v/>
      </c>
      <c r="AI1044" s="9">
        <f>Orders[[#This Row],[Discount]]</f>
        <v>0.06</v>
      </c>
    </row>
    <row r="1045" spans="1:35">
      <c r="A1045">
        <v>20844</v>
      </c>
      <c r="B1045" t="s">
        <v>50</v>
      </c>
      <c r="C1045" s="9">
        <v>0.09</v>
      </c>
      <c r="D1045" s="7">
        <v>34.299999999999997</v>
      </c>
      <c r="E1045">
        <v>95.99</v>
      </c>
      <c r="F1045">
        <v>4.9000000000000004</v>
      </c>
      <c r="G1045">
        <v>1875</v>
      </c>
      <c r="H1045" t="s">
        <v>1845</v>
      </c>
      <c r="I1045" t="s">
        <v>52</v>
      </c>
      <c r="J1045" t="s">
        <v>117</v>
      </c>
      <c r="K1045" t="s">
        <v>80</v>
      </c>
      <c r="L1045" t="s">
        <v>81</v>
      </c>
      <c r="M1045" t="s">
        <v>62</v>
      </c>
      <c r="N1045" t="s">
        <v>257</v>
      </c>
      <c r="O1045">
        <v>0.56000000000000005</v>
      </c>
      <c r="P1045" t="s">
        <v>36</v>
      </c>
      <c r="Q1045" t="s">
        <v>139</v>
      </c>
      <c r="R1045" t="s">
        <v>140</v>
      </c>
      <c r="S1045" t="s">
        <v>1846</v>
      </c>
      <c r="T1045">
        <v>23320</v>
      </c>
      <c r="U1045" s="1">
        <v>42033</v>
      </c>
      <c r="V1045" s="1">
        <v>42035</v>
      </c>
      <c r="W1045">
        <v>4</v>
      </c>
      <c r="X1045" s="6">
        <v>320.75</v>
      </c>
      <c r="Y1045">
        <v>90899</v>
      </c>
      <c r="Z1045">
        <v>2</v>
      </c>
      <c r="AA1045" s="10">
        <v>10.69</v>
      </c>
      <c r="AB1045">
        <v>31.72</v>
      </c>
      <c r="AC1045" t="s">
        <v>3057</v>
      </c>
      <c r="AD1045" t="s">
        <v>3070</v>
      </c>
      <c r="AE1045" t="str">
        <f>IF(Orders[[#This Row],[Discount]]&gt;0, "Discounted", "Non-Discounted")</f>
        <v>Discounted</v>
      </c>
      <c r="AF1045">
        <f>IF(Orders[[#This Row],[Profit]]&lt;0,Orders[[#This Row],[Profit]], 0)</f>
        <v>0</v>
      </c>
      <c r="AG1045">
        <f>IF(Orders[[#This Row],[Profit]]&gt;0,Orders[[#This Row],[Profit]], 0)</f>
        <v>34.299999999999997</v>
      </c>
      <c r="AH1045" s="7">
        <f>IFERROR((Orders[[#This Row],[Sales]]/Orders[[#This Row],[Profit_Prodcut/]])*100, "")</f>
        <v>935.13119533527697</v>
      </c>
      <c r="AI1045" s="9">
        <f>Orders[[#This Row],[Discount]]</f>
        <v>0.09</v>
      </c>
    </row>
    <row r="1046" spans="1:35">
      <c r="A1046">
        <v>18284</v>
      </c>
      <c r="B1046" t="s">
        <v>40</v>
      </c>
      <c r="C1046" s="9">
        <v>0.09</v>
      </c>
      <c r="D1046" s="7">
        <v>-7.96</v>
      </c>
      <c r="E1046">
        <v>5.78</v>
      </c>
      <c r="F1046">
        <v>5.67</v>
      </c>
      <c r="G1046">
        <v>1882</v>
      </c>
      <c r="H1046" t="s">
        <v>1847</v>
      </c>
      <c r="I1046" t="s">
        <v>52</v>
      </c>
      <c r="J1046" t="s">
        <v>43</v>
      </c>
      <c r="K1046" t="s">
        <v>32</v>
      </c>
      <c r="L1046" t="s">
        <v>96</v>
      </c>
      <c r="M1046" t="s">
        <v>62</v>
      </c>
      <c r="N1046" t="s">
        <v>639</v>
      </c>
      <c r="O1046">
        <v>0.36</v>
      </c>
      <c r="P1046" t="s">
        <v>36</v>
      </c>
      <c r="Q1046" t="s">
        <v>56</v>
      </c>
      <c r="R1046" t="s">
        <v>57</v>
      </c>
      <c r="S1046" t="s">
        <v>1848</v>
      </c>
      <c r="T1046">
        <v>7036</v>
      </c>
      <c r="U1046" s="1">
        <v>42064</v>
      </c>
      <c r="V1046" s="1">
        <v>42066</v>
      </c>
      <c r="W1046">
        <v>1</v>
      </c>
      <c r="X1046" s="6">
        <v>11.35</v>
      </c>
      <c r="Y1046">
        <v>87378</v>
      </c>
      <c r="Z1046">
        <v>2</v>
      </c>
      <c r="AA1046" s="10">
        <v>-70.13</v>
      </c>
      <c r="AB1046">
        <v>1.1200000000000001</v>
      </c>
      <c r="AC1046" t="s">
        <v>3062</v>
      </c>
      <c r="AD1046" t="s">
        <v>3070</v>
      </c>
      <c r="AE1046" t="str">
        <f>IF(Orders[[#This Row],[Discount]]&gt;0, "Discounted", "Non-Discounted")</f>
        <v>Discounted</v>
      </c>
      <c r="AF1046">
        <f>IF(Orders[[#This Row],[Profit]]&lt;0,Orders[[#This Row],[Profit]], 0)</f>
        <v>-7.96</v>
      </c>
      <c r="AG1046">
        <f>IF(Orders[[#This Row],[Profit]]&gt;0,Orders[[#This Row],[Profit]], 0)</f>
        <v>0</v>
      </c>
      <c r="AH1046" s="7" t="str">
        <f>IFERROR((Orders[[#This Row],[Sales]]/Orders[[#This Row],[Profit_Prodcut/]])*100, "")</f>
        <v/>
      </c>
      <c r="AI1046" s="9">
        <f>Orders[[#This Row],[Discount]]</f>
        <v>0.09</v>
      </c>
    </row>
    <row r="1047" spans="1:35">
      <c r="A1047">
        <v>18283</v>
      </c>
      <c r="B1047" t="s">
        <v>40</v>
      </c>
      <c r="C1047" s="9">
        <v>0.05</v>
      </c>
      <c r="D1047" s="7">
        <v>4407.4399999999996</v>
      </c>
      <c r="E1047">
        <v>535.64</v>
      </c>
      <c r="F1047">
        <v>14.7</v>
      </c>
      <c r="G1047">
        <v>1885</v>
      </c>
      <c r="H1047" t="s">
        <v>1849</v>
      </c>
      <c r="I1047" t="s">
        <v>42</v>
      </c>
      <c r="J1047" t="s">
        <v>43</v>
      </c>
      <c r="K1047" t="s">
        <v>80</v>
      </c>
      <c r="L1047" t="s">
        <v>88</v>
      </c>
      <c r="M1047" t="s">
        <v>46</v>
      </c>
      <c r="N1047" t="s">
        <v>1850</v>
      </c>
      <c r="O1047">
        <v>0.59</v>
      </c>
      <c r="P1047" t="s">
        <v>36</v>
      </c>
      <c r="Q1047" t="s">
        <v>56</v>
      </c>
      <c r="R1047" t="s">
        <v>472</v>
      </c>
      <c r="S1047" t="s">
        <v>1851</v>
      </c>
      <c r="T1047">
        <v>2806</v>
      </c>
      <c r="U1047" s="1">
        <v>42064</v>
      </c>
      <c r="V1047" s="1">
        <v>42066</v>
      </c>
      <c r="W1047">
        <v>15</v>
      </c>
      <c r="X1047" s="6">
        <v>7029.1</v>
      </c>
      <c r="Y1047">
        <v>87378</v>
      </c>
      <c r="Z1047">
        <v>2</v>
      </c>
      <c r="AA1047" s="10">
        <v>62.7</v>
      </c>
      <c r="AB1047">
        <v>369.95</v>
      </c>
      <c r="AC1047" t="s">
        <v>3062</v>
      </c>
      <c r="AD1047" t="s">
        <v>3070</v>
      </c>
      <c r="AE1047" t="str">
        <f>IF(Orders[[#This Row],[Discount]]&gt;0, "Discounted", "Non-Discounted")</f>
        <v>Discounted</v>
      </c>
      <c r="AF1047">
        <f>IF(Orders[[#This Row],[Profit]]&lt;0,Orders[[#This Row],[Profit]], 0)</f>
        <v>0</v>
      </c>
      <c r="AG1047">
        <f>IF(Orders[[#This Row],[Profit]]&gt;0,Orders[[#This Row],[Profit]], 0)</f>
        <v>4407.4399999999996</v>
      </c>
      <c r="AH1047" s="7">
        <f>IFERROR((Orders[[#This Row],[Sales]]/Orders[[#This Row],[Profit_Prodcut/]])*100, "")</f>
        <v>159.48260214546315</v>
      </c>
      <c r="AI1047" s="9">
        <f>Orders[[#This Row],[Discount]]</f>
        <v>0.05</v>
      </c>
    </row>
    <row r="1048" spans="1:35">
      <c r="A1048">
        <v>19918</v>
      </c>
      <c r="B1048" t="s">
        <v>109</v>
      </c>
      <c r="C1048" s="9">
        <v>0.09</v>
      </c>
      <c r="D1048" s="7">
        <v>-1025.02</v>
      </c>
      <c r="E1048">
        <v>78.8</v>
      </c>
      <c r="F1048">
        <v>35</v>
      </c>
      <c r="G1048">
        <v>1889</v>
      </c>
      <c r="H1048" t="s">
        <v>1852</v>
      </c>
      <c r="I1048" t="s">
        <v>52</v>
      </c>
      <c r="J1048" t="s">
        <v>43</v>
      </c>
      <c r="K1048" t="s">
        <v>32</v>
      </c>
      <c r="L1048" t="s">
        <v>144</v>
      </c>
      <c r="M1048" t="s">
        <v>239</v>
      </c>
      <c r="N1048" t="s">
        <v>1853</v>
      </c>
      <c r="O1048">
        <v>0.83</v>
      </c>
      <c r="P1048" t="s">
        <v>36</v>
      </c>
      <c r="Q1048" t="s">
        <v>56</v>
      </c>
      <c r="R1048" t="s">
        <v>157</v>
      </c>
      <c r="S1048" t="s">
        <v>1741</v>
      </c>
      <c r="T1048">
        <v>45429</v>
      </c>
      <c r="U1048" s="1">
        <v>42111</v>
      </c>
      <c r="V1048" s="1">
        <v>42115</v>
      </c>
      <c r="W1048">
        <v>14</v>
      </c>
      <c r="X1048" s="6">
        <v>1059.3800000000001</v>
      </c>
      <c r="Y1048">
        <v>90631</v>
      </c>
      <c r="Z1048">
        <v>4</v>
      </c>
      <c r="AA1048" s="10">
        <v>-96.76</v>
      </c>
      <c r="AB1048">
        <v>104.77</v>
      </c>
      <c r="AC1048" t="s">
        <v>3061</v>
      </c>
      <c r="AD1048" t="s">
        <v>3070</v>
      </c>
      <c r="AE1048" t="str">
        <f>IF(Orders[[#This Row],[Discount]]&gt;0, "Discounted", "Non-Discounted")</f>
        <v>Discounted</v>
      </c>
      <c r="AF1048">
        <f>IF(Orders[[#This Row],[Profit]]&lt;0,Orders[[#This Row],[Profit]], 0)</f>
        <v>-1025.02</v>
      </c>
      <c r="AG1048">
        <f>IF(Orders[[#This Row],[Profit]]&gt;0,Orders[[#This Row],[Profit]], 0)</f>
        <v>0</v>
      </c>
      <c r="AH1048" s="7" t="str">
        <f>IFERROR((Orders[[#This Row],[Sales]]/Orders[[#This Row],[Profit_Prodcut/]])*100, "")</f>
        <v/>
      </c>
      <c r="AI1048" s="9">
        <f>Orders[[#This Row],[Discount]]</f>
        <v>0.09</v>
      </c>
    </row>
    <row r="1049" spans="1:35">
      <c r="A1049">
        <v>23886</v>
      </c>
      <c r="B1049" t="s">
        <v>40</v>
      </c>
      <c r="C1049" s="9">
        <v>0.03</v>
      </c>
      <c r="D1049" s="7">
        <v>429.75</v>
      </c>
      <c r="E1049">
        <v>320.64</v>
      </c>
      <c r="F1049">
        <v>29.2</v>
      </c>
      <c r="G1049">
        <v>1891</v>
      </c>
      <c r="H1049" t="s">
        <v>1854</v>
      </c>
      <c r="I1049" t="s">
        <v>42</v>
      </c>
      <c r="J1049" t="s">
        <v>43</v>
      </c>
      <c r="K1049" t="s">
        <v>44</v>
      </c>
      <c r="L1049" t="s">
        <v>155</v>
      </c>
      <c r="M1049" t="s">
        <v>124</v>
      </c>
      <c r="N1049" t="s">
        <v>1855</v>
      </c>
      <c r="O1049">
        <v>0.66</v>
      </c>
      <c r="P1049" t="s">
        <v>36</v>
      </c>
      <c r="Q1049" t="s">
        <v>56</v>
      </c>
      <c r="R1049" t="s">
        <v>157</v>
      </c>
      <c r="S1049" t="s">
        <v>1856</v>
      </c>
      <c r="T1049">
        <v>45801</v>
      </c>
      <c r="U1049" s="1">
        <v>42099</v>
      </c>
      <c r="V1049" s="1">
        <v>42101</v>
      </c>
      <c r="W1049">
        <v>7</v>
      </c>
      <c r="X1049" s="6">
        <v>2233.46</v>
      </c>
      <c r="Y1049">
        <v>90630</v>
      </c>
      <c r="Z1049">
        <v>2</v>
      </c>
      <c r="AA1049" s="10">
        <v>19.239999999999998</v>
      </c>
      <c r="AB1049">
        <v>69.08</v>
      </c>
      <c r="AC1049" t="s">
        <v>3061</v>
      </c>
      <c r="AD1049" t="s">
        <v>3070</v>
      </c>
      <c r="AE1049" t="str">
        <f>IF(Orders[[#This Row],[Discount]]&gt;0, "Discounted", "Non-Discounted")</f>
        <v>Discounted</v>
      </c>
      <c r="AF1049">
        <f>IF(Orders[[#This Row],[Profit]]&lt;0,Orders[[#This Row],[Profit]], 0)</f>
        <v>0</v>
      </c>
      <c r="AG1049">
        <f>IF(Orders[[#This Row],[Profit]]&gt;0,Orders[[#This Row],[Profit]], 0)</f>
        <v>429.75</v>
      </c>
      <c r="AH1049" s="7">
        <f>IFERROR((Orders[[#This Row],[Sales]]/Orders[[#This Row],[Profit_Prodcut/]])*100, "")</f>
        <v>519.71146015125078</v>
      </c>
      <c r="AI1049" s="9">
        <f>Orders[[#This Row],[Discount]]</f>
        <v>0.03</v>
      </c>
    </row>
    <row r="1050" spans="1:35">
      <c r="A1050">
        <v>22858</v>
      </c>
      <c r="B1050" t="s">
        <v>109</v>
      </c>
      <c r="C1050" s="9">
        <v>0.03</v>
      </c>
      <c r="D1050" s="7">
        <v>588.54</v>
      </c>
      <c r="E1050">
        <v>180.98</v>
      </c>
      <c r="F1050">
        <v>26.2</v>
      </c>
      <c r="G1050">
        <v>1893</v>
      </c>
      <c r="H1050" t="s">
        <v>1857</v>
      </c>
      <c r="I1050" t="s">
        <v>42</v>
      </c>
      <c r="J1050" t="s">
        <v>117</v>
      </c>
      <c r="K1050" t="s">
        <v>44</v>
      </c>
      <c r="L1050" t="s">
        <v>45</v>
      </c>
      <c r="M1050" t="s">
        <v>46</v>
      </c>
      <c r="N1050" t="s">
        <v>244</v>
      </c>
      <c r="O1050">
        <v>0.59</v>
      </c>
      <c r="P1050" t="s">
        <v>36</v>
      </c>
      <c r="Q1050" t="s">
        <v>64</v>
      </c>
      <c r="R1050" t="s">
        <v>509</v>
      </c>
      <c r="S1050" t="s">
        <v>1858</v>
      </c>
      <c r="T1050">
        <v>63119</v>
      </c>
      <c r="U1050" s="1">
        <v>42120</v>
      </c>
      <c r="V1050" s="1">
        <v>42124</v>
      </c>
      <c r="W1050">
        <v>5</v>
      </c>
      <c r="X1050" s="6">
        <v>928.92</v>
      </c>
      <c r="Y1050">
        <v>91262</v>
      </c>
      <c r="Z1050">
        <v>4</v>
      </c>
      <c r="AA1050" s="10">
        <v>63.36</v>
      </c>
      <c r="AB1050">
        <v>28.73</v>
      </c>
      <c r="AC1050" t="s">
        <v>3061</v>
      </c>
      <c r="AD1050" t="s">
        <v>3070</v>
      </c>
      <c r="AE1050" t="str">
        <f>IF(Orders[[#This Row],[Discount]]&gt;0, "Discounted", "Non-Discounted")</f>
        <v>Discounted</v>
      </c>
      <c r="AF1050">
        <f>IF(Orders[[#This Row],[Profit]]&lt;0,Orders[[#This Row],[Profit]], 0)</f>
        <v>0</v>
      </c>
      <c r="AG1050">
        <f>IF(Orders[[#This Row],[Profit]]&gt;0,Orders[[#This Row],[Profit]], 0)</f>
        <v>588.54</v>
      </c>
      <c r="AH1050" s="7">
        <f>IFERROR((Orders[[#This Row],[Sales]]/Orders[[#This Row],[Profit_Prodcut/]])*100, "")</f>
        <v>157.83464165562239</v>
      </c>
      <c r="AI1050" s="9">
        <f>Orders[[#This Row],[Discount]]</f>
        <v>0.03</v>
      </c>
    </row>
    <row r="1051" spans="1:35">
      <c r="A1051">
        <v>23260</v>
      </c>
      <c r="B1051" t="s">
        <v>50</v>
      </c>
      <c r="C1051" s="9">
        <v>0</v>
      </c>
      <c r="D1051" s="7">
        <v>2653.29</v>
      </c>
      <c r="E1051">
        <v>300.98</v>
      </c>
      <c r="F1051">
        <v>164.73</v>
      </c>
      <c r="G1051">
        <v>1894</v>
      </c>
      <c r="H1051" t="s">
        <v>1859</v>
      </c>
      <c r="I1051" t="s">
        <v>42</v>
      </c>
      <c r="J1051" t="s">
        <v>43</v>
      </c>
      <c r="K1051" t="s">
        <v>44</v>
      </c>
      <c r="L1051" t="s">
        <v>45</v>
      </c>
      <c r="M1051" t="s">
        <v>46</v>
      </c>
      <c r="N1051" t="s">
        <v>1491</v>
      </c>
      <c r="O1051">
        <v>0.56000000000000005</v>
      </c>
      <c r="P1051" t="s">
        <v>36</v>
      </c>
      <c r="Q1051" t="s">
        <v>64</v>
      </c>
      <c r="R1051" t="s">
        <v>1860</v>
      </c>
      <c r="S1051" t="s">
        <v>1861</v>
      </c>
      <c r="T1051">
        <v>54915</v>
      </c>
      <c r="U1051" s="1">
        <v>42059</v>
      </c>
      <c r="V1051" s="1">
        <v>42060</v>
      </c>
      <c r="W1051">
        <v>12</v>
      </c>
      <c r="X1051" s="6">
        <v>3845.35</v>
      </c>
      <c r="Y1051">
        <v>91261</v>
      </c>
      <c r="Z1051">
        <v>1</v>
      </c>
      <c r="AA1051" s="10">
        <v>69</v>
      </c>
      <c r="AB1051">
        <v>0</v>
      </c>
      <c r="AC1051" t="s">
        <v>3059</v>
      </c>
      <c r="AD1051" t="s">
        <v>3071</v>
      </c>
      <c r="AE1051" t="str">
        <f>IF(Orders[[#This Row],[Discount]]&gt;0, "Discounted", "Non-Discounted")</f>
        <v>Non-Discounted</v>
      </c>
      <c r="AF1051">
        <f>IF(Orders[[#This Row],[Profit]]&lt;0,Orders[[#This Row],[Profit]], 0)</f>
        <v>0</v>
      </c>
      <c r="AG1051">
        <f>IF(Orders[[#This Row],[Profit]]&gt;0,Orders[[#This Row],[Profit]], 0)</f>
        <v>2653.29</v>
      </c>
      <c r="AH1051" s="7">
        <f>IFERROR((Orders[[#This Row],[Sales]]/Orders[[#This Row],[Profit_Prodcut/]])*100, "")</f>
        <v>144.92761816461825</v>
      </c>
      <c r="AI1051" s="9">
        <f>Orders[[#This Row],[Discount]]</f>
        <v>0</v>
      </c>
    </row>
    <row r="1052" spans="1:35">
      <c r="A1052">
        <v>23261</v>
      </c>
      <c r="B1052" t="s">
        <v>50</v>
      </c>
      <c r="C1052" s="9">
        <v>0.09</v>
      </c>
      <c r="D1052" s="7">
        <v>-1.84</v>
      </c>
      <c r="E1052">
        <v>2.94</v>
      </c>
      <c r="F1052">
        <v>0.96</v>
      </c>
      <c r="G1052">
        <v>1894</v>
      </c>
      <c r="H1052" t="s">
        <v>1859</v>
      </c>
      <c r="I1052" t="s">
        <v>52</v>
      </c>
      <c r="J1052" t="s">
        <v>43</v>
      </c>
      <c r="K1052" t="s">
        <v>32</v>
      </c>
      <c r="L1052" t="s">
        <v>33</v>
      </c>
      <c r="M1052" t="s">
        <v>34</v>
      </c>
      <c r="N1052" t="s">
        <v>602</v>
      </c>
      <c r="O1052">
        <v>0.57999999999999996</v>
      </c>
      <c r="P1052" t="s">
        <v>36</v>
      </c>
      <c r="Q1052" t="s">
        <v>64</v>
      </c>
      <c r="R1052" t="s">
        <v>1860</v>
      </c>
      <c r="S1052" t="s">
        <v>1861</v>
      </c>
      <c r="T1052">
        <v>54915</v>
      </c>
      <c r="U1052" s="1">
        <v>42059</v>
      </c>
      <c r="V1052" s="1">
        <v>42061</v>
      </c>
      <c r="W1052">
        <v>1</v>
      </c>
      <c r="X1052" s="6">
        <v>3.77</v>
      </c>
      <c r="Y1052">
        <v>91261</v>
      </c>
      <c r="Z1052">
        <v>2</v>
      </c>
      <c r="AA1052" s="10">
        <v>-48.81</v>
      </c>
      <c r="AB1052">
        <v>0.37</v>
      </c>
      <c r="AC1052" t="s">
        <v>3059</v>
      </c>
      <c r="AD1052" t="s">
        <v>3070</v>
      </c>
      <c r="AE1052" t="str">
        <f>IF(Orders[[#This Row],[Discount]]&gt;0, "Discounted", "Non-Discounted")</f>
        <v>Discounted</v>
      </c>
      <c r="AF1052">
        <f>IF(Orders[[#This Row],[Profit]]&lt;0,Orders[[#This Row],[Profit]], 0)</f>
        <v>-1.84</v>
      </c>
      <c r="AG1052">
        <f>IF(Orders[[#This Row],[Profit]]&gt;0,Orders[[#This Row],[Profit]], 0)</f>
        <v>0</v>
      </c>
      <c r="AH1052" s="7" t="str">
        <f>IFERROR((Orders[[#This Row],[Sales]]/Orders[[#This Row],[Profit_Prodcut/]])*100, "")</f>
        <v/>
      </c>
      <c r="AI1052" s="9">
        <f>Orders[[#This Row],[Discount]]</f>
        <v>0.09</v>
      </c>
    </row>
    <row r="1053" spans="1:35">
      <c r="A1053">
        <v>23237</v>
      </c>
      <c r="B1053" t="s">
        <v>28</v>
      </c>
      <c r="C1053" s="9">
        <v>0.01</v>
      </c>
      <c r="D1053" s="7">
        <v>237.04</v>
      </c>
      <c r="E1053">
        <v>26.17</v>
      </c>
      <c r="F1053">
        <v>1.39</v>
      </c>
      <c r="G1053">
        <v>1894</v>
      </c>
      <c r="H1053" t="s">
        <v>1859</v>
      </c>
      <c r="I1053" t="s">
        <v>52</v>
      </c>
      <c r="J1053" t="s">
        <v>117</v>
      </c>
      <c r="K1053" t="s">
        <v>32</v>
      </c>
      <c r="L1053" t="s">
        <v>72</v>
      </c>
      <c r="M1053" t="s">
        <v>62</v>
      </c>
      <c r="N1053" t="s">
        <v>1862</v>
      </c>
      <c r="O1053">
        <v>0.38</v>
      </c>
      <c r="P1053" t="s">
        <v>36</v>
      </c>
      <c r="Q1053" t="s">
        <v>64</v>
      </c>
      <c r="R1053" t="s">
        <v>1860</v>
      </c>
      <c r="S1053" t="s">
        <v>1861</v>
      </c>
      <c r="T1053">
        <v>54915</v>
      </c>
      <c r="U1053" s="1">
        <v>42081</v>
      </c>
      <c r="V1053" s="1">
        <v>42082</v>
      </c>
      <c r="W1053">
        <v>13</v>
      </c>
      <c r="X1053" s="6">
        <v>343.54</v>
      </c>
      <c r="Y1053">
        <v>91263</v>
      </c>
      <c r="Z1053">
        <v>1</v>
      </c>
      <c r="AA1053" s="10">
        <v>69</v>
      </c>
      <c r="AB1053">
        <v>3.47</v>
      </c>
      <c r="AC1053" t="s">
        <v>3062</v>
      </c>
      <c r="AD1053" t="s">
        <v>3070</v>
      </c>
      <c r="AE1053" t="str">
        <f>IF(Orders[[#This Row],[Discount]]&gt;0, "Discounted", "Non-Discounted")</f>
        <v>Discounted</v>
      </c>
      <c r="AF1053">
        <f>IF(Orders[[#This Row],[Profit]]&lt;0,Orders[[#This Row],[Profit]], 0)</f>
        <v>0</v>
      </c>
      <c r="AG1053">
        <f>IF(Orders[[#This Row],[Profit]]&gt;0,Orders[[#This Row],[Profit]], 0)</f>
        <v>237.04</v>
      </c>
      <c r="AH1053" s="7">
        <f>IFERROR((Orders[[#This Row],[Sales]]/Orders[[#This Row],[Profit_Prodcut/]])*100, "")</f>
        <v>144.92912588592642</v>
      </c>
      <c r="AI1053" s="9">
        <f>Orders[[#This Row],[Discount]]</f>
        <v>0.01</v>
      </c>
    </row>
    <row r="1054" spans="1:35">
      <c r="A1054">
        <v>19048</v>
      </c>
      <c r="B1054" t="s">
        <v>109</v>
      </c>
      <c r="C1054" s="9">
        <v>7.0000000000000007E-2</v>
      </c>
      <c r="D1054" s="7">
        <v>2502.69</v>
      </c>
      <c r="E1054">
        <v>172.99</v>
      </c>
      <c r="F1054">
        <v>19.989999999999998</v>
      </c>
      <c r="G1054">
        <v>1906</v>
      </c>
      <c r="H1054" t="s">
        <v>1863</v>
      </c>
      <c r="I1054" t="s">
        <v>52</v>
      </c>
      <c r="J1054" t="s">
        <v>31</v>
      </c>
      <c r="K1054" t="s">
        <v>32</v>
      </c>
      <c r="L1054" t="s">
        <v>112</v>
      </c>
      <c r="M1054" t="s">
        <v>62</v>
      </c>
      <c r="N1054" t="s">
        <v>1864</v>
      </c>
      <c r="O1054">
        <v>0.39</v>
      </c>
      <c r="P1054" t="s">
        <v>36</v>
      </c>
      <c r="Q1054" t="s">
        <v>56</v>
      </c>
      <c r="R1054" t="s">
        <v>157</v>
      </c>
      <c r="S1054" t="s">
        <v>1856</v>
      </c>
      <c r="T1054">
        <v>45801</v>
      </c>
      <c r="U1054" s="1">
        <v>42141</v>
      </c>
      <c r="V1054" s="1">
        <v>42141</v>
      </c>
      <c r="W1054">
        <v>22</v>
      </c>
      <c r="X1054" s="6">
        <v>3627.08</v>
      </c>
      <c r="Y1054">
        <v>86500</v>
      </c>
      <c r="Z1054">
        <v>0</v>
      </c>
      <c r="AA1054" s="10">
        <v>69</v>
      </c>
      <c r="AB1054">
        <v>273.01</v>
      </c>
      <c r="AC1054" t="s">
        <v>3060</v>
      </c>
      <c r="AD1054" t="s">
        <v>3070</v>
      </c>
      <c r="AE1054" t="str">
        <f>IF(Orders[[#This Row],[Discount]]&gt;0, "Discounted", "Non-Discounted")</f>
        <v>Discounted</v>
      </c>
      <c r="AF1054">
        <f>IF(Orders[[#This Row],[Profit]]&lt;0,Orders[[#This Row],[Profit]], 0)</f>
        <v>0</v>
      </c>
      <c r="AG1054">
        <f>IF(Orders[[#This Row],[Profit]]&gt;0,Orders[[#This Row],[Profit]], 0)</f>
        <v>2502.69</v>
      </c>
      <c r="AH1054" s="7">
        <f>IFERROR((Orders[[#This Row],[Sales]]/Orders[[#This Row],[Profit_Prodcut/]])*100, "")</f>
        <v>144.92725827010136</v>
      </c>
      <c r="AI1054" s="9">
        <f>Orders[[#This Row],[Discount]]</f>
        <v>7.0000000000000007E-2</v>
      </c>
    </row>
    <row r="1055" spans="1:35">
      <c r="A1055">
        <v>19049</v>
      </c>
      <c r="B1055" t="s">
        <v>109</v>
      </c>
      <c r="C1055" s="9">
        <v>0.09</v>
      </c>
      <c r="D1055" s="7">
        <v>0.69</v>
      </c>
      <c r="E1055">
        <v>7.64</v>
      </c>
      <c r="F1055">
        <v>1.39</v>
      </c>
      <c r="G1055">
        <v>1907</v>
      </c>
      <c r="H1055" t="s">
        <v>1865</v>
      </c>
      <c r="I1055" t="s">
        <v>52</v>
      </c>
      <c r="J1055" t="s">
        <v>31</v>
      </c>
      <c r="K1055" t="s">
        <v>32</v>
      </c>
      <c r="L1055" t="s">
        <v>72</v>
      </c>
      <c r="M1055" t="s">
        <v>62</v>
      </c>
      <c r="N1055" t="s">
        <v>1241</v>
      </c>
      <c r="O1055">
        <v>0.36</v>
      </c>
      <c r="P1055" t="s">
        <v>36</v>
      </c>
      <c r="Q1055" t="s">
        <v>56</v>
      </c>
      <c r="R1055" t="s">
        <v>157</v>
      </c>
      <c r="S1055" t="s">
        <v>1866</v>
      </c>
      <c r="T1055">
        <v>44052</v>
      </c>
      <c r="U1055" s="1">
        <v>42141</v>
      </c>
      <c r="V1055" s="1">
        <v>42150</v>
      </c>
      <c r="W1055">
        <v>1</v>
      </c>
      <c r="X1055" s="6">
        <v>8.34</v>
      </c>
      <c r="Y1055">
        <v>86500</v>
      </c>
      <c r="Z1055">
        <v>9</v>
      </c>
      <c r="AA1055" s="10">
        <v>8.25</v>
      </c>
      <c r="AB1055">
        <v>0.82</v>
      </c>
      <c r="AC1055" t="s">
        <v>3060</v>
      </c>
      <c r="AD1055" t="s">
        <v>3070</v>
      </c>
      <c r="AE1055" t="str">
        <f>IF(Orders[[#This Row],[Discount]]&gt;0, "Discounted", "Non-Discounted")</f>
        <v>Discounted</v>
      </c>
      <c r="AF1055">
        <f>IF(Orders[[#This Row],[Profit]]&lt;0,Orders[[#This Row],[Profit]], 0)</f>
        <v>0</v>
      </c>
      <c r="AG1055">
        <f>IF(Orders[[#This Row],[Profit]]&gt;0,Orders[[#This Row],[Profit]], 0)</f>
        <v>0.69</v>
      </c>
      <c r="AH1055" s="7">
        <f>IFERROR((Orders[[#This Row],[Sales]]/Orders[[#This Row],[Profit_Prodcut/]])*100, "")</f>
        <v>1208.695652173913</v>
      </c>
      <c r="AI1055" s="9">
        <f>Orders[[#This Row],[Discount]]</f>
        <v>0.09</v>
      </c>
    </row>
    <row r="1056" spans="1:35">
      <c r="A1056">
        <v>23812</v>
      </c>
      <c r="B1056" t="s">
        <v>40</v>
      </c>
      <c r="C1056" s="9">
        <v>0.02</v>
      </c>
      <c r="D1056" s="7">
        <v>36.909999999999997</v>
      </c>
      <c r="E1056">
        <v>29.17</v>
      </c>
      <c r="F1056">
        <v>6.27</v>
      </c>
      <c r="G1056">
        <v>1910</v>
      </c>
      <c r="H1056" t="s">
        <v>1867</v>
      </c>
      <c r="I1056" t="s">
        <v>52</v>
      </c>
      <c r="J1056" t="s">
        <v>43</v>
      </c>
      <c r="K1056" t="s">
        <v>32</v>
      </c>
      <c r="L1056" t="s">
        <v>112</v>
      </c>
      <c r="M1056" t="s">
        <v>62</v>
      </c>
      <c r="N1056" t="s">
        <v>528</v>
      </c>
      <c r="O1056">
        <v>0.37</v>
      </c>
      <c r="P1056" t="s">
        <v>36</v>
      </c>
      <c r="Q1056" t="s">
        <v>139</v>
      </c>
      <c r="R1056" t="s">
        <v>390</v>
      </c>
      <c r="S1056" t="s">
        <v>1868</v>
      </c>
      <c r="T1056">
        <v>30269</v>
      </c>
      <c r="U1056" s="1">
        <v>42005</v>
      </c>
      <c r="V1056" s="1">
        <v>42006</v>
      </c>
      <c r="W1056">
        <v>2</v>
      </c>
      <c r="X1056" s="6">
        <v>63.32</v>
      </c>
      <c r="Y1056">
        <v>91371</v>
      </c>
      <c r="Z1056">
        <v>1</v>
      </c>
      <c r="AA1056" s="10">
        <v>58.28</v>
      </c>
      <c r="AB1056">
        <v>1.29</v>
      </c>
      <c r="AC1056" t="s">
        <v>3057</v>
      </c>
      <c r="AD1056" t="s">
        <v>3070</v>
      </c>
      <c r="AE1056" t="str">
        <f>IF(Orders[[#This Row],[Discount]]&gt;0, "Discounted", "Non-Discounted")</f>
        <v>Discounted</v>
      </c>
      <c r="AF1056">
        <f>IF(Orders[[#This Row],[Profit]]&lt;0,Orders[[#This Row],[Profit]], 0)</f>
        <v>0</v>
      </c>
      <c r="AG1056">
        <f>IF(Orders[[#This Row],[Profit]]&gt;0,Orders[[#This Row],[Profit]], 0)</f>
        <v>36.909999999999997</v>
      </c>
      <c r="AH1056" s="7">
        <f>IFERROR((Orders[[#This Row],[Sales]]/Orders[[#This Row],[Profit_Prodcut/]])*100, "")</f>
        <v>171.55242481712273</v>
      </c>
      <c r="AI1056" s="9">
        <f>Orders[[#This Row],[Discount]]</f>
        <v>0.02</v>
      </c>
    </row>
    <row r="1057" spans="1:35">
      <c r="A1057">
        <v>18962</v>
      </c>
      <c r="B1057" t="s">
        <v>50</v>
      </c>
      <c r="C1057" s="9">
        <v>0.03</v>
      </c>
      <c r="D1057" s="7">
        <v>-216.03</v>
      </c>
      <c r="E1057">
        <v>11.99</v>
      </c>
      <c r="F1057">
        <v>5.99</v>
      </c>
      <c r="G1057">
        <v>1916</v>
      </c>
      <c r="H1057" t="s">
        <v>1869</v>
      </c>
      <c r="I1057" t="s">
        <v>52</v>
      </c>
      <c r="J1057" t="s">
        <v>43</v>
      </c>
      <c r="K1057" t="s">
        <v>80</v>
      </c>
      <c r="L1057" t="s">
        <v>88</v>
      </c>
      <c r="M1057" t="s">
        <v>89</v>
      </c>
      <c r="N1057" t="s">
        <v>1870</v>
      </c>
      <c r="O1057">
        <v>0.36</v>
      </c>
      <c r="P1057" t="s">
        <v>36</v>
      </c>
      <c r="Q1057" t="s">
        <v>139</v>
      </c>
      <c r="R1057" t="s">
        <v>961</v>
      </c>
      <c r="S1057" t="s">
        <v>1871</v>
      </c>
      <c r="T1057">
        <v>72209</v>
      </c>
      <c r="U1057" s="1">
        <v>42062</v>
      </c>
      <c r="V1057" s="1">
        <v>42063</v>
      </c>
      <c r="W1057">
        <v>7</v>
      </c>
      <c r="X1057" s="6">
        <v>83.72</v>
      </c>
      <c r="Y1057">
        <v>85893</v>
      </c>
      <c r="Z1057">
        <v>1</v>
      </c>
      <c r="AA1057" s="10">
        <v>-258.04000000000002</v>
      </c>
      <c r="AB1057">
        <v>2.59</v>
      </c>
      <c r="AC1057" t="s">
        <v>3059</v>
      </c>
      <c r="AD1057" t="s">
        <v>3070</v>
      </c>
      <c r="AE1057" t="str">
        <f>IF(Orders[[#This Row],[Discount]]&gt;0, "Discounted", "Non-Discounted")</f>
        <v>Discounted</v>
      </c>
      <c r="AF1057">
        <f>IF(Orders[[#This Row],[Profit]]&lt;0,Orders[[#This Row],[Profit]], 0)</f>
        <v>-216.03</v>
      </c>
      <c r="AG1057">
        <f>IF(Orders[[#This Row],[Profit]]&gt;0,Orders[[#This Row],[Profit]], 0)</f>
        <v>0</v>
      </c>
      <c r="AH1057" s="7" t="str">
        <f>IFERROR((Orders[[#This Row],[Sales]]/Orders[[#This Row],[Profit_Prodcut/]])*100, "")</f>
        <v/>
      </c>
      <c r="AI1057" s="9">
        <f>Orders[[#This Row],[Discount]]</f>
        <v>0.03</v>
      </c>
    </row>
    <row r="1058" spans="1:35">
      <c r="A1058">
        <v>18016</v>
      </c>
      <c r="B1058" t="s">
        <v>28</v>
      </c>
      <c r="C1058" s="9">
        <v>0.01</v>
      </c>
      <c r="D1058" s="7">
        <v>-45.47</v>
      </c>
      <c r="E1058">
        <v>125.99</v>
      </c>
      <c r="F1058">
        <v>8.99</v>
      </c>
      <c r="G1058">
        <v>1916</v>
      </c>
      <c r="H1058" t="s">
        <v>1869</v>
      </c>
      <c r="I1058" t="s">
        <v>52</v>
      </c>
      <c r="J1058" t="s">
        <v>43</v>
      </c>
      <c r="K1058" t="s">
        <v>80</v>
      </c>
      <c r="L1058" t="s">
        <v>81</v>
      </c>
      <c r="M1058" t="s">
        <v>62</v>
      </c>
      <c r="N1058" t="s">
        <v>859</v>
      </c>
      <c r="O1058">
        <v>0.55000000000000004</v>
      </c>
      <c r="P1058" t="s">
        <v>36</v>
      </c>
      <c r="Q1058" t="s">
        <v>139</v>
      </c>
      <c r="R1058" t="s">
        <v>961</v>
      </c>
      <c r="S1058" t="s">
        <v>1871</v>
      </c>
      <c r="T1058">
        <v>72209</v>
      </c>
      <c r="U1058" s="1">
        <v>42110</v>
      </c>
      <c r="V1058" s="1">
        <v>42112</v>
      </c>
      <c r="W1058">
        <v>9</v>
      </c>
      <c r="X1058" s="6">
        <v>1011.44</v>
      </c>
      <c r="Y1058">
        <v>85895</v>
      </c>
      <c r="Z1058">
        <v>2</v>
      </c>
      <c r="AA1058" s="10">
        <v>-4.5</v>
      </c>
      <c r="AB1058">
        <v>10.220000000000001</v>
      </c>
      <c r="AC1058" t="s">
        <v>3061</v>
      </c>
      <c r="AD1058" t="s">
        <v>3070</v>
      </c>
      <c r="AE1058" t="str">
        <f>IF(Orders[[#This Row],[Discount]]&gt;0, "Discounted", "Non-Discounted")</f>
        <v>Discounted</v>
      </c>
      <c r="AF1058">
        <f>IF(Orders[[#This Row],[Profit]]&lt;0,Orders[[#This Row],[Profit]], 0)</f>
        <v>-45.47</v>
      </c>
      <c r="AG1058">
        <f>IF(Orders[[#This Row],[Profit]]&gt;0,Orders[[#This Row],[Profit]], 0)</f>
        <v>0</v>
      </c>
      <c r="AH1058" s="7" t="str">
        <f>IFERROR((Orders[[#This Row],[Sales]]/Orders[[#This Row],[Profit_Prodcut/]])*100, "")</f>
        <v/>
      </c>
      <c r="AI1058" s="9">
        <f>Orders[[#This Row],[Discount]]</f>
        <v>0.01</v>
      </c>
    </row>
    <row r="1059" spans="1:35">
      <c r="A1059">
        <v>21000</v>
      </c>
      <c r="B1059" t="s">
        <v>59</v>
      </c>
      <c r="C1059" s="9">
        <v>0.08</v>
      </c>
      <c r="D1059" s="7">
        <v>16.14</v>
      </c>
      <c r="E1059">
        <v>18.7</v>
      </c>
      <c r="F1059">
        <v>8.99</v>
      </c>
      <c r="G1059">
        <v>1917</v>
      </c>
      <c r="H1059" t="s">
        <v>1872</v>
      </c>
      <c r="I1059" t="s">
        <v>52</v>
      </c>
      <c r="J1059" t="s">
        <v>43</v>
      </c>
      <c r="K1059" t="s">
        <v>44</v>
      </c>
      <c r="L1059" t="s">
        <v>53</v>
      </c>
      <c r="M1059" t="s">
        <v>54</v>
      </c>
      <c r="N1059" t="s">
        <v>1873</v>
      </c>
      <c r="O1059">
        <v>0.47</v>
      </c>
      <c r="P1059" t="s">
        <v>36</v>
      </c>
      <c r="Q1059" t="s">
        <v>139</v>
      </c>
      <c r="R1059" t="s">
        <v>961</v>
      </c>
      <c r="S1059" t="s">
        <v>1874</v>
      </c>
      <c r="T1059">
        <v>72113</v>
      </c>
      <c r="U1059" s="1">
        <v>42090</v>
      </c>
      <c r="V1059" s="1">
        <v>42091</v>
      </c>
      <c r="W1059">
        <v>7</v>
      </c>
      <c r="X1059" s="6">
        <v>132.22999999999999</v>
      </c>
      <c r="Y1059">
        <v>85894</v>
      </c>
      <c r="Z1059">
        <v>1</v>
      </c>
      <c r="AA1059" s="10">
        <v>12.2</v>
      </c>
      <c r="AB1059">
        <v>11.5</v>
      </c>
      <c r="AC1059" t="s">
        <v>3062</v>
      </c>
      <c r="AD1059" t="s">
        <v>3070</v>
      </c>
      <c r="AE1059" t="str">
        <f>IF(Orders[[#This Row],[Discount]]&gt;0, "Discounted", "Non-Discounted")</f>
        <v>Discounted</v>
      </c>
      <c r="AF1059">
        <f>IF(Orders[[#This Row],[Profit]]&lt;0,Orders[[#This Row],[Profit]], 0)</f>
        <v>0</v>
      </c>
      <c r="AG1059">
        <f>IF(Orders[[#This Row],[Profit]]&gt;0,Orders[[#This Row],[Profit]], 0)</f>
        <v>16.14</v>
      </c>
      <c r="AH1059" s="7">
        <f>IFERROR((Orders[[#This Row],[Sales]]/Orders[[#This Row],[Profit_Prodcut/]])*100, "")</f>
        <v>819.26889714993786</v>
      </c>
      <c r="AI1059" s="9">
        <f>Orders[[#This Row],[Discount]]</f>
        <v>0.08</v>
      </c>
    </row>
    <row r="1060" spans="1:35">
      <c r="A1060">
        <v>19967</v>
      </c>
      <c r="B1060" t="s">
        <v>28</v>
      </c>
      <c r="C1060" s="9">
        <v>0.08</v>
      </c>
      <c r="D1060" s="7">
        <v>-29.61</v>
      </c>
      <c r="E1060">
        <v>22.23</v>
      </c>
      <c r="F1060">
        <v>3.63</v>
      </c>
      <c r="G1060">
        <v>1917</v>
      </c>
      <c r="H1060" t="s">
        <v>1872</v>
      </c>
      <c r="I1060" t="s">
        <v>52</v>
      </c>
      <c r="J1060" t="s">
        <v>43</v>
      </c>
      <c r="K1060" t="s">
        <v>44</v>
      </c>
      <c r="L1060" t="s">
        <v>53</v>
      </c>
      <c r="M1060" t="s">
        <v>54</v>
      </c>
      <c r="N1060" t="s">
        <v>1875</v>
      </c>
      <c r="O1060">
        <v>0.52</v>
      </c>
      <c r="P1060" t="s">
        <v>36</v>
      </c>
      <c r="Q1060" t="s">
        <v>139</v>
      </c>
      <c r="R1060" t="s">
        <v>961</v>
      </c>
      <c r="S1060" t="s">
        <v>1874</v>
      </c>
      <c r="T1060">
        <v>72113</v>
      </c>
      <c r="U1060" s="1">
        <v>42064</v>
      </c>
      <c r="V1060" s="1">
        <v>42066</v>
      </c>
      <c r="W1060">
        <v>10</v>
      </c>
      <c r="X1060" s="6">
        <v>210.33</v>
      </c>
      <c r="Y1060">
        <v>85897</v>
      </c>
      <c r="Z1060">
        <v>2</v>
      </c>
      <c r="AA1060" s="10">
        <v>-14.08</v>
      </c>
      <c r="AB1060">
        <v>18.29</v>
      </c>
      <c r="AC1060" t="s">
        <v>3062</v>
      </c>
      <c r="AD1060" t="s">
        <v>3070</v>
      </c>
      <c r="AE1060" t="str">
        <f>IF(Orders[[#This Row],[Discount]]&gt;0, "Discounted", "Non-Discounted")</f>
        <v>Discounted</v>
      </c>
      <c r="AF1060">
        <f>IF(Orders[[#This Row],[Profit]]&lt;0,Orders[[#This Row],[Profit]], 0)</f>
        <v>-29.61</v>
      </c>
      <c r="AG1060">
        <f>IF(Orders[[#This Row],[Profit]]&gt;0,Orders[[#This Row],[Profit]], 0)</f>
        <v>0</v>
      </c>
      <c r="AH1060" s="7" t="str">
        <f>IFERROR((Orders[[#This Row],[Sales]]/Orders[[#This Row],[Profit_Prodcut/]])*100, "")</f>
        <v/>
      </c>
      <c r="AI1060" s="9">
        <f>Orders[[#This Row],[Discount]]</f>
        <v>0.08</v>
      </c>
    </row>
    <row r="1061" spans="1:35">
      <c r="A1061">
        <v>22246</v>
      </c>
      <c r="B1061" t="s">
        <v>109</v>
      </c>
      <c r="C1061" s="9">
        <v>0.1</v>
      </c>
      <c r="D1061" s="7">
        <v>125.72</v>
      </c>
      <c r="E1061">
        <v>10.44</v>
      </c>
      <c r="F1061">
        <v>5.75</v>
      </c>
      <c r="G1061">
        <v>1918</v>
      </c>
      <c r="H1061" t="s">
        <v>1876</v>
      </c>
      <c r="I1061" t="s">
        <v>30</v>
      </c>
      <c r="J1061" t="s">
        <v>43</v>
      </c>
      <c r="K1061" t="s">
        <v>32</v>
      </c>
      <c r="L1061" t="s">
        <v>112</v>
      </c>
      <c r="M1061" t="s">
        <v>62</v>
      </c>
      <c r="N1061" t="s">
        <v>1877</v>
      </c>
      <c r="O1061">
        <v>0.39</v>
      </c>
      <c r="P1061" t="s">
        <v>36</v>
      </c>
      <c r="Q1061" t="s">
        <v>139</v>
      </c>
      <c r="R1061" t="s">
        <v>961</v>
      </c>
      <c r="S1061" t="s">
        <v>1878</v>
      </c>
      <c r="T1061">
        <v>72450</v>
      </c>
      <c r="U1061" s="1">
        <v>42098</v>
      </c>
      <c r="V1061" s="1">
        <v>42105</v>
      </c>
      <c r="W1061">
        <v>17</v>
      </c>
      <c r="X1061" s="6">
        <v>168.04</v>
      </c>
      <c r="Y1061">
        <v>85898</v>
      </c>
      <c r="Z1061">
        <v>7</v>
      </c>
      <c r="AA1061" s="10">
        <v>74.819999999999993</v>
      </c>
      <c r="AB1061">
        <v>18.670000000000002</v>
      </c>
      <c r="AC1061" t="s">
        <v>3061</v>
      </c>
      <c r="AD1061" t="s">
        <v>3070</v>
      </c>
      <c r="AE1061" t="str">
        <f>IF(Orders[[#This Row],[Discount]]&gt;0, "Discounted", "Non-Discounted")</f>
        <v>Discounted</v>
      </c>
      <c r="AF1061">
        <f>IF(Orders[[#This Row],[Profit]]&lt;0,Orders[[#This Row],[Profit]], 0)</f>
        <v>0</v>
      </c>
      <c r="AG1061">
        <f>IF(Orders[[#This Row],[Profit]]&gt;0,Orders[[#This Row],[Profit]], 0)</f>
        <v>125.72</v>
      </c>
      <c r="AH1061" s="7">
        <f>IFERROR((Orders[[#This Row],[Sales]]/Orders[[#This Row],[Profit_Prodcut/]])*100, "")</f>
        <v>133.66210626789692</v>
      </c>
      <c r="AI1061" s="9">
        <f>Orders[[#This Row],[Discount]]</f>
        <v>0.1</v>
      </c>
    </row>
    <row r="1062" spans="1:35">
      <c r="A1062">
        <v>24971</v>
      </c>
      <c r="B1062" t="s">
        <v>28</v>
      </c>
      <c r="C1062" s="9">
        <v>0</v>
      </c>
      <c r="D1062" s="7">
        <v>114.88</v>
      </c>
      <c r="E1062">
        <v>195.99</v>
      </c>
      <c r="F1062">
        <v>8.99</v>
      </c>
      <c r="G1062">
        <v>1919</v>
      </c>
      <c r="H1062" t="s">
        <v>1879</v>
      </c>
      <c r="I1062" t="s">
        <v>52</v>
      </c>
      <c r="J1062" t="s">
        <v>43</v>
      </c>
      <c r="K1062" t="s">
        <v>80</v>
      </c>
      <c r="L1062" t="s">
        <v>81</v>
      </c>
      <c r="M1062" t="s">
        <v>62</v>
      </c>
      <c r="N1062" t="s">
        <v>737</v>
      </c>
      <c r="O1062">
        <v>0.6</v>
      </c>
      <c r="P1062" t="s">
        <v>36</v>
      </c>
      <c r="Q1062" t="s">
        <v>139</v>
      </c>
      <c r="R1062" t="s">
        <v>961</v>
      </c>
      <c r="S1062" t="s">
        <v>1880</v>
      </c>
      <c r="T1062">
        <v>71603</v>
      </c>
      <c r="U1062" s="1">
        <v>42059</v>
      </c>
      <c r="V1062" s="1">
        <v>42060</v>
      </c>
      <c r="W1062">
        <v>5</v>
      </c>
      <c r="X1062" s="6">
        <v>882.93</v>
      </c>
      <c r="Y1062">
        <v>85896</v>
      </c>
      <c r="Z1062">
        <v>1</v>
      </c>
      <c r="AA1062" s="10">
        <v>13.01</v>
      </c>
      <c r="AB1062">
        <v>0</v>
      </c>
      <c r="AC1062" t="s">
        <v>3059</v>
      </c>
      <c r="AD1062" t="s">
        <v>3071</v>
      </c>
      <c r="AE1062" t="str">
        <f>IF(Orders[[#This Row],[Discount]]&gt;0, "Discounted", "Non-Discounted")</f>
        <v>Non-Discounted</v>
      </c>
      <c r="AF1062">
        <f>IF(Orders[[#This Row],[Profit]]&lt;0,Orders[[#This Row],[Profit]], 0)</f>
        <v>0</v>
      </c>
      <c r="AG1062">
        <f>IF(Orders[[#This Row],[Profit]]&gt;0,Orders[[#This Row],[Profit]], 0)</f>
        <v>114.88</v>
      </c>
      <c r="AH1062" s="7">
        <f>IFERROR((Orders[[#This Row],[Sales]]/Orders[[#This Row],[Profit_Prodcut/]])*100, "")</f>
        <v>768.56720055710298</v>
      </c>
      <c r="AI1062" s="9">
        <f>Orders[[#This Row],[Discount]]</f>
        <v>0</v>
      </c>
    </row>
    <row r="1063" spans="1:35">
      <c r="A1063">
        <v>21563</v>
      </c>
      <c r="B1063" t="s">
        <v>28</v>
      </c>
      <c r="C1063" s="9">
        <v>0.02</v>
      </c>
      <c r="D1063" s="7">
        <v>-14.45</v>
      </c>
      <c r="E1063">
        <v>259.70999999999998</v>
      </c>
      <c r="F1063">
        <v>66.67</v>
      </c>
      <c r="G1063">
        <v>1927</v>
      </c>
      <c r="H1063" t="s">
        <v>1881</v>
      </c>
      <c r="I1063" t="s">
        <v>42</v>
      </c>
      <c r="J1063" t="s">
        <v>43</v>
      </c>
      <c r="K1063" t="s">
        <v>44</v>
      </c>
      <c r="L1063" t="s">
        <v>155</v>
      </c>
      <c r="M1063" t="s">
        <v>124</v>
      </c>
      <c r="N1063" t="s">
        <v>345</v>
      </c>
      <c r="O1063">
        <v>0.65</v>
      </c>
      <c r="P1063" t="s">
        <v>36</v>
      </c>
      <c r="Q1063" t="s">
        <v>139</v>
      </c>
      <c r="R1063" t="s">
        <v>935</v>
      </c>
      <c r="S1063" t="s">
        <v>1578</v>
      </c>
      <c r="T1063">
        <v>29611</v>
      </c>
      <c r="U1063" s="1">
        <v>42041</v>
      </c>
      <c r="V1063" s="1">
        <v>42041</v>
      </c>
      <c r="W1063">
        <v>8</v>
      </c>
      <c r="X1063" s="6">
        <v>1757.15</v>
      </c>
      <c r="Y1063">
        <v>88579</v>
      </c>
      <c r="Z1063">
        <v>0</v>
      </c>
      <c r="AA1063" s="10">
        <v>-0.82</v>
      </c>
      <c r="AB1063">
        <v>35.86</v>
      </c>
      <c r="AC1063" t="s">
        <v>3059</v>
      </c>
      <c r="AD1063" t="s">
        <v>3070</v>
      </c>
      <c r="AE1063" t="str">
        <f>IF(Orders[[#This Row],[Discount]]&gt;0, "Discounted", "Non-Discounted")</f>
        <v>Discounted</v>
      </c>
      <c r="AF1063">
        <f>IF(Orders[[#This Row],[Profit]]&lt;0,Orders[[#This Row],[Profit]], 0)</f>
        <v>-14.45</v>
      </c>
      <c r="AG1063">
        <f>IF(Orders[[#This Row],[Profit]]&gt;0,Orders[[#This Row],[Profit]], 0)</f>
        <v>0</v>
      </c>
      <c r="AH1063" s="7" t="str">
        <f>IFERROR((Orders[[#This Row],[Sales]]/Orders[[#This Row],[Profit_Prodcut/]])*100, "")</f>
        <v/>
      </c>
      <c r="AI1063" s="9">
        <f>Orders[[#This Row],[Discount]]</f>
        <v>0.02</v>
      </c>
    </row>
    <row r="1064" spans="1:35">
      <c r="A1064">
        <v>22686</v>
      </c>
      <c r="B1064" t="s">
        <v>40</v>
      </c>
      <c r="C1064" s="9">
        <v>0.1</v>
      </c>
      <c r="D1064" s="7">
        <v>-42.55</v>
      </c>
      <c r="E1064">
        <v>1889.99</v>
      </c>
      <c r="F1064">
        <v>19.989999999999998</v>
      </c>
      <c r="G1064">
        <v>1928</v>
      </c>
      <c r="H1064" t="s">
        <v>1882</v>
      </c>
      <c r="I1064" t="s">
        <v>52</v>
      </c>
      <c r="J1064" t="s">
        <v>43</v>
      </c>
      <c r="K1064" t="s">
        <v>32</v>
      </c>
      <c r="L1064" t="s">
        <v>112</v>
      </c>
      <c r="M1064" t="s">
        <v>62</v>
      </c>
      <c r="N1064" t="s">
        <v>1883</v>
      </c>
      <c r="O1064">
        <v>0.36</v>
      </c>
      <c r="P1064" t="s">
        <v>36</v>
      </c>
      <c r="Q1064" t="s">
        <v>139</v>
      </c>
      <c r="R1064" t="s">
        <v>935</v>
      </c>
      <c r="S1064" t="s">
        <v>1884</v>
      </c>
      <c r="T1064">
        <v>29651</v>
      </c>
      <c r="U1064" s="1">
        <v>42025</v>
      </c>
      <c r="V1064" s="1">
        <v>42025</v>
      </c>
      <c r="W1064">
        <v>1</v>
      </c>
      <c r="X1064" s="6">
        <v>1786.04</v>
      </c>
      <c r="Y1064">
        <v>88580</v>
      </c>
      <c r="Z1064">
        <v>0</v>
      </c>
      <c r="AA1064" s="10">
        <v>-2.38</v>
      </c>
      <c r="AB1064">
        <v>198.45</v>
      </c>
      <c r="AC1064" t="s">
        <v>3057</v>
      </c>
      <c r="AD1064" t="s">
        <v>3070</v>
      </c>
      <c r="AE1064" t="str">
        <f>IF(Orders[[#This Row],[Discount]]&gt;0, "Discounted", "Non-Discounted")</f>
        <v>Discounted</v>
      </c>
      <c r="AF1064">
        <f>IF(Orders[[#This Row],[Profit]]&lt;0,Orders[[#This Row],[Profit]], 0)</f>
        <v>-42.55</v>
      </c>
      <c r="AG1064">
        <f>IF(Orders[[#This Row],[Profit]]&gt;0,Orders[[#This Row],[Profit]], 0)</f>
        <v>0</v>
      </c>
      <c r="AH1064" s="7" t="str">
        <f>IFERROR((Orders[[#This Row],[Sales]]/Orders[[#This Row],[Profit_Prodcut/]])*100, "")</f>
        <v/>
      </c>
      <c r="AI1064" s="9">
        <f>Orders[[#This Row],[Discount]]</f>
        <v>0.1</v>
      </c>
    </row>
    <row r="1065" spans="1:35">
      <c r="A1065">
        <v>18159</v>
      </c>
      <c r="B1065" t="s">
        <v>109</v>
      </c>
      <c r="C1065" s="9">
        <v>0.06</v>
      </c>
      <c r="D1065" s="7">
        <v>14</v>
      </c>
      <c r="E1065">
        <v>3.58</v>
      </c>
      <c r="F1065">
        <v>1.63</v>
      </c>
      <c r="G1065">
        <v>1933</v>
      </c>
      <c r="H1065" t="s">
        <v>1885</v>
      </c>
      <c r="I1065" t="s">
        <v>52</v>
      </c>
      <c r="J1065" t="s">
        <v>31</v>
      </c>
      <c r="K1065" t="s">
        <v>32</v>
      </c>
      <c r="L1065" t="s">
        <v>69</v>
      </c>
      <c r="M1065" t="s">
        <v>34</v>
      </c>
      <c r="N1065" t="s">
        <v>70</v>
      </c>
      <c r="O1065">
        <v>0.36</v>
      </c>
      <c r="P1065" t="s">
        <v>36</v>
      </c>
      <c r="Q1065" t="s">
        <v>64</v>
      </c>
      <c r="R1065" t="s">
        <v>133</v>
      </c>
      <c r="S1065" t="s">
        <v>1886</v>
      </c>
      <c r="T1065">
        <v>75043</v>
      </c>
      <c r="U1065" s="1">
        <v>42113</v>
      </c>
      <c r="V1065" s="1">
        <v>42117</v>
      </c>
      <c r="W1065">
        <v>10</v>
      </c>
      <c r="X1065" s="6">
        <v>34.76</v>
      </c>
      <c r="Y1065">
        <v>86687</v>
      </c>
      <c r="Z1065">
        <v>4</v>
      </c>
      <c r="AA1065" s="10">
        <v>40.28</v>
      </c>
      <c r="AB1065">
        <v>2.2200000000000002</v>
      </c>
      <c r="AC1065" t="s">
        <v>3061</v>
      </c>
      <c r="AD1065" t="s">
        <v>3070</v>
      </c>
      <c r="AE1065" t="str">
        <f>IF(Orders[[#This Row],[Discount]]&gt;0, "Discounted", "Non-Discounted")</f>
        <v>Discounted</v>
      </c>
      <c r="AF1065">
        <f>IF(Orders[[#This Row],[Profit]]&lt;0,Orders[[#This Row],[Profit]], 0)</f>
        <v>0</v>
      </c>
      <c r="AG1065">
        <f>IF(Orders[[#This Row],[Profit]]&gt;0,Orders[[#This Row],[Profit]], 0)</f>
        <v>14</v>
      </c>
      <c r="AH1065" s="7">
        <f>IFERROR((Orders[[#This Row],[Sales]]/Orders[[#This Row],[Profit_Prodcut/]])*100, "")</f>
        <v>248.28571428571428</v>
      </c>
      <c r="AI1065" s="9">
        <f>Orders[[#This Row],[Discount]]</f>
        <v>0.06</v>
      </c>
    </row>
    <row r="1066" spans="1:35">
      <c r="A1066">
        <v>19697</v>
      </c>
      <c r="B1066" t="s">
        <v>109</v>
      </c>
      <c r="C1066" s="9">
        <v>0.04</v>
      </c>
      <c r="D1066" s="7">
        <v>52.99</v>
      </c>
      <c r="E1066">
        <v>180.98</v>
      </c>
      <c r="F1066">
        <v>30</v>
      </c>
      <c r="G1066">
        <v>1934</v>
      </c>
      <c r="H1066" t="s">
        <v>1887</v>
      </c>
      <c r="I1066" t="s">
        <v>42</v>
      </c>
      <c r="J1066" t="s">
        <v>43</v>
      </c>
      <c r="K1066" t="s">
        <v>44</v>
      </c>
      <c r="L1066" t="s">
        <v>45</v>
      </c>
      <c r="M1066" t="s">
        <v>46</v>
      </c>
      <c r="N1066" t="s">
        <v>1888</v>
      </c>
      <c r="O1066">
        <v>0.69</v>
      </c>
      <c r="P1066" t="s">
        <v>36</v>
      </c>
      <c r="Q1066" t="s">
        <v>64</v>
      </c>
      <c r="R1066" t="s">
        <v>133</v>
      </c>
      <c r="S1066" t="s">
        <v>886</v>
      </c>
      <c r="T1066">
        <v>78626</v>
      </c>
      <c r="U1066" s="1">
        <v>42154</v>
      </c>
      <c r="V1066" s="1">
        <v>42154</v>
      </c>
      <c r="W1066">
        <v>3</v>
      </c>
      <c r="X1066" s="6">
        <v>561.65</v>
      </c>
      <c r="Y1066">
        <v>86688</v>
      </c>
      <c r="Z1066">
        <v>0</v>
      </c>
      <c r="AA1066" s="10">
        <v>9.43</v>
      </c>
      <c r="AB1066">
        <v>23.4</v>
      </c>
      <c r="AC1066" t="s">
        <v>3060</v>
      </c>
      <c r="AD1066" t="s">
        <v>3070</v>
      </c>
      <c r="AE1066" t="str">
        <f>IF(Orders[[#This Row],[Discount]]&gt;0, "Discounted", "Non-Discounted")</f>
        <v>Discounted</v>
      </c>
      <c r="AF1066">
        <f>IF(Orders[[#This Row],[Profit]]&lt;0,Orders[[#This Row],[Profit]], 0)</f>
        <v>0</v>
      </c>
      <c r="AG1066">
        <f>IF(Orders[[#This Row],[Profit]]&gt;0,Orders[[#This Row],[Profit]], 0)</f>
        <v>52.99</v>
      </c>
      <c r="AH1066" s="7">
        <f>IFERROR((Orders[[#This Row],[Sales]]/Orders[[#This Row],[Profit_Prodcut/]])*100, "")</f>
        <v>1059.9169654651821</v>
      </c>
      <c r="AI1066" s="9">
        <f>Orders[[#This Row],[Discount]]</f>
        <v>0.04</v>
      </c>
    </row>
    <row r="1067" spans="1:35">
      <c r="A1067">
        <v>19780</v>
      </c>
      <c r="B1067" t="s">
        <v>50</v>
      </c>
      <c r="C1067" s="9">
        <v>0.01</v>
      </c>
      <c r="D1067" s="7">
        <v>285.47000000000003</v>
      </c>
      <c r="E1067">
        <v>42.98</v>
      </c>
      <c r="F1067">
        <v>4.62</v>
      </c>
      <c r="G1067">
        <v>1935</v>
      </c>
      <c r="H1067" t="s">
        <v>1889</v>
      </c>
      <c r="I1067" t="s">
        <v>30</v>
      </c>
      <c r="J1067" t="s">
        <v>31</v>
      </c>
      <c r="K1067" t="s">
        <v>32</v>
      </c>
      <c r="L1067" t="s">
        <v>260</v>
      </c>
      <c r="M1067" t="s">
        <v>62</v>
      </c>
      <c r="N1067" t="s">
        <v>1890</v>
      </c>
      <c r="O1067">
        <v>0.56000000000000005</v>
      </c>
      <c r="P1067" t="s">
        <v>36</v>
      </c>
      <c r="Q1067" t="s">
        <v>64</v>
      </c>
      <c r="R1067" t="s">
        <v>133</v>
      </c>
      <c r="S1067" t="s">
        <v>1891</v>
      </c>
      <c r="T1067">
        <v>75051</v>
      </c>
      <c r="U1067" s="1">
        <v>42102</v>
      </c>
      <c r="V1067" s="1">
        <v>42104</v>
      </c>
      <c r="W1067">
        <v>9</v>
      </c>
      <c r="X1067" s="6">
        <v>413.73</v>
      </c>
      <c r="Y1067">
        <v>86686</v>
      </c>
      <c r="Z1067">
        <v>2</v>
      </c>
      <c r="AA1067" s="10">
        <v>69</v>
      </c>
      <c r="AB1067">
        <v>4.18</v>
      </c>
      <c r="AC1067" t="s">
        <v>3061</v>
      </c>
      <c r="AD1067" t="s">
        <v>3070</v>
      </c>
      <c r="AE1067" t="str">
        <f>IF(Orders[[#This Row],[Discount]]&gt;0, "Discounted", "Non-Discounted")</f>
        <v>Discounted</v>
      </c>
      <c r="AF1067">
        <f>IF(Orders[[#This Row],[Profit]]&lt;0,Orders[[#This Row],[Profit]], 0)</f>
        <v>0</v>
      </c>
      <c r="AG1067">
        <f>IF(Orders[[#This Row],[Profit]]&gt;0,Orders[[#This Row],[Profit]], 0)</f>
        <v>285.47000000000003</v>
      </c>
      <c r="AH1067" s="7">
        <f>IFERROR((Orders[[#This Row],[Sales]]/Orders[[#This Row],[Profit_Prodcut/]])*100, "")</f>
        <v>144.92941464952534</v>
      </c>
      <c r="AI1067" s="9">
        <f>Orders[[#This Row],[Discount]]</f>
        <v>0.01</v>
      </c>
    </row>
    <row r="1068" spans="1:35">
      <c r="A1068">
        <v>19698</v>
      </c>
      <c r="B1068" t="s">
        <v>109</v>
      </c>
      <c r="C1068" s="9">
        <v>0.06</v>
      </c>
      <c r="D1068" s="7">
        <v>10.51</v>
      </c>
      <c r="E1068">
        <v>3.25</v>
      </c>
      <c r="F1068">
        <v>49</v>
      </c>
      <c r="G1068">
        <v>1935</v>
      </c>
      <c r="H1068" t="s">
        <v>1889</v>
      </c>
      <c r="I1068" t="s">
        <v>52</v>
      </c>
      <c r="J1068" t="s">
        <v>43</v>
      </c>
      <c r="K1068" t="s">
        <v>32</v>
      </c>
      <c r="L1068" t="s">
        <v>260</v>
      </c>
      <c r="M1068" t="s">
        <v>239</v>
      </c>
      <c r="N1068" t="s">
        <v>1892</v>
      </c>
      <c r="O1068">
        <v>0.56000000000000005</v>
      </c>
      <c r="P1068" t="s">
        <v>36</v>
      </c>
      <c r="Q1068" t="s">
        <v>64</v>
      </c>
      <c r="R1068" t="s">
        <v>133</v>
      </c>
      <c r="S1068" t="s">
        <v>1891</v>
      </c>
      <c r="T1068">
        <v>75051</v>
      </c>
      <c r="U1068" s="1">
        <v>42154</v>
      </c>
      <c r="V1068" s="1">
        <v>42160</v>
      </c>
      <c r="W1068">
        <v>2</v>
      </c>
      <c r="X1068" s="6">
        <v>55.6</v>
      </c>
      <c r="Y1068">
        <v>86688</v>
      </c>
      <c r="Z1068">
        <v>6</v>
      </c>
      <c r="AA1068" s="10">
        <v>18.899999999999999</v>
      </c>
      <c r="AB1068">
        <v>3.55</v>
      </c>
      <c r="AC1068" t="s">
        <v>3060</v>
      </c>
      <c r="AD1068" t="s">
        <v>3070</v>
      </c>
      <c r="AE1068" t="str">
        <f>IF(Orders[[#This Row],[Discount]]&gt;0, "Discounted", "Non-Discounted")</f>
        <v>Discounted</v>
      </c>
      <c r="AF1068">
        <f>IF(Orders[[#This Row],[Profit]]&lt;0,Orders[[#This Row],[Profit]], 0)</f>
        <v>0</v>
      </c>
      <c r="AG1068">
        <f>IF(Orders[[#This Row],[Profit]]&gt;0,Orders[[#This Row],[Profit]], 0)</f>
        <v>10.51</v>
      </c>
      <c r="AH1068" s="7">
        <f>IFERROR((Orders[[#This Row],[Sales]]/Orders[[#This Row],[Profit_Prodcut/]])*100, "")</f>
        <v>529.01998097050432</v>
      </c>
      <c r="AI1068" s="9">
        <f>Orders[[#This Row],[Discount]]</f>
        <v>0.06</v>
      </c>
    </row>
    <row r="1069" spans="1:35">
      <c r="A1069">
        <v>19699</v>
      </c>
      <c r="B1069" t="s">
        <v>109</v>
      </c>
      <c r="C1069" s="9">
        <v>0.01</v>
      </c>
      <c r="D1069" s="7">
        <v>1448.73</v>
      </c>
      <c r="E1069">
        <v>110.98</v>
      </c>
      <c r="F1069">
        <v>13.99</v>
      </c>
      <c r="G1069">
        <v>1935</v>
      </c>
      <c r="H1069" t="s">
        <v>1889</v>
      </c>
      <c r="I1069" t="s">
        <v>52</v>
      </c>
      <c r="J1069" t="s">
        <v>43</v>
      </c>
      <c r="K1069" t="s">
        <v>44</v>
      </c>
      <c r="L1069" t="s">
        <v>53</v>
      </c>
      <c r="M1069" t="s">
        <v>89</v>
      </c>
      <c r="N1069" t="s">
        <v>1893</v>
      </c>
      <c r="O1069">
        <v>0.69</v>
      </c>
      <c r="P1069" t="s">
        <v>36</v>
      </c>
      <c r="Q1069" t="s">
        <v>64</v>
      </c>
      <c r="R1069" t="s">
        <v>133</v>
      </c>
      <c r="S1069" t="s">
        <v>1891</v>
      </c>
      <c r="T1069">
        <v>75051</v>
      </c>
      <c r="U1069" s="1">
        <v>42154</v>
      </c>
      <c r="V1069" s="1">
        <v>42159</v>
      </c>
      <c r="W1069">
        <v>19</v>
      </c>
      <c r="X1069" s="6">
        <v>2099.61</v>
      </c>
      <c r="Y1069">
        <v>86688</v>
      </c>
      <c r="Z1069">
        <v>5</v>
      </c>
      <c r="AA1069" s="10">
        <v>69</v>
      </c>
      <c r="AB1069">
        <v>21.21</v>
      </c>
      <c r="AC1069" t="s">
        <v>3060</v>
      </c>
      <c r="AD1069" t="s">
        <v>3070</v>
      </c>
      <c r="AE1069" t="str">
        <f>IF(Orders[[#This Row],[Discount]]&gt;0, "Discounted", "Non-Discounted")</f>
        <v>Discounted</v>
      </c>
      <c r="AF1069">
        <f>IF(Orders[[#This Row],[Profit]]&lt;0,Orders[[#This Row],[Profit]], 0)</f>
        <v>0</v>
      </c>
      <c r="AG1069">
        <f>IF(Orders[[#This Row],[Profit]]&gt;0,Orders[[#This Row],[Profit]], 0)</f>
        <v>1448.73</v>
      </c>
      <c r="AH1069" s="7">
        <f>IFERROR((Orders[[#This Row],[Sales]]/Orders[[#This Row],[Profit_Prodcut/]])*100, "")</f>
        <v>144.92762626576382</v>
      </c>
      <c r="AI1069" s="9">
        <f>Orders[[#This Row],[Discount]]</f>
        <v>0.01</v>
      </c>
    </row>
    <row r="1070" spans="1:35">
      <c r="A1070">
        <v>19700</v>
      </c>
      <c r="B1070" t="s">
        <v>109</v>
      </c>
      <c r="C1070" s="9">
        <v>0.05</v>
      </c>
      <c r="D1070" s="7">
        <v>1</v>
      </c>
      <c r="E1070">
        <v>3.95</v>
      </c>
      <c r="F1070">
        <v>2</v>
      </c>
      <c r="G1070">
        <v>1935</v>
      </c>
      <c r="H1070" t="s">
        <v>1889</v>
      </c>
      <c r="I1070" t="s">
        <v>30</v>
      </c>
      <c r="J1070" t="s">
        <v>43</v>
      </c>
      <c r="K1070" t="s">
        <v>32</v>
      </c>
      <c r="L1070" t="s">
        <v>69</v>
      </c>
      <c r="M1070" t="s">
        <v>34</v>
      </c>
      <c r="N1070" t="s">
        <v>1355</v>
      </c>
      <c r="O1070">
        <v>0.53</v>
      </c>
      <c r="P1070" t="s">
        <v>36</v>
      </c>
      <c r="Q1070" t="s">
        <v>64</v>
      </c>
      <c r="R1070" t="s">
        <v>133</v>
      </c>
      <c r="S1070" t="s">
        <v>1891</v>
      </c>
      <c r="T1070">
        <v>75051</v>
      </c>
      <c r="U1070" s="1">
        <v>42154</v>
      </c>
      <c r="V1070" s="1">
        <v>42162</v>
      </c>
      <c r="W1070">
        <v>23</v>
      </c>
      <c r="X1070" s="6">
        <v>96.6</v>
      </c>
      <c r="Y1070">
        <v>86688</v>
      </c>
      <c r="Z1070">
        <v>8</v>
      </c>
      <c r="AA1070" s="10">
        <v>1.04</v>
      </c>
      <c r="AB1070">
        <v>5.08</v>
      </c>
      <c r="AC1070" t="s">
        <v>3060</v>
      </c>
      <c r="AD1070" t="s">
        <v>3070</v>
      </c>
      <c r="AE1070" t="str">
        <f>IF(Orders[[#This Row],[Discount]]&gt;0, "Discounted", "Non-Discounted")</f>
        <v>Discounted</v>
      </c>
      <c r="AF1070">
        <f>IF(Orders[[#This Row],[Profit]]&lt;0,Orders[[#This Row],[Profit]], 0)</f>
        <v>0</v>
      </c>
      <c r="AG1070">
        <f>IF(Orders[[#This Row],[Profit]]&gt;0,Orders[[#This Row],[Profit]], 0)</f>
        <v>1</v>
      </c>
      <c r="AH1070" s="7">
        <f>IFERROR((Orders[[#This Row],[Sales]]/Orders[[#This Row],[Profit_Prodcut/]])*100, "")</f>
        <v>9660</v>
      </c>
      <c r="AI1070" s="9">
        <f>Orders[[#This Row],[Discount]]</f>
        <v>0.05</v>
      </c>
    </row>
    <row r="1071" spans="1:35">
      <c r="A1071">
        <v>23551</v>
      </c>
      <c r="B1071" t="s">
        <v>59</v>
      </c>
      <c r="C1071" s="9">
        <v>0.1</v>
      </c>
      <c r="D1071" s="7">
        <v>-521.09</v>
      </c>
      <c r="E1071">
        <v>152.47999999999999</v>
      </c>
      <c r="F1071">
        <v>4</v>
      </c>
      <c r="G1071">
        <v>1938</v>
      </c>
      <c r="H1071" t="s">
        <v>1894</v>
      </c>
      <c r="I1071" t="s">
        <v>30</v>
      </c>
      <c r="J1071" t="s">
        <v>31</v>
      </c>
      <c r="K1071" t="s">
        <v>80</v>
      </c>
      <c r="L1071" t="s">
        <v>183</v>
      </c>
      <c r="M1071" t="s">
        <v>62</v>
      </c>
      <c r="N1071" t="s">
        <v>612</v>
      </c>
      <c r="O1071">
        <v>0.79</v>
      </c>
      <c r="P1071" t="s">
        <v>36</v>
      </c>
      <c r="Q1071" t="s">
        <v>64</v>
      </c>
      <c r="R1071" t="s">
        <v>186</v>
      </c>
      <c r="S1071" t="s">
        <v>1895</v>
      </c>
      <c r="T1071">
        <v>66801</v>
      </c>
      <c r="U1071" s="1">
        <v>42085</v>
      </c>
      <c r="V1071" s="1">
        <v>42086</v>
      </c>
      <c r="W1071">
        <v>4</v>
      </c>
      <c r="X1071" s="6">
        <v>558.16999999999996</v>
      </c>
      <c r="Y1071">
        <v>88870</v>
      </c>
      <c r="Z1071">
        <v>1</v>
      </c>
      <c r="AA1071" s="10">
        <v>-93.36</v>
      </c>
      <c r="AB1071">
        <v>62.02</v>
      </c>
      <c r="AC1071" t="s">
        <v>3062</v>
      </c>
      <c r="AD1071" t="s">
        <v>3070</v>
      </c>
      <c r="AE1071" t="str">
        <f>IF(Orders[[#This Row],[Discount]]&gt;0, "Discounted", "Non-Discounted")</f>
        <v>Discounted</v>
      </c>
      <c r="AF1071">
        <f>IF(Orders[[#This Row],[Profit]]&lt;0,Orders[[#This Row],[Profit]], 0)</f>
        <v>-521.09</v>
      </c>
      <c r="AG1071">
        <f>IF(Orders[[#This Row],[Profit]]&gt;0,Orders[[#This Row],[Profit]], 0)</f>
        <v>0</v>
      </c>
      <c r="AH1071" s="7" t="str">
        <f>IFERROR((Orders[[#This Row],[Sales]]/Orders[[#This Row],[Profit_Prodcut/]])*100, "")</f>
        <v/>
      </c>
      <c r="AI1071" s="9">
        <f>Orders[[#This Row],[Discount]]</f>
        <v>0.1</v>
      </c>
    </row>
    <row r="1072" spans="1:35">
      <c r="A1072">
        <v>23550</v>
      </c>
      <c r="B1072" t="s">
        <v>59</v>
      </c>
      <c r="C1072" s="9">
        <v>0.08</v>
      </c>
      <c r="D1072" s="7">
        <v>-29.49</v>
      </c>
      <c r="E1072">
        <v>6.84</v>
      </c>
      <c r="F1072">
        <v>8.3699999999999992</v>
      </c>
      <c r="G1072">
        <v>1940</v>
      </c>
      <c r="H1072" t="s">
        <v>1896</v>
      </c>
      <c r="I1072" t="s">
        <v>52</v>
      </c>
      <c r="J1072" t="s">
        <v>31</v>
      </c>
      <c r="K1072" t="s">
        <v>32</v>
      </c>
      <c r="L1072" t="s">
        <v>177</v>
      </c>
      <c r="M1072" t="s">
        <v>54</v>
      </c>
      <c r="N1072" t="s">
        <v>1699</v>
      </c>
      <c r="O1072">
        <v>0.57999999999999996</v>
      </c>
      <c r="P1072" t="s">
        <v>36</v>
      </c>
      <c r="Q1072" t="s">
        <v>37</v>
      </c>
      <c r="R1072" t="s">
        <v>215</v>
      </c>
      <c r="S1072" t="s">
        <v>1897</v>
      </c>
      <c r="T1072">
        <v>84020</v>
      </c>
      <c r="U1072" s="1">
        <v>42085</v>
      </c>
      <c r="V1072" s="1">
        <v>42087</v>
      </c>
      <c r="W1072">
        <v>1</v>
      </c>
      <c r="X1072" s="6">
        <v>8.39</v>
      </c>
      <c r="Y1072">
        <v>88870</v>
      </c>
      <c r="Z1072">
        <v>2</v>
      </c>
      <c r="AA1072" s="10">
        <v>-351.49</v>
      </c>
      <c r="AB1072">
        <v>0.73</v>
      </c>
      <c r="AC1072" t="s">
        <v>3062</v>
      </c>
      <c r="AD1072" t="s">
        <v>3070</v>
      </c>
      <c r="AE1072" t="str">
        <f>IF(Orders[[#This Row],[Discount]]&gt;0, "Discounted", "Non-Discounted")</f>
        <v>Discounted</v>
      </c>
      <c r="AF1072">
        <f>IF(Orders[[#This Row],[Profit]]&lt;0,Orders[[#This Row],[Profit]], 0)</f>
        <v>-29.49</v>
      </c>
      <c r="AG1072">
        <f>IF(Orders[[#This Row],[Profit]]&gt;0,Orders[[#This Row],[Profit]], 0)</f>
        <v>0</v>
      </c>
      <c r="AH1072" s="7" t="str">
        <f>IFERROR((Orders[[#This Row],[Sales]]/Orders[[#This Row],[Profit_Prodcut/]])*100, "")</f>
        <v/>
      </c>
      <c r="AI1072" s="9">
        <f>Orders[[#This Row],[Discount]]</f>
        <v>0.08</v>
      </c>
    </row>
    <row r="1073" spans="1:35">
      <c r="A1073">
        <v>25531</v>
      </c>
      <c r="B1073" t="s">
        <v>109</v>
      </c>
      <c r="C1073" s="9">
        <v>0</v>
      </c>
      <c r="D1073" s="7">
        <v>386.01</v>
      </c>
      <c r="E1073">
        <v>78.650000000000006</v>
      </c>
      <c r="F1073">
        <v>13.99</v>
      </c>
      <c r="G1073">
        <v>1940</v>
      </c>
      <c r="H1073" t="s">
        <v>1896</v>
      </c>
      <c r="I1073" t="s">
        <v>52</v>
      </c>
      <c r="J1073" t="s">
        <v>31</v>
      </c>
      <c r="K1073" t="s">
        <v>32</v>
      </c>
      <c r="L1073" t="s">
        <v>260</v>
      </c>
      <c r="M1073" t="s">
        <v>89</v>
      </c>
      <c r="N1073" t="s">
        <v>1898</v>
      </c>
      <c r="O1073">
        <v>0.52</v>
      </c>
      <c r="P1073" t="s">
        <v>36</v>
      </c>
      <c r="Q1073" t="s">
        <v>37</v>
      </c>
      <c r="R1073" t="s">
        <v>215</v>
      </c>
      <c r="S1073" t="s">
        <v>1897</v>
      </c>
      <c r="T1073">
        <v>84020</v>
      </c>
      <c r="U1073" s="1">
        <v>42113</v>
      </c>
      <c r="V1073" s="1">
        <v>42120</v>
      </c>
      <c r="W1073">
        <v>7</v>
      </c>
      <c r="X1073" s="6">
        <v>559.42999999999995</v>
      </c>
      <c r="Y1073">
        <v>88871</v>
      </c>
      <c r="Z1073">
        <v>7</v>
      </c>
      <c r="AA1073" s="10">
        <v>69</v>
      </c>
      <c r="AB1073">
        <v>0</v>
      </c>
      <c r="AC1073" t="s">
        <v>3061</v>
      </c>
      <c r="AD1073" t="s">
        <v>3071</v>
      </c>
      <c r="AE1073" t="str">
        <f>IF(Orders[[#This Row],[Discount]]&gt;0, "Discounted", "Non-Discounted")</f>
        <v>Non-Discounted</v>
      </c>
      <c r="AF1073">
        <f>IF(Orders[[#This Row],[Profit]]&lt;0,Orders[[#This Row],[Profit]], 0)</f>
        <v>0</v>
      </c>
      <c r="AG1073">
        <f>IF(Orders[[#This Row],[Profit]]&gt;0,Orders[[#This Row],[Profit]], 0)</f>
        <v>386.01</v>
      </c>
      <c r="AH1073" s="7">
        <f>IFERROR((Orders[[#This Row],[Sales]]/Orders[[#This Row],[Profit_Prodcut/]])*100, "")</f>
        <v>144.92629724618533</v>
      </c>
      <c r="AI1073" s="9">
        <f>Orders[[#This Row],[Discount]]</f>
        <v>0</v>
      </c>
    </row>
    <row r="1074" spans="1:35">
      <c r="A1074">
        <v>25532</v>
      </c>
      <c r="B1074" t="s">
        <v>109</v>
      </c>
      <c r="C1074" s="9">
        <v>0.08</v>
      </c>
      <c r="D1074" s="7">
        <v>-1867.97</v>
      </c>
      <c r="E1074">
        <v>122.99</v>
      </c>
      <c r="F1074">
        <v>70.2</v>
      </c>
      <c r="G1074">
        <v>1940</v>
      </c>
      <c r="H1074" t="s">
        <v>1896</v>
      </c>
      <c r="I1074" t="s">
        <v>42</v>
      </c>
      <c r="J1074" t="s">
        <v>31</v>
      </c>
      <c r="K1074" t="s">
        <v>44</v>
      </c>
      <c r="L1074" t="s">
        <v>45</v>
      </c>
      <c r="M1074" t="s">
        <v>46</v>
      </c>
      <c r="N1074" t="s">
        <v>150</v>
      </c>
      <c r="O1074">
        <v>0.74</v>
      </c>
      <c r="P1074" t="s">
        <v>36</v>
      </c>
      <c r="Q1074" t="s">
        <v>37</v>
      </c>
      <c r="R1074" t="s">
        <v>215</v>
      </c>
      <c r="S1074" t="s">
        <v>1897</v>
      </c>
      <c r="T1074">
        <v>84020</v>
      </c>
      <c r="U1074" s="1">
        <v>42113</v>
      </c>
      <c r="V1074" s="1">
        <v>42118</v>
      </c>
      <c r="W1074">
        <v>10</v>
      </c>
      <c r="X1074" s="6">
        <v>1216.52</v>
      </c>
      <c r="Y1074">
        <v>88871</v>
      </c>
      <c r="Z1074">
        <v>5</v>
      </c>
      <c r="AA1074" s="10">
        <v>-153.55000000000001</v>
      </c>
      <c r="AB1074">
        <v>105.78</v>
      </c>
      <c r="AC1074" t="s">
        <v>3061</v>
      </c>
      <c r="AD1074" t="s">
        <v>3070</v>
      </c>
      <c r="AE1074" t="str">
        <f>IF(Orders[[#This Row],[Discount]]&gt;0, "Discounted", "Non-Discounted")</f>
        <v>Discounted</v>
      </c>
      <c r="AF1074">
        <f>IF(Orders[[#This Row],[Profit]]&lt;0,Orders[[#This Row],[Profit]], 0)</f>
        <v>-1867.97</v>
      </c>
      <c r="AG1074">
        <f>IF(Orders[[#This Row],[Profit]]&gt;0,Orders[[#This Row],[Profit]], 0)</f>
        <v>0</v>
      </c>
      <c r="AH1074" s="7" t="str">
        <f>IFERROR((Orders[[#This Row],[Sales]]/Orders[[#This Row],[Profit_Prodcut/]])*100, "")</f>
        <v/>
      </c>
      <c r="AI1074" s="9">
        <f>Orders[[#This Row],[Discount]]</f>
        <v>0.08</v>
      </c>
    </row>
    <row r="1075" spans="1:35">
      <c r="A1075">
        <v>20371</v>
      </c>
      <c r="B1075" t="s">
        <v>59</v>
      </c>
      <c r="C1075" s="9">
        <v>0.08</v>
      </c>
      <c r="D1075" s="7">
        <v>-1920.93</v>
      </c>
      <c r="E1075">
        <v>90.98</v>
      </c>
      <c r="F1075">
        <v>56.2</v>
      </c>
      <c r="G1075">
        <v>1946</v>
      </c>
      <c r="H1075" t="s">
        <v>1899</v>
      </c>
      <c r="I1075" t="s">
        <v>52</v>
      </c>
      <c r="J1075" t="s">
        <v>117</v>
      </c>
      <c r="K1075" t="s">
        <v>44</v>
      </c>
      <c r="L1075" t="s">
        <v>53</v>
      </c>
      <c r="M1075" t="s">
        <v>89</v>
      </c>
      <c r="N1075" t="s">
        <v>1064</v>
      </c>
      <c r="O1075">
        <v>0.74</v>
      </c>
      <c r="P1075" t="s">
        <v>36</v>
      </c>
      <c r="Q1075" t="s">
        <v>56</v>
      </c>
      <c r="R1075" t="s">
        <v>237</v>
      </c>
      <c r="S1075" t="s">
        <v>1900</v>
      </c>
      <c r="T1075">
        <v>15228</v>
      </c>
      <c r="U1075" s="1">
        <v>42030</v>
      </c>
      <c r="V1075" s="1">
        <v>42032</v>
      </c>
      <c r="W1075">
        <v>12</v>
      </c>
      <c r="X1075" s="6">
        <v>1058.3599999999999</v>
      </c>
      <c r="Y1075">
        <v>86331</v>
      </c>
      <c r="Z1075">
        <v>2</v>
      </c>
      <c r="AA1075" s="10">
        <v>-181.5</v>
      </c>
      <c r="AB1075">
        <v>92.03</v>
      </c>
      <c r="AC1075" t="s">
        <v>3057</v>
      </c>
      <c r="AD1075" t="s">
        <v>3070</v>
      </c>
      <c r="AE1075" t="str">
        <f>IF(Orders[[#This Row],[Discount]]&gt;0, "Discounted", "Non-Discounted")</f>
        <v>Discounted</v>
      </c>
      <c r="AF1075">
        <f>IF(Orders[[#This Row],[Profit]]&lt;0,Orders[[#This Row],[Profit]], 0)</f>
        <v>-1920.93</v>
      </c>
      <c r="AG1075">
        <f>IF(Orders[[#This Row],[Profit]]&gt;0,Orders[[#This Row],[Profit]], 0)</f>
        <v>0</v>
      </c>
      <c r="AH1075" s="7" t="str">
        <f>IFERROR((Orders[[#This Row],[Sales]]/Orders[[#This Row],[Profit_Prodcut/]])*100, "")</f>
        <v/>
      </c>
      <c r="AI1075" s="9">
        <f>Orders[[#This Row],[Discount]]</f>
        <v>0.08</v>
      </c>
    </row>
    <row r="1076" spans="1:35">
      <c r="A1076">
        <v>20372</v>
      </c>
      <c r="B1076" t="s">
        <v>59</v>
      </c>
      <c r="C1076" s="9">
        <v>7.0000000000000007E-2</v>
      </c>
      <c r="D1076" s="7">
        <v>-37.18</v>
      </c>
      <c r="E1076">
        <v>5.98</v>
      </c>
      <c r="F1076">
        <v>5.35</v>
      </c>
      <c r="G1076">
        <v>1946</v>
      </c>
      <c r="H1076" t="s">
        <v>1899</v>
      </c>
      <c r="I1076" t="s">
        <v>52</v>
      </c>
      <c r="J1076" t="s">
        <v>117</v>
      </c>
      <c r="K1076" t="s">
        <v>32</v>
      </c>
      <c r="L1076" t="s">
        <v>96</v>
      </c>
      <c r="M1076" t="s">
        <v>62</v>
      </c>
      <c r="N1076" t="s">
        <v>1439</v>
      </c>
      <c r="O1076">
        <v>0.4</v>
      </c>
      <c r="P1076" t="s">
        <v>36</v>
      </c>
      <c r="Q1076" t="s">
        <v>56</v>
      </c>
      <c r="R1076" t="s">
        <v>237</v>
      </c>
      <c r="S1076" t="s">
        <v>1900</v>
      </c>
      <c r="T1076">
        <v>15228</v>
      </c>
      <c r="U1076" s="1">
        <v>42030</v>
      </c>
      <c r="V1076" s="1">
        <v>42032</v>
      </c>
      <c r="W1076">
        <v>3</v>
      </c>
      <c r="X1076" s="6">
        <v>18.309999999999999</v>
      </c>
      <c r="Y1076">
        <v>86331</v>
      </c>
      <c r="Z1076">
        <v>2</v>
      </c>
      <c r="AA1076" s="10">
        <v>-203.03</v>
      </c>
      <c r="AB1076">
        <v>1.38</v>
      </c>
      <c r="AC1076" t="s">
        <v>3057</v>
      </c>
      <c r="AD1076" t="s">
        <v>3070</v>
      </c>
      <c r="AE1076" t="str">
        <f>IF(Orders[[#This Row],[Discount]]&gt;0, "Discounted", "Non-Discounted")</f>
        <v>Discounted</v>
      </c>
      <c r="AF1076">
        <f>IF(Orders[[#This Row],[Profit]]&lt;0,Orders[[#This Row],[Profit]], 0)</f>
        <v>-37.18</v>
      </c>
      <c r="AG1076">
        <f>IF(Orders[[#This Row],[Profit]]&gt;0,Orders[[#This Row],[Profit]], 0)</f>
        <v>0</v>
      </c>
      <c r="AH1076" s="7" t="str">
        <f>IFERROR((Orders[[#This Row],[Sales]]/Orders[[#This Row],[Profit_Prodcut/]])*100, "")</f>
        <v/>
      </c>
      <c r="AI1076" s="9">
        <f>Orders[[#This Row],[Discount]]</f>
        <v>7.0000000000000007E-2</v>
      </c>
    </row>
    <row r="1077" spans="1:35">
      <c r="A1077">
        <v>21762</v>
      </c>
      <c r="B1077" t="s">
        <v>109</v>
      </c>
      <c r="C1077" s="9">
        <v>0.05</v>
      </c>
      <c r="D1077" s="7">
        <v>-213.4</v>
      </c>
      <c r="E1077">
        <v>424.21</v>
      </c>
      <c r="F1077">
        <v>110.2</v>
      </c>
      <c r="G1077">
        <v>1949</v>
      </c>
      <c r="H1077" t="s">
        <v>1901</v>
      </c>
      <c r="I1077" t="s">
        <v>42</v>
      </c>
      <c r="J1077" t="s">
        <v>61</v>
      </c>
      <c r="K1077" t="s">
        <v>44</v>
      </c>
      <c r="L1077" t="s">
        <v>155</v>
      </c>
      <c r="M1077" t="s">
        <v>124</v>
      </c>
      <c r="N1077" t="s">
        <v>1902</v>
      </c>
      <c r="O1077">
        <v>0.67</v>
      </c>
      <c r="P1077" t="s">
        <v>36</v>
      </c>
      <c r="Q1077" t="s">
        <v>37</v>
      </c>
      <c r="R1077" t="s">
        <v>85</v>
      </c>
      <c r="S1077" t="s">
        <v>1903</v>
      </c>
      <c r="T1077">
        <v>59715</v>
      </c>
      <c r="U1077" s="1">
        <v>42036</v>
      </c>
      <c r="V1077" s="1">
        <v>42040</v>
      </c>
      <c r="W1077">
        <v>12</v>
      </c>
      <c r="X1077" s="6">
        <v>4935.22</v>
      </c>
      <c r="Y1077">
        <v>90415</v>
      </c>
      <c r="Z1077">
        <v>4</v>
      </c>
      <c r="AA1077" s="10">
        <v>-4.32</v>
      </c>
      <c r="AB1077">
        <v>259.75</v>
      </c>
      <c r="AC1077" t="s">
        <v>3059</v>
      </c>
      <c r="AD1077" t="s">
        <v>3070</v>
      </c>
      <c r="AE1077" t="str">
        <f>IF(Orders[[#This Row],[Discount]]&gt;0, "Discounted", "Non-Discounted")</f>
        <v>Discounted</v>
      </c>
      <c r="AF1077">
        <f>IF(Orders[[#This Row],[Profit]]&lt;0,Orders[[#This Row],[Profit]], 0)</f>
        <v>-213.4</v>
      </c>
      <c r="AG1077">
        <f>IF(Orders[[#This Row],[Profit]]&gt;0,Orders[[#This Row],[Profit]], 0)</f>
        <v>0</v>
      </c>
      <c r="AH1077" s="7" t="str">
        <f>IFERROR((Orders[[#This Row],[Sales]]/Orders[[#This Row],[Profit_Prodcut/]])*100, "")</f>
        <v/>
      </c>
      <c r="AI1077" s="9">
        <f>Orders[[#This Row],[Discount]]</f>
        <v>0.05</v>
      </c>
    </row>
    <row r="1078" spans="1:35">
      <c r="A1078">
        <v>24793</v>
      </c>
      <c r="B1078" t="s">
        <v>40</v>
      </c>
      <c r="C1078" s="9">
        <v>0.01</v>
      </c>
      <c r="D1078" s="7">
        <v>-15.48</v>
      </c>
      <c r="E1078">
        <v>6.68</v>
      </c>
      <c r="F1078">
        <v>4.91</v>
      </c>
      <c r="G1078">
        <v>1950</v>
      </c>
      <c r="H1078" t="s">
        <v>1904</v>
      </c>
      <c r="I1078" t="s">
        <v>52</v>
      </c>
      <c r="J1078" t="s">
        <v>61</v>
      </c>
      <c r="K1078" t="s">
        <v>32</v>
      </c>
      <c r="L1078" t="s">
        <v>96</v>
      </c>
      <c r="M1078" t="s">
        <v>62</v>
      </c>
      <c r="N1078" t="s">
        <v>1905</v>
      </c>
      <c r="O1078">
        <v>0.37</v>
      </c>
      <c r="P1078" t="s">
        <v>36</v>
      </c>
      <c r="Q1078" t="s">
        <v>37</v>
      </c>
      <c r="R1078" t="s">
        <v>85</v>
      </c>
      <c r="S1078" t="s">
        <v>1906</v>
      </c>
      <c r="T1078">
        <v>59750</v>
      </c>
      <c r="U1078" s="1">
        <v>42010</v>
      </c>
      <c r="V1078" s="1">
        <v>42012</v>
      </c>
      <c r="W1078">
        <v>7</v>
      </c>
      <c r="X1078" s="6">
        <v>51.03</v>
      </c>
      <c r="Y1078">
        <v>90414</v>
      </c>
      <c r="Z1078">
        <v>2</v>
      </c>
      <c r="AA1078" s="10">
        <v>-30.34</v>
      </c>
      <c r="AB1078">
        <v>0.52</v>
      </c>
      <c r="AC1078" t="s">
        <v>3057</v>
      </c>
      <c r="AD1078" t="s">
        <v>3070</v>
      </c>
      <c r="AE1078" t="str">
        <f>IF(Orders[[#This Row],[Discount]]&gt;0, "Discounted", "Non-Discounted")</f>
        <v>Discounted</v>
      </c>
      <c r="AF1078">
        <f>IF(Orders[[#This Row],[Profit]]&lt;0,Orders[[#This Row],[Profit]], 0)</f>
        <v>-15.48</v>
      </c>
      <c r="AG1078">
        <f>IF(Orders[[#This Row],[Profit]]&gt;0,Orders[[#This Row],[Profit]], 0)</f>
        <v>0</v>
      </c>
      <c r="AH1078" s="7" t="str">
        <f>IFERROR((Orders[[#This Row],[Sales]]/Orders[[#This Row],[Profit_Prodcut/]])*100, "")</f>
        <v/>
      </c>
      <c r="AI1078" s="9">
        <f>Orders[[#This Row],[Discount]]</f>
        <v>0.01</v>
      </c>
    </row>
    <row r="1079" spans="1:35">
      <c r="A1079">
        <v>23378</v>
      </c>
      <c r="B1079" t="s">
        <v>28</v>
      </c>
      <c r="C1079" s="9">
        <v>0.09</v>
      </c>
      <c r="D1079" s="7">
        <v>-50.24</v>
      </c>
      <c r="E1079">
        <v>40.98</v>
      </c>
      <c r="F1079">
        <v>6.5</v>
      </c>
      <c r="G1079">
        <v>1956</v>
      </c>
      <c r="H1079" t="s">
        <v>1907</v>
      </c>
      <c r="I1079" t="s">
        <v>52</v>
      </c>
      <c r="J1079" t="s">
        <v>117</v>
      </c>
      <c r="K1079" t="s">
        <v>80</v>
      </c>
      <c r="L1079" t="s">
        <v>183</v>
      </c>
      <c r="M1079" t="s">
        <v>62</v>
      </c>
      <c r="N1079" t="s">
        <v>1272</v>
      </c>
      <c r="O1079">
        <v>0.74</v>
      </c>
      <c r="P1079" t="s">
        <v>36</v>
      </c>
      <c r="Q1079" t="s">
        <v>37</v>
      </c>
      <c r="R1079" t="s">
        <v>258</v>
      </c>
      <c r="S1079" t="s">
        <v>340</v>
      </c>
      <c r="T1079">
        <v>80027</v>
      </c>
      <c r="U1079" s="1">
        <v>42174</v>
      </c>
      <c r="V1079" s="1">
        <v>42176</v>
      </c>
      <c r="W1079">
        <v>19</v>
      </c>
      <c r="X1079" s="6">
        <v>746.91</v>
      </c>
      <c r="Y1079">
        <v>89820</v>
      </c>
      <c r="Z1079">
        <v>2</v>
      </c>
      <c r="AA1079" s="10">
        <v>-6.73</v>
      </c>
      <c r="AB1079">
        <v>73.87</v>
      </c>
      <c r="AC1079" t="s">
        <v>3058</v>
      </c>
      <c r="AD1079" t="s">
        <v>3070</v>
      </c>
      <c r="AE1079" t="str">
        <f>IF(Orders[[#This Row],[Discount]]&gt;0, "Discounted", "Non-Discounted")</f>
        <v>Discounted</v>
      </c>
      <c r="AF1079">
        <f>IF(Orders[[#This Row],[Profit]]&lt;0,Orders[[#This Row],[Profit]], 0)</f>
        <v>-50.24</v>
      </c>
      <c r="AG1079">
        <f>IF(Orders[[#This Row],[Profit]]&gt;0,Orders[[#This Row],[Profit]], 0)</f>
        <v>0</v>
      </c>
      <c r="AH1079" s="7" t="str">
        <f>IFERROR((Orders[[#This Row],[Sales]]/Orders[[#This Row],[Profit_Prodcut/]])*100, "")</f>
        <v/>
      </c>
      <c r="AI1079" s="9">
        <f>Orders[[#This Row],[Discount]]</f>
        <v>0.09</v>
      </c>
    </row>
    <row r="1080" spans="1:35">
      <c r="A1080">
        <v>21638</v>
      </c>
      <c r="B1080" t="s">
        <v>28</v>
      </c>
      <c r="C1080" s="9">
        <v>0.09</v>
      </c>
      <c r="D1080" s="7">
        <v>-387.1</v>
      </c>
      <c r="E1080">
        <v>77.510000000000005</v>
      </c>
      <c r="F1080">
        <v>4</v>
      </c>
      <c r="G1080">
        <v>1957</v>
      </c>
      <c r="H1080" t="s">
        <v>1908</v>
      </c>
      <c r="I1080" t="s">
        <v>52</v>
      </c>
      <c r="J1080" t="s">
        <v>117</v>
      </c>
      <c r="K1080" t="s">
        <v>80</v>
      </c>
      <c r="L1080" t="s">
        <v>183</v>
      </c>
      <c r="M1080" t="s">
        <v>62</v>
      </c>
      <c r="N1080" t="s">
        <v>1804</v>
      </c>
      <c r="O1080">
        <v>0.76</v>
      </c>
      <c r="P1080" t="s">
        <v>36</v>
      </c>
      <c r="Q1080" t="s">
        <v>64</v>
      </c>
      <c r="R1080" t="s">
        <v>509</v>
      </c>
      <c r="S1080" t="s">
        <v>1566</v>
      </c>
      <c r="T1080">
        <v>63130</v>
      </c>
      <c r="U1080" s="1">
        <v>42101</v>
      </c>
      <c r="V1080" s="1">
        <v>42103</v>
      </c>
      <c r="W1080">
        <v>1</v>
      </c>
      <c r="X1080" s="6">
        <v>77.47</v>
      </c>
      <c r="Y1080">
        <v>89818</v>
      </c>
      <c r="Z1080">
        <v>2</v>
      </c>
      <c r="AA1080" s="10">
        <v>-499.68</v>
      </c>
      <c r="AB1080">
        <v>7.66</v>
      </c>
      <c r="AC1080" t="s">
        <v>3061</v>
      </c>
      <c r="AD1080" t="s">
        <v>3070</v>
      </c>
      <c r="AE1080" t="str">
        <f>IF(Orders[[#This Row],[Discount]]&gt;0, "Discounted", "Non-Discounted")</f>
        <v>Discounted</v>
      </c>
      <c r="AF1080">
        <f>IF(Orders[[#This Row],[Profit]]&lt;0,Orders[[#This Row],[Profit]], 0)</f>
        <v>-387.1</v>
      </c>
      <c r="AG1080">
        <f>IF(Orders[[#This Row],[Profit]]&gt;0,Orders[[#This Row],[Profit]], 0)</f>
        <v>0</v>
      </c>
      <c r="AH1080" s="7" t="str">
        <f>IFERROR((Orders[[#This Row],[Sales]]/Orders[[#This Row],[Profit_Prodcut/]])*100, "")</f>
        <v/>
      </c>
      <c r="AI1080" s="9">
        <f>Orders[[#This Row],[Discount]]</f>
        <v>0.09</v>
      </c>
    </row>
    <row r="1081" spans="1:35">
      <c r="A1081">
        <v>24640</v>
      </c>
      <c r="B1081" t="s">
        <v>109</v>
      </c>
      <c r="C1081" s="9">
        <v>0.09</v>
      </c>
      <c r="D1081" s="7">
        <v>-55.97</v>
      </c>
      <c r="E1081">
        <v>30.98</v>
      </c>
      <c r="F1081">
        <v>6.5</v>
      </c>
      <c r="G1081">
        <v>1958</v>
      </c>
      <c r="H1081" t="s">
        <v>1909</v>
      </c>
      <c r="I1081" t="s">
        <v>30</v>
      </c>
      <c r="J1081" t="s">
        <v>117</v>
      </c>
      <c r="K1081" t="s">
        <v>80</v>
      </c>
      <c r="L1081" t="s">
        <v>183</v>
      </c>
      <c r="M1081" t="s">
        <v>62</v>
      </c>
      <c r="N1081" t="s">
        <v>1910</v>
      </c>
      <c r="O1081">
        <v>0.64</v>
      </c>
      <c r="P1081" t="s">
        <v>36</v>
      </c>
      <c r="Q1081" t="s">
        <v>37</v>
      </c>
      <c r="R1081" t="s">
        <v>105</v>
      </c>
      <c r="S1081" t="s">
        <v>909</v>
      </c>
      <c r="T1081">
        <v>97068</v>
      </c>
      <c r="U1081" s="1">
        <v>42173</v>
      </c>
      <c r="V1081" s="1">
        <v>42177</v>
      </c>
      <c r="W1081">
        <v>7</v>
      </c>
      <c r="X1081" s="6">
        <v>204.34</v>
      </c>
      <c r="Y1081">
        <v>89819</v>
      </c>
      <c r="Z1081">
        <v>4</v>
      </c>
      <c r="AA1081" s="10">
        <v>-27.39</v>
      </c>
      <c r="AB1081">
        <v>20.21</v>
      </c>
      <c r="AC1081" t="s">
        <v>3058</v>
      </c>
      <c r="AD1081" t="s">
        <v>3070</v>
      </c>
      <c r="AE1081" t="str">
        <f>IF(Orders[[#This Row],[Discount]]&gt;0, "Discounted", "Non-Discounted")</f>
        <v>Discounted</v>
      </c>
      <c r="AF1081">
        <f>IF(Orders[[#This Row],[Profit]]&lt;0,Orders[[#This Row],[Profit]], 0)</f>
        <v>-55.97</v>
      </c>
      <c r="AG1081">
        <f>IF(Orders[[#This Row],[Profit]]&gt;0,Orders[[#This Row],[Profit]], 0)</f>
        <v>0</v>
      </c>
      <c r="AH1081" s="7" t="str">
        <f>IFERROR((Orders[[#This Row],[Sales]]/Orders[[#This Row],[Profit_Prodcut/]])*100, "")</f>
        <v/>
      </c>
      <c r="AI1081" s="9">
        <f>Orders[[#This Row],[Discount]]</f>
        <v>0.09</v>
      </c>
    </row>
    <row r="1082" spans="1:35">
      <c r="A1082">
        <v>3956</v>
      </c>
      <c r="B1082" t="s">
        <v>50</v>
      </c>
      <c r="C1082" s="9">
        <v>0</v>
      </c>
      <c r="D1082" s="7">
        <v>-66.25</v>
      </c>
      <c r="E1082">
        <v>20.28</v>
      </c>
      <c r="F1082">
        <v>14.39</v>
      </c>
      <c r="G1082">
        <v>1959</v>
      </c>
      <c r="H1082" t="s">
        <v>1911</v>
      </c>
      <c r="I1082" t="s">
        <v>52</v>
      </c>
      <c r="J1082" t="s">
        <v>31</v>
      </c>
      <c r="K1082" t="s">
        <v>44</v>
      </c>
      <c r="L1082" t="s">
        <v>53</v>
      </c>
      <c r="M1082" t="s">
        <v>62</v>
      </c>
      <c r="N1082" t="s">
        <v>1912</v>
      </c>
      <c r="O1082">
        <v>0.47</v>
      </c>
      <c r="P1082" t="s">
        <v>36</v>
      </c>
      <c r="Q1082" t="s">
        <v>139</v>
      </c>
      <c r="R1082" t="s">
        <v>365</v>
      </c>
      <c r="S1082" t="s">
        <v>450</v>
      </c>
      <c r="T1082">
        <v>33916</v>
      </c>
      <c r="U1082" s="1">
        <v>42026</v>
      </c>
      <c r="V1082" s="1">
        <v>42026</v>
      </c>
      <c r="W1082">
        <v>9</v>
      </c>
      <c r="X1082" s="6">
        <v>206.04</v>
      </c>
      <c r="Y1082">
        <v>28225</v>
      </c>
      <c r="Z1082">
        <v>0</v>
      </c>
      <c r="AA1082" s="10">
        <v>-32.15</v>
      </c>
      <c r="AB1082">
        <v>0</v>
      </c>
      <c r="AC1082" t="s">
        <v>3057</v>
      </c>
      <c r="AD1082" t="s">
        <v>3071</v>
      </c>
      <c r="AE1082" t="str">
        <f>IF(Orders[[#This Row],[Discount]]&gt;0, "Discounted", "Non-Discounted")</f>
        <v>Non-Discounted</v>
      </c>
      <c r="AF1082">
        <f>IF(Orders[[#This Row],[Profit]]&lt;0,Orders[[#This Row],[Profit]], 0)</f>
        <v>-66.25</v>
      </c>
      <c r="AG1082">
        <f>IF(Orders[[#This Row],[Profit]]&gt;0,Orders[[#This Row],[Profit]], 0)</f>
        <v>0</v>
      </c>
      <c r="AH1082" s="7" t="str">
        <f>IFERROR((Orders[[#This Row],[Sales]]/Orders[[#This Row],[Profit_Prodcut/]])*100, "")</f>
        <v/>
      </c>
      <c r="AI1082" s="9">
        <f>Orders[[#This Row],[Discount]]</f>
        <v>0</v>
      </c>
    </row>
    <row r="1083" spans="1:35">
      <c r="A1083">
        <v>3684</v>
      </c>
      <c r="B1083" t="s">
        <v>109</v>
      </c>
      <c r="C1083" s="9">
        <v>0.02</v>
      </c>
      <c r="D1083" s="7">
        <v>-171.16</v>
      </c>
      <c r="E1083">
        <v>9.99</v>
      </c>
      <c r="F1083">
        <v>11.59</v>
      </c>
      <c r="G1083">
        <v>1959</v>
      </c>
      <c r="H1083" t="s">
        <v>1911</v>
      </c>
      <c r="I1083" t="s">
        <v>52</v>
      </c>
      <c r="J1083" t="s">
        <v>43</v>
      </c>
      <c r="K1083" t="s">
        <v>32</v>
      </c>
      <c r="L1083" t="s">
        <v>96</v>
      </c>
      <c r="M1083" t="s">
        <v>62</v>
      </c>
      <c r="N1083" t="s">
        <v>1913</v>
      </c>
      <c r="O1083">
        <v>0.4</v>
      </c>
      <c r="P1083" t="s">
        <v>36</v>
      </c>
      <c r="Q1083" t="s">
        <v>139</v>
      </c>
      <c r="R1083" t="s">
        <v>365</v>
      </c>
      <c r="S1083" t="s">
        <v>450</v>
      </c>
      <c r="T1083">
        <v>33916</v>
      </c>
      <c r="U1083" s="1">
        <v>42112</v>
      </c>
      <c r="V1083" s="1">
        <v>42121</v>
      </c>
      <c r="W1083">
        <v>43</v>
      </c>
      <c r="X1083" s="6">
        <v>475.42</v>
      </c>
      <c r="Y1083">
        <v>26342</v>
      </c>
      <c r="Z1083">
        <v>9</v>
      </c>
      <c r="AA1083" s="10">
        <v>-36</v>
      </c>
      <c r="AB1083">
        <v>9.6999999999999993</v>
      </c>
      <c r="AC1083" t="s">
        <v>3061</v>
      </c>
      <c r="AD1083" t="s">
        <v>3070</v>
      </c>
      <c r="AE1083" t="str">
        <f>IF(Orders[[#This Row],[Discount]]&gt;0, "Discounted", "Non-Discounted")</f>
        <v>Discounted</v>
      </c>
      <c r="AF1083">
        <f>IF(Orders[[#This Row],[Profit]]&lt;0,Orders[[#This Row],[Profit]], 0)</f>
        <v>-171.16</v>
      </c>
      <c r="AG1083">
        <f>IF(Orders[[#This Row],[Profit]]&gt;0,Orders[[#This Row],[Profit]], 0)</f>
        <v>0</v>
      </c>
      <c r="AH1083" s="7" t="str">
        <f>IFERROR((Orders[[#This Row],[Sales]]/Orders[[#This Row],[Profit_Prodcut/]])*100, "")</f>
        <v/>
      </c>
      <c r="AI1083" s="9">
        <f>Orders[[#This Row],[Discount]]</f>
        <v>0.02</v>
      </c>
    </row>
    <row r="1084" spans="1:35">
      <c r="A1084">
        <v>3685</v>
      </c>
      <c r="B1084" t="s">
        <v>109</v>
      </c>
      <c r="C1084" s="9">
        <v>0.02</v>
      </c>
      <c r="D1084" s="7">
        <v>624.24</v>
      </c>
      <c r="E1084">
        <v>48.04</v>
      </c>
      <c r="F1084">
        <v>5.79</v>
      </c>
      <c r="G1084">
        <v>1959</v>
      </c>
      <c r="H1084" t="s">
        <v>1911</v>
      </c>
      <c r="I1084" t="s">
        <v>52</v>
      </c>
      <c r="J1084" t="s">
        <v>43</v>
      </c>
      <c r="K1084" t="s">
        <v>32</v>
      </c>
      <c r="L1084" t="s">
        <v>96</v>
      </c>
      <c r="M1084" t="s">
        <v>62</v>
      </c>
      <c r="N1084" t="s">
        <v>867</v>
      </c>
      <c r="O1084">
        <v>0.37</v>
      </c>
      <c r="P1084" t="s">
        <v>36</v>
      </c>
      <c r="Q1084" t="s">
        <v>139</v>
      </c>
      <c r="R1084" t="s">
        <v>365</v>
      </c>
      <c r="S1084" t="s">
        <v>450</v>
      </c>
      <c r="T1084">
        <v>33916</v>
      </c>
      <c r="U1084" s="1">
        <v>42112</v>
      </c>
      <c r="V1084" s="1">
        <v>42117</v>
      </c>
      <c r="W1084">
        <v>74</v>
      </c>
      <c r="X1084" s="6">
        <v>3598.82</v>
      </c>
      <c r="Y1084">
        <v>26342</v>
      </c>
      <c r="Z1084">
        <v>5</v>
      </c>
      <c r="AA1084" s="10">
        <v>17.350000000000001</v>
      </c>
      <c r="AB1084">
        <v>73.45</v>
      </c>
      <c r="AC1084" t="s">
        <v>3061</v>
      </c>
      <c r="AD1084" t="s">
        <v>3070</v>
      </c>
      <c r="AE1084" t="str">
        <f>IF(Orders[[#This Row],[Discount]]&gt;0, "Discounted", "Non-Discounted")</f>
        <v>Discounted</v>
      </c>
      <c r="AF1084">
        <f>IF(Orders[[#This Row],[Profit]]&lt;0,Orders[[#This Row],[Profit]], 0)</f>
        <v>0</v>
      </c>
      <c r="AG1084">
        <f>IF(Orders[[#This Row],[Profit]]&gt;0,Orders[[#This Row],[Profit]], 0)</f>
        <v>624.24</v>
      </c>
      <c r="AH1084" s="7">
        <f>IFERROR((Orders[[#This Row],[Sales]]/Orders[[#This Row],[Profit_Prodcut/]])*100, "")</f>
        <v>576.51223888248114</v>
      </c>
      <c r="AI1084" s="9">
        <f>Orders[[#This Row],[Discount]]</f>
        <v>0.02</v>
      </c>
    </row>
    <row r="1085" spans="1:35">
      <c r="A1085">
        <v>3686</v>
      </c>
      <c r="B1085" t="s">
        <v>109</v>
      </c>
      <c r="C1085" s="9">
        <v>0.04</v>
      </c>
      <c r="D1085" s="7">
        <v>-14.32</v>
      </c>
      <c r="E1085">
        <v>6.68</v>
      </c>
      <c r="F1085">
        <v>4.91</v>
      </c>
      <c r="G1085">
        <v>1959</v>
      </c>
      <c r="H1085" t="s">
        <v>1911</v>
      </c>
      <c r="I1085" t="s">
        <v>52</v>
      </c>
      <c r="J1085" t="s">
        <v>43</v>
      </c>
      <c r="K1085" t="s">
        <v>32</v>
      </c>
      <c r="L1085" t="s">
        <v>96</v>
      </c>
      <c r="M1085" t="s">
        <v>62</v>
      </c>
      <c r="N1085" t="s">
        <v>1905</v>
      </c>
      <c r="O1085">
        <v>0.37</v>
      </c>
      <c r="P1085" t="s">
        <v>36</v>
      </c>
      <c r="Q1085" t="s">
        <v>139</v>
      </c>
      <c r="R1085" t="s">
        <v>365</v>
      </c>
      <c r="S1085" t="s">
        <v>450</v>
      </c>
      <c r="T1085">
        <v>33916</v>
      </c>
      <c r="U1085" s="1">
        <v>42112</v>
      </c>
      <c r="V1085" s="1">
        <v>42119</v>
      </c>
      <c r="W1085">
        <v>5</v>
      </c>
      <c r="X1085" s="6">
        <v>41.22</v>
      </c>
      <c r="Y1085">
        <v>26342</v>
      </c>
      <c r="Z1085">
        <v>7</v>
      </c>
      <c r="AA1085" s="10">
        <v>-34.75</v>
      </c>
      <c r="AB1085">
        <v>1.72</v>
      </c>
      <c r="AC1085" t="s">
        <v>3061</v>
      </c>
      <c r="AD1085" t="s">
        <v>3070</v>
      </c>
      <c r="AE1085" t="str">
        <f>IF(Orders[[#This Row],[Discount]]&gt;0, "Discounted", "Non-Discounted")</f>
        <v>Discounted</v>
      </c>
      <c r="AF1085">
        <f>IF(Orders[[#This Row],[Profit]]&lt;0,Orders[[#This Row],[Profit]], 0)</f>
        <v>-14.32</v>
      </c>
      <c r="AG1085">
        <f>IF(Orders[[#This Row],[Profit]]&gt;0,Orders[[#This Row],[Profit]], 0)</f>
        <v>0</v>
      </c>
      <c r="AH1085" s="7" t="str">
        <f>IFERROR((Orders[[#This Row],[Sales]]/Orders[[#This Row],[Profit_Prodcut/]])*100, "")</f>
        <v/>
      </c>
      <c r="AI1085" s="9">
        <f>Orders[[#This Row],[Discount]]</f>
        <v>0.04</v>
      </c>
    </row>
    <row r="1086" spans="1:35">
      <c r="A1086">
        <v>21685</v>
      </c>
      <c r="B1086" t="s">
        <v>109</v>
      </c>
      <c r="C1086" s="9">
        <v>0.02</v>
      </c>
      <c r="D1086" s="7">
        <v>604.02</v>
      </c>
      <c r="E1086">
        <v>48.04</v>
      </c>
      <c r="F1086">
        <v>5.79</v>
      </c>
      <c r="G1086">
        <v>1962</v>
      </c>
      <c r="H1086" t="s">
        <v>1914</v>
      </c>
      <c r="I1086" t="s">
        <v>52</v>
      </c>
      <c r="J1086" t="s">
        <v>43</v>
      </c>
      <c r="K1086" t="s">
        <v>32</v>
      </c>
      <c r="L1086" t="s">
        <v>96</v>
      </c>
      <c r="M1086" t="s">
        <v>62</v>
      </c>
      <c r="N1086" t="s">
        <v>867</v>
      </c>
      <c r="O1086">
        <v>0.37</v>
      </c>
      <c r="P1086" t="s">
        <v>36</v>
      </c>
      <c r="Q1086" t="s">
        <v>64</v>
      </c>
      <c r="R1086" t="s">
        <v>303</v>
      </c>
      <c r="S1086" t="s">
        <v>1915</v>
      </c>
      <c r="T1086">
        <v>48601</v>
      </c>
      <c r="U1086" s="1">
        <v>42112</v>
      </c>
      <c r="V1086" s="1">
        <v>42117</v>
      </c>
      <c r="W1086">
        <v>18</v>
      </c>
      <c r="X1086" s="6">
        <v>875.39</v>
      </c>
      <c r="Y1086">
        <v>88857</v>
      </c>
      <c r="Z1086">
        <v>5</v>
      </c>
      <c r="AA1086" s="10">
        <v>69</v>
      </c>
      <c r="AB1086">
        <v>17.87</v>
      </c>
      <c r="AC1086" t="s">
        <v>3061</v>
      </c>
      <c r="AD1086" t="s">
        <v>3070</v>
      </c>
      <c r="AE1086" t="str">
        <f>IF(Orders[[#This Row],[Discount]]&gt;0, "Discounted", "Non-Discounted")</f>
        <v>Discounted</v>
      </c>
      <c r="AF1086">
        <f>IF(Orders[[#This Row],[Profit]]&lt;0,Orders[[#This Row],[Profit]], 0)</f>
        <v>0</v>
      </c>
      <c r="AG1086">
        <f>IF(Orders[[#This Row],[Profit]]&gt;0,Orders[[#This Row],[Profit]], 0)</f>
        <v>604.02</v>
      </c>
      <c r="AH1086" s="7">
        <f>IFERROR((Orders[[#This Row],[Sales]]/Orders[[#This Row],[Profit_Prodcut/]])*100, "")</f>
        <v>144.92732028740772</v>
      </c>
      <c r="AI1086" s="9">
        <f>Orders[[#This Row],[Discount]]</f>
        <v>0.02</v>
      </c>
    </row>
    <row r="1087" spans="1:35">
      <c r="A1087">
        <v>21686</v>
      </c>
      <c r="B1087" t="s">
        <v>109</v>
      </c>
      <c r="C1087" s="9">
        <v>0.04</v>
      </c>
      <c r="D1087" s="7">
        <v>-11.63</v>
      </c>
      <c r="E1087">
        <v>6.68</v>
      </c>
      <c r="F1087">
        <v>4.91</v>
      </c>
      <c r="G1087">
        <v>1962</v>
      </c>
      <c r="H1087" t="s">
        <v>1914</v>
      </c>
      <c r="I1087" t="s">
        <v>52</v>
      </c>
      <c r="J1087" t="s">
        <v>43</v>
      </c>
      <c r="K1087" t="s">
        <v>32</v>
      </c>
      <c r="L1087" t="s">
        <v>96</v>
      </c>
      <c r="M1087" t="s">
        <v>62</v>
      </c>
      <c r="N1087" t="s">
        <v>1905</v>
      </c>
      <c r="O1087">
        <v>0.37</v>
      </c>
      <c r="P1087" t="s">
        <v>36</v>
      </c>
      <c r="Q1087" t="s">
        <v>64</v>
      </c>
      <c r="R1087" t="s">
        <v>303</v>
      </c>
      <c r="S1087" t="s">
        <v>1915</v>
      </c>
      <c r="T1087">
        <v>48601</v>
      </c>
      <c r="U1087" s="1">
        <v>42112</v>
      </c>
      <c r="V1087" s="1">
        <v>42119</v>
      </c>
      <c r="W1087">
        <v>1</v>
      </c>
      <c r="X1087" s="6">
        <v>8.24</v>
      </c>
      <c r="Y1087">
        <v>88857</v>
      </c>
      <c r="Z1087">
        <v>7</v>
      </c>
      <c r="AA1087" s="10">
        <v>-141.16</v>
      </c>
      <c r="AB1087">
        <v>0.34</v>
      </c>
      <c r="AC1087" t="s">
        <v>3061</v>
      </c>
      <c r="AD1087" t="s">
        <v>3070</v>
      </c>
      <c r="AE1087" t="str">
        <f>IF(Orders[[#This Row],[Discount]]&gt;0, "Discounted", "Non-Discounted")</f>
        <v>Discounted</v>
      </c>
      <c r="AF1087">
        <f>IF(Orders[[#This Row],[Profit]]&lt;0,Orders[[#This Row],[Profit]], 0)</f>
        <v>-11.63</v>
      </c>
      <c r="AG1087">
        <f>IF(Orders[[#This Row],[Profit]]&gt;0,Orders[[#This Row],[Profit]], 0)</f>
        <v>0</v>
      </c>
      <c r="AH1087" s="7" t="str">
        <f>IFERROR((Orders[[#This Row],[Sales]]/Orders[[#This Row],[Profit_Prodcut/]])*100, "")</f>
        <v/>
      </c>
      <c r="AI1087" s="9">
        <f>Orders[[#This Row],[Discount]]</f>
        <v>0.04</v>
      </c>
    </row>
    <row r="1088" spans="1:35">
      <c r="A1088">
        <v>22488</v>
      </c>
      <c r="B1088" t="s">
        <v>59</v>
      </c>
      <c r="C1088" s="9">
        <v>0.01</v>
      </c>
      <c r="D1088" s="7">
        <v>442.37</v>
      </c>
      <c r="E1088">
        <v>78.650000000000006</v>
      </c>
      <c r="F1088">
        <v>13.99</v>
      </c>
      <c r="G1088">
        <v>1967</v>
      </c>
      <c r="H1088" t="s">
        <v>1916</v>
      </c>
      <c r="I1088" t="s">
        <v>30</v>
      </c>
      <c r="J1088" t="s">
        <v>61</v>
      </c>
      <c r="K1088" t="s">
        <v>32</v>
      </c>
      <c r="L1088" t="s">
        <v>260</v>
      </c>
      <c r="M1088" t="s">
        <v>89</v>
      </c>
      <c r="N1088" t="s">
        <v>1898</v>
      </c>
      <c r="O1088">
        <v>0.52</v>
      </c>
      <c r="P1088" t="s">
        <v>36</v>
      </c>
      <c r="Q1088" t="s">
        <v>64</v>
      </c>
      <c r="R1088" t="s">
        <v>333</v>
      </c>
      <c r="S1088" t="s">
        <v>1575</v>
      </c>
      <c r="T1088">
        <v>52732</v>
      </c>
      <c r="U1088" s="1">
        <v>42081</v>
      </c>
      <c r="V1088" s="1">
        <v>42082</v>
      </c>
      <c r="W1088">
        <v>8</v>
      </c>
      <c r="X1088" s="6">
        <v>641.11</v>
      </c>
      <c r="Y1088">
        <v>89456</v>
      </c>
      <c r="Z1088">
        <v>1</v>
      </c>
      <c r="AA1088" s="10">
        <v>69</v>
      </c>
      <c r="AB1088">
        <v>6.48</v>
      </c>
      <c r="AC1088" t="s">
        <v>3062</v>
      </c>
      <c r="AD1088" t="s">
        <v>3070</v>
      </c>
      <c r="AE1088" t="str">
        <f>IF(Orders[[#This Row],[Discount]]&gt;0, "Discounted", "Non-Discounted")</f>
        <v>Discounted</v>
      </c>
      <c r="AF1088">
        <f>IF(Orders[[#This Row],[Profit]]&lt;0,Orders[[#This Row],[Profit]], 0)</f>
        <v>0</v>
      </c>
      <c r="AG1088">
        <f>IF(Orders[[#This Row],[Profit]]&gt;0,Orders[[#This Row],[Profit]], 0)</f>
        <v>442.37</v>
      </c>
      <c r="AH1088" s="7">
        <f>IFERROR((Orders[[#This Row],[Sales]]/Orders[[#This Row],[Profit_Prodcut/]])*100, "")</f>
        <v>144.92619300585483</v>
      </c>
      <c r="AI1088" s="9">
        <f>Orders[[#This Row],[Discount]]</f>
        <v>0.01</v>
      </c>
    </row>
    <row r="1089" spans="1:35">
      <c r="A1089">
        <v>26220</v>
      </c>
      <c r="B1089" t="s">
        <v>59</v>
      </c>
      <c r="C1089" s="9">
        <v>0.02</v>
      </c>
      <c r="D1089" s="7">
        <v>-259.76</v>
      </c>
      <c r="E1089">
        <v>11.58</v>
      </c>
      <c r="F1089">
        <v>5.72</v>
      </c>
      <c r="G1089">
        <v>1971</v>
      </c>
      <c r="H1089" t="s">
        <v>1917</v>
      </c>
      <c r="I1089" t="s">
        <v>52</v>
      </c>
      <c r="J1089" t="s">
        <v>31</v>
      </c>
      <c r="K1089" t="s">
        <v>32</v>
      </c>
      <c r="L1089" t="s">
        <v>72</v>
      </c>
      <c r="M1089" t="s">
        <v>62</v>
      </c>
      <c r="N1089" t="s">
        <v>689</v>
      </c>
      <c r="O1089">
        <v>0.35</v>
      </c>
      <c r="P1089" t="s">
        <v>36</v>
      </c>
      <c r="Q1089" t="s">
        <v>139</v>
      </c>
      <c r="R1089" t="s">
        <v>674</v>
      </c>
      <c r="S1089" t="s">
        <v>1918</v>
      </c>
      <c r="T1089">
        <v>38801</v>
      </c>
      <c r="U1089" s="1">
        <v>42022</v>
      </c>
      <c r="V1089" s="1">
        <v>42023</v>
      </c>
      <c r="W1089">
        <v>3</v>
      </c>
      <c r="X1089" s="6">
        <v>35.479999999999997</v>
      </c>
      <c r="Y1089">
        <v>91550</v>
      </c>
      <c r="Z1089">
        <v>1</v>
      </c>
      <c r="AA1089" s="10">
        <v>-732.12</v>
      </c>
      <c r="AB1089">
        <v>0.72</v>
      </c>
      <c r="AC1089" t="s">
        <v>3057</v>
      </c>
      <c r="AD1089" t="s">
        <v>3070</v>
      </c>
      <c r="AE1089" t="str">
        <f>IF(Orders[[#This Row],[Discount]]&gt;0, "Discounted", "Non-Discounted")</f>
        <v>Discounted</v>
      </c>
      <c r="AF1089">
        <f>IF(Orders[[#This Row],[Profit]]&lt;0,Orders[[#This Row],[Profit]], 0)</f>
        <v>-259.76</v>
      </c>
      <c r="AG1089">
        <f>IF(Orders[[#This Row],[Profit]]&gt;0,Orders[[#This Row],[Profit]], 0)</f>
        <v>0</v>
      </c>
      <c r="AH1089" s="7" t="str">
        <f>IFERROR((Orders[[#This Row],[Sales]]/Orders[[#This Row],[Profit_Prodcut/]])*100, "")</f>
        <v/>
      </c>
      <c r="AI1089" s="9">
        <f>Orders[[#This Row],[Discount]]</f>
        <v>0.02</v>
      </c>
    </row>
    <row r="1090" spans="1:35">
      <c r="A1090">
        <v>26223</v>
      </c>
      <c r="B1090" t="s">
        <v>59</v>
      </c>
      <c r="C1090" s="9">
        <v>0.05</v>
      </c>
      <c r="D1090" s="7">
        <v>1469.73</v>
      </c>
      <c r="E1090">
        <v>350.99</v>
      </c>
      <c r="F1090">
        <v>39</v>
      </c>
      <c r="G1090">
        <v>1972</v>
      </c>
      <c r="H1090" t="s">
        <v>1919</v>
      </c>
      <c r="I1090" t="s">
        <v>42</v>
      </c>
      <c r="J1090" t="s">
        <v>31</v>
      </c>
      <c r="K1090" t="s">
        <v>44</v>
      </c>
      <c r="L1090" t="s">
        <v>45</v>
      </c>
      <c r="M1090" t="s">
        <v>46</v>
      </c>
      <c r="N1090" t="s">
        <v>1271</v>
      </c>
      <c r="O1090">
        <v>0.55000000000000004</v>
      </c>
      <c r="P1090" t="s">
        <v>36</v>
      </c>
      <c r="Q1090" t="s">
        <v>56</v>
      </c>
      <c r="R1090" t="s">
        <v>237</v>
      </c>
      <c r="S1090" t="s">
        <v>1920</v>
      </c>
      <c r="T1090">
        <v>19090</v>
      </c>
      <c r="U1090" s="1">
        <v>42022</v>
      </c>
      <c r="V1090" s="1">
        <v>42024</v>
      </c>
      <c r="W1090">
        <v>6</v>
      </c>
      <c r="X1090" s="6">
        <v>2130.04</v>
      </c>
      <c r="Y1090">
        <v>91550</v>
      </c>
      <c r="Z1090">
        <v>2</v>
      </c>
      <c r="AA1090" s="10">
        <v>69</v>
      </c>
      <c r="AB1090">
        <v>112.11</v>
      </c>
      <c r="AC1090" t="s">
        <v>3057</v>
      </c>
      <c r="AD1090" t="s">
        <v>3070</v>
      </c>
      <c r="AE1090" t="str">
        <f>IF(Orders[[#This Row],[Discount]]&gt;0, "Discounted", "Non-Discounted")</f>
        <v>Discounted</v>
      </c>
      <c r="AF1090">
        <f>IF(Orders[[#This Row],[Profit]]&lt;0,Orders[[#This Row],[Profit]], 0)</f>
        <v>0</v>
      </c>
      <c r="AG1090">
        <f>IF(Orders[[#This Row],[Profit]]&gt;0,Orders[[#This Row],[Profit]], 0)</f>
        <v>1469.73</v>
      </c>
      <c r="AH1090" s="7">
        <f>IFERROR((Orders[[#This Row],[Sales]]/Orders[[#This Row],[Profit_Prodcut/]])*100, "")</f>
        <v>144.92729957203022</v>
      </c>
      <c r="AI1090" s="9">
        <f>Orders[[#This Row],[Discount]]</f>
        <v>0.05</v>
      </c>
    </row>
    <row r="1091" spans="1:35">
      <c r="A1091">
        <v>26224</v>
      </c>
      <c r="B1091" t="s">
        <v>59</v>
      </c>
      <c r="C1091" s="9">
        <v>0.04</v>
      </c>
      <c r="D1091" s="7">
        <v>-83.55</v>
      </c>
      <c r="E1091">
        <v>15.99</v>
      </c>
      <c r="F1091">
        <v>9.4</v>
      </c>
      <c r="G1091">
        <v>1972</v>
      </c>
      <c r="H1091" t="s">
        <v>1919</v>
      </c>
      <c r="I1091" t="s">
        <v>30</v>
      </c>
      <c r="J1091" t="s">
        <v>31</v>
      </c>
      <c r="K1091" t="s">
        <v>80</v>
      </c>
      <c r="L1091" t="s">
        <v>88</v>
      </c>
      <c r="M1091" t="s">
        <v>62</v>
      </c>
      <c r="N1091" t="s">
        <v>1771</v>
      </c>
      <c r="O1091">
        <v>0.49</v>
      </c>
      <c r="P1091" t="s">
        <v>36</v>
      </c>
      <c r="Q1091" t="s">
        <v>56</v>
      </c>
      <c r="R1091" t="s">
        <v>237</v>
      </c>
      <c r="S1091" t="s">
        <v>1920</v>
      </c>
      <c r="T1091">
        <v>19090</v>
      </c>
      <c r="U1091" s="1">
        <v>42022</v>
      </c>
      <c r="V1091" s="1">
        <v>42024</v>
      </c>
      <c r="W1091">
        <v>5</v>
      </c>
      <c r="X1091" s="6">
        <v>82.8</v>
      </c>
      <c r="Y1091">
        <v>91550</v>
      </c>
      <c r="Z1091">
        <v>2</v>
      </c>
      <c r="AA1091" s="10">
        <v>-100.91</v>
      </c>
      <c r="AB1091">
        <v>3.45</v>
      </c>
      <c r="AC1091" t="s">
        <v>3057</v>
      </c>
      <c r="AD1091" t="s">
        <v>3070</v>
      </c>
      <c r="AE1091" t="str">
        <f>IF(Orders[[#This Row],[Discount]]&gt;0, "Discounted", "Non-Discounted")</f>
        <v>Discounted</v>
      </c>
      <c r="AF1091">
        <f>IF(Orders[[#This Row],[Profit]]&lt;0,Orders[[#This Row],[Profit]], 0)</f>
        <v>-83.55</v>
      </c>
      <c r="AG1091">
        <f>IF(Orders[[#This Row],[Profit]]&gt;0,Orders[[#This Row],[Profit]], 0)</f>
        <v>0</v>
      </c>
      <c r="AH1091" s="7" t="str">
        <f>IFERROR((Orders[[#This Row],[Sales]]/Orders[[#This Row],[Profit_Prodcut/]])*100, "")</f>
        <v/>
      </c>
      <c r="AI1091" s="9">
        <f>Orders[[#This Row],[Discount]]</f>
        <v>0.04</v>
      </c>
    </row>
    <row r="1092" spans="1:35">
      <c r="A1092">
        <v>18795</v>
      </c>
      <c r="B1092" t="s">
        <v>59</v>
      </c>
      <c r="C1092" s="9">
        <v>0.09</v>
      </c>
      <c r="D1092" s="7">
        <v>-16.89</v>
      </c>
      <c r="E1092">
        <v>20.48</v>
      </c>
      <c r="F1092">
        <v>6.32</v>
      </c>
      <c r="G1092">
        <v>1974</v>
      </c>
      <c r="H1092" t="s">
        <v>1921</v>
      </c>
      <c r="I1092" t="s">
        <v>52</v>
      </c>
      <c r="J1092" t="s">
        <v>117</v>
      </c>
      <c r="K1092" t="s">
        <v>32</v>
      </c>
      <c r="L1092" t="s">
        <v>260</v>
      </c>
      <c r="M1092" t="s">
        <v>62</v>
      </c>
      <c r="N1092" t="s">
        <v>1922</v>
      </c>
      <c r="O1092">
        <v>0.57999999999999996</v>
      </c>
      <c r="P1092" t="s">
        <v>36</v>
      </c>
      <c r="Q1092" t="s">
        <v>64</v>
      </c>
      <c r="R1092" t="s">
        <v>303</v>
      </c>
      <c r="S1092" t="s">
        <v>1923</v>
      </c>
      <c r="T1092">
        <v>48127</v>
      </c>
      <c r="U1092" s="1">
        <v>42144</v>
      </c>
      <c r="V1092" s="1">
        <v>42145</v>
      </c>
      <c r="W1092">
        <v>5</v>
      </c>
      <c r="X1092" s="6">
        <v>99.02</v>
      </c>
      <c r="Y1092">
        <v>89040</v>
      </c>
      <c r="Z1092">
        <v>1</v>
      </c>
      <c r="AA1092" s="10">
        <v>-17.059999999999999</v>
      </c>
      <c r="AB1092">
        <v>9.7899999999999991</v>
      </c>
      <c r="AC1092" t="s">
        <v>3060</v>
      </c>
      <c r="AD1092" t="s">
        <v>3070</v>
      </c>
      <c r="AE1092" t="str">
        <f>IF(Orders[[#This Row],[Discount]]&gt;0, "Discounted", "Non-Discounted")</f>
        <v>Discounted</v>
      </c>
      <c r="AF1092">
        <f>IF(Orders[[#This Row],[Profit]]&lt;0,Orders[[#This Row],[Profit]], 0)</f>
        <v>-16.89</v>
      </c>
      <c r="AG1092">
        <f>IF(Orders[[#This Row],[Profit]]&gt;0,Orders[[#This Row],[Profit]], 0)</f>
        <v>0</v>
      </c>
      <c r="AH1092" s="7" t="str">
        <f>IFERROR((Orders[[#This Row],[Sales]]/Orders[[#This Row],[Profit_Prodcut/]])*100, "")</f>
        <v/>
      </c>
      <c r="AI1092" s="9">
        <f>Orders[[#This Row],[Discount]]</f>
        <v>0.09</v>
      </c>
    </row>
    <row r="1093" spans="1:35">
      <c r="A1093">
        <v>18796</v>
      </c>
      <c r="B1093" t="s">
        <v>59</v>
      </c>
      <c r="C1093" s="9">
        <v>0.06</v>
      </c>
      <c r="D1093" s="7">
        <v>25.51</v>
      </c>
      <c r="E1093">
        <v>15.67</v>
      </c>
      <c r="F1093">
        <v>1.39</v>
      </c>
      <c r="G1093">
        <v>1974</v>
      </c>
      <c r="H1093" t="s">
        <v>1921</v>
      </c>
      <c r="I1093" t="s">
        <v>52</v>
      </c>
      <c r="J1093" t="s">
        <v>117</v>
      </c>
      <c r="K1093" t="s">
        <v>32</v>
      </c>
      <c r="L1093" t="s">
        <v>72</v>
      </c>
      <c r="M1093" t="s">
        <v>62</v>
      </c>
      <c r="N1093" t="s">
        <v>1702</v>
      </c>
      <c r="O1093">
        <v>0.38</v>
      </c>
      <c r="P1093" t="s">
        <v>36</v>
      </c>
      <c r="Q1093" t="s">
        <v>64</v>
      </c>
      <c r="R1093" t="s">
        <v>303</v>
      </c>
      <c r="S1093" t="s">
        <v>1923</v>
      </c>
      <c r="T1093">
        <v>48127</v>
      </c>
      <c r="U1093" s="1">
        <v>42144</v>
      </c>
      <c r="V1093" s="1">
        <v>42145</v>
      </c>
      <c r="W1093">
        <v>3</v>
      </c>
      <c r="X1093" s="6">
        <v>46.4</v>
      </c>
      <c r="Y1093">
        <v>89040</v>
      </c>
      <c r="Z1093">
        <v>1</v>
      </c>
      <c r="AA1093" s="10">
        <v>54.98</v>
      </c>
      <c r="AB1093">
        <v>2.96</v>
      </c>
      <c r="AC1093" t="s">
        <v>3060</v>
      </c>
      <c r="AD1093" t="s">
        <v>3070</v>
      </c>
      <c r="AE1093" t="str">
        <f>IF(Orders[[#This Row],[Discount]]&gt;0, "Discounted", "Non-Discounted")</f>
        <v>Discounted</v>
      </c>
      <c r="AF1093">
        <f>IF(Orders[[#This Row],[Profit]]&lt;0,Orders[[#This Row],[Profit]], 0)</f>
        <v>0</v>
      </c>
      <c r="AG1093">
        <f>IF(Orders[[#This Row],[Profit]]&gt;0,Orders[[#This Row],[Profit]], 0)</f>
        <v>25.51</v>
      </c>
      <c r="AH1093" s="7">
        <f>IFERROR((Orders[[#This Row],[Sales]]/Orders[[#This Row],[Profit_Prodcut/]])*100, "")</f>
        <v>181.88945511564091</v>
      </c>
      <c r="AI1093" s="9">
        <f>Orders[[#This Row],[Discount]]</f>
        <v>0.06</v>
      </c>
    </row>
    <row r="1094" spans="1:35">
      <c r="A1094">
        <v>25731</v>
      </c>
      <c r="B1094" t="s">
        <v>50</v>
      </c>
      <c r="C1094" s="9">
        <v>0.05</v>
      </c>
      <c r="D1094" s="7">
        <v>-850.65</v>
      </c>
      <c r="E1094">
        <v>70.98</v>
      </c>
      <c r="F1094">
        <v>46.74</v>
      </c>
      <c r="G1094">
        <v>1976</v>
      </c>
      <c r="H1094" t="s">
        <v>1924</v>
      </c>
      <c r="I1094" t="s">
        <v>42</v>
      </c>
      <c r="J1094" t="s">
        <v>117</v>
      </c>
      <c r="K1094" t="s">
        <v>44</v>
      </c>
      <c r="L1094" t="s">
        <v>194</v>
      </c>
      <c r="M1094" t="s">
        <v>124</v>
      </c>
      <c r="N1094" t="s">
        <v>870</v>
      </c>
      <c r="O1094">
        <v>0.56000000000000005</v>
      </c>
      <c r="P1094" t="s">
        <v>36</v>
      </c>
      <c r="Q1094" t="s">
        <v>64</v>
      </c>
      <c r="R1094" t="s">
        <v>303</v>
      </c>
      <c r="S1094" t="s">
        <v>1925</v>
      </c>
      <c r="T1094">
        <v>48823</v>
      </c>
      <c r="U1094" s="1">
        <v>42014</v>
      </c>
      <c r="V1094" s="1">
        <v>42015</v>
      </c>
      <c r="W1094">
        <v>8</v>
      </c>
      <c r="X1094" s="6">
        <v>551.51</v>
      </c>
      <c r="Y1094">
        <v>89039</v>
      </c>
      <c r="Z1094">
        <v>1</v>
      </c>
      <c r="AA1094" s="10">
        <v>-154.24</v>
      </c>
      <c r="AB1094">
        <v>29.03</v>
      </c>
      <c r="AC1094" t="s">
        <v>3057</v>
      </c>
      <c r="AD1094" t="s">
        <v>3070</v>
      </c>
      <c r="AE1094" t="str">
        <f>IF(Orders[[#This Row],[Discount]]&gt;0, "Discounted", "Non-Discounted")</f>
        <v>Discounted</v>
      </c>
      <c r="AF1094">
        <f>IF(Orders[[#This Row],[Profit]]&lt;0,Orders[[#This Row],[Profit]], 0)</f>
        <v>-850.65</v>
      </c>
      <c r="AG1094">
        <f>IF(Orders[[#This Row],[Profit]]&gt;0,Orders[[#This Row],[Profit]], 0)</f>
        <v>0</v>
      </c>
      <c r="AH1094" s="7" t="str">
        <f>IFERROR((Orders[[#This Row],[Sales]]/Orders[[#This Row],[Profit_Prodcut/]])*100, "")</f>
        <v/>
      </c>
      <c r="AI1094" s="9">
        <f>Orders[[#This Row],[Discount]]</f>
        <v>0.05</v>
      </c>
    </row>
    <row r="1095" spans="1:35">
      <c r="A1095">
        <v>25732</v>
      </c>
      <c r="B1095" t="s">
        <v>50</v>
      </c>
      <c r="C1095" s="9">
        <v>0.05</v>
      </c>
      <c r="D1095" s="7">
        <v>98.53</v>
      </c>
      <c r="E1095">
        <v>11.55</v>
      </c>
      <c r="F1095">
        <v>2.36</v>
      </c>
      <c r="G1095">
        <v>1976</v>
      </c>
      <c r="H1095" t="s">
        <v>1924</v>
      </c>
      <c r="I1095" t="s">
        <v>52</v>
      </c>
      <c r="J1095" t="s">
        <v>117</v>
      </c>
      <c r="K1095" t="s">
        <v>32</v>
      </c>
      <c r="L1095" t="s">
        <v>33</v>
      </c>
      <c r="M1095" t="s">
        <v>34</v>
      </c>
      <c r="N1095" t="s">
        <v>315</v>
      </c>
      <c r="O1095">
        <v>0.55000000000000004</v>
      </c>
      <c r="P1095" t="s">
        <v>36</v>
      </c>
      <c r="Q1095" t="s">
        <v>64</v>
      </c>
      <c r="R1095" t="s">
        <v>303</v>
      </c>
      <c r="S1095" t="s">
        <v>1925</v>
      </c>
      <c r="T1095">
        <v>48823</v>
      </c>
      <c r="U1095" s="1">
        <v>42014</v>
      </c>
      <c r="V1095" s="1">
        <v>42016</v>
      </c>
      <c r="W1095">
        <v>12</v>
      </c>
      <c r="X1095" s="6">
        <v>142.79</v>
      </c>
      <c r="Y1095">
        <v>89039</v>
      </c>
      <c r="Z1095">
        <v>2</v>
      </c>
      <c r="AA1095" s="10">
        <v>69</v>
      </c>
      <c r="AB1095">
        <v>7.52</v>
      </c>
      <c r="AC1095" t="s">
        <v>3057</v>
      </c>
      <c r="AD1095" t="s">
        <v>3070</v>
      </c>
      <c r="AE1095" t="str">
        <f>IF(Orders[[#This Row],[Discount]]&gt;0, "Discounted", "Non-Discounted")</f>
        <v>Discounted</v>
      </c>
      <c r="AF1095">
        <f>IF(Orders[[#This Row],[Profit]]&lt;0,Orders[[#This Row],[Profit]], 0)</f>
        <v>0</v>
      </c>
      <c r="AG1095">
        <f>IF(Orders[[#This Row],[Profit]]&gt;0,Orders[[#This Row],[Profit]], 0)</f>
        <v>98.53</v>
      </c>
      <c r="AH1095" s="7">
        <f>IFERROR((Orders[[#This Row],[Sales]]/Orders[[#This Row],[Profit_Prodcut/]])*100, "")</f>
        <v>144.9203288338577</v>
      </c>
      <c r="AI1095" s="9">
        <f>Orders[[#This Row],[Discount]]</f>
        <v>0.05</v>
      </c>
    </row>
    <row r="1096" spans="1:35">
      <c r="A1096">
        <v>24887</v>
      </c>
      <c r="B1096" t="s">
        <v>50</v>
      </c>
      <c r="C1096" s="9">
        <v>0.06</v>
      </c>
      <c r="D1096" s="7">
        <v>214.23</v>
      </c>
      <c r="E1096">
        <v>40.99</v>
      </c>
      <c r="F1096">
        <v>17.48</v>
      </c>
      <c r="G1096">
        <v>1976</v>
      </c>
      <c r="H1096" t="s">
        <v>1924</v>
      </c>
      <c r="I1096" t="s">
        <v>52</v>
      </c>
      <c r="J1096" t="s">
        <v>117</v>
      </c>
      <c r="K1096" t="s">
        <v>32</v>
      </c>
      <c r="L1096" t="s">
        <v>96</v>
      </c>
      <c r="M1096" t="s">
        <v>62</v>
      </c>
      <c r="N1096" t="s">
        <v>1108</v>
      </c>
      <c r="O1096">
        <v>0.36</v>
      </c>
      <c r="P1096" t="s">
        <v>36</v>
      </c>
      <c r="Q1096" t="s">
        <v>64</v>
      </c>
      <c r="R1096" t="s">
        <v>303</v>
      </c>
      <c r="S1096" t="s">
        <v>1925</v>
      </c>
      <c r="T1096">
        <v>48823</v>
      </c>
      <c r="U1096" s="1">
        <v>42086</v>
      </c>
      <c r="V1096" s="1">
        <v>42088</v>
      </c>
      <c r="W1096">
        <v>14</v>
      </c>
      <c r="X1096" s="6">
        <v>585.08000000000004</v>
      </c>
      <c r="Y1096">
        <v>89041</v>
      </c>
      <c r="Z1096">
        <v>2</v>
      </c>
      <c r="AA1096" s="10">
        <v>36.619999999999997</v>
      </c>
      <c r="AB1096">
        <v>37.35</v>
      </c>
      <c r="AC1096" t="s">
        <v>3062</v>
      </c>
      <c r="AD1096" t="s">
        <v>3070</v>
      </c>
      <c r="AE1096" t="str">
        <f>IF(Orders[[#This Row],[Discount]]&gt;0, "Discounted", "Non-Discounted")</f>
        <v>Discounted</v>
      </c>
      <c r="AF1096">
        <f>IF(Orders[[#This Row],[Profit]]&lt;0,Orders[[#This Row],[Profit]], 0)</f>
        <v>0</v>
      </c>
      <c r="AG1096">
        <f>IF(Orders[[#This Row],[Profit]]&gt;0,Orders[[#This Row],[Profit]], 0)</f>
        <v>214.23</v>
      </c>
      <c r="AH1096" s="7">
        <f>IFERROR((Orders[[#This Row],[Sales]]/Orders[[#This Row],[Profit_Prodcut/]])*100, "")</f>
        <v>273.10834150212389</v>
      </c>
      <c r="AI1096" s="9">
        <f>Orders[[#This Row],[Discount]]</f>
        <v>0.06</v>
      </c>
    </row>
    <row r="1097" spans="1:35">
      <c r="A1097">
        <v>21692</v>
      </c>
      <c r="B1097" t="s">
        <v>40</v>
      </c>
      <c r="C1097" s="9">
        <v>0.05</v>
      </c>
      <c r="D1097" s="7">
        <v>21.88</v>
      </c>
      <c r="E1097">
        <v>20.99</v>
      </c>
      <c r="F1097">
        <v>3.3</v>
      </c>
      <c r="G1097">
        <v>1979</v>
      </c>
      <c r="H1097" t="s">
        <v>1926</v>
      </c>
      <c r="I1097" t="s">
        <v>52</v>
      </c>
      <c r="J1097" t="s">
        <v>31</v>
      </c>
      <c r="K1097" t="s">
        <v>80</v>
      </c>
      <c r="L1097" t="s">
        <v>81</v>
      </c>
      <c r="M1097" t="s">
        <v>54</v>
      </c>
      <c r="N1097" t="s">
        <v>898</v>
      </c>
      <c r="O1097">
        <v>0.81</v>
      </c>
      <c r="P1097" t="s">
        <v>36</v>
      </c>
      <c r="Q1097" t="s">
        <v>37</v>
      </c>
      <c r="R1097" t="s">
        <v>258</v>
      </c>
      <c r="S1097" t="s">
        <v>1927</v>
      </c>
      <c r="T1097">
        <v>80122</v>
      </c>
      <c r="U1097" s="1">
        <v>42129</v>
      </c>
      <c r="V1097" s="1">
        <v>42130</v>
      </c>
      <c r="W1097">
        <v>4</v>
      </c>
      <c r="X1097" s="6">
        <v>72.75</v>
      </c>
      <c r="Y1097">
        <v>87757</v>
      </c>
      <c r="Z1097">
        <v>1</v>
      </c>
      <c r="AA1097" s="10">
        <v>30.08</v>
      </c>
      <c r="AB1097">
        <v>3.83</v>
      </c>
      <c r="AC1097" t="s">
        <v>3060</v>
      </c>
      <c r="AD1097" t="s">
        <v>3070</v>
      </c>
      <c r="AE1097" t="str">
        <f>IF(Orders[[#This Row],[Discount]]&gt;0, "Discounted", "Non-Discounted")</f>
        <v>Discounted</v>
      </c>
      <c r="AF1097">
        <f>IF(Orders[[#This Row],[Profit]]&lt;0,Orders[[#This Row],[Profit]], 0)</f>
        <v>0</v>
      </c>
      <c r="AG1097">
        <f>IF(Orders[[#This Row],[Profit]]&gt;0,Orders[[#This Row],[Profit]], 0)</f>
        <v>21.88</v>
      </c>
      <c r="AH1097" s="7">
        <f>IFERROR((Orders[[#This Row],[Sales]]/Orders[[#This Row],[Profit_Prodcut/]])*100, "")</f>
        <v>332.49542961608773</v>
      </c>
      <c r="AI1097" s="9">
        <f>Orders[[#This Row],[Discount]]</f>
        <v>0.05</v>
      </c>
    </row>
    <row r="1098" spans="1:35">
      <c r="A1098">
        <v>24935</v>
      </c>
      <c r="B1098" t="s">
        <v>40</v>
      </c>
      <c r="C1098" s="9">
        <v>0.1</v>
      </c>
      <c r="D1098" s="7">
        <v>290.2</v>
      </c>
      <c r="E1098">
        <v>7.37</v>
      </c>
      <c r="F1098">
        <v>5.53</v>
      </c>
      <c r="G1098">
        <v>1984</v>
      </c>
      <c r="H1098" t="s">
        <v>1928</v>
      </c>
      <c r="I1098" t="s">
        <v>52</v>
      </c>
      <c r="J1098" t="s">
        <v>117</v>
      </c>
      <c r="K1098" t="s">
        <v>80</v>
      </c>
      <c r="L1098" t="s">
        <v>183</v>
      </c>
      <c r="M1098" t="s">
        <v>54</v>
      </c>
      <c r="N1098" t="s">
        <v>309</v>
      </c>
      <c r="O1098">
        <v>0.69</v>
      </c>
      <c r="P1098" t="s">
        <v>36</v>
      </c>
      <c r="Q1098" t="s">
        <v>139</v>
      </c>
      <c r="R1098" t="s">
        <v>935</v>
      </c>
      <c r="S1098" t="s">
        <v>936</v>
      </c>
      <c r="T1098">
        <v>29915</v>
      </c>
      <c r="U1098" s="1">
        <v>42140</v>
      </c>
      <c r="V1098" s="1">
        <v>42140</v>
      </c>
      <c r="W1098">
        <v>38</v>
      </c>
      <c r="X1098" s="6">
        <v>269.33</v>
      </c>
      <c r="Y1098">
        <v>91258</v>
      </c>
      <c r="Z1098">
        <v>0</v>
      </c>
      <c r="AA1098" s="10">
        <v>107.75</v>
      </c>
      <c r="AB1098">
        <v>29.93</v>
      </c>
      <c r="AC1098" t="s">
        <v>3060</v>
      </c>
      <c r="AD1098" t="s">
        <v>3070</v>
      </c>
      <c r="AE1098" t="str">
        <f>IF(Orders[[#This Row],[Discount]]&gt;0, "Discounted", "Non-Discounted")</f>
        <v>Discounted</v>
      </c>
      <c r="AF1098">
        <f>IF(Orders[[#This Row],[Profit]]&lt;0,Orders[[#This Row],[Profit]], 0)</f>
        <v>0</v>
      </c>
      <c r="AG1098">
        <f>IF(Orders[[#This Row],[Profit]]&gt;0,Orders[[#This Row],[Profit]], 0)</f>
        <v>290.2</v>
      </c>
      <c r="AH1098" s="7">
        <f>IFERROR((Orders[[#This Row],[Sales]]/Orders[[#This Row],[Profit_Prodcut/]])*100, "")</f>
        <v>92.808407994486558</v>
      </c>
      <c r="AI1098" s="9">
        <f>Orders[[#This Row],[Discount]]</f>
        <v>0.1</v>
      </c>
    </row>
    <row r="1099" spans="1:35">
      <c r="A1099">
        <v>20568</v>
      </c>
      <c r="B1099" t="s">
        <v>40</v>
      </c>
      <c r="C1099" s="9">
        <v>0.01</v>
      </c>
      <c r="D1099" s="7">
        <v>12.15</v>
      </c>
      <c r="E1099">
        <v>15.31</v>
      </c>
      <c r="F1099">
        <v>8.7799999999999994</v>
      </c>
      <c r="G1099">
        <v>1986</v>
      </c>
      <c r="H1099" t="s">
        <v>1929</v>
      </c>
      <c r="I1099" t="s">
        <v>52</v>
      </c>
      <c r="J1099" t="s">
        <v>43</v>
      </c>
      <c r="K1099" t="s">
        <v>32</v>
      </c>
      <c r="L1099" t="s">
        <v>144</v>
      </c>
      <c r="M1099" t="s">
        <v>62</v>
      </c>
      <c r="N1099" t="s">
        <v>1930</v>
      </c>
      <c r="O1099">
        <v>0.56999999999999995</v>
      </c>
      <c r="P1099" t="s">
        <v>36</v>
      </c>
      <c r="Q1099" t="s">
        <v>64</v>
      </c>
      <c r="R1099" t="s">
        <v>133</v>
      </c>
      <c r="S1099" t="s">
        <v>1931</v>
      </c>
      <c r="T1099">
        <v>79701</v>
      </c>
      <c r="U1099" s="1">
        <v>42130</v>
      </c>
      <c r="V1099" s="1">
        <v>42131</v>
      </c>
      <c r="W1099">
        <v>23</v>
      </c>
      <c r="X1099" s="6">
        <v>377</v>
      </c>
      <c r="Y1099">
        <v>90888</v>
      </c>
      <c r="Z1099">
        <v>1</v>
      </c>
      <c r="AA1099" s="10">
        <v>3.22</v>
      </c>
      <c r="AB1099">
        <v>3.81</v>
      </c>
      <c r="AC1099" t="s">
        <v>3060</v>
      </c>
      <c r="AD1099" t="s">
        <v>3070</v>
      </c>
      <c r="AE1099" t="str">
        <f>IF(Orders[[#This Row],[Discount]]&gt;0, "Discounted", "Non-Discounted")</f>
        <v>Discounted</v>
      </c>
      <c r="AF1099">
        <f>IF(Orders[[#This Row],[Profit]]&lt;0,Orders[[#This Row],[Profit]], 0)</f>
        <v>0</v>
      </c>
      <c r="AG1099">
        <f>IF(Orders[[#This Row],[Profit]]&gt;0,Orders[[#This Row],[Profit]], 0)</f>
        <v>12.15</v>
      </c>
      <c r="AH1099" s="7">
        <f>IFERROR((Orders[[#This Row],[Sales]]/Orders[[#This Row],[Profit_Prodcut/]])*100, "")</f>
        <v>3102.8806584362142</v>
      </c>
      <c r="AI1099" s="9">
        <f>Orders[[#This Row],[Discount]]</f>
        <v>0.01</v>
      </c>
    </row>
    <row r="1100" spans="1:35">
      <c r="A1100">
        <v>20569</v>
      </c>
      <c r="B1100" t="s">
        <v>40</v>
      </c>
      <c r="C1100" s="9">
        <v>0.05</v>
      </c>
      <c r="D1100" s="7">
        <v>5.69</v>
      </c>
      <c r="E1100">
        <v>7.99</v>
      </c>
      <c r="F1100">
        <v>5.03</v>
      </c>
      <c r="G1100">
        <v>1986</v>
      </c>
      <c r="H1100" t="s">
        <v>1929</v>
      </c>
      <c r="I1100" t="s">
        <v>30</v>
      </c>
      <c r="J1100" t="s">
        <v>43</v>
      </c>
      <c r="K1100" t="s">
        <v>80</v>
      </c>
      <c r="L1100" t="s">
        <v>81</v>
      </c>
      <c r="M1100" t="s">
        <v>89</v>
      </c>
      <c r="N1100" t="s">
        <v>433</v>
      </c>
      <c r="O1100">
        <v>0.6</v>
      </c>
      <c r="P1100" t="s">
        <v>36</v>
      </c>
      <c r="Q1100" t="s">
        <v>64</v>
      </c>
      <c r="R1100" t="s">
        <v>133</v>
      </c>
      <c r="S1100" t="s">
        <v>1931</v>
      </c>
      <c r="T1100">
        <v>79701</v>
      </c>
      <c r="U1100" s="1">
        <v>42130</v>
      </c>
      <c r="V1100" s="1">
        <v>42132</v>
      </c>
      <c r="W1100">
        <v>4</v>
      </c>
      <c r="X1100" s="6">
        <v>42.99</v>
      </c>
      <c r="Y1100">
        <v>90888</v>
      </c>
      <c r="Z1100">
        <v>2</v>
      </c>
      <c r="AA1100" s="10">
        <v>13.23</v>
      </c>
      <c r="AB1100">
        <v>2.2599999999999998</v>
      </c>
      <c r="AC1100" t="s">
        <v>3060</v>
      </c>
      <c r="AD1100" t="s">
        <v>3070</v>
      </c>
      <c r="AE1100" t="str">
        <f>IF(Orders[[#This Row],[Discount]]&gt;0, "Discounted", "Non-Discounted")</f>
        <v>Discounted</v>
      </c>
      <c r="AF1100">
        <f>IF(Orders[[#This Row],[Profit]]&lt;0,Orders[[#This Row],[Profit]], 0)</f>
        <v>0</v>
      </c>
      <c r="AG1100">
        <f>IF(Orders[[#This Row],[Profit]]&gt;0,Orders[[#This Row],[Profit]], 0)</f>
        <v>5.69</v>
      </c>
      <c r="AH1100" s="7">
        <f>IFERROR((Orders[[#This Row],[Sales]]/Orders[[#This Row],[Profit_Prodcut/]])*100, "")</f>
        <v>755.53602811950793</v>
      </c>
      <c r="AI1100" s="9">
        <f>Orders[[#This Row],[Discount]]</f>
        <v>0.05</v>
      </c>
    </row>
    <row r="1101" spans="1:35">
      <c r="A1101">
        <v>19336</v>
      </c>
      <c r="B1101" t="s">
        <v>28</v>
      </c>
      <c r="C1101" s="9">
        <v>0.05</v>
      </c>
      <c r="D1101" s="7">
        <v>-181.1</v>
      </c>
      <c r="E1101">
        <v>20.98</v>
      </c>
      <c r="F1101">
        <v>21.2</v>
      </c>
      <c r="G1101">
        <v>1988</v>
      </c>
      <c r="H1101" t="s">
        <v>1932</v>
      </c>
      <c r="I1101" t="s">
        <v>52</v>
      </c>
      <c r="J1101" t="s">
        <v>43</v>
      </c>
      <c r="K1101" t="s">
        <v>44</v>
      </c>
      <c r="L1101" t="s">
        <v>53</v>
      </c>
      <c r="M1101" t="s">
        <v>89</v>
      </c>
      <c r="N1101" t="s">
        <v>1933</v>
      </c>
      <c r="O1101">
        <v>0.78</v>
      </c>
      <c r="P1101" t="s">
        <v>36</v>
      </c>
      <c r="Q1101" t="s">
        <v>37</v>
      </c>
      <c r="R1101" t="s">
        <v>215</v>
      </c>
      <c r="S1101" t="s">
        <v>1897</v>
      </c>
      <c r="T1101">
        <v>84020</v>
      </c>
      <c r="U1101" s="1">
        <v>42007</v>
      </c>
      <c r="V1101" s="1">
        <v>42008</v>
      </c>
      <c r="W1101">
        <v>3</v>
      </c>
      <c r="X1101" s="6">
        <v>65.69</v>
      </c>
      <c r="Y1101">
        <v>89999</v>
      </c>
      <c r="Z1101">
        <v>1</v>
      </c>
      <c r="AA1101" s="10">
        <v>-275.69</v>
      </c>
      <c r="AB1101">
        <v>3.46</v>
      </c>
      <c r="AC1101" t="s">
        <v>3057</v>
      </c>
      <c r="AD1101" t="s">
        <v>3070</v>
      </c>
      <c r="AE1101" t="str">
        <f>IF(Orders[[#This Row],[Discount]]&gt;0, "Discounted", "Non-Discounted")</f>
        <v>Discounted</v>
      </c>
      <c r="AF1101">
        <f>IF(Orders[[#This Row],[Profit]]&lt;0,Orders[[#This Row],[Profit]], 0)</f>
        <v>-181.1</v>
      </c>
      <c r="AG1101">
        <f>IF(Orders[[#This Row],[Profit]]&gt;0,Orders[[#This Row],[Profit]], 0)</f>
        <v>0</v>
      </c>
      <c r="AH1101" s="7" t="str">
        <f>IFERROR((Orders[[#This Row],[Sales]]/Orders[[#This Row],[Profit_Prodcut/]])*100, "")</f>
        <v/>
      </c>
      <c r="AI1101" s="9">
        <f>Orders[[#This Row],[Discount]]</f>
        <v>0.05</v>
      </c>
    </row>
    <row r="1102" spans="1:35">
      <c r="A1102">
        <v>22600</v>
      </c>
      <c r="B1102" t="s">
        <v>40</v>
      </c>
      <c r="C1102" s="9">
        <v>0.04</v>
      </c>
      <c r="D1102" s="7">
        <v>882.93</v>
      </c>
      <c r="E1102">
        <v>355.98</v>
      </c>
      <c r="F1102">
        <v>58.92</v>
      </c>
      <c r="G1102">
        <v>1989</v>
      </c>
      <c r="H1102" t="s">
        <v>1934</v>
      </c>
      <c r="I1102" t="s">
        <v>42</v>
      </c>
      <c r="J1102" t="s">
        <v>43</v>
      </c>
      <c r="K1102" t="s">
        <v>44</v>
      </c>
      <c r="L1102" t="s">
        <v>45</v>
      </c>
      <c r="M1102" t="s">
        <v>46</v>
      </c>
      <c r="N1102" t="s">
        <v>1296</v>
      </c>
      <c r="O1102">
        <v>0.64</v>
      </c>
      <c r="P1102" t="s">
        <v>36</v>
      </c>
      <c r="Q1102" t="s">
        <v>37</v>
      </c>
      <c r="R1102" t="s">
        <v>215</v>
      </c>
      <c r="S1102" t="s">
        <v>1935</v>
      </c>
      <c r="T1102">
        <v>84117</v>
      </c>
      <c r="U1102" s="1">
        <v>42025</v>
      </c>
      <c r="V1102" s="1">
        <v>42026</v>
      </c>
      <c r="W1102">
        <v>8</v>
      </c>
      <c r="X1102" s="6">
        <v>2748.21</v>
      </c>
      <c r="Y1102">
        <v>90000</v>
      </c>
      <c r="Z1102">
        <v>1</v>
      </c>
      <c r="AA1102" s="10">
        <v>32.130000000000003</v>
      </c>
      <c r="AB1102">
        <v>114.51</v>
      </c>
      <c r="AC1102" t="s">
        <v>3057</v>
      </c>
      <c r="AD1102" t="s">
        <v>3070</v>
      </c>
      <c r="AE1102" t="str">
        <f>IF(Orders[[#This Row],[Discount]]&gt;0, "Discounted", "Non-Discounted")</f>
        <v>Discounted</v>
      </c>
      <c r="AF1102">
        <f>IF(Orders[[#This Row],[Profit]]&lt;0,Orders[[#This Row],[Profit]], 0)</f>
        <v>0</v>
      </c>
      <c r="AG1102">
        <f>IF(Orders[[#This Row],[Profit]]&gt;0,Orders[[#This Row],[Profit]], 0)</f>
        <v>882.93</v>
      </c>
      <c r="AH1102" s="7">
        <f>IFERROR((Orders[[#This Row],[Sales]]/Orders[[#This Row],[Profit_Prodcut/]])*100, "")</f>
        <v>311.26023580578305</v>
      </c>
      <c r="AI1102" s="9">
        <f>Orders[[#This Row],[Discount]]</f>
        <v>0.04</v>
      </c>
    </row>
    <row r="1103" spans="1:35">
      <c r="A1103">
        <v>22601</v>
      </c>
      <c r="B1103" t="s">
        <v>40</v>
      </c>
      <c r="C1103" s="9">
        <v>0.09</v>
      </c>
      <c r="D1103" s="7">
        <v>6.68</v>
      </c>
      <c r="E1103">
        <v>19.98</v>
      </c>
      <c r="F1103">
        <v>8.68</v>
      </c>
      <c r="G1103">
        <v>1989</v>
      </c>
      <c r="H1103" t="s">
        <v>1934</v>
      </c>
      <c r="I1103" t="s">
        <v>52</v>
      </c>
      <c r="J1103" t="s">
        <v>43</v>
      </c>
      <c r="K1103" t="s">
        <v>32</v>
      </c>
      <c r="L1103" t="s">
        <v>96</v>
      </c>
      <c r="M1103" t="s">
        <v>62</v>
      </c>
      <c r="N1103" t="s">
        <v>1225</v>
      </c>
      <c r="O1103">
        <v>0.37</v>
      </c>
      <c r="P1103" t="s">
        <v>36</v>
      </c>
      <c r="Q1103" t="s">
        <v>37</v>
      </c>
      <c r="R1103" t="s">
        <v>215</v>
      </c>
      <c r="S1103" t="s">
        <v>1935</v>
      </c>
      <c r="T1103">
        <v>84117</v>
      </c>
      <c r="U1103" s="1">
        <v>42025</v>
      </c>
      <c r="V1103" s="1">
        <v>42026</v>
      </c>
      <c r="W1103">
        <v>5</v>
      </c>
      <c r="X1103" s="6">
        <v>93.19</v>
      </c>
      <c r="Y1103">
        <v>90000</v>
      </c>
      <c r="Z1103">
        <v>1</v>
      </c>
      <c r="AA1103" s="10">
        <v>7.17</v>
      </c>
      <c r="AB1103">
        <v>9.2200000000000006</v>
      </c>
      <c r="AC1103" t="s">
        <v>3057</v>
      </c>
      <c r="AD1103" t="s">
        <v>3070</v>
      </c>
      <c r="AE1103" t="str">
        <f>IF(Orders[[#This Row],[Discount]]&gt;0, "Discounted", "Non-Discounted")</f>
        <v>Discounted</v>
      </c>
      <c r="AF1103">
        <f>IF(Orders[[#This Row],[Profit]]&lt;0,Orders[[#This Row],[Profit]], 0)</f>
        <v>0</v>
      </c>
      <c r="AG1103">
        <f>IF(Orders[[#This Row],[Profit]]&gt;0,Orders[[#This Row],[Profit]], 0)</f>
        <v>6.68</v>
      </c>
      <c r="AH1103" s="7">
        <f>IFERROR((Orders[[#This Row],[Sales]]/Orders[[#This Row],[Profit_Prodcut/]])*100, "")</f>
        <v>1395.0598802395209</v>
      </c>
      <c r="AI1103" s="9">
        <f>Orders[[#This Row],[Discount]]</f>
        <v>0.09</v>
      </c>
    </row>
    <row r="1104" spans="1:35">
      <c r="A1104">
        <v>20554</v>
      </c>
      <c r="B1104" t="s">
        <v>28</v>
      </c>
      <c r="C1104" s="9">
        <v>0.01</v>
      </c>
      <c r="D1104" s="7">
        <v>46.29</v>
      </c>
      <c r="E1104">
        <v>30.98</v>
      </c>
      <c r="F1104">
        <v>6.5</v>
      </c>
      <c r="G1104">
        <v>1989</v>
      </c>
      <c r="H1104" t="s">
        <v>1934</v>
      </c>
      <c r="I1104" t="s">
        <v>52</v>
      </c>
      <c r="J1104" t="s">
        <v>31</v>
      </c>
      <c r="K1104" t="s">
        <v>80</v>
      </c>
      <c r="L1104" t="s">
        <v>183</v>
      </c>
      <c r="M1104" t="s">
        <v>62</v>
      </c>
      <c r="N1104" t="s">
        <v>1910</v>
      </c>
      <c r="O1104">
        <v>0.64</v>
      </c>
      <c r="P1104" t="s">
        <v>36</v>
      </c>
      <c r="Q1104" t="s">
        <v>37</v>
      </c>
      <c r="R1104" t="s">
        <v>215</v>
      </c>
      <c r="S1104" t="s">
        <v>1935</v>
      </c>
      <c r="T1104">
        <v>84117</v>
      </c>
      <c r="U1104" s="1">
        <v>42139</v>
      </c>
      <c r="V1104" s="1">
        <v>42140</v>
      </c>
      <c r="W1104">
        <v>11</v>
      </c>
      <c r="X1104" s="6">
        <v>363.37</v>
      </c>
      <c r="Y1104">
        <v>90001</v>
      </c>
      <c r="Z1104">
        <v>1</v>
      </c>
      <c r="AA1104" s="10">
        <v>12.74</v>
      </c>
      <c r="AB1104">
        <v>3.67</v>
      </c>
      <c r="AC1104" t="s">
        <v>3060</v>
      </c>
      <c r="AD1104" t="s">
        <v>3070</v>
      </c>
      <c r="AE1104" t="str">
        <f>IF(Orders[[#This Row],[Discount]]&gt;0, "Discounted", "Non-Discounted")</f>
        <v>Discounted</v>
      </c>
      <c r="AF1104">
        <f>IF(Orders[[#This Row],[Profit]]&lt;0,Orders[[#This Row],[Profit]], 0)</f>
        <v>0</v>
      </c>
      <c r="AG1104">
        <f>IF(Orders[[#This Row],[Profit]]&gt;0,Orders[[#This Row],[Profit]], 0)</f>
        <v>46.29</v>
      </c>
      <c r="AH1104" s="7">
        <f>IFERROR((Orders[[#This Row],[Sales]]/Orders[[#This Row],[Profit_Prodcut/]])*100, "")</f>
        <v>784.9859580903003</v>
      </c>
      <c r="AI1104" s="9">
        <f>Orders[[#This Row],[Discount]]</f>
        <v>0.01</v>
      </c>
    </row>
    <row r="1105" spans="1:35">
      <c r="A1105">
        <v>20555</v>
      </c>
      <c r="B1105" t="s">
        <v>28</v>
      </c>
      <c r="C1105" s="9">
        <v>0.01</v>
      </c>
      <c r="D1105" s="7">
        <v>177.79</v>
      </c>
      <c r="E1105">
        <v>40.99</v>
      </c>
      <c r="F1105">
        <v>19.989999999999998</v>
      </c>
      <c r="G1105">
        <v>1989</v>
      </c>
      <c r="H1105" t="s">
        <v>1934</v>
      </c>
      <c r="I1105" t="s">
        <v>52</v>
      </c>
      <c r="J1105" t="s">
        <v>31</v>
      </c>
      <c r="K1105" t="s">
        <v>32</v>
      </c>
      <c r="L1105" t="s">
        <v>96</v>
      </c>
      <c r="M1105" t="s">
        <v>62</v>
      </c>
      <c r="N1105" t="s">
        <v>1936</v>
      </c>
      <c r="O1105">
        <v>0.36</v>
      </c>
      <c r="P1105" t="s">
        <v>36</v>
      </c>
      <c r="Q1105" t="s">
        <v>37</v>
      </c>
      <c r="R1105" t="s">
        <v>215</v>
      </c>
      <c r="S1105" t="s">
        <v>1935</v>
      </c>
      <c r="T1105">
        <v>84117</v>
      </c>
      <c r="U1105" s="1">
        <v>42139</v>
      </c>
      <c r="V1105" s="1">
        <v>42142</v>
      </c>
      <c r="W1105">
        <v>11</v>
      </c>
      <c r="X1105" s="6">
        <v>480.75</v>
      </c>
      <c r="Y1105">
        <v>90001</v>
      </c>
      <c r="Z1105">
        <v>3</v>
      </c>
      <c r="AA1105" s="10">
        <v>36.979999999999997</v>
      </c>
      <c r="AB1105">
        <v>4.8600000000000003</v>
      </c>
      <c r="AC1105" t="s">
        <v>3060</v>
      </c>
      <c r="AD1105" t="s">
        <v>3070</v>
      </c>
      <c r="AE1105" t="str">
        <f>IF(Orders[[#This Row],[Discount]]&gt;0, "Discounted", "Non-Discounted")</f>
        <v>Discounted</v>
      </c>
      <c r="AF1105">
        <f>IF(Orders[[#This Row],[Profit]]&lt;0,Orders[[#This Row],[Profit]], 0)</f>
        <v>0</v>
      </c>
      <c r="AG1105">
        <f>IF(Orders[[#This Row],[Profit]]&gt;0,Orders[[#This Row],[Profit]], 0)</f>
        <v>177.79</v>
      </c>
      <c r="AH1105" s="7">
        <f>IFERROR((Orders[[#This Row],[Sales]]/Orders[[#This Row],[Profit_Prodcut/]])*100, "")</f>
        <v>270.40328477417177</v>
      </c>
      <c r="AI1105" s="9">
        <f>Orders[[#This Row],[Discount]]</f>
        <v>0.01</v>
      </c>
    </row>
    <row r="1106" spans="1:35">
      <c r="A1106">
        <v>21723</v>
      </c>
      <c r="B1106" t="s">
        <v>59</v>
      </c>
      <c r="C1106" s="9">
        <v>0.1</v>
      </c>
      <c r="D1106" s="7">
        <v>-14.99</v>
      </c>
      <c r="E1106">
        <v>1.6</v>
      </c>
      <c r="F1106">
        <v>1.29</v>
      </c>
      <c r="G1106">
        <v>1989</v>
      </c>
      <c r="H1106" t="s">
        <v>1934</v>
      </c>
      <c r="I1106" t="s">
        <v>52</v>
      </c>
      <c r="J1106" t="s">
        <v>43</v>
      </c>
      <c r="K1106" t="s">
        <v>32</v>
      </c>
      <c r="L1106" t="s">
        <v>33</v>
      </c>
      <c r="M1106" t="s">
        <v>34</v>
      </c>
      <c r="N1106" t="s">
        <v>1937</v>
      </c>
      <c r="O1106">
        <v>0.42</v>
      </c>
      <c r="P1106" t="s">
        <v>36</v>
      </c>
      <c r="Q1106" t="s">
        <v>37</v>
      </c>
      <c r="R1106" t="s">
        <v>215</v>
      </c>
      <c r="S1106" t="s">
        <v>1935</v>
      </c>
      <c r="T1106">
        <v>84117</v>
      </c>
      <c r="U1106" s="1">
        <v>42124</v>
      </c>
      <c r="V1106" s="1">
        <v>42124</v>
      </c>
      <c r="W1106">
        <v>11</v>
      </c>
      <c r="X1106" s="6">
        <v>16.88</v>
      </c>
      <c r="Y1106">
        <v>90003</v>
      </c>
      <c r="Z1106">
        <v>0</v>
      </c>
      <c r="AA1106" s="10">
        <v>-88.81</v>
      </c>
      <c r="AB1106">
        <v>1.88</v>
      </c>
      <c r="AC1106" t="s">
        <v>3061</v>
      </c>
      <c r="AD1106" t="s">
        <v>3070</v>
      </c>
      <c r="AE1106" t="str">
        <f>IF(Orders[[#This Row],[Discount]]&gt;0, "Discounted", "Non-Discounted")</f>
        <v>Discounted</v>
      </c>
      <c r="AF1106">
        <f>IF(Orders[[#This Row],[Profit]]&lt;0,Orders[[#This Row],[Profit]], 0)</f>
        <v>-14.99</v>
      </c>
      <c r="AG1106">
        <f>IF(Orders[[#This Row],[Profit]]&gt;0,Orders[[#This Row],[Profit]], 0)</f>
        <v>0</v>
      </c>
      <c r="AH1106" s="7" t="str">
        <f>IFERROR((Orders[[#This Row],[Sales]]/Orders[[#This Row],[Profit_Prodcut/]])*100, "")</f>
        <v/>
      </c>
      <c r="AI1106" s="9">
        <f>Orders[[#This Row],[Discount]]</f>
        <v>0.1</v>
      </c>
    </row>
    <row r="1107" spans="1:35">
      <c r="A1107">
        <v>25417</v>
      </c>
      <c r="B1107" t="s">
        <v>59</v>
      </c>
      <c r="C1107" s="9">
        <v>0</v>
      </c>
      <c r="D1107" s="7">
        <v>638.38</v>
      </c>
      <c r="E1107">
        <v>47.9</v>
      </c>
      <c r="F1107">
        <v>5.86</v>
      </c>
      <c r="G1107">
        <v>1991</v>
      </c>
      <c r="H1107" t="s">
        <v>1938</v>
      </c>
      <c r="I1107" t="s">
        <v>52</v>
      </c>
      <c r="J1107" t="s">
        <v>43</v>
      </c>
      <c r="K1107" t="s">
        <v>32</v>
      </c>
      <c r="L1107" t="s">
        <v>96</v>
      </c>
      <c r="M1107" t="s">
        <v>62</v>
      </c>
      <c r="N1107" t="s">
        <v>1939</v>
      </c>
      <c r="O1107">
        <v>0.37</v>
      </c>
      <c r="P1107" t="s">
        <v>36</v>
      </c>
      <c r="Q1107" t="s">
        <v>37</v>
      </c>
      <c r="R1107" t="s">
        <v>215</v>
      </c>
      <c r="S1107" t="s">
        <v>1940</v>
      </c>
      <c r="T1107">
        <v>84118</v>
      </c>
      <c r="U1107" s="1">
        <v>42057</v>
      </c>
      <c r="V1107" s="1">
        <v>42059</v>
      </c>
      <c r="W1107">
        <v>18</v>
      </c>
      <c r="X1107" s="6">
        <v>925.19</v>
      </c>
      <c r="Y1107">
        <v>90002</v>
      </c>
      <c r="Z1107">
        <v>2</v>
      </c>
      <c r="AA1107" s="10">
        <v>69</v>
      </c>
      <c r="AB1107">
        <v>0</v>
      </c>
      <c r="AC1107" t="s">
        <v>3059</v>
      </c>
      <c r="AD1107" t="s">
        <v>3071</v>
      </c>
      <c r="AE1107" t="str">
        <f>IF(Orders[[#This Row],[Discount]]&gt;0, "Discounted", "Non-Discounted")</f>
        <v>Non-Discounted</v>
      </c>
      <c r="AF1107">
        <f>IF(Orders[[#This Row],[Profit]]&lt;0,Orders[[#This Row],[Profit]], 0)</f>
        <v>0</v>
      </c>
      <c r="AG1107">
        <f>IF(Orders[[#This Row],[Profit]]&gt;0,Orders[[#This Row],[Profit]], 0)</f>
        <v>638.38</v>
      </c>
      <c r="AH1107" s="7">
        <f>IFERROR((Orders[[#This Row],[Sales]]/Orders[[#This Row],[Profit_Prodcut/]])*100, "")</f>
        <v>144.92778595820673</v>
      </c>
      <c r="AI1107" s="9">
        <f>Orders[[#This Row],[Discount]]</f>
        <v>0</v>
      </c>
    </row>
    <row r="1108" spans="1:35">
      <c r="A1108">
        <v>19797</v>
      </c>
      <c r="B1108" t="s">
        <v>40</v>
      </c>
      <c r="C1108" s="9">
        <v>0.1</v>
      </c>
      <c r="D1108" s="7">
        <v>17.649999999999999</v>
      </c>
      <c r="E1108">
        <v>125.99</v>
      </c>
      <c r="F1108">
        <v>8.99</v>
      </c>
      <c r="G1108">
        <v>1997</v>
      </c>
      <c r="H1108" t="s">
        <v>1941</v>
      </c>
      <c r="I1108" t="s">
        <v>52</v>
      </c>
      <c r="J1108" t="s">
        <v>117</v>
      </c>
      <c r="K1108" t="s">
        <v>80</v>
      </c>
      <c r="L1108" t="s">
        <v>81</v>
      </c>
      <c r="M1108" t="s">
        <v>62</v>
      </c>
      <c r="N1108" t="s">
        <v>901</v>
      </c>
      <c r="O1108">
        <v>0.56999999999999995</v>
      </c>
      <c r="P1108" t="s">
        <v>36</v>
      </c>
      <c r="Q1108" t="s">
        <v>139</v>
      </c>
      <c r="R1108" t="s">
        <v>935</v>
      </c>
      <c r="S1108" t="s">
        <v>936</v>
      </c>
      <c r="T1108">
        <v>29915</v>
      </c>
      <c r="U1108" s="1">
        <v>42029</v>
      </c>
      <c r="V1108" s="1">
        <v>42032</v>
      </c>
      <c r="W1108">
        <v>4</v>
      </c>
      <c r="X1108" s="6">
        <v>408.66</v>
      </c>
      <c r="Y1108">
        <v>90333</v>
      </c>
      <c r="Z1108">
        <v>3</v>
      </c>
      <c r="AA1108" s="10">
        <v>4.32</v>
      </c>
      <c r="AB1108">
        <v>45.41</v>
      </c>
      <c r="AC1108" t="s">
        <v>3057</v>
      </c>
      <c r="AD1108" t="s">
        <v>3070</v>
      </c>
      <c r="AE1108" t="str">
        <f>IF(Orders[[#This Row],[Discount]]&gt;0, "Discounted", "Non-Discounted")</f>
        <v>Discounted</v>
      </c>
      <c r="AF1108">
        <f>IF(Orders[[#This Row],[Profit]]&lt;0,Orders[[#This Row],[Profit]], 0)</f>
        <v>0</v>
      </c>
      <c r="AG1108">
        <f>IF(Orders[[#This Row],[Profit]]&gt;0,Orders[[#This Row],[Profit]], 0)</f>
        <v>17.649999999999999</v>
      </c>
      <c r="AH1108" s="7">
        <f>IFERROR((Orders[[#This Row],[Sales]]/Orders[[#This Row],[Profit_Prodcut/]])*100, "")</f>
        <v>2315.3541076487254</v>
      </c>
      <c r="AI1108" s="9">
        <f>Orders[[#This Row],[Discount]]</f>
        <v>0.1</v>
      </c>
    </row>
    <row r="1109" spans="1:35">
      <c r="A1109">
        <v>19581</v>
      </c>
      <c r="B1109" t="s">
        <v>59</v>
      </c>
      <c r="C1109" s="9">
        <v>0.01</v>
      </c>
      <c r="D1109" s="7">
        <v>739.67</v>
      </c>
      <c r="E1109">
        <v>16.48</v>
      </c>
      <c r="F1109">
        <v>1.99</v>
      </c>
      <c r="G1109">
        <v>1997</v>
      </c>
      <c r="H1109" t="s">
        <v>1941</v>
      </c>
      <c r="I1109" t="s">
        <v>52</v>
      </c>
      <c r="J1109" t="s">
        <v>117</v>
      </c>
      <c r="K1109" t="s">
        <v>80</v>
      </c>
      <c r="L1109" t="s">
        <v>183</v>
      </c>
      <c r="M1109" t="s">
        <v>54</v>
      </c>
      <c r="N1109" t="s">
        <v>1474</v>
      </c>
      <c r="O1109">
        <v>0.42</v>
      </c>
      <c r="P1109" t="s">
        <v>36</v>
      </c>
      <c r="Q1109" t="s">
        <v>139</v>
      </c>
      <c r="R1109" t="s">
        <v>935</v>
      </c>
      <c r="S1109" t="s">
        <v>936</v>
      </c>
      <c r="T1109">
        <v>29915</v>
      </c>
      <c r="U1109" s="1">
        <v>42131</v>
      </c>
      <c r="V1109" s="1">
        <v>42132</v>
      </c>
      <c r="W1109">
        <v>7</v>
      </c>
      <c r="X1109" s="6">
        <v>122.93</v>
      </c>
      <c r="Y1109">
        <v>90334</v>
      </c>
      <c r="Z1109">
        <v>1</v>
      </c>
      <c r="AA1109" s="10">
        <v>601.70000000000005</v>
      </c>
      <c r="AB1109">
        <v>1.24</v>
      </c>
      <c r="AC1109" t="s">
        <v>3060</v>
      </c>
      <c r="AD1109" t="s">
        <v>3070</v>
      </c>
      <c r="AE1109" t="str">
        <f>IF(Orders[[#This Row],[Discount]]&gt;0, "Discounted", "Non-Discounted")</f>
        <v>Discounted</v>
      </c>
      <c r="AF1109">
        <f>IF(Orders[[#This Row],[Profit]]&lt;0,Orders[[#This Row],[Profit]], 0)</f>
        <v>0</v>
      </c>
      <c r="AG1109">
        <f>IF(Orders[[#This Row],[Profit]]&gt;0,Orders[[#This Row],[Profit]], 0)</f>
        <v>739.67</v>
      </c>
      <c r="AH1109" s="7">
        <f>IFERROR((Orders[[#This Row],[Sales]]/Orders[[#This Row],[Profit_Prodcut/]])*100, "")</f>
        <v>16.619573593629593</v>
      </c>
      <c r="AI1109" s="9">
        <f>Orders[[#This Row],[Discount]]</f>
        <v>0.01</v>
      </c>
    </row>
    <row r="1110" spans="1:35">
      <c r="A1110">
        <v>21003</v>
      </c>
      <c r="B1110" t="s">
        <v>109</v>
      </c>
      <c r="C1110" s="9">
        <v>0</v>
      </c>
      <c r="D1110" s="7">
        <v>-23.16</v>
      </c>
      <c r="E1110">
        <v>24.92</v>
      </c>
      <c r="F1110">
        <v>12.98</v>
      </c>
      <c r="G1110">
        <v>1997</v>
      </c>
      <c r="H1110" t="s">
        <v>1941</v>
      </c>
      <c r="I1110" t="s">
        <v>52</v>
      </c>
      <c r="J1110" t="s">
        <v>117</v>
      </c>
      <c r="K1110" t="s">
        <v>32</v>
      </c>
      <c r="L1110" t="s">
        <v>112</v>
      </c>
      <c r="M1110" t="s">
        <v>62</v>
      </c>
      <c r="N1110" t="s">
        <v>1942</v>
      </c>
      <c r="O1110">
        <v>0.39</v>
      </c>
      <c r="P1110" t="s">
        <v>36</v>
      </c>
      <c r="Q1110" t="s">
        <v>139</v>
      </c>
      <c r="R1110" t="s">
        <v>935</v>
      </c>
      <c r="S1110" t="s">
        <v>936</v>
      </c>
      <c r="T1110">
        <v>29915</v>
      </c>
      <c r="U1110" s="1">
        <v>42157</v>
      </c>
      <c r="V1110" s="1">
        <v>42157</v>
      </c>
      <c r="W1110">
        <v>1</v>
      </c>
      <c r="X1110" s="6">
        <v>32.659999999999997</v>
      </c>
      <c r="Y1110">
        <v>90335</v>
      </c>
      <c r="Z1110">
        <v>0</v>
      </c>
      <c r="AA1110" s="10">
        <v>-70.900000000000006</v>
      </c>
      <c r="AB1110">
        <v>0</v>
      </c>
      <c r="AC1110" t="s">
        <v>3058</v>
      </c>
      <c r="AD1110" t="s">
        <v>3071</v>
      </c>
      <c r="AE1110" t="str">
        <f>IF(Orders[[#This Row],[Discount]]&gt;0, "Discounted", "Non-Discounted")</f>
        <v>Non-Discounted</v>
      </c>
      <c r="AF1110">
        <f>IF(Orders[[#This Row],[Profit]]&lt;0,Orders[[#This Row],[Profit]], 0)</f>
        <v>-23.16</v>
      </c>
      <c r="AG1110">
        <f>IF(Orders[[#This Row],[Profit]]&gt;0,Orders[[#This Row],[Profit]], 0)</f>
        <v>0</v>
      </c>
      <c r="AH1110" s="7" t="str">
        <f>IFERROR((Orders[[#This Row],[Sales]]/Orders[[#This Row],[Profit_Prodcut/]])*100, "")</f>
        <v/>
      </c>
      <c r="AI1110" s="9">
        <f>Orders[[#This Row],[Discount]]</f>
        <v>0</v>
      </c>
    </row>
    <row r="1111" spans="1:35">
      <c r="A1111">
        <v>20392</v>
      </c>
      <c r="B1111" t="s">
        <v>40</v>
      </c>
      <c r="C1111" s="9">
        <v>0.06</v>
      </c>
      <c r="D1111" s="7">
        <v>-10.44</v>
      </c>
      <c r="E1111">
        <v>4.42</v>
      </c>
      <c r="F1111">
        <v>4.99</v>
      </c>
      <c r="G1111">
        <v>1998</v>
      </c>
      <c r="H1111" t="s">
        <v>1943</v>
      </c>
      <c r="I1111" t="s">
        <v>52</v>
      </c>
      <c r="J1111" t="s">
        <v>31</v>
      </c>
      <c r="K1111" t="s">
        <v>32</v>
      </c>
      <c r="L1111" t="s">
        <v>72</v>
      </c>
      <c r="M1111" t="s">
        <v>62</v>
      </c>
      <c r="N1111" t="s">
        <v>73</v>
      </c>
      <c r="O1111">
        <v>0.38</v>
      </c>
      <c r="P1111" t="s">
        <v>36</v>
      </c>
      <c r="Q1111" t="s">
        <v>56</v>
      </c>
      <c r="R1111" t="s">
        <v>74</v>
      </c>
      <c r="S1111" t="s">
        <v>1944</v>
      </c>
      <c r="T1111">
        <v>11758</v>
      </c>
      <c r="U1111" s="1">
        <v>42158</v>
      </c>
      <c r="V1111" s="1">
        <v>42160</v>
      </c>
      <c r="W1111">
        <v>3</v>
      </c>
      <c r="X1111" s="6">
        <v>14.85</v>
      </c>
      <c r="Y1111">
        <v>90568</v>
      </c>
      <c r="Z1111">
        <v>2</v>
      </c>
      <c r="AA1111" s="10">
        <v>-70.27</v>
      </c>
      <c r="AB1111">
        <v>0.95</v>
      </c>
      <c r="AC1111" t="s">
        <v>3058</v>
      </c>
      <c r="AD1111" t="s">
        <v>3070</v>
      </c>
      <c r="AE1111" t="str">
        <f>IF(Orders[[#This Row],[Discount]]&gt;0, "Discounted", "Non-Discounted")</f>
        <v>Discounted</v>
      </c>
      <c r="AF1111">
        <f>IF(Orders[[#This Row],[Profit]]&lt;0,Orders[[#This Row],[Profit]], 0)</f>
        <v>-10.44</v>
      </c>
      <c r="AG1111">
        <f>IF(Orders[[#This Row],[Profit]]&gt;0,Orders[[#This Row],[Profit]], 0)</f>
        <v>0</v>
      </c>
      <c r="AH1111" s="7" t="str">
        <f>IFERROR((Orders[[#This Row],[Sales]]/Orders[[#This Row],[Profit_Prodcut/]])*100, "")</f>
        <v/>
      </c>
      <c r="AI1111" s="9">
        <f>Orders[[#This Row],[Discount]]</f>
        <v>0.06</v>
      </c>
    </row>
    <row r="1112" spans="1:35">
      <c r="A1112">
        <v>24075</v>
      </c>
      <c r="B1112" t="s">
        <v>59</v>
      </c>
      <c r="C1112" s="9">
        <v>0.06</v>
      </c>
      <c r="D1112" s="7">
        <v>-78.92</v>
      </c>
      <c r="E1112">
        <v>4.24</v>
      </c>
      <c r="F1112">
        <v>5.41</v>
      </c>
      <c r="G1112">
        <v>2004</v>
      </c>
      <c r="H1112" t="s">
        <v>1945</v>
      </c>
      <c r="I1112" t="s">
        <v>52</v>
      </c>
      <c r="J1112" t="s">
        <v>43</v>
      </c>
      <c r="K1112" t="s">
        <v>32</v>
      </c>
      <c r="L1112" t="s">
        <v>112</v>
      </c>
      <c r="M1112" t="s">
        <v>62</v>
      </c>
      <c r="N1112" t="s">
        <v>113</v>
      </c>
      <c r="O1112">
        <v>0.35</v>
      </c>
      <c r="P1112" t="s">
        <v>36</v>
      </c>
      <c r="Q1112" t="s">
        <v>37</v>
      </c>
      <c r="R1112" t="s">
        <v>85</v>
      </c>
      <c r="S1112" t="s">
        <v>1903</v>
      </c>
      <c r="T1112">
        <v>59715</v>
      </c>
      <c r="U1112" s="1">
        <v>42111</v>
      </c>
      <c r="V1112" s="1">
        <v>42113</v>
      </c>
      <c r="W1112">
        <v>10</v>
      </c>
      <c r="X1112" s="6">
        <v>45</v>
      </c>
      <c r="Y1112">
        <v>91277</v>
      </c>
      <c r="Z1112">
        <v>2</v>
      </c>
      <c r="AA1112" s="10">
        <v>-175.37</v>
      </c>
      <c r="AB1112">
        <v>2.87</v>
      </c>
      <c r="AC1112" t="s">
        <v>3061</v>
      </c>
      <c r="AD1112" t="s">
        <v>3070</v>
      </c>
      <c r="AE1112" t="str">
        <f>IF(Orders[[#This Row],[Discount]]&gt;0, "Discounted", "Non-Discounted")</f>
        <v>Discounted</v>
      </c>
      <c r="AF1112">
        <f>IF(Orders[[#This Row],[Profit]]&lt;0,Orders[[#This Row],[Profit]], 0)</f>
        <v>-78.92</v>
      </c>
      <c r="AG1112">
        <f>IF(Orders[[#This Row],[Profit]]&gt;0,Orders[[#This Row],[Profit]], 0)</f>
        <v>0</v>
      </c>
      <c r="AH1112" s="7" t="str">
        <f>IFERROR((Orders[[#This Row],[Sales]]/Orders[[#This Row],[Profit_Prodcut/]])*100, "")</f>
        <v/>
      </c>
      <c r="AI1112" s="9">
        <f>Orders[[#This Row],[Discount]]</f>
        <v>0.06</v>
      </c>
    </row>
    <row r="1113" spans="1:35">
      <c r="A1113">
        <v>24076</v>
      </c>
      <c r="B1113" t="s">
        <v>59</v>
      </c>
      <c r="C1113" s="9">
        <v>0.04</v>
      </c>
      <c r="D1113" s="7">
        <v>-13562.64</v>
      </c>
      <c r="E1113">
        <v>6783.02</v>
      </c>
      <c r="F1113">
        <v>24.49</v>
      </c>
      <c r="G1113">
        <v>2004</v>
      </c>
      <c r="H1113" t="s">
        <v>1945</v>
      </c>
      <c r="I1113" t="s">
        <v>52</v>
      </c>
      <c r="J1113" t="s">
        <v>43</v>
      </c>
      <c r="K1113" t="s">
        <v>80</v>
      </c>
      <c r="L1113" t="s">
        <v>88</v>
      </c>
      <c r="M1113" t="s">
        <v>239</v>
      </c>
      <c r="N1113" t="s">
        <v>1279</v>
      </c>
      <c r="O1113">
        <v>0.39</v>
      </c>
      <c r="P1113" t="s">
        <v>36</v>
      </c>
      <c r="Q1113" t="s">
        <v>37</v>
      </c>
      <c r="R1113" t="s">
        <v>85</v>
      </c>
      <c r="S1113" t="s">
        <v>1903</v>
      </c>
      <c r="T1113">
        <v>59715</v>
      </c>
      <c r="U1113" s="1">
        <v>42111</v>
      </c>
      <c r="V1113" s="1">
        <v>42113</v>
      </c>
      <c r="W1113">
        <v>1</v>
      </c>
      <c r="X1113" s="6">
        <v>6569.07</v>
      </c>
      <c r="Y1113">
        <v>91277</v>
      </c>
      <c r="Z1113">
        <v>2</v>
      </c>
      <c r="AA1113" s="10">
        <v>-206.46</v>
      </c>
      <c r="AB1113">
        <v>273.70999999999998</v>
      </c>
      <c r="AC1113" t="s">
        <v>3061</v>
      </c>
      <c r="AD1113" t="s">
        <v>3070</v>
      </c>
      <c r="AE1113" t="str">
        <f>IF(Orders[[#This Row],[Discount]]&gt;0, "Discounted", "Non-Discounted")</f>
        <v>Discounted</v>
      </c>
      <c r="AF1113">
        <f>IF(Orders[[#This Row],[Profit]]&lt;0,Orders[[#This Row],[Profit]], 0)</f>
        <v>-13562.64</v>
      </c>
      <c r="AG1113">
        <f>IF(Orders[[#This Row],[Profit]]&gt;0,Orders[[#This Row],[Profit]], 0)</f>
        <v>0</v>
      </c>
      <c r="AH1113" s="7" t="str">
        <f>IFERROR((Orders[[#This Row],[Sales]]/Orders[[#This Row],[Profit_Prodcut/]])*100, "")</f>
        <v/>
      </c>
      <c r="AI1113" s="9">
        <f>Orders[[#This Row],[Discount]]</f>
        <v>0.04</v>
      </c>
    </row>
    <row r="1114" spans="1:35">
      <c r="A1114">
        <v>25251</v>
      </c>
      <c r="B1114" t="s">
        <v>40</v>
      </c>
      <c r="C1114" s="9">
        <v>0.03</v>
      </c>
      <c r="D1114" s="7">
        <v>-63.35</v>
      </c>
      <c r="E1114">
        <v>5.78</v>
      </c>
      <c r="F1114">
        <v>5.37</v>
      </c>
      <c r="G1114">
        <v>2006</v>
      </c>
      <c r="H1114" t="s">
        <v>1946</v>
      </c>
      <c r="I1114" t="s">
        <v>52</v>
      </c>
      <c r="J1114" t="s">
        <v>43</v>
      </c>
      <c r="K1114" t="s">
        <v>32</v>
      </c>
      <c r="L1114" t="s">
        <v>96</v>
      </c>
      <c r="M1114" t="s">
        <v>62</v>
      </c>
      <c r="N1114" t="s">
        <v>1947</v>
      </c>
      <c r="O1114">
        <v>0.36</v>
      </c>
      <c r="P1114" t="s">
        <v>36</v>
      </c>
      <c r="Q1114" t="s">
        <v>37</v>
      </c>
      <c r="R1114" t="s">
        <v>258</v>
      </c>
      <c r="S1114" t="s">
        <v>1948</v>
      </c>
      <c r="T1114">
        <v>81301</v>
      </c>
      <c r="U1114" s="1">
        <v>42068</v>
      </c>
      <c r="V1114" s="1">
        <v>42069</v>
      </c>
      <c r="W1114">
        <v>15</v>
      </c>
      <c r="X1114" s="6">
        <v>88.22</v>
      </c>
      <c r="Y1114">
        <v>88798</v>
      </c>
      <c r="Z1114">
        <v>1</v>
      </c>
      <c r="AA1114" s="10">
        <v>-71.81</v>
      </c>
      <c r="AB1114">
        <v>2.73</v>
      </c>
      <c r="AC1114" t="s">
        <v>3062</v>
      </c>
      <c r="AD1114" t="s">
        <v>3070</v>
      </c>
      <c r="AE1114" t="str">
        <f>IF(Orders[[#This Row],[Discount]]&gt;0, "Discounted", "Non-Discounted")</f>
        <v>Discounted</v>
      </c>
      <c r="AF1114">
        <f>IF(Orders[[#This Row],[Profit]]&lt;0,Orders[[#This Row],[Profit]], 0)</f>
        <v>-63.35</v>
      </c>
      <c r="AG1114">
        <f>IF(Orders[[#This Row],[Profit]]&gt;0,Orders[[#This Row],[Profit]], 0)</f>
        <v>0</v>
      </c>
      <c r="AH1114" s="7" t="str">
        <f>IFERROR((Orders[[#This Row],[Sales]]/Orders[[#This Row],[Profit_Prodcut/]])*100, "")</f>
        <v/>
      </c>
      <c r="AI1114" s="9">
        <f>Orders[[#This Row],[Discount]]</f>
        <v>0.03</v>
      </c>
    </row>
    <row r="1115" spans="1:35">
      <c r="A1115">
        <v>20006</v>
      </c>
      <c r="B1115" t="s">
        <v>59</v>
      </c>
      <c r="C1115" s="9">
        <v>0.1</v>
      </c>
      <c r="D1115" s="7">
        <v>-8.9</v>
      </c>
      <c r="E1115">
        <v>10.48</v>
      </c>
      <c r="F1115">
        <v>2.89</v>
      </c>
      <c r="G1115">
        <v>2016</v>
      </c>
      <c r="H1115" t="s">
        <v>1949</v>
      </c>
      <c r="I1115" t="s">
        <v>52</v>
      </c>
      <c r="J1115" t="s">
        <v>31</v>
      </c>
      <c r="K1115" t="s">
        <v>32</v>
      </c>
      <c r="L1115" t="s">
        <v>33</v>
      </c>
      <c r="M1115" t="s">
        <v>54</v>
      </c>
      <c r="N1115" t="s">
        <v>1810</v>
      </c>
      <c r="O1115">
        <v>0.6</v>
      </c>
      <c r="P1115" t="s">
        <v>36</v>
      </c>
      <c r="Q1115" t="s">
        <v>64</v>
      </c>
      <c r="R1115" t="s">
        <v>303</v>
      </c>
      <c r="S1115" t="s">
        <v>734</v>
      </c>
      <c r="T1115">
        <v>48195</v>
      </c>
      <c r="U1115" s="1">
        <v>42173</v>
      </c>
      <c r="V1115" s="1">
        <v>42174</v>
      </c>
      <c r="W1115">
        <v>4</v>
      </c>
      <c r="X1115" s="6">
        <v>40.29</v>
      </c>
      <c r="Y1115">
        <v>86874</v>
      </c>
      <c r="Z1115">
        <v>1</v>
      </c>
      <c r="AA1115" s="10">
        <v>-22.1</v>
      </c>
      <c r="AB1115">
        <v>4.4800000000000004</v>
      </c>
      <c r="AC1115" t="s">
        <v>3058</v>
      </c>
      <c r="AD1115" t="s">
        <v>3070</v>
      </c>
      <c r="AE1115" t="str">
        <f>IF(Orders[[#This Row],[Discount]]&gt;0, "Discounted", "Non-Discounted")</f>
        <v>Discounted</v>
      </c>
      <c r="AF1115">
        <f>IF(Orders[[#This Row],[Profit]]&lt;0,Orders[[#This Row],[Profit]], 0)</f>
        <v>-8.9</v>
      </c>
      <c r="AG1115">
        <f>IF(Orders[[#This Row],[Profit]]&gt;0,Orders[[#This Row],[Profit]], 0)</f>
        <v>0</v>
      </c>
      <c r="AH1115" s="7" t="str">
        <f>IFERROR((Orders[[#This Row],[Sales]]/Orders[[#This Row],[Profit_Prodcut/]])*100, "")</f>
        <v/>
      </c>
      <c r="AI1115" s="9">
        <f>Orders[[#This Row],[Discount]]</f>
        <v>0.1</v>
      </c>
    </row>
    <row r="1116" spans="1:35">
      <c r="A1116">
        <v>18989</v>
      </c>
      <c r="B1116" t="s">
        <v>28</v>
      </c>
      <c r="C1116" s="9">
        <v>7.0000000000000007E-2</v>
      </c>
      <c r="D1116" s="7">
        <v>88.72</v>
      </c>
      <c r="E1116">
        <v>39.479999999999997</v>
      </c>
      <c r="F1116">
        <v>1.99</v>
      </c>
      <c r="G1116">
        <v>2014</v>
      </c>
      <c r="H1116" t="s">
        <v>1950</v>
      </c>
      <c r="I1116" t="s">
        <v>52</v>
      </c>
      <c r="J1116" t="s">
        <v>43</v>
      </c>
      <c r="K1116" t="s">
        <v>80</v>
      </c>
      <c r="L1116" t="s">
        <v>183</v>
      </c>
      <c r="M1116" t="s">
        <v>54</v>
      </c>
      <c r="N1116" t="s">
        <v>708</v>
      </c>
      <c r="O1116">
        <v>0.54</v>
      </c>
      <c r="P1116" t="s">
        <v>36</v>
      </c>
      <c r="Q1116" t="s">
        <v>64</v>
      </c>
      <c r="R1116" t="s">
        <v>333</v>
      </c>
      <c r="S1116" t="s">
        <v>1951</v>
      </c>
      <c r="T1116">
        <v>51503</v>
      </c>
      <c r="U1116" s="1">
        <v>42085</v>
      </c>
      <c r="V1116" s="1">
        <v>42087</v>
      </c>
      <c r="W1116">
        <v>4</v>
      </c>
      <c r="X1116" s="6">
        <v>151.27000000000001</v>
      </c>
      <c r="Y1116">
        <v>88367</v>
      </c>
      <c r="Z1116">
        <v>2</v>
      </c>
      <c r="AA1116" s="10">
        <v>58.65</v>
      </c>
      <c r="AB1116">
        <v>11.39</v>
      </c>
      <c r="AC1116" t="s">
        <v>3062</v>
      </c>
      <c r="AD1116" t="s">
        <v>3070</v>
      </c>
      <c r="AE1116" t="str">
        <f>IF(Orders[[#This Row],[Discount]]&gt;0, "Discounted", "Non-Discounted")</f>
        <v>Discounted</v>
      </c>
      <c r="AF1116">
        <f>IF(Orders[[#This Row],[Profit]]&lt;0,Orders[[#This Row],[Profit]], 0)</f>
        <v>0</v>
      </c>
      <c r="AG1116">
        <f>IF(Orders[[#This Row],[Profit]]&gt;0,Orders[[#This Row],[Profit]], 0)</f>
        <v>88.72</v>
      </c>
      <c r="AH1116" s="7">
        <f>IFERROR((Orders[[#This Row],[Sales]]/Orders[[#This Row],[Profit_Prodcut/]])*100, "")</f>
        <v>170.50270513976557</v>
      </c>
      <c r="AI1116" s="9">
        <f>Orders[[#This Row],[Discount]]</f>
        <v>7.0000000000000007E-2</v>
      </c>
    </row>
    <row r="1117" spans="1:35">
      <c r="A1117">
        <v>18990</v>
      </c>
      <c r="B1117" t="s">
        <v>28</v>
      </c>
      <c r="C1117" s="9">
        <v>0</v>
      </c>
      <c r="D1117" s="7">
        <v>7.25</v>
      </c>
      <c r="E1117">
        <v>4.91</v>
      </c>
      <c r="F1117">
        <v>0.5</v>
      </c>
      <c r="G1117">
        <v>2014</v>
      </c>
      <c r="H1117" t="s">
        <v>1950</v>
      </c>
      <c r="I1117" t="s">
        <v>52</v>
      </c>
      <c r="J1117" t="s">
        <v>43</v>
      </c>
      <c r="K1117" t="s">
        <v>32</v>
      </c>
      <c r="L1117" t="s">
        <v>137</v>
      </c>
      <c r="M1117" t="s">
        <v>62</v>
      </c>
      <c r="N1117" t="s">
        <v>166</v>
      </c>
      <c r="O1117">
        <v>0.36</v>
      </c>
      <c r="P1117" t="s">
        <v>36</v>
      </c>
      <c r="Q1117" t="s">
        <v>64</v>
      </c>
      <c r="R1117" t="s">
        <v>333</v>
      </c>
      <c r="S1117" t="s">
        <v>1951</v>
      </c>
      <c r="T1117">
        <v>51503</v>
      </c>
      <c r="U1117" s="1">
        <v>42085</v>
      </c>
      <c r="V1117" s="1">
        <v>42087</v>
      </c>
      <c r="W1117">
        <v>2</v>
      </c>
      <c r="X1117" s="6">
        <v>10.51</v>
      </c>
      <c r="Y1117">
        <v>88367</v>
      </c>
      <c r="Z1117">
        <v>2</v>
      </c>
      <c r="AA1117" s="10">
        <v>69</v>
      </c>
      <c r="AB1117">
        <v>0</v>
      </c>
      <c r="AC1117" t="s">
        <v>3062</v>
      </c>
      <c r="AD1117" t="s">
        <v>3071</v>
      </c>
      <c r="AE1117" t="str">
        <f>IF(Orders[[#This Row],[Discount]]&gt;0, "Discounted", "Non-Discounted")</f>
        <v>Non-Discounted</v>
      </c>
      <c r="AF1117">
        <f>IF(Orders[[#This Row],[Profit]]&lt;0,Orders[[#This Row],[Profit]], 0)</f>
        <v>0</v>
      </c>
      <c r="AG1117">
        <f>IF(Orders[[#This Row],[Profit]]&gt;0,Orders[[#This Row],[Profit]], 0)</f>
        <v>7.25</v>
      </c>
      <c r="AH1117" s="7">
        <f>IFERROR((Orders[[#This Row],[Sales]]/Orders[[#This Row],[Profit_Prodcut/]])*100, "")</f>
        <v>144.9655172413793</v>
      </c>
      <c r="AI1117" s="9">
        <f>Orders[[#This Row],[Discount]]</f>
        <v>0</v>
      </c>
    </row>
    <row r="1118" spans="1:35">
      <c r="A1118">
        <v>21573</v>
      </c>
      <c r="B1118" t="s">
        <v>50</v>
      </c>
      <c r="C1118" s="9">
        <v>0.06</v>
      </c>
      <c r="D1118" s="7">
        <v>-191.49</v>
      </c>
      <c r="E1118">
        <v>6.48</v>
      </c>
      <c r="F1118">
        <v>7.49</v>
      </c>
      <c r="G1118">
        <v>2014</v>
      </c>
      <c r="H1118" t="s">
        <v>1950</v>
      </c>
      <c r="I1118" t="s">
        <v>52</v>
      </c>
      <c r="J1118" t="s">
        <v>43</v>
      </c>
      <c r="K1118" t="s">
        <v>32</v>
      </c>
      <c r="L1118" t="s">
        <v>96</v>
      </c>
      <c r="M1118" t="s">
        <v>62</v>
      </c>
      <c r="N1118" t="s">
        <v>1952</v>
      </c>
      <c r="O1118">
        <v>0.37</v>
      </c>
      <c r="P1118" t="s">
        <v>36</v>
      </c>
      <c r="Q1118" t="s">
        <v>64</v>
      </c>
      <c r="R1118" t="s">
        <v>333</v>
      </c>
      <c r="S1118" t="s">
        <v>1951</v>
      </c>
      <c r="T1118">
        <v>51503</v>
      </c>
      <c r="U1118" s="1">
        <v>42098</v>
      </c>
      <c r="V1118" s="1">
        <v>42098</v>
      </c>
      <c r="W1118">
        <v>12</v>
      </c>
      <c r="X1118" s="6">
        <v>74.930000000000007</v>
      </c>
      <c r="Y1118">
        <v>88368</v>
      </c>
      <c r="Z1118">
        <v>0</v>
      </c>
      <c r="AA1118" s="10">
        <v>-255.56</v>
      </c>
      <c r="AB1118">
        <v>4.78</v>
      </c>
      <c r="AC1118" t="s">
        <v>3061</v>
      </c>
      <c r="AD1118" t="s">
        <v>3070</v>
      </c>
      <c r="AE1118" t="str">
        <f>IF(Orders[[#This Row],[Discount]]&gt;0, "Discounted", "Non-Discounted")</f>
        <v>Discounted</v>
      </c>
      <c r="AF1118">
        <f>IF(Orders[[#This Row],[Profit]]&lt;0,Orders[[#This Row],[Profit]], 0)</f>
        <v>-191.49</v>
      </c>
      <c r="AG1118">
        <f>IF(Orders[[#This Row],[Profit]]&gt;0,Orders[[#This Row],[Profit]], 0)</f>
        <v>0</v>
      </c>
      <c r="AH1118" s="7" t="str">
        <f>IFERROR((Orders[[#This Row],[Sales]]/Orders[[#This Row],[Profit_Prodcut/]])*100, "")</f>
        <v/>
      </c>
      <c r="AI1118" s="9">
        <f>Orders[[#This Row],[Discount]]</f>
        <v>0.06</v>
      </c>
    </row>
    <row r="1119" spans="1:35">
      <c r="A1119">
        <v>25557</v>
      </c>
      <c r="B1119" t="s">
        <v>50</v>
      </c>
      <c r="C1119" s="9">
        <v>0.02</v>
      </c>
      <c r="D1119" s="7">
        <v>-1330.5</v>
      </c>
      <c r="E1119">
        <v>120.98</v>
      </c>
      <c r="F1119">
        <v>58.64</v>
      </c>
      <c r="G1119">
        <v>2020</v>
      </c>
      <c r="H1119" t="s">
        <v>1953</v>
      </c>
      <c r="I1119" t="s">
        <v>42</v>
      </c>
      <c r="J1119" t="s">
        <v>43</v>
      </c>
      <c r="K1119" t="s">
        <v>44</v>
      </c>
      <c r="L1119" t="s">
        <v>194</v>
      </c>
      <c r="M1119" t="s">
        <v>124</v>
      </c>
      <c r="N1119" t="s">
        <v>1954</v>
      </c>
      <c r="O1119">
        <v>0.75</v>
      </c>
      <c r="P1119" t="s">
        <v>36</v>
      </c>
      <c r="Q1119" t="s">
        <v>56</v>
      </c>
      <c r="R1119" t="s">
        <v>237</v>
      </c>
      <c r="S1119" t="s">
        <v>1955</v>
      </c>
      <c r="T1119">
        <v>15239</v>
      </c>
      <c r="U1119" s="1">
        <v>42048</v>
      </c>
      <c r="V1119" s="1">
        <v>42050</v>
      </c>
      <c r="W1119">
        <v>11</v>
      </c>
      <c r="X1119" s="6">
        <v>1370.99</v>
      </c>
      <c r="Y1119">
        <v>86933</v>
      </c>
      <c r="Z1119">
        <v>2</v>
      </c>
      <c r="AA1119" s="10">
        <v>-97.05</v>
      </c>
      <c r="AB1119">
        <v>27.98</v>
      </c>
      <c r="AC1119" t="s">
        <v>3059</v>
      </c>
      <c r="AD1119" t="s">
        <v>3070</v>
      </c>
      <c r="AE1119" t="str">
        <f>IF(Orders[[#This Row],[Discount]]&gt;0, "Discounted", "Non-Discounted")</f>
        <v>Discounted</v>
      </c>
      <c r="AF1119">
        <f>IF(Orders[[#This Row],[Profit]]&lt;0,Orders[[#This Row],[Profit]], 0)</f>
        <v>-1330.5</v>
      </c>
      <c r="AG1119">
        <f>IF(Orders[[#This Row],[Profit]]&gt;0,Orders[[#This Row],[Profit]], 0)</f>
        <v>0</v>
      </c>
      <c r="AH1119" s="7" t="str">
        <f>IFERROR((Orders[[#This Row],[Sales]]/Orders[[#This Row],[Profit_Prodcut/]])*100, "")</f>
        <v/>
      </c>
      <c r="AI1119" s="9">
        <f>Orders[[#This Row],[Discount]]</f>
        <v>0.02</v>
      </c>
    </row>
    <row r="1120" spans="1:35">
      <c r="A1120">
        <v>22145</v>
      </c>
      <c r="B1120" t="s">
        <v>50</v>
      </c>
      <c r="C1120" s="9">
        <v>0.04</v>
      </c>
      <c r="D1120" s="7">
        <v>1320.55</v>
      </c>
      <c r="E1120">
        <v>120.97</v>
      </c>
      <c r="F1120">
        <v>7.11</v>
      </c>
      <c r="G1120">
        <v>2030</v>
      </c>
      <c r="H1120" t="s">
        <v>1956</v>
      </c>
      <c r="I1120" t="s">
        <v>52</v>
      </c>
      <c r="J1120" t="s">
        <v>31</v>
      </c>
      <c r="K1120" t="s">
        <v>80</v>
      </c>
      <c r="L1120" t="s">
        <v>88</v>
      </c>
      <c r="M1120" t="s">
        <v>89</v>
      </c>
      <c r="N1120" t="s">
        <v>1957</v>
      </c>
      <c r="O1120">
        <v>0.36</v>
      </c>
      <c r="P1120" t="s">
        <v>36</v>
      </c>
      <c r="Q1120" t="s">
        <v>64</v>
      </c>
      <c r="R1120" t="s">
        <v>133</v>
      </c>
      <c r="S1120" t="s">
        <v>1578</v>
      </c>
      <c r="T1120">
        <v>75401</v>
      </c>
      <c r="U1120" s="1">
        <v>42080</v>
      </c>
      <c r="V1120" s="1">
        <v>42080</v>
      </c>
      <c r="W1120">
        <v>16</v>
      </c>
      <c r="X1120" s="6">
        <v>1913.84</v>
      </c>
      <c r="Y1120">
        <v>91059</v>
      </c>
      <c r="Z1120">
        <v>0</v>
      </c>
      <c r="AA1120" s="10">
        <v>69</v>
      </c>
      <c r="AB1120">
        <v>79.739999999999995</v>
      </c>
      <c r="AC1120" t="s">
        <v>3062</v>
      </c>
      <c r="AD1120" t="s">
        <v>3070</v>
      </c>
      <c r="AE1120" t="str">
        <f>IF(Orders[[#This Row],[Discount]]&gt;0, "Discounted", "Non-Discounted")</f>
        <v>Discounted</v>
      </c>
      <c r="AF1120">
        <f>IF(Orders[[#This Row],[Profit]]&lt;0,Orders[[#This Row],[Profit]], 0)</f>
        <v>0</v>
      </c>
      <c r="AG1120">
        <f>IF(Orders[[#This Row],[Profit]]&gt;0,Orders[[#This Row],[Profit]], 0)</f>
        <v>1320.55</v>
      </c>
      <c r="AH1120" s="7">
        <f>IFERROR((Orders[[#This Row],[Sales]]/Orders[[#This Row],[Profit_Prodcut/]])*100, "")</f>
        <v>144.92749233274014</v>
      </c>
      <c r="AI1120" s="9">
        <f>Orders[[#This Row],[Discount]]</f>
        <v>0.04</v>
      </c>
    </row>
    <row r="1121" spans="1:35">
      <c r="A1121">
        <v>22146</v>
      </c>
      <c r="B1121" t="s">
        <v>50</v>
      </c>
      <c r="C1121" s="9">
        <v>0</v>
      </c>
      <c r="D1121" s="7">
        <v>1585.5</v>
      </c>
      <c r="E1121">
        <v>195.99</v>
      </c>
      <c r="F1121">
        <v>4.2</v>
      </c>
      <c r="G1121">
        <v>2030</v>
      </c>
      <c r="H1121" t="s">
        <v>1956</v>
      </c>
      <c r="I1121" t="s">
        <v>52</v>
      </c>
      <c r="J1121" t="s">
        <v>31</v>
      </c>
      <c r="K1121" t="s">
        <v>80</v>
      </c>
      <c r="L1121" t="s">
        <v>81</v>
      </c>
      <c r="M1121" t="s">
        <v>62</v>
      </c>
      <c r="N1121" t="s">
        <v>1958</v>
      </c>
      <c r="O1121">
        <v>0.6</v>
      </c>
      <c r="P1121" t="s">
        <v>36</v>
      </c>
      <c r="Q1121" t="s">
        <v>64</v>
      </c>
      <c r="R1121" t="s">
        <v>133</v>
      </c>
      <c r="S1121" t="s">
        <v>1578</v>
      </c>
      <c r="T1121">
        <v>75401</v>
      </c>
      <c r="U1121" s="1">
        <v>42080</v>
      </c>
      <c r="V1121" s="1">
        <v>42082</v>
      </c>
      <c r="W1121">
        <v>16</v>
      </c>
      <c r="X1121" s="6">
        <v>2692.12</v>
      </c>
      <c r="Y1121">
        <v>91059</v>
      </c>
      <c r="Z1121">
        <v>2</v>
      </c>
      <c r="AA1121" s="10">
        <v>58.89</v>
      </c>
      <c r="AB1121">
        <v>0</v>
      </c>
      <c r="AC1121" t="s">
        <v>3062</v>
      </c>
      <c r="AD1121" t="s">
        <v>3071</v>
      </c>
      <c r="AE1121" t="str">
        <f>IF(Orders[[#This Row],[Discount]]&gt;0, "Discounted", "Non-Discounted")</f>
        <v>Non-Discounted</v>
      </c>
      <c r="AF1121">
        <f>IF(Orders[[#This Row],[Profit]]&lt;0,Orders[[#This Row],[Profit]], 0)</f>
        <v>0</v>
      </c>
      <c r="AG1121">
        <f>IF(Orders[[#This Row],[Profit]]&gt;0,Orders[[#This Row],[Profit]], 0)</f>
        <v>1585.5</v>
      </c>
      <c r="AH1121" s="7">
        <f>IFERROR((Orders[[#This Row],[Sales]]/Orders[[#This Row],[Profit_Prodcut/]])*100, "")</f>
        <v>169.79627877641121</v>
      </c>
      <c r="AI1121" s="9">
        <f>Orders[[#This Row],[Discount]]</f>
        <v>0</v>
      </c>
    </row>
    <row r="1122" spans="1:35">
      <c r="A1122">
        <v>20654</v>
      </c>
      <c r="B1122" t="s">
        <v>59</v>
      </c>
      <c r="C1122" s="9">
        <v>0.03</v>
      </c>
      <c r="D1122" s="7">
        <v>526.04</v>
      </c>
      <c r="E1122">
        <v>55.98</v>
      </c>
      <c r="F1122">
        <v>4.8600000000000003</v>
      </c>
      <c r="G1122">
        <v>2030</v>
      </c>
      <c r="H1122" t="s">
        <v>1956</v>
      </c>
      <c r="I1122" t="s">
        <v>52</v>
      </c>
      <c r="J1122" t="s">
        <v>31</v>
      </c>
      <c r="K1122" t="s">
        <v>32</v>
      </c>
      <c r="L1122" t="s">
        <v>96</v>
      </c>
      <c r="M1122" t="s">
        <v>62</v>
      </c>
      <c r="N1122" t="s">
        <v>615</v>
      </c>
      <c r="O1122">
        <v>0.36</v>
      </c>
      <c r="P1122" t="s">
        <v>36</v>
      </c>
      <c r="Q1122" t="s">
        <v>64</v>
      </c>
      <c r="R1122" t="s">
        <v>133</v>
      </c>
      <c r="S1122" t="s">
        <v>1578</v>
      </c>
      <c r="T1122">
        <v>75401</v>
      </c>
      <c r="U1122" s="1">
        <v>42081</v>
      </c>
      <c r="V1122" s="1">
        <v>42083</v>
      </c>
      <c r="W1122">
        <v>13</v>
      </c>
      <c r="X1122" s="6">
        <v>762.38</v>
      </c>
      <c r="Y1122">
        <v>91060</v>
      </c>
      <c r="Z1122">
        <v>2</v>
      </c>
      <c r="AA1122" s="10">
        <v>69</v>
      </c>
      <c r="AB1122">
        <v>23.58</v>
      </c>
      <c r="AC1122" t="s">
        <v>3062</v>
      </c>
      <c r="AD1122" t="s">
        <v>3070</v>
      </c>
      <c r="AE1122" t="str">
        <f>IF(Orders[[#This Row],[Discount]]&gt;0, "Discounted", "Non-Discounted")</f>
        <v>Discounted</v>
      </c>
      <c r="AF1122">
        <f>IF(Orders[[#This Row],[Profit]]&lt;0,Orders[[#This Row],[Profit]], 0)</f>
        <v>0</v>
      </c>
      <c r="AG1122">
        <f>IF(Orders[[#This Row],[Profit]]&gt;0,Orders[[#This Row],[Profit]], 0)</f>
        <v>526.04</v>
      </c>
      <c r="AH1122" s="7">
        <f>IFERROR((Orders[[#This Row],[Sales]]/Orders[[#This Row],[Profit_Prodcut/]])*100, "")</f>
        <v>144.92814234658962</v>
      </c>
      <c r="AI1122" s="9">
        <f>Orders[[#This Row],[Discount]]</f>
        <v>0.03</v>
      </c>
    </row>
    <row r="1123" spans="1:35">
      <c r="A1123">
        <v>25918</v>
      </c>
      <c r="B1123" t="s">
        <v>50</v>
      </c>
      <c r="C1123" s="9">
        <v>0.1</v>
      </c>
      <c r="D1123" s="7">
        <v>-40.43</v>
      </c>
      <c r="E1123">
        <v>1.89</v>
      </c>
      <c r="F1123">
        <v>0.76</v>
      </c>
      <c r="G1123">
        <v>2035</v>
      </c>
      <c r="H1123" t="s">
        <v>1959</v>
      </c>
      <c r="I1123" t="s">
        <v>52</v>
      </c>
      <c r="J1123" t="s">
        <v>117</v>
      </c>
      <c r="K1123" t="s">
        <v>32</v>
      </c>
      <c r="L1123" t="s">
        <v>69</v>
      </c>
      <c r="M1123" t="s">
        <v>34</v>
      </c>
      <c r="N1123" t="s">
        <v>1960</v>
      </c>
      <c r="O1123">
        <v>0.83</v>
      </c>
      <c r="P1123" t="s">
        <v>36</v>
      </c>
      <c r="Q1123" t="s">
        <v>139</v>
      </c>
      <c r="R1123" t="s">
        <v>365</v>
      </c>
      <c r="S1123" t="s">
        <v>1843</v>
      </c>
      <c r="T1123">
        <v>33403</v>
      </c>
      <c r="U1123" s="1">
        <v>42142</v>
      </c>
      <c r="V1123" s="1">
        <v>42144</v>
      </c>
      <c r="W1123">
        <v>20</v>
      </c>
      <c r="X1123" s="6">
        <v>36.72</v>
      </c>
      <c r="Y1123">
        <v>87117</v>
      </c>
      <c r="Z1123">
        <v>2</v>
      </c>
      <c r="AA1123" s="10">
        <v>-110.11</v>
      </c>
      <c r="AB1123">
        <v>4.08</v>
      </c>
      <c r="AC1123" t="s">
        <v>3060</v>
      </c>
      <c r="AD1123" t="s">
        <v>3070</v>
      </c>
      <c r="AE1123" t="str">
        <f>IF(Orders[[#This Row],[Discount]]&gt;0, "Discounted", "Non-Discounted")</f>
        <v>Discounted</v>
      </c>
      <c r="AF1123">
        <f>IF(Orders[[#This Row],[Profit]]&lt;0,Orders[[#This Row],[Profit]], 0)</f>
        <v>-40.43</v>
      </c>
      <c r="AG1123">
        <f>IF(Orders[[#This Row],[Profit]]&gt;0,Orders[[#This Row],[Profit]], 0)</f>
        <v>0</v>
      </c>
      <c r="AH1123" s="7" t="str">
        <f>IFERROR((Orders[[#This Row],[Sales]]/Orders[[#This Row],[Profit_Prodcut/]])*100, "")</f>
        <v/>
      </c>
      <c r="AI1123" s="9">
        <f>Orders[[#This Row],[Discount]]</f>
        <v>0.1</v>
      </c>
    </row>
    <row r="1124" spans="1:35">
      <c r="A1124">
        <v>19733</v>
      </c>
      <c r="B1124" t="s">
        <v>40</v>
      </c>
      <c r="C1124" s="9">
        <v>0</v>
      </c>
      <c r="D1124" s="7">
        <v>-88.61</v>
      </c>
      <c r="E1124">
        <v>73.98</v>
      </c>
      <c r="F1124">
        <v>14.52</v>
      </c>
      <c r="G1124">
        <v>2037</v>
      </c>
      <c r="H1124" t="s">
        <v>1961</v>
      </c>
      <c r="I1124" t="s">
        <v>52</v>
      </c>
      <c r="J1124" t="s">
        <v>61</v>
      </c>
      <c r="K1124" t="s">
        <v>80</v>
      </c>
      <c r="L1124" t="s">
        <v>183</v>
      </c>
      <c r="M1124" t="s">
        <v>62</v>
      </c>
      <c r="N1124" t="s">
        <v>1142</v>
      </c>
      <c r="O1124">
        <v>0.65</v>
      </c>
      <c r="P1124" t="s">
        <v>36</v>
      </c>
      <c r="Q1124" t="s">
        <v>37</v>
      </c>
      <c r="R1124" t="s">
        <v>85</v>
      </c>
      <c r="S1124" t="s">
        <v>1903</v>
      </c>
      <c r="T1124">
        <v>59715</v>
      </c>
      <c r="U1124" s="1">
        <v>42075</v>
      </c>
      <c r="V1124" s="1">
        <v>42077</v>
      </c>
      <c r="W1124">
        <v>4</v>
      </c>
      <c r="X1124" s="6">
        <v>305.70999999999998</v>
      </c>
      <c r="Y1124">
        <v>89333</v>
      </c>
      <c r="Z1124">
        <v>2</v>
      </c>
      <c r="AA1124" s="10">
        <v>-28.98</v>
      </c>
      <c r="AB1124">
        <v>0</v>
      </c>
      <c r="AC1124" t="s">
        <v>3062</v>
      </c>
      <c r="AD1124" t="s">
        <v>3071</v>
      </c>
      <c r="AE1124" t="str">
        <f>IF(Orders[[#This Row],[Discount]]&gt;0, "Discounted", "Non-Discounted")</f>
        <v>Non-Discounted</v>
      </c>
      <c r="AF1124">
        <f>IF(Orders[[#This Row],[Profit]]&lt;0,Orders[[#This Row],[Profit]], 0)</f>
        <v>-88.61</v>
      </c>
      <c r="AG1124">
        <f>IF(Orders[[#This Row],[Profit]]&gt;0,Orders[[#This Row],[Profit]], 0)</f>
        <v>0</v>
      </c>
      <c r="AH1124" s="7" t="str">
        <f>IFERROR((Orders[[#This Row],[Sales]]/Orders[[#This Row],[Profit_Prodcut/]])*100, "")</f>
        <v/>
      </c>
      <c r="AI1124" s="9">
        <f>Orders[[#This Row],[Discount]]</f>
        <v>0</v>
      </c>
    </row>
    <row r="1125" spans="1:35">
      <c r="A1125">
        <v>22018</v>
      </c>
      <c r="B1125" t="s">
        <v>28</v>
      </c>
      <c r="C1125" s="9">
        <v>0.06</v>
      </c>
      <c r="D1125" s="7">
        <v>109.16</v>
      </c>
      <c r="E1125">
        <v>40.99</v>
      </c>
      <c r="F1125">
        <v>17.48</v>
      </c>
      <c r="G1125">
        <v>2038</v>
      </c>
      <c r="H1125" t="s">
        <v>1962</v>
      </c>
      <c r="I1125" t="s">
        <v>52</v>
      </c>
      <c r="J1125" t="s">
        <v>61</v>
      </c>
      <c r="K1125" t="s">
        <v>32</v>
      </c>
      <c r="L1125" t="s">
        <v>96</v>
      </c>
      <c r="M1125" t="s">
        <v>62</v>
      </c>
      <c r="N1125" t="s">
        <v>1108</v>
      </c>
      <c r="O1125">
        <v>0.36</v>
      </c>
      <c r="P1125" t="s">
        <v>36</v>
      </c>
      <c r="Q1125" t="s">
        <v>56</v>
      </c>
      <c r="R1125" t="s">
        <v>74</v>
      </c>
      <c r="S1125" t="s">
        <v>1963</v>
      </c>
      <c r="T1125">
        <v>10550</v>
      </c>
      <c r="U1125" s="1">
        <v>42115</v>
      </c>
      <c r="V1125" s="1">
        <v>42115</v>
      </c>
      <c r="W1125">
        <v>7</v>
      </c>
      <c r="X1125" s="6">
        <v>277.12</v>
      </c>
      <c r="Y1125">
        <v>89334</v>
      </c>
      <c r="Z1125">
        <v>0</v>
      </c>
      <c r="AA1125" s="10">
        <v>39.39</v>
      </c>
      <c r="AB1125">
        <v>17.690000000000001</v>
      </c>
      <c r="AC1125" t="s">
        <v>3061</v>
      </c>
      <c r="AD1125" t="s">
        <v>3070</v>
      </c>
      <c r="AE1125" t="str">
        <f>IF(Orders[[#This Row],[Discount]]&gt;0, "Discounted", "Non-Discounted")</f>
        <v>Discounted</v>
      </c>
      <c r="AF1125">
        <f>IF(Orders[[#This Row],[Profit]]&lt;0,Orders[[#This Row],[Profit]], 0)</f>
        <v>0</v>
      </c>
      <c r="AG1125">
        <f>IF(Orders[[#This Row],[Profit]]&gt;0,Orders[[#This Row],[Profit]], 0)</f>
        <v>109.16</v>
      </c>
      <c r="AH1125" s="7">
        <f>IFERROR((Orders[[#This Row],[Sales]]/Orders[[#This Row],[Profit_Prodcut/]])*100, "")</f>
        <v>253.86588493953832</v>
      </c>
      <c r="AI1125" s="9">
        <f>Orders[[#This Row],[Discount]]</f>
        <v>0.06</v>
      </c>
    </row>
    <row r="1126" spans="1:35">
      <c r="A1126">
        <v>24731</v>
      </c>
      <c r="B1126" t="s">
        <v>109</v>
      </c>
      <c r="C1126" s="9">
        <v>0.09</v>
      </c>
      <c r="D1126" s="7">
        <v>-136.12</v>
      </c>
      <c r="E1126">
        <v>20.99</v>
      </c>
      <c r="F1126">
        <v>2.5</v>
      </c>
      <c r="G1126">
        <v>2044</v>
      </c>
      <c r="H1126" t="s">
        <v>1964</v>
      </c>
      <c r="I1126" t="s">
        <v>52</v>
      </c>
      <c r="J1126" t="s">
        <v>31</v>
      </c>
      <c r="K1126" t="s">
        <v>80</v>
      </c>
      <c r="L1126" t="s">
        <v>81</v>
      </c>
      <c r="M1126" t="s">
        <v>34</v>
      </c>
      <c r="N1126" t="s">
        <v>1172</v>
      </c>
      <c r="O1126">
        <v>0.81</v>
      </c>
      <c r="P1126" t="s">
        <v>36</v>
      </c>
      <c r="Q1126" t="s">
        <v>139</v>
      </c>
      <c r="R1126" t="s">
        <v>961</v>
      </c>
      <c r="S1126" t="s">
        <v>1965</v>
      </c>
      <c r="T1126">
        <v>72756</v>
      </c>
      <c r="U1126" s="1">
        <v>42179</v>
      </c>
      <c r="V1126" s="1">
        <v>42186</v>
      </c>
      <c r="W1126">
        <v>6</v>
      </c>
      <c r="X1126" s="6">
        <v>100.11</v>
      </c>
      <c r="Y1126">
        <v>88692</v>
      </c>
      <c r="Z1126">
        <v>7</v>
      </c>
      <c r="AA1126" s="10">
        <v>-135.97</v>
      </c>
      <c r="AB1126">
        <v>9.9</v>
      </c>
      <c r="AC1126" t="s">
        <v>3058</v>
      </c>
      <c r="AD1126" t="s">
        <v>3070</v>
      </c>
      <c r="AE1126" t="str">
        <f>IF(Orders[[#This Row],[Discount]]&gt;0, "Discounted", "Non-Discounted")</f>
        <v>Discounted</v>
      </c>
      <c r="AF1126">
        <f>IF(Orders[[#This Row],[Profit]]&lt;0,Orders[[#This Row],[Profit]], 0)</f>
        <v>-136.12</v>
      </c>
      <c r="AG1126">
        <f>IF(Orders[[#This Row],[Profit]]&gt;0,Orders[[#This Row],[Profit]], 0)</f>
        <v>0</v>
      </c>
      <c r="AH1126" s="7" t="str">
        <f>IFERROR((Orders[[#This Row],[Sales]]/Orders[[#This Row],[Profit_Prodcut/]])*100, "")</f>
        <v/>
      </c>
      <c r="AI1126" s="9">
        <f>Orders[[#This Row],[Discount]]</f>
        <v>0.09</v>
      </c>
    </row>
    <row r="1127" spans="1:35">
      <c r="A1127">
        <v>22970</v>
      </c>
      <c r="B1127" t="s">
        <v>50</v>
      </c>
      <c r="C1127" s="9">
        <v>0.04</v>
      </c>
      <c r="D1127" s="7">
        <v>-27.38</v>
      </c>
      <c r="E1127">
        <v>4.28</v>
      </c>
      <c r="F1127">
        <v>5.68</v>
      </c>
      <c r="G1127">
        <v>2046</v>
      </c>
      <c r="H1127" t="s">
        <v>1966</v>
      </c>
      <c r="I1127" t="s">
        <v>52</v>
      </c>
      <c r="J1127" t="s">
        <v>31</v>
      </c>
      <c r="K1127" t="s">
        <v>32</v>
      </c>
      <c r="L1127" t="s">
        <v>96</v>
      </c>
      <c r="M1127" t="s">
        <v>62</v>
      </c>
      <c r="N1127" t="s">
        <v>1967</v>
      </c>
      <c r="O1127">
        <v>0.4</v>
      </c>
      <c r="P1127" t="s">
        <v>36</v>
      </c>
      <c r="Q1127" t="s">
        <v>64</v>
      </c>
      <c r="R1127" t="s">
        <v>186</v>
      </c>
      <c r="S1127" t="s">
        <v>1968</v>
      </c>
      <c r="T1127">
        <v>67901</v>
      </c>
      <c r="U1127" s="1">
        <v>42167</v>
      </c>
      <c r="V1127" s="1">
        <v>42169</v>
      </c>
      <c r="W1127">
        <v>7</v>
      </c>
      <c r="X1127" s="6">
        <v>31.54</v>
      </c>
      <c r="Y1127">
        <v>88219</v>
      </c>
      <c r="Z1127">
        <v>2</v>
      </c>
      <c r="AA1127" s="10">
        <v>-86.79</v>
      </c>
      <c r="AB1127">
        <v>1.31</v>
      </c>
      <c r="AC1127" t="s">
        <v>3058</v>
      </c>
      <c r="AD1127" t="s">
        <v>3070</v>
      </c>
      <c r="AE1127" t="str">
        <f>IF(Orders[[#This Row],[Discount]]&gt;0, "Discounted", "Non-Discounted")</f>
        <v>Discounted</v>
      </c>
      <c r="AF1127">
        <f>IF(Orders[[#This Row],[Profit]]&lt;0,Orders[[#This Row],[Profit]], 0)</f>
        <v>-27.38</v>
      </c>
      <c r="AG1127">
        <f>IF(Orders[[#This Row],[Profit]]&gt;0,Orders[[#This Row],[Profit]], 0)</f>
        <v>0</v>
      </c>
      <c r="AH1127" s="7" t="str">
        <f>IFERROR((Orders[[#This Row],[Sales]]/Orders[[#This Row],[Profit_Prodcut/]])*100, "")</f>
        <v/>
      </c>
      <c r="AI1127" s="9">
        <f>Orders[[#This Row],[Discount]]</f>
        <v>0.04</v>
      </c>
    </row>
    <row r="1128" spans="1:35">
      <c r="A1128">
        <v>22971</v>
      </c>
      <c r="B1128" t="s">
        <v>50</v>
      </c>
      <c r="C1128" s="9">
        <v>0.06</v>
      </c>
      <c r="D1128" s="7">
        <v>-435.76</v>
      </c>
      <c r="E1128">
        <v>376.13</v>
      </c>
      <c r="F1128">
        <v>85.63</v>
      </c>
      <c r="G1128">
        <v>2046</v>
      </c>
      <c r="H1128" t="s">
        <v>1966</v>
      </c>
      <c r="I1128" t="s">
        <v>42</v>
      </c>
      <c r="J1128" t="s">
        <v>31</v>
      </c>
      <c r="K1128" t="s">
        <v>44</v>
      </c>
      <c r="L1128" t="s">
        <v>155</v>
      </c>
      <c r="M1128" t="s">
        <v>124</v>
      </c>
      <c r="N1128" t="s">
        <v>1969</v>
      </c>
      <c r="O1128">
        <v>0.74</v>
      </c>
      <c r="P1128" t="s">
        <v>36</v>
      </c>
      <c r="Q1128" t="s">
        <v>64</v>
      </c>
      <c r="R1128" t="s">
        <v>186</v>
      </c>
      <c r="S1128" t="s">
        <v>1968</v>
      </c>
      <c r="T1128">
        <v>67901</v>
      </c>
      <c r="U1128" s="1">
        <v>42167</v>
      </c>
      <c r="V1128" s="1">
        <v>42169</v>
      </c>
      <c r="W1128">
        <v>13</v>
      </c>
      <c r="X1128" s="6">
        <v>4634.6899999999996</v>
      </c>
      <c r="Y1128">
        <v>88219</v>
      </c>
      <c r="Z1128">
        <v>2</v>
      </c>
      <c r="AA1128" s="10">
        <v>-9.4</v>
      </c>
      <c r="AB1128">
        <v>295.83</v>
      </c>
      <c r="AC1128" t="s">
        <v>3058</v>
      </c>
      <c r="AD1128" t="s">
        <v>3070</v>
      </c>
      <c r="AE1128" t="str">
        <f>IF(Orders[[#This Row],[Discount]]&gt;0, "Discounted", "Non-Discounted")</f>
        <v>Discounted</v>
      </c>
      <c r="AF1128">
        <f>IF(Orders[[#This Row],[Profit]]&lt;0,Orders[[#This Row],[Profit]], 0)</f>
        <v>-435.76</v>
      </c>
      <c r="AG1128">
        <f>IF(Orders[[#This Row],[Profit]]&gt;0,Orders[[#This Row],[Profit]], 0)</f>
        <v>0</v>
      </c>
      <c r="AH1128" s="7" t="str">
        <f>IFERROR((Orders[[#This Row],[Sales]]/Orders[[#This Row],[Profit_Prodcut/]])*100, "")</f>
        <v/>
      </c>
      <c r="AI1128" s="9">
        <f>Orders[[#This Row],[Discount]]</f>
        <v>0.06</v>
      </c>
    </row>
    <row r="1129" spans="1:35">
      <c r="A1129">
        <v>22972</v>
      </c>
      <c r="B1129" t="s">
        <v>50</v>
      </c>
      <c r="C1129" s="9">
        <v>0.06</v>
      </c>
      <c r="D1129" s="7">
        <v>682.53</v>
      </c>
      <c r="E1129">
        <v>424.21</v>
      </c>
      <c r="F1129">
        <v>110.2</v>
      </c>
      <c r="G1129">
        <v>2046</v>
      </c>
      <c r="H1129" t="s">
        <v>1966</v>
      </c>
      <c r="I1129" t="s">
        <v>42</v>
      </c>
      <c r="J1129" t="s">
        <v>31</v>
      </c>
      <c r="K1129" t="s">
        <v>44</v>
      </c>
      <c r="L1129" t="s">
        <v>155</v>
      </c>
      <c r="M1129" t="s">
        <v>124</v>
      </c>
      <c r="N1129" t="s">
        <v>1902</v>
      </c>
      <c r="O1129">
        <v>0.67</v>
      </c>
      <c r="P1129" t="s">
        <v>36</v>
      </c>
      <c r="Q1129" t="s">
        <v>64</v>
      </c>
      <c r="R1129" t="s">
        <v>186</v>
      </c>
      <c r="S1129" t="s">
        <v>1968</v>
      </c>
      <c r="T1129">
        <v>67901</v>
      </c>
      <c r="U1129" s="1">
        <v>42167</v>
      </c>
      <c r="V1129" s="1">
        <v>42168</v>
      </c>
      <c r="W1129">
        <v>17</v>
      </c>
      <c r="X1129" s="6">
        <v>7304.03</v>
      </c>
      <c r="Y1129">
        <v>88219</v>
      </c>
      <c r="Z1129">
        <v>1</v>
      </c>
      <c r="AA1129" s="10">
        <v>9.34</v>
      </c>
      <c r="AB1129">
        <v>466.21</v>
      </c>
      <c r="AC1129" t="s">
        <v>3058</v>
      </c>
      <c r="AD1129" t="s">
        <v>3070</v>
      </c>
      <c r="AE1129" t="str">
        <f>IF(Orders[[#This Row],[Discount]]&gt;0, "Discounted", "Non-Discounted")</f>
        <v>Discounted</v>
      </c>
      <c r="AF1129">
        <f>IF(Orders[[#This Row],[Profit]]&lt;0,Orders[[#This Row],[Profit]], 0)</f>
        <v>0</v>
      </c>
      <c r="AG1129">
        <f>IF(Orders[[#This Row],[Profit]]&gt;0,Orders[[#This Row],[Profit]], 0)</f>
        <v>682.53</v>
      </c>
      <c r="AH1129" s="7">
        <f>IFERROR((Orders[[#This Row],[Sales]]/Orders[[#This Row],[Profit_Prodcut/]])*100, "")</f>
        <v>1070.1405066443965</v>
      </c>
      <c r="AI1129" s="9">
        <f>Orders[[#This Row],[Discount]]</f>
        <v>0.06</v>
      </c>
    </row>
    <row r="1130" spans="1:35">
      <c r="A1130">
        <v>22973</v>
      </c>
      <c r="B1130" t="s">
        <v>50</v>
      </c>
      <c r="C1130" s="9">
        <v>0.06</v>
      </c>
      <c r="D1130" s="7">
        <v>-277.22000000000003</v>
      </c>
      <c r="E1130">
        <v>195.99</v>
      </c>
      <c r="F1130">
        <v>8.99</v>
      </c>
      <c r="G1130">
        <v>2046</v>
      </c>
      <c r="H1130" t="s">
        <v>1966</v>
      </c>
      <c r="I1130" t="s">
        <v>52</v>
      </c>
      <c r="J1130" t="s">
        <v>31</v>
      </c>
      <c r="K1130" t="s">
        <v>80</v>
      </c>
      <c r="L1130" t="s">
        <v>81</v>
      </c>
      <c r="M1130" t="s">
        <v>62</v>
      </c>
      <c r="N1130" t="s">
        <v>737</v>
      </c>
      <c r="O1130">
        <v>0.6</v>
      </c>
      <c r="P1130" t="s">
        <v>36</v>
      </c>
      <c r="Q1130" t="s">
        <v>64</v>
      </c>
      <c r="R1130" t="s">
        <v>186</v>
      </c>
      <c r="S1130" t="s">
        <v>1968</v>
      </c>
      <c r="T1130">
        <v>67901</v>
      </c>
      <c r="U1130" s="1">
        <v>42167</v>
      </c>
      <c r="V1130" s="1">
        <v>42169</v>
      </c>
      <c r="W1130">
        <v>4</v>
      </c>
      <c r="X1130" s="6">
        <v>632.65</v>
      </c>
      <c r="Y1130">
        <v>88219</v>
      </c>
      <c r="Z1130">
        <v>2</v>
      </c>
      <c r="AA1130" s="10">
        <v>-43.82</v>
      </c>
      <c r="AB1130">
        <v>40.380000000000003</v>
      </c>
      <c r="AC1130" t="s">
        <v>3058</v>
      </c>
      <c r="AD1130" t="s">
        <v>3070</v>
      </c>
      <c r="AE1130" t="str">
        <f>IF(Orders[[#This Row],[Discount]]&gt;0, "Discounted", "Non-Discounted")</f>
        <v>Discounted</v>
      </c>
      <c r="AF1130">
        <f>IF(Orders[[#This Row],[Profit]]&lt;0,Orders[[#This Row],[Profit]], 0)</f>
        <v>-277.22000000000003</v>
      </c>
      <c r="AG1130">
        <f>IF(Orders[[#This Row],[Profit]]&gt;0,Orders[[#This Row],[Profit]], 0)</f>
        <v>0</v>
      </c>
      <c r="AH1130" s="7" t="str">
        <f>IFERROR((Orders[[#This Row],[Sales]]/Orders[[#This Row],[Profit_Prodcut/]])*100, "")</f>
        <v/>
      </c>
      <c r="AI1130" s="9">
        <f>Orders[[#This Row],[Discount]]</f>
        <v>0.06</v>
      </c>
    </row>
    <row r="1131" spans="1:35">
      <c r="A1131">
        <v>18497</v>
      </c>
      <c r="B1131" t="s">
        <v>28</v>
      </c>
      <c r="C1131" s="9">
        <v>0.03</v>
      </c>
      <c r="D1131" s="7">
        <v>-266.69</v>
      </c>
      <c r="E1131">
        <v>15.28</v>
      </c>
      <c r="F1131">
        <v>1.99</v>
      </c>
      <c r="G1131">
        <v>2049</v>
      </c>
      <c r="H1131" t="s">
        <v>1970</v>
      </c>
      <c r="I1131" t="s">
        <v>52</v>
      </c>
      <c r="J1131" t="s">
        <v>31</v>
      </c>
      <c r="K1131" t="s">
        <v>80</v>
      </c>
      <c r="L1131" t="s">
        <v>183</v>
      </c>
      <c r="M1131" t="s">
        <v>54</v>
      </c>
      <c r="N1131" t="s">
        <v>336</v>
      </c>
      <c r="O1131">
        <v>0.42</v>
      </c>
      <c r="P1131" t="s">
        <v>36</v>
      </c>
      <c r="Q1131" t="s">
        <v>139</v>
      </c>
      <c r="R1131" t="s">
        <v>140</v>
      </c>
      <c r="S1131" t="s">
        <v>1971</v>
      </c>
      <c r="T1131">
        <v>22801</v>
      </c>
      <c r="U1131" s="1">
        <v>42176</v>
      </c>
      <c r="V1131" s="1">
        <v>42178</v>
      </c>
      <c r="W1131">
        <v>19</v>
      </c>
      <c r="X1131" s="6">
        <v>290.98</v>
      </c>
      <c r="Y1131">
        <v>88220</v>
      </c>
      <c r="Z1131">
        <v>2</v>
      </c>
      <c r="AA1131" s="10">
        <v>-91.65</v>
      </c>
      <c r="AB1131">
        <v>9</v>
      </c>
      <c r="AC1131" t="s">
        <v>3058</v>
      </c>
      <c r="AD1131" t="s">
        <v>3070</v>
      </c>
      <c r="AE1131" t="str">
        <f>IF(Orders[[#This Row],[Discount]]&gt;0, "Discounted", "Non-Discounted")</f>
        <v>Discounted</v>
      </c>
      <c r="AF1131">
        <f>IF(Orders[[#This Row],[Profit]]&lt;0,Orders[[#This Row],[Profit]], 0)</f>
        <v>-266.69</v>
      </c>
      <c r="AG1131">
        <f>IF(Orders[[#This Row],[Profit]]&gt;0,Orders[[#This Row],[Profit]], 0)</f>
        <v>0</v>
      </c>
      <c r="AH1131" s="7" t="str">
        <f>IFERROR((Orders[[#This Row],[Sales]]/Orders[[#This Row],[Profit_Prodcut/]])*100, "")</f>
        <v/>
      </c>
      <c r="AI1131" s="9">
        <f>Orders[[#This Row],[Discount]]</f>
        <v>0.03</v>
      </c>
    </row>
    <row r="1132" spans="1:35">
      <c r="A1132">
        <v>18498</v>
      </c>
      <c r="B1132" t="s">
        <v>28</v>
      </c>
      <c r="C1132" s="9">
        <v>0.09</v>
      </c>
      <c r="D1132" s="7">
        <v>-12.28</v>
      </c>
      <c r="E1132">
        <v>1.76</v>
      </c>
      <c r="F1132">
        <v>0.7</v>
      </c>
      <c r="G1132">
        <v>2049</v>
      </c>
      <c r="H1132" t="s">
        <v>1970</v>
      </c>
      <c r="I1132" t="s">
        <v>52</v>
      </c>
      <c r="J1132" t="s">
        <v>31</v>
      </c>
      <c r="K1132" t="s">
        <v>32</v>
      </c>
      <c r="L1132" t="s">
        <v>33</v>
      </c>
      <c r="M1132" t="s">
        <v>34</v>
      </c>
      <c r="N1132" t="s">
        <v>1972</v>
      </c>
      <c r="O1132">
        <v>0.56000000000000005</v>
      </c>
      <c r="P1132" t="s">
        <v>36</v>
      </c>
      <c r="Q1132" t="s">
        <v>139</v>
      </c>
      <c r="R1132" t="s">
        <v>140</v>
      </c>
      <c r="S1132" t="s">
        <v>1971</v>
      </c>
      <c r="T1132">
        <v>22801</v>
      </c>
      <c r="U1132" s="1">
        <v>42176</v>
      </c>
      <c r="V1132" s="1">
        <v>42179</v>
      </c>
      <c r="W1132">
        <v>13</v>
      </c>
      <c r="X1132" s="6">
        <v>21.77</v>
      </c>
      <c r="Y1132">
        <v>88220</v>
      </c>
      <c r="Z1132">
        <v>3</v>
      </c>
      <c r="AA1132" s="10">
        <v>-56.4</v>
      </c>
      <c r="AB1132">
        <v>2.15</v>
      </c>
      <c r="AC1132" t="s">
        <v>3058</v>
      </c>
      <c r="AD1132" t="s">
        <v>3070</v>
      </c>
      <c r="AE1132" t="str">
        <f>IF(Orders[[#This Row],[Discount]]&gt;0, "Discounted", "Non-Discounted")</f>
        <v>Discounted</v>
      </c>
      <c r="AF1132">
        <f>IF(Orders[[#This Row],[Profit]]&lt;0,Orders[[#This Row],[Profit]], 0)</f>
        <v>-12.28</v>
      </c>
      <c r="AG1132">
        <f>IF(Orders[[#This Row],[Profit]]&gt;0,Orders[[#This Row],[Profit]], 0)</f>
        <v>0</v>
      </c>
      <c r="AH1132" s="7" t="str">
        <f>IFERROR((Orders[[#This Row],[Sales]]/Orders[[#This Row],[Profit_Prodcut/]])*100, "")</f>
        <v/>
      </c>
      <c r="AI1132" s="9">
        <f>Orders[[#This Row],[Discount]]</f>
        <v>0.09</v>
      </c>
    </row>
    <row r="1133" spans="1:35">
      <c r="A1133">
        <v>18251</v>
      </c>
      <c r="B1133" t="s">
        <v>40</v>
      </c>
      <c r="C1133" s="9">
        <v>7.0000000000000007E-2</v>
      </c>
      <c r="D1133" s="7">
        <v>265.11</v>
      </c>
      <c r="E1133">
        <v>31.78</v>
      </c>
      <c r="F1133">
        <v>1.99</v>
      </c>
      <c r="G1133">
        <v>2052</v>
      </c>
      <c r="H1133" t="s">
        <v>1973</v>
      </c>
      <c r="I1133" t="s">
        <v>52</v>
      </c>
      <c r="J1133" t="s">
        <v>43</v>
      </c>
      <c r="K1133" t="s">
        <v>80</v>
      </c>
      <c r="L1133" t="s">
        <v>183</v>
      </c>
      <c r="M1133" t="s">
        <v>54</v>
      </c>
      <c r="N1133" t="s">
        <v>904</v>
      </c>
      <c r="O1133">
        <v>0.42</v>
      </c>
      <c r="P1133" t="s">
        <v>36</v>
      </c>
      <c r="Q1133" t="s">
        <v>37</v>
      </c>
      <c r="R1133" t="s">
        <v>369</v>
      </c>
      <c r="S1133" t="s">
        <v>1974</v>
      </c>
      <c r="T1133">
        <v>87105</v>
      </c>
      <c r="U1133" s="1">
        <v>42054</v>
      </c>
      <c r="V1133" s="1">
        <v>42056</v>
      </c>
      <c r="W1133">
        <v>13</v>
      </c>
      <c r="X1133" s="6">
        <v>384.22</v>
      </c>
      <c r="Y1133">
        <v>87234</v>
      </c>
      <c r="Z1133">
        <v>2</v>
      </c>
      <c r="AA1133" s="10">
        <v>69</v>
      </c>
      <c r="AB1133">
        <v>28.92</v>
      </c>
      <c r="AC1133" t="s">
        <v>3059</v>
      </c>
      <c r="AD1133" t="s">
        <v>3070</v>
      </c>
      <c r="AE1133" t="str">
        <f>IF(Orders[[#This Row],[Discount]]&gt;0, "Discounted", "Non-Discounted")</f>
        <v>Discounted</v>
      </c>
      <c r="AF1133">
        <f>IF(Orders[[#This Row],[Profit]]&lt;0,Orders[[#This Row],[Profit]], 0)</f>
        <v>0</v>
      </c>
      <c r="AG1133">
        <f>IF(Orders[[#This Row],[Profit]]&gt;0,Orders[[#This Row],[Profit]], 0)</f>
        <v>265.11</v>
      </c>
      <c r="AH1133" s="7">
        <f>IFERROR((Orders[[#This Row],[Sales]]/Orders[[#This Row],[Profit_Prodcut/]])*100, "")</f>
        <v>144.9285202368828</v>
      </c>
      <c r="AI1133" s="9">
        <f>Orders[[#This Row],[Discount]]</f>
        <v>7.0000000000000007E-2</v>
      </c>
    </row>
    <row r="1134" spans="1:35">
      <c r="A1134">
        <v>18252</v>
      </c>
      <c r="B1134" t="s">
        <v>40</v>
      </c>
      <c r="C1134" s="9">
        <v>0</v>
      </c>
      <c r="D1134" s="7">
        <v>9.56</v>
      </c>
      <c r="E1134">
        <v>5.98</v>
      </c>
      <c r="F1134">
        <v>2.5</v>
      </c>
      <c r="G1134">
        <v>2052</v>
      </c>
      <c r="H1134" t="s">
        <v>1973</v>
      </c>
      <c r="I1134" t="s">
        <v>52</v>
      </c>
      <c r="J1134" t="s">
        <v>43</v>
      </c>
      <c r="K1134" t="s">
        <v>32</v>
      </c>
      <c r="L1134" t="s">
        <v>72</v>
      </c>
      <c r="M1134" t="s">
        <v>62</v>
      </c>
      <c r="N1134" t="s">
        <v>249</v>
      </c>
      <c r="O1134">
        <v>0.36</v>
      </c>
      <c r="P1134" t="s">
        <v>36</v>
      </c>
      <c r="Q1134" t="s">
        <v>37</v>
      </c>
      <c r="R1134" t="s">
        <v>369</v>
      </c>
      <c r="S1134" t="s">
        <v>1974</v>
      </c>
      <c r="T1134">
        <v>87105</v>
      </c>
      <c r="U1134" s="1">
        <v>42054</v>
      </c>
      <c r="V1134" s="1">
        <v>42055</v>
      </c>
      <c r="W1134">
        <v>5</v>
      </c>
      <c r="X1134" s="6">
        <v>31.64</v>
      </c>
      <c r="Y1134">
        <v>87234</v>
      </c>
      <c r="Z1134">
        <v>1</v>
      </c>
      <c r="AA1134" s="10">
        <v>30.22</v>
      </c>
      <c r="AB1134">
        <v>0</v>
      </c>
      <c r="AC1134" t="s">
        <v>3059</v>
      </c>
      <c r="AD1134" t="s">
        <v>3071</v>
      </c>
      <c r="AE1134" t="str">
        <f>IF(Orders[[#This Row],[Discount]]&gt;0, "Discounted", "Non-Discounted")</f>
        <v>Non-Discounted</v>
      </c>
      <c r="AF1134">
        <f>IF(Orders[[#This Row],[Profit]]&lt;0,Orders[[#This Row],[Profit]], 0)</f>
        <v>0</v>
      </c>
      <c r="AG1134">
        <f>IF(Orders[[#This Row],[Profit]]&gt;0,Orders[[#This Row],[Profit]], 0)</f>
        <v>9.56</v>
      </c>
      <c r="AH1134" s="7">
        <f>IFERROR((Orders[[#This Row],[Sales]]/Orders[[#This Row],[Profit_Prodcut/]])*100, "")</f>
        <v>330.96234309623429</v>
      </c>
      <c r="AI1134" s="9">
        <f>Orders[[#This Row],[Discount]]</f>
        <v>0</v>
      </c>
    </row>
    <row r="1135" spans="1:35">
      <c r="A1135">
        <v>18253</v>
      </c>
      <c r="B1135" t="s">
        <v>40</v>
      </c>
      <c r="C1135" s="9">
        <v>0.1</v>
      </c>
      <c r="D1135" s="7">
        <v>390.1</v>
      </c>
      <c r="E1135">
        <v>35.99</v>
      </c>
      <c r="F1135">
        <v>1.1000000000000001</v>
      </c>
      <c r="G1135">
        <v>2052</v>
      </c>
      <c r="H1135" t="s">
        <v>1973</v>
      </c>
      <c r="I1135" t="s">
        <v>30</v>
      </c>
      <c r="J1135" t="s">
        <v>43</v>
      </c>
      <c r="K1135" t="s">
        <v>80</v>
      </c>
      <c r="L1135" t="s">
        <v>81</v>
      </c>
      <c r="M1135" t="s">
        <v>62</v>
      </c>
      <c r="N1135" t="s">
        <v>938</v>
      </c>
      <c r="O1135">
        <v>0.55000000000000004</v>
      </c>
      <c r="P1135" t="s">
        <v>36</v>
      </c>
      <c r="Q1135" t="s">
        <v>37</v>
      </c>
      <c r="R1135" t="s">
        <v>369</v>
      </c>
      <c r="S1135" t="s">
        <v>1974</v>
      </c>
      <c r="T1135">
        <v>87105</v>
      </c>
      <c r="U1135" s="1">
        <v>42054</v>
      </c>
      <c r="V1135" s="1">
        <v>42055</v>
      </c>
      <c r="W1135">
        <v>19</v>
      </c>
      <c r="X1135" s="6">
        <v>565.36</v>
      </c>
      <c r="Y1135">
        <v>87234</v>
      </c>
      <c r="Z1135">
        <v>1</v>
      </c>
      <c r="AA1135" s="10">
        <v>69</v>
      </c>
      <c r="AB1135">
        <v>62.82</v>
      </c>
      <c r="AC1135" t="s">
        <v>3059</v>
      </c>
      <c r="AD1135" t="s">
        <v>3070</v>
      </c>
      <c r="AE1135" t="str">
        <f>IF(Orders[[#This Row],[Discount]]&gt;0, "Discounted", "Non-Discounted")</f>
        <v>Discounted</v>
      </c>
      <c r="AF1135">
        <f>IF(Orders[[#This Row],[Profit]]&lt;0,Orders[[#This Row],[Profit]], 0)</f>
        <v>0</v>
      </c>
      <c r="AG1135">
        <f>IF(Orders[[#This Row],[Profit]]&gt;0,Orders[[#This Row],[Profit]], 0)</f>
        <v>390.1</v>
      </c>
      <c r="AH1135" s="7">
        <f>IFERROR((Orders[[#This Row],[Sales]]/Orders[[#This Row],[Profit_Prodcut/]])*100, "")</f>
        <v>144.92694180979237</v>
      </c>
      <c r="AI1135" s="9">
        <f>Orders[[#This Row],[Discount]]</f>
        <v>0.1</v>
      </c>
    </row>
    <row r="1136" spans="1:35">
      <c r="A1136">
        <v>20481</v>
      </c>
      <c r="B1136" t="s">
        <v>59</v>
      </c>
      <c r="C1136" s="9">
        <v>7.0000000000000007E-2</v>
      </c>
      <c r="D1136" s="7">
        <v>46.65</v>
      </c>
      <c r="E1136">
        <v>5.98</v>
      </c>
      <c r="F1136">
        <v>5.46</v>
      </c>
      <c r="G1136">
        <v>2058</v>
      </c>
      <c r="H1136" t="s">
        <v>1975</v>
      </c>
      <c r="I1136" t="s">
        <v>52</v>
      </c>
      <c r="J1136" t="s">
        <v>31</v>
      </c>
      <c r="K1136" t="s">
        <v>32</v>
      </c>
      <c r="L1136" t="s">
        <v>96</v>
      </c>
      <c r="M1136" t="s">
        <v>62</v>
      </c>
      <c r="N1136" t="s">
        <v>1054</v>
      </c>
      <c r="O1136">
        <v>0.36</v>
      </c>
      <c r="P1136" t="s">
        <v>36</v>
      </c>
      <c r="Q1136" t="s">
        <v>139</v>
      </c>
      <c r="R1136" t="s">
        <v>325</v>
      </c>
      <c r="S1136" t="s">
        <v>1976</v>
      </c>
      <c r="T1136">
        <v>28601</v>
      </c>
      <c r="U1136" s="1">
        <v>42048</v>
      </c>
      <c r="V1136" s="1">
        <v>42050</v>
      </c>
      <c r="W1136">
        <v>5</v>
      </c>
      <c r="X1136" s="6">
        <v>32.76</v>
      </c>
      <c r="Y1136">
        <v>88040</v>
      </c>
      <c r="Z1136">
        <v>2</v>
      </c>
      <c r="AA1136" s="10">
        <v>142.4</v>
      </c>
      <c r="AB1136">
        <v>2.4700000000000002</v>
      </c>
      <c r="AC1136" t="s">
        <v>3059</v>
      </c>
      <c r="AD1136" t="s">
        <v>3070</v>
      </c>
      <c r="AE1136" t="str">
        <f>IF(Orders[[#This Row],[Discount]]&gt;0, "Discounted", "Non-Discounted")</f>
        <v>Discounted</v>
      </c>
      <c r="AF1136">
        <f>IF(Orders[[#This Row],[Profit]]&lt;0,Orders[[#This Row],[Profit]], 0)</f>
        <v>0</v>
      </c>
      <c r="AG1136">
        <f>IF(Orders[[#This Row],[Profit]]&gt;0,Orders[[#This Row],[Profit]], 0)</f>
        <v>46.65</v>
      </c>
      <c r="AH1136" s="7">
        <f>IFERROR((Orders[[#This Row],[Sales]]/Orders[[#This Row],[Profit_Prodcut/]])*100, "")</f>
        <v>70.225080385852095</v>
      </c>
      <c r="AI1136" s="9">
        <f>Orders[[#This Row],[Discount]]</f>
        <v>7.0000000000000007E-2</v>
      </c>
    </row>
    <row r="1137" spans="1:35">
      <c r="A1137">
        <v>23499</v>
      </c>
      <c r="B1137" t="s">
        <v>40</v>
      </c>
      <c r="C1137" s="9">
        <v>0.09</v>
      </c>
      <c r="D1137" s="7">
        <v>-1250.75</v>
      </c>
      <c r="E1137">
        <v>28.48</v>
      </c>
      <c r="F1137">
        <v>1.99</v>
      </c>
      <c r="G1137">
        <v>2059</v>
      </c>
      <c r="H1137" t="s">
        <v>1977</v>
      </c>
      <c r="I1137" t="s">
        <v>52</v>
      </c>
      <c r="J1137" t="s">
        <v>31</v>
      </c>
      <c r="K1137" t="s">
        <v>80</v>
      </c>
      <c r="L1137" t="s">
        <v>183</v>
      </c>
      <c r="M1137" t="s">
        <v>54</v>
      </c>
      <c r="N1137" t="s">
        <v>410</v>
      </c>
      <c r="O1137">
        <v>0.4</v>
      </c>
      <c r="P1137" t="s">
        <v>36</v>
      </c>
      <c r="Q1137" t="s">
        <v>139</v>
      </c>
      <c r="R1137" t="s">
        <v>325</v>
      </c>
      <c r="S1137" t="s">
        <v>1978</v>
      </c>
      <c r="T1137">
        <v>27260</v>
      </c>
      <c r="U1137" s="1">
        <v>42021</v>
      </c>
      <c r="V1137" s="1">
        <v>42022</v>
      </c>
      <c r="W1137">
        <v>13</v>
      </c>
      <c r="X1137" s="6">
        <v>336.92</v>
      </c>
      <c r="Y1137">
        <v>88039</v>
      </c>
      <c r="Z1137">
        <v>1</v>
      </c>
      <c r="AA1137" s="10">
        <v>-371.23</v>
      </c>
      <c r="AB1137">
        <v>33.32</v>
      </c>
      <c r="AC1137" t="s">
        <v>3057</v>
      </c>
      <c r="AD1137" t="s">
        <v>3070</v>
      </c>
      <c r="AE1137" t="str">
        <f>IF(Orders[[#This Row],[Discount]]&gt;0, "Discounted", "Non-Discounted")</f>
        <v>Discounted</v>
      </c>
      <c r="AF1137">
        <f>IF(Orders[[#This Row],[Profit]]&lt;0,Orders[[#This Row],[Profit]], 0)</f>
        <v>-1250.75</v>
      </c>
      <c r="AG1137">
        <f>IF(Orders[[#This Row],[Profit]]&gt;0,Orders[[#This Row],[Profit]], 0)</f>
        <v>0</v>
      </c>
      <c r="AH1137" s="7" t="str">
        <f>IFERROR((Orders[[#This Row],[Sales]]/Orders[[#This Row],[Profit_Prodcut/]])*100, "")</f>
        <v/>
      </c>
      <c r="AI1137" s="9">
        <f>Orders[[#This Row],[Discount]]</f>
        <v>0.09</v>
      </c>
    </row>
    <row r="1138" spans="1:35">
      <c r="A1138">
        <v>21632</v>
      </c>
      <c r="B1138" t="s">
        <v>50</v>
      </c>
      <c r="C1138" s="9">
        <v>0.1</v>
      </c>
      <c r="D1138" s="7">
        <v>374.9</v>
      </c>
      <c r="E1138">
        <v>9.85</v>
      </c>
      <c r="F1138">
        <v>4.82</v>
      </c>
      <c r="G1138">
        <v>2059</v>
      </c>
      <c r="H1138" t="s">
        <v>1977</v>
      </c>
      <c r="I1138" t="s">
        <v>52</v>
      </c>
      <c r="J1138" t="s">
        <v>31</v>
      </c>
      <c r="K1138" t="s">
        <v>32</v>
      </c>
      <c r="L1138" t="s">
        <v>33</v>
      </c>
      <c r="M1138" t="s">
        <v>34</v>
      </c>
      <c r="N1138" t="s">
        <v>1979</v>
      </c>
      <c r="O1138">
        <v>0.47</v>
      </c>
      <c r="P1138" t="s">
        <v>36</v>
      </c>
      <c r="Q1138" t="s">
        <v>139</v>
      </c>
      <c r="R1138" t="s">
        <v>325</v>
      </c>
      <c r="S1138" t="s">
        <v>1978</v>
      </c>
      <c r="T1138">
        <v>27260</v>
      </c>
      <c r="U1138" s="1">
        <v>42090</v>
      </c>
      <c r="V1138" s="1">
        <v>42091</v>
      </c>
      <c r="W1138">
        <v>12</v>
      </c>
      <c r="X1138" s="6">
        <v>114.91</v>
      </c>
      <c r="Y1138">
        <v>88041</v>
      </c>
      <c r="Z1138">
        <v>1</v>
      </c>
      <c r="AA1138" s="10">
        <v>326.26</v>
      </c>
      <c r="AB1138">
        <v>12.77</v>
      </c>
      <c r="AC1138" t="s">
        <v>3062</v>
      </c>
      <c r="AD1138" t="s">
        <v>3070</v>
      </c>
      <c r="AE1138" t="str">
        <f>IF(Orders[[#This Row],[Discount]]&gt;0, "Discounted", "Non-Discounted")</f>
        <v>Discounted</v>
      </c>
      <c r="AF1138">
        <f>IF(Orders[[#This Row],[Profit]]&lt;0,Orders[[#This Row],[Profit]], 0)</f>
        <v>0</v>
      </c>
      <c r="AG1138">
        <f>IF(Orders[[#This Row],[Profit]]&gt;0,Orders[[#This Row],[Profit]], 0)</f>
        <v>374.9</v>
      </c>
      <c r="AH1138" s="7">
        <f>IFERROR((Orders[[#This Row],[Sales]]/Orders[[#This Row],[Profit_Prodcut/]])*100, "")</f>
        <v>30.650840224059749</v>
      </c>
      <c r="AI1138" s="9">
        <f>Orders[[#This Row],[Discount]]</f>
        <v>0.1</v>
      </c>
    </row>
    <row r="1139" spans="1:35">
      <c r="A1139">
        <v>21633</v>
      </c>
      <c r="B1139" t="s">
        <v>50</v>
      </c>
      <c r="C1139" s="9">
        <v>0.04</v>
      </c>
      <c r="D1139" s="7">
        <v>-528.84</v>
      </c>
      <c r="E1139">
        <v>125.99</v>
      </c>
      <c r="F1139">
        <v>7.69</v>
      </c>
      <c r="G1139">
        <v>2059</v>
      </c>
      <c r="H1139" t="s">
        <v>1977</v>
      </c>
      <c r="I1139" t="s">
        <v>52</v>
      </c>
      <c r="J1139" t="s">
        <v>31</v>
      </c>
      <c r="K1139" t="s">
        <v>80</v>
      </c>
      <c r="L1139" t="s">
        <v>81</v>
      </c>
      <c r="M1139" t="s">
        <v>62</v>
      </c>
      <c r="N1139" t="s">
        <v>1227</v>
      </c>
      <c r="O1139">
        <v>0.57999999999999996</v>
      </c>
      <c r="P1139" t="s">
        <v>36</v>
      </c>
      <c r="Q1139" t="s">
        <v>139</v>
      </c>
      <c r="R1139" t="s">
        <v>325</v>
      </c>
      <c r="S1139" t="s">
        <v>1978</v>
      </c>
      <c r="T1139">
        <v>27260</v>
      </c>
      <c r="U1139" s="1">
        <v>42090</v>
      </c>
      <c r="V1139" s="1">
        <v>42091</v>
      </c>
      <c r="W1139">
        <v>9</v>
      </c>
      <c r="X1139" s="6">
        <v>934.52</v>
      </c>
      <c r="Y1139">
        <v>88041</v>
      </c>
      <c r="Z1139">
        <v>1</v>
      </c>
      <c r="AA1139" s="10">
        <v>-56.59</v>
      </c>
      <c r="AB1139">
        <v>38.94</v>
      </c>
      <c r="AC1139" t="s">
        <v>3062</v>
      </c>
      <c r="AD1139" t="s">
        <v>3070</v>
      </c>
      <c r="AE1139" t="str">
        <f>IF(Orders[[#This Row],[Discount]]&gt;0, "Discounted", "Non-Discounted")</f>
        <v>Discounted</v>
      </c>
      <c r="AF1139">
        <f>IF(Orders[[#This Row],[Profit]]&lt;0,Orders[[#This Row],[Profit]], 0)</f>
        <v>-528.84</v>
      </c>
      <c r="AG1139">
        <f>IF(Orders[[#This Row],[Profit]]&gt;0,Orders[[#This Row],[Profit]], 0)</f>
        <v>0</v>
      </c>
      <c r="AH1139" s="7" t="str">
        <f>IFERROR((Orders[[#This Row],[Sales]]/Orders[[#This Row],[Profit_Prodcut/]])*100, "")</f>
        <v/>
      </c>
      <c r="AI1139" s="9">
        <f>Orders[[#This Row],[Discount]]</f>
        <v>0.04</v>
      </c>
    </row>
    <row r="1140" spans="1:35">
      <c r="A1140">
        <v>20841</v>
      </c>
      <c r="B1140" t="s">
        <v>59</v>
      </c>
      <c r="C1140" s="9">
        <v>0.02</v>
      </c>
      <c r="D1140" s="7">
        <v>-272.70999999999998</v>
      </c>
      <c r="E1140">
        <v>240.98</v>
      </c>
      <c r="F1140">
        <v>60.2</v>
      </c>
      <c r="G1140">
        <v>2061</v>
      </c>
      <c r="H1140" t="s">
        <v>1980</v>
      </c>
      <c r="I1140" t="s">
        <v>42</v>
      </c>
      <c r="J1140" t="s">
        <v>31</v>
      </c>
      <c r="K1140" t="s">
        <v>44</v>
      </c>
      <c r="L1140" t="s">
        <v>194</v>
      </c>
      <c r="M1140" t="s">
        <v>124</v>
      </c>
      <c r="N1140" t="s">
        <v>1981</v>
      </c>
      <c r="O1140">
        <v>0.56000000000000005</v>
      </c>
      <c r="P1140" t="s">
        <v>36</v>
      </c>
      <c r="Q1140" t="s">
        <v>64</v>
      </c>
      <c r="R1140" t="s">
        <v>499</v>
      </c>
      <c r="S1140" t="s">
        <v>1982</v>
      </c>
      <c r="T1140">
        <v>69101</v>
      </c>
      <c r="U1140" s="1">
        <v>42033</v>
      </c>
      <c r="V1140" s="1">
        <v>42035</v>
      </c>
      <c r="W1140">
        <v>1</v>
      </c>
      <c r="X1140" s="6">
        <v>260.66000000000003</v>
      </c>
      <c r="Y1140">
        <v>87146</v>
      </c>
      <c r="Z1140">
        <v>2</v>
      </c>
      <c r="AA1140" s="10">
        <v>-104.62</v>
      </c>
      <c r="AB1140">
        <v>5.32</v>
      </c>
      <c r="AC1140" t="s">
        <v>3057</v>
      </c>
      <c r="AD1140" t="s">
        <v>3070</v>
      </c>
      <c r="AE1140" t="str">
        <f>IF(Orders[[#This Row],[Discount]]&gt;0, "Discounted", "Non-Discounted")</f>
        <v>Discounted</v>
      </c>
      <c r="AF1140">
        <f>IF(Orders[[#This Row],[Profit]]&lt;0,Orders[[#This Row],[Profit]], 0)</f>
        <v>-272.70999999999998</v>
      </c>
      <c r="AG1140">
        <f>IF(Orders[[#This Row],[Profit]]&gt;0,Orders[[#This Row],[Profit]], 0)</f>
        <v>0</v>
      </c>
      <c r="AH1140" s="7" t="str">
        <f>IFERROR((Orders[[#This Row],[Sales]]/Orders[[#This Row],[Profit_Prodcut/]])*100, "")</f>
        <v/>
      </c>
      <c r="AI1140" s="9">
        <f>Orders[[#This Row],[Discount]]</f>
        <v>0.02</v>
      </c>
    </row>
    <row r="1141" spans="1:35">
      <c r="A1141">
        <v>20840</v>
      </c>
      <c r="B1141" t="s">
        <v>59</v>
      </c>
      <c r="C1141" s="9">
        <v>0.02</v>
      </c>
      <c r="D1141" s="7">
        <v>-162.69</v>
      </c>
      <c r="E1141">
        <v>420.98</v>
      </c>
      <c r="F1141">
        <v>19.989999999999998</v>
      </c>
      <c r="G1141">
        <v>2062</v>
      </c>
      <c r="H1141" t="s">
        <v>1983</v>
      </c>
      <c r="I1141" t="s">
        <v>52</v>
      </c>
      <c r="J1141" t="s">
        <v>31</v>
      </c>
      <c r="K1141" t="s">
        <v>32</v>
      </c>
      <c r="L1141" t="s">
        <v>112</v>
      </c>
      <c r="M1141" t="s">
        <v>62</v>
      </c>
      <c r="N1141" t="s">
        <v>1512</v>
      </c>
      <c r="O1141">
        <v>0.35</v>
      </c>
      <c r="P1141" t="s">
        <v>36</v>
      </c>
      <c r="Q1141" t="s">
        <v>139</v>
      </c>
      <c r="R1141" t="s">
        <v>140</v>
      </c>
      <c r="S1141" t="s">
        <v>1984</v>
      </c>
      <c r="T1141">
        <v>23111</v>
      </c>
      <c r="U1141" s="1">
        <v>42033</v>
      </c>
      <c r="V1141" s="1">
        <v>42036</v>
      </c>
      <c r="W1141">
        <v>10</v>
      </c>
      <c r="X1141" s="6">
        <v>4249.37</v>
      </c>
      <c r="Y1141">
        <v>87146</v>
      </c>
      <c r="Z1141">
        <v>3</v>
      </c>
      <c r="AA1141" s="10">
        <v>-3.83</v>
      </c>
      <c r="AB1141">
        <v>86.72</v>
      </c>
      <c r="AC1141" t="s">
        <v>3057</v>
      </c>
      <c r="AD1141" t="s">
        <v>3070</v>
      </c>
      <c r="AE1141" t="str">
        <f>IF(Orders[[#This Row],[Discount]]&gt;0, "Discounted", "Non-Discounted")</f>
        <v>Discounted</v>
      </c>
      <c r="AF1141">
        <f>IF(Orders[[#This Row],[Profit]]&lt;0,Orders[[#This Row],[Profit]], 0)</f>
        <v>-162.69</v>
      </c>
      <c r="AG1141">
        <f>IF(Orders[[#This Row],[Profit]]&gt;0,Orders[[#This Row],[Profit]], 0)</f>
        <v>0</v>
      </c>
      <c r="AH1141" s="7" t="str">
        <f>IFERROR((Orders[[#This Row],[Sales]]/Orders[[#This Row],[Profit_Prodcut/]])*100, "")</f>
        <v/>
      </c>
      <c r="AI1141" s="9">
        <f>Orders[[#This Row],[Discount]]</f>
        <v>0.02</v>
      </c>
    </row>
    <row r="1142" spans="1:35">
      <c r="A1142">
        <v>22511</v>
      </c>
      <c r="B1142" t="s">
        <v>109</v>
      </c>
      <c r="C1142" s="9">
        <v>0.04</v>
      </c>
      <c r="D1142" s="7">
        <v>-115.9</v>
      </c>
      <c r="E1142">
        <v>291.73</v>
      </c>
      <c r="F1142">
        <v>48.8</v>
      </c>
      <c r="G1142">
        <v>2062</v>
      </c>
      <c r="H1142" t="s">
        <v>1983</v>
      </c>
      <c r="I1142" t="s">
        <v>42</v>
      </c>
      <c r="J1142" t="s">
        <v>31</v>
      </c>
      <c r="K1142" t="s">
        <v>44</v>
      </c>
      <c r="L1142" t="s">
        <v>45</v>
      </c>
      <c r="M1142" t="s">
        <v>46</v>
      </c>
      <c r="N1142" t="s">
        <v>148</v>
      </c>
      <c r="O1142">
        <v>0.56000000000000005</v>
      </c>
      <c r="P1142" t="s">
        <v>36</v>
      </c>
      <c r="Q1142" t="s">
        <v>139</v>
      </c>
      <c r="R1142" t="s">
        <v>140</v>
      </c>
      <c r="S1142" t="s">
        <v>1984</v>
      </c>
      <c r="T1142">
        <v>23111</v>
      </c>
      <c r="U1142" s="1">
        <v>42181</v>
      </c>
      <c r="V1142" s="1">
        <v>42185</v>
      </c>
      <c r="W1142">
        <v>22</v>
      </c>
      <c r="X1142" s="6">
        <v>6676.61</v>
      </c>
      <c r="Y1142">
        <v>87148</v>
      </c>
      <c r="Z1142">
        <v>4</v>
      </c>
      <c r="AA1142" s="10">
        <v>-1.74</v>
      </c>
      <c r="AB1142">
        <v>278.19</v>
      </c>
      <c r="AC1142" t="s">
        <v>3058</v>
      </c>
      <c r="AD1142" t="s">
        <v>3070</v>
      </c>
      <c r="AE1142" t="str">
        <f>IF(Orders[[#This Row],[Discount]]&gt;0, "Discounted", "Non-Discounted")</f>
        <v>Discounted</v>
      </c>
      <c r="AF1142">
        <f>IF(Orders[[#This Row],[Profit]]&lt;0,Orders[[#This Row],[Profit]], 0)</f>
        <v>-115.9</v>
      </c>
      <c r="AG1142">
        <f>IF(Orders[[#This Row],[Profit]]&gt;0,Orders[[#This Row],[Profit]], 0)</f>
        <v>0</v>
      </c>
      <c r="AH1142" s="7" t="str">
        <f>IFERROR((Orders[[#This Row],[Sales]]/Orders[[#This Row],[Profit_Prodcut/]])*100, "")</f>
        <v/>
      </c>
      <c r="AI1142" s="9">
        <f>Orders[[#This Row],[Discount]]</f>
        <v>0.04</v>
      </c>
    </row>
    <row r="1143" spans="1:35">
      <c r="A1143">
        <v>25759</v>
      </c>
      <c r="B1143" t="s">
        <v>109</v>
      </c>
      <c r="C1143" s="9">
        <v>0.06</v>
      </c>
      <c r="D1143" s="7">
        <v>-729.99</v>
      </c>
      <c r="E1143">
        <v>300.97000000000003</v>
      </c>
      <c r="F1143">
        <v>7.18</v>
      </c>
      <c r="G1143">
        <v>2063</v>
      </c>
      <c r="H1143" t="s">
        <v>1985</v>
      </c>
      <c r="I1143" t="s">
        <v>52</v>
      </c>
      <c r="J1143" t="s">
        <v>31</v>
      </c>
      <c r="K1143" t="s">
        <v>80</v>
      </c>
      <c r="L1143" t="s">
        <v>183</v>
      </c>
      <c r="M1143" t="s">
        <v>62</v>
      </c>
      <c r="N1143" t="s">
        <v>1091</v>
      </c>
      <c r="O1143">
        <v>0.48</v>
      </c>
      <c r="P1143" t="s">
        <v>36</v>
      </c>
      <c r="Q1143" t="s">
        <v>139</v>
      </c>
      <c r="R1143" t="s">
        <v>140</v>
      </c>
      <c r="S1143" t="s">
        <v>1986</v>
      </c>
      <c r="T1143">
        <v>23602</v>
      </c>
      <c r="U1143" s="1">
        <v>42132</v>
      </c>
      <c r="V1143" s="1">
        <v>42132</v>
      </c>
      <c r="W1143">
        <v>1</v>
      </c>
      <c r="X1143" s="6">
        <v>291.39999999999998</v>
      </c>
      <c r="Y1143">
        <v>87147</v>
      </c>
      <c r="Z1143">
        <v>0</v>
      </c>
      <c r="AA1143" s="10">
        <v>-250.51</v>
      </c>
      <c r="AB1143">
        <v>18.600000000000001</v>
      </c>
      <c r="AC1143" t="s">
        <v>3060</v>
      </c>
      <c r="AD1143" t="s">
        <v>3070</v>
      </c>
      <c r="AE1143" t="str">
        <f>IF(Orders[[#This Row],[Discount]]&gt;0, "Discounted", "Non-Discounted")</f>
        <v>Discounted</v>
      </c>
      <c r="AF1143">
        <f>IF(Orders[[#This Row],[Profit]]&lt;0,Orders[[#This Row],[Profit]], 0)</f>
        <v>-729.99</v>
      </c>
      <c r="AG1143">
        <f>IF(Orders[[#This Row],[Profit]]&gt;0,Orders[[#This Row],[Profit]], 0)</f>
        <v>0</v>
      </c>
      <c r="AH1143" s="7" t="str">
        <f>IFERROR((Orders[[#This Row],[Sales]]/Orders[[#This Row],[Profit_Prodcut/]])*100, "")</f>
        <v/>
      </c>
      <c r="AI1143" s="9">
        <f>Orders[[#This Row],[Discount]]</f>
        <v>0.06</v>
      </c>
    </row>
    <row r="1144" spans="1:35">
      <c r="A1144">
        <v>25228</v>
      </c>
      <c r="B1144" t="s">
        <v>59</v>
      </c>
      <c r="C1144" s="9">
        <v>0.09</v>
      </c>
      <c r="D1144" s="7">
        <v>-133.55000000000001</v>
      </c>
      <c r="E1144">
        <v>20.89</v>
      </c>
      <c r="F1144">
        <v>11.52</v>
      </c>
      <c r="G1144">
        <v>2066</v>
      </c>
      <c r="H1144" t="s">
        <v>1987</v>
      </c>
      <c r="I1144" t="s">
        <v>52</v>
      </c>
      <c r="J1144" t="s">
        <v>43</v>
      </c>
      <c r="K1144" t="s">
        <v>32</v>
      </c>
      <c r="L1144" t="s">
        <v>144</v>
      </c>
      <c r="M1144" t="s">
        <v>62</v>
      </c>
      <c r="N1144" t="s">
        <v>727</v>
      </c>
      <c r="O1144">
        <v>0.83</v>
      </c>
      <c r="P1144" t="s">
        <v>36</v>
      </c>
      <c r="Q1144" t="s">
        <v>139</v>
      </c>
      <c r="R1144" t="s">
        <v>325</v>
      </c>
      <c r="S1144" t="s">
        <v>1988</v>
      </c>
      <c r="T1144">
        <v>28079</v>
      </c>
      <c r="U1144" s="1">
        <v>42089</v>
      </c>
      <c r="V1144" s="1">
        <v>42090</v>
      </c>
      <c r="W1144">
        <v>7</v>
      </c>
      <c r="X1144" s="6">
        <v>146.5</v>
      </c>
      <c r="Y1144">
        <v>85833</v>
      </c>
      <c r="Z1144">
        <v>1</v>
      </c>
      <c r="AA1144" s="10">
        <v>-91.16</v>
      </c>
      <c r="AB1144">
        <v>14.49</v>
      </c>
      <c r="AC1144" t="s">
        <v>3062</v>
      </c>
      <c r="AD1144" t="s">
        <v>3070</v>
      </c>
      <c r="AE1144" t="str">
        <f>IF(Orders[[#This Row],[Discount]]&gt;0, "Discounted", "Non-Discounted")</f>
        <v>Discounted</v>
      </c>
      <c r="AF1144">
        <f>IF(Orders[[#This Row],[Profit]]&lt;0,Orders[[#This Row],[Profit]], 0)</f>
        <v>-133.55000000000001</v>
      </c>
      <c r="AG1144">
        <f>IF(Orders[[#This Row],[Profit]]&gt;0,Orders[[#This Row],[Profit]], 0)</f>
        <v>0</v>
      </c>
      <c r="AH1144" s="7" t="str">
        <f>IFERROR((Orders[[#This Row],[Sales]]/Orders[[#This Row],[Profit_Prodcut/]])*100, "")</f>
        <v/>
      </c>
      <c r="AI1144" s="9">
        <f>Orders[[#This Row],[Discount]]</f>
        <v>0.09</v>
      </c>
    </row>
    <row r="1145" spans="1:35">
      <c r="A1145">
        <v>24748</v>
      </c>
      <c r="B1145" t="s">
        <v>50</v>
      </c>
      <c r="C1145" s="9">
        <v>0.09</v>
      </c>
      <c r="D1145" s="7">
        <v>272.69</v>
      </c>
      <c r="E1145">
        <v>20.99</v>
      </c>
      <c r="F1145">
        <v>4.8099999999999996</v>
      </c>
      <c r="G1145">
        <v>2066</v>
      </c>
      <c r="H1145" t="s">
        <v>1987</v>
      </c>
      <c r="I1145" t="s">
        <v>30</v>
      </c>
      <c r="J1145" t="s">
        <v>43</v>
      </c>
      <c r="K1145" t="s">
        <v>80</v>
      </c>
      <c r="L1145" t="s">
        <v>81</v>
      </c>
      <c r="M1145" t="s">
        <v>89</v>
      </c>
      <c r="N1145" t="s">
        <v>478</v>
      </c>
      <c r="O1145">
        <v>0.57999999999999996</v>
      </c>
      <c r="P1145" t="s">
        <v>36</v>
      </c>
      <c r="Q1145" t="s">
        <v>139</v>
      </c>
      <c r="R1145" t="s">
        <v>325</v>
      </c>
      <c r="S1145" t="s">
        <v>1988</v>
      </c>
      <c r="T1145">
        <v>28079</v>
      </c>
      <c r="U1145" s="1">
        <v>42094</v>
      </c>
      <c r="V1145" s="1">
        <v>42095</v>
      </c>
      <c r="W1145">
        <v>2</v>
      </c>
      <c r="X1145" s="6">
        <v>38.979999999999997</v>
      </c>
      <c r="Y1145">
        <v>85834</v>
      </c>
      <c r="Z1145">
        <v>1</v>
      </c>
      <c r="AA1145" s="10">
        <v>699.57</v>
      </c>
      <c r="AB1145">
        <v>3.86</v>
      </c>
      <c r="AC1145" t="s">
        <v>3062</v>
      </c>
      <c r="AD1145" t="s">
        <v>3070</v>
      </c>
      <c r="AE1145" t="str">
        <f>IF(Orders[[#This Row],[Discount]]&gt;0, "Discounted", "Non-Discounted")</f>
        <v>Discounted</v>
      </c>
      <c r="AF1145">
        <f>IF(Orders[[#This Row],[Profit]]&lt;0,Orders[[#This Row],[Profit]], 0)</f>
        <v>0</v>
      </c>
      <c r="AG1145">
        <f>IF(Orders[[#This Row],[Profit]]&gt;0,Orders[[#This Row],[Profit]], 0)</f>
        <v>272.69</v>
      </c>
      <c r="AH1145" s="7">
        <f>IFERROR((Orders[[#This Row],[Sales]]/Orders[[#This Row],[Profit_Prodcut/]])*100, "")</f>
        <v>14.294620264769517</v>
      </c>
      <c r="AI1145" s="9">
        <f>Orders[[#This Row],[Discount]]</f>
        <v>0.09</v>
      </c>
    </row>
    <row r="1146" spans="1:35">
      <c r="A1146">
        <v>25381</v>
      </c>
      <c r="B1146" t="s">
        <v>109</v>
      </c>
      <c r="C1146" s="9">
        <v>0.1</v>
      </c>
      <c r="D1146" s="7">
        <v>-61.6</v>
      </c>
      <c r="E1146">
        <v>4.24</v>
      </c>
      <c r="F1146">
        <v>5.41</v>
      </c>
      <c r="G1146">
        <v>2066</v>
      </c>
      <c r="H1146" t="s">
        <v>1987</v>
      </c>
      <c r="I1146" t="s">
        <v>52</v>
      </c>
      <c r="J1146" t="s">
        <v>31</v>
      </c>
      <c r="K1146" t="s">
        <v>32</v>
      </c>
      <c r="L1146" t="s">
        <v>112</v>
      </c>
      <c r="M1146" t="s">
        <v>62</v>
      </c>
      <c r="N1146" t="s">
        <v>113</v>
      </c>
      <c r="O1146">
        <v>0.35</v>
      </c>
      <c r="P1146" t="s">
        <v>36</v>
      </c>
      <c r="Q1146" t="s">
        <v>139</v>
      </c>
      <c r="R1146" t="s">
        <v>325</v>
      </c>
      <c r="S1146" t="s">
        <v>1988</v>
      </c>
      <c r="T1146">
        <v>28079</v>
      </c>
      <c r="U1146" s="1">
        <v>42113</v>
      </c>
      <c r="V1146" s="1">
        <v>42117</v>
      </c>
      <c r="W1146">
        <v>8</v>
      </c>
      <c r="X1146" s="6">
        <v>34.159999999999997</v>
      </c>
      <c r="Y1146">
        <v>85835</v>
      </c>
      <c r="Z1146">
        <v>4</v>
      </c>
      <c r="AA1146" s="10">
        <v>-180.33</v>
      </c>
      <c r="AB1146">
        <v>3.8</v>
      </c>
      <c r="AC1146" t="s">
        <v>3061</v>
      </c>
      <c r="AD1146" t="s">
        <v>3070</v>
      </c>
      <c r="AE1146" t="str">
        <f>IF(Orders[[#This Row],[Discount]]&gt;0, "Discounted", "Non-Discounted")</f>
        <v>Discounted</v>
      </c>
      <c r="AF1146">
        <f>IF(Orders[[#This Row],[Profit]]&lt;0,Orders[[#This Row],[Profit]], 0)</f>
        <v>-61.6</v>
      </c>
      <c r="AG1146">
        <f>IF(Orders[[#This Row],[Profit]]&gt;0,Orders[[#This Row],[Profit]], 0)</f>
        <v>0</v>
      </c>
      <c r="AH1146" s="7" t="str">
        <f>IFERROR((Orders[[#This Row],[Sales]]/Orders[[#This Row],[Profit_Prodcut/]])*100, "")</f>
        <v/>
      </c>
      <c r="AI1146" s="9">
        <f>Orders[[#This Row],[Discount]]</f>
        <v>0.1</v>
      </c>
    </row>
    <row r="1147" spans="1:35">
      <c r="A1147">
        <v>21901</v>
      </c>
      <c r="B1147" t="s">
        <v>59</v>
      </c>
      <c r="C1147" s="9">
        <v>0.1</v>
      </c>
      <c r="D1147" s="7">
        <v>66.849999999999994</v>
      </c>
      <c r="E1147">
        <v>40.98</v>
      </c>
      <c r="F1147">
        <v>6.5</v>
      </c>
      <c r="G1147">
        <v>2069</v>
      </c>
      <c r="H1147" t="s">
        <v>1989</v>
      </c>
      <c r="I1147" t="s">
        <v>52</v>
      </c>
      <c r="J1147" t="s">
        <v>117</v>
      </c>
      <c r="K1147" t="s">
        <v>80</v>
      </c>
      <c r="L1147" t="s">
        <v>183</v>
      </c>
      <c r="M1147" t="s">
        <v>62</v>
      </c>
      <c r="N1147" t="s">
        <v>1272</v>
      </c>
      <c r="O1147">
        <v>0.74</v>
      </c>
      <c r="P1147" t="s">
        <v>36</v>
      </c>
      <c r="Q1147" t="s">
        <v>139</v>
      </c>
      <c r="R1147" t="s">
        <v>616</v>
      </c>
      <c r="S1147" t="s">
        <v>1990</v>
      </c>
      <c r="T1147">
        <v>41075</v>
      </c>
      <c r="U1147" s="1">
        <v>42016</v>
      </c>
      <c r="V1147" s="1">
        <v>42018</v>
      </c>
      <c r="W1147">
        <v>3</v>
      </c>
      <c r="X1147" s="6">
        <v>120.34</v>
      </c>
      <c r="Y1147">
        <v>88554</v>
      </c>
      <c r="Z1147">
        <v>2</v>
      </c>
      <c r="AA1147" s="10">
        <v>55.55</v>
      </c>
      <c r="AB1147">
        <v>13.37</v>
      </c>
      <c r="AC1147" t="s">
        <v>3057</v>
      </c>
      <c r="AD1147" t="s">
        <v>3070</v>
      </c>
      <c r="AE1147" t="str">
        <f>IF(Orders[[#This Row],[Discount]]&gt;0, "Discounted", "Non-Discounted")</f>
        <v>Discounted</v>
      </c>
      <c r="AF1147">
        <f>IF(Orders[[#This Row],[Profit]]&lt;0,Orders[[#This Row],[Profit]], 0)</f>
        <v>0</v>
      </c>
      <c r="AG1147">
        <f>IF(Orders[[#This Row],[Profit]]&gt;0,Orders[[#This Row],[Profit]], 0)</f>
        <v>66.849999999999994</v>
      </c>
      <c r="AH1147" s="7">
        <f>IFERROR((Orders[[#This Row],[Sales]]/Orders[[#This Row],[Profit_Prodcut/]])*100, "")</f>
        <v>180.01495886312642</v>
      </c>
      <c r="AI1147" s="9">
        <f>Orders[[#This Row],[Discount]]</f>
        <v>0.1</v>
      </c>
    </row>
    <row r="1148" spans="1:35">
      <c r="A1148">
        <v>19567</v>
      </c>
      <c r="B1148" t="s">
        <v>109</v>
      </c>
      <c r="C1148" s="9">
        <v>7.0000000000000007E-2</v>
      </c>
      <c r="D1148" s="7">
        <v>17.84</v>
      </c>
      <c r="E1148">
        <v>35.99</v>
      </c>
      <c r="F1148">
        <v>5.99</v>
      </c>
      <c r="G1148">
        <v>2070</v>
      </c>
      <c r="H1148" t="s">
        <v>1991</v>
      </c>
      <c r="I1148" t="s">
        <v>52</v>
      </c>
      <c r="J1148" t="s">
        <v>31</v>
      </c>
      <c r="K1148" t="s">
        <v>80</v>
      </c>
      <c r="L1148" t="s">
        <v>81</v>
      </c>
      <c r="M1148" t="s">
        <v>34</v>
      </c>
      <c r="N1148" t="s">
        <v>984</v>
      </c>
      <c r="O1148">
        <v>0.38</v>
      </c>
      <c r="P1148" t="s">
        <v>36</v>
      </c>
      <c r="Q1148" t="s">
        <v>64</v>
      </c>
      <c r="R1148" t="s">
        <v>303</v>
      </c>
      <c r="S1148" t="s">
        <v>1992</v>
      </c>
      <c r="T1148">
        <v>48021</v>
      </c>
      <c r="U1148" s="1">
        <v>42140</v>
      </c>
      <c r="V1148" s="1">
        <v>42144</v>
      </c>
      <c r="W1148">
        <v>5</v>
      </c>
      <c r="X1148" s="6">
        <v>153.61000000000001</v>
      </c>
      <c r="Y1148">
        <v>88558</v>
      </c>
      <c r="Z1148">
        <v>4</v>
      </c>
      <c r="AA1148" s="10">
        <v>11.61</v>
      </c>
      <c r="AB1148">
        <v>11.56</v>
      </c>
      <c r="AC1148" t="s">
        <v>3060</v>
      </c>
      <c r="AD1148" t="s">
        <v>3070</v>
      </c>
      <c r="AE1148" t="str">
        <f>IF(Orders[[#This Row],[Discount]]&gt;0, "Discounted", "Non-Discounted")</f>
        <v>Discounted</v>
      </c>
      <c r="AF1148">
        <f>IF(Orders[[#This Row],[Profit]]&lt;0,Orders[[#This Row],[Profit]], 0)</f>
        <v>0</v>
      </c>
      <c r="AG1148">
        <f>IF(Orders[[#This Row],[Profit]]&gt;0,Orders[[#This Row],[Profit]], 0)</f>
        <v>17.84</v>
      </c>
      <c r="AH1148" s="7">
        <f>IFERROR((Orders[[#This Row],[Sales]]/Orders[[#This Row],[Profit_Prodcut/]])*100, "")</f>
        <v>861.04260089686113</v>
      </c>
      <c r="AI1148" s="9">
        <f>Orders[[#This Row],[Discount]]</f>
        <v>7.0000000000000007E-2</v>
      </c>
    </row>
    <row r="1149" spans="1:35">
      <c r="A1149">
        <v>20498</v>
      </c>
      <c r="B1149" t="s">
        <v>40</v>
      </c>
      <c r="C1149" s="9">
        <v>0.03</v>
      </c>
      <c r="D1149" s="7">
        <v>976.27</v>
      </c>
      <c r="E1149">
        <v>60.98</v>
      </c>
      <c r="F1149">
        <v>1.99</v>
      </c>
      <c r="G1149">
        <v>2071</v>
      </c>
      <c r="H1149" t="s">
        <v>1993</v>
      </c>
      <c r="I1149" t="s">
        <v>52</v>
      </c>
      <c r="J1149" t="s">
        <v>31</v>
      </c>
      <c r="K1149" t="s">
        <v>80</v>
      </c>
      <c r="L1149" t="s">
        <v>183</v>
      </c>
      <c r="M1149" t="s">
        <v>54</v>
      </c>
      <c r="N1149" t="s">
        <v>1994</v>
      </c>
      <c r="O1149">
        <v>0.5</v>
      </c>
      <c r="P1149" t="s">
        <v>36</v>
      </c>
      <c r="Q1149" t="s">
        <v>64</v>
      </c>
      <c r="R1149" t="s">
        <v>303</v>
      </c>
      <c r="S1149" t="s">
        <v>1995</v>
      </c>
      <c r="T1149">
        <v>48336</v>
      </c>
      <c r="U1149" s="1">
        <v>42036</v>
      </c>
      <c r="V1149" s="1">
        <v>42036</v>
      </c>
      <c r="W1149">
        <v>23</v>
      </c>
      <c r="X1149" s="6">
        <v>1414.88</v>
      </c>
      <c r="Y1149">
        <v>88555</v>
      </c>
      <c r="Z1149">
        <v>0</v>
      </c>
      <c r="AA1149" s="10">
        <v>69</v>
      </c>
      <c r="AB1149">
        <v>43.76</v>
      </c>
      <c r="AC1149" t="s">
        <v>3059</v>
      </c>
      <c r="AD1149" t="s">
        <v>3070</v>
      </c>
      <c r="AE1149" t="str">
        <f>IF(Orders[[#This Row],[Discount]]&gt;0, "Discounted", "Non-Discounted")</f>
        <v>Discounted</v>
      </c>
      <c r="AF1149">
        <f>IF(Orders[[#This Row],[Profit]]&lt;0,Orders[[#This Row],[Profit]], 0)</f>
        <v>0</v>
      </c>
      <c r="AG1149">
        <f>IF(Orders[[#This Row],[Profit]]&gt;0,Orders[[#This Row],[Profit]], 0)</f>
        <v>976.27</v>
      </c>
      <c r="AH1149" s="7">
        <f>IFERROR((Orders[[#This Row],[Sales]]/Orders[[#This Row],[Profit_Prodcut/]])*100, "")</f>
        <v>144.92712057115349</v>
      </c>
      <c r="AI1149" s="9">
        <f>Orders[[#This Row],[Discount]]</f>
        <v>0.03</v>
      </c>
    </row>
    <row r="1150" spans="1:35">
      <c r="A1150">
        <v>20499</v>
      </c>
      <c r="B1150" t="s">
        <v>40</v>
      </c>
      <c r="C1150" s="9">
        <v>0.04</v>
      </c>
      <c r="D1150" s="7">
        <v>23.2</v>
      </c>
      <c r="E1150">
        <v>3.08</v>
      </c>
      <c r="F1150">
        <v>0.99</v>
      </c>
      <c r="G1150">
        <v>2071</v>
      </c>
      <c r="H1150" t="s">
        <v>1993</v>
      </c>
      <c r="I1150" t="s">
        <v>52</v>
      </c>
      <c r="J1150" t="s">
        <v>31</v>
      </c>
      <c r="K1150" t="s">
        <v>32</v>
      </c>
      <c r="L1150" t="s">
        <v>137</v>
      </c>
      <c r="M1150" t="s">
        <v>62</v>
      </c>
      <c r="N1150" t="s">
        <v>1996</v>
      </c>
      <c r="O1150">
        <v>0.37</v>
      </c>
      <c r="P1150" t="s">
        <v>36</v>
      </c>
      <c r="Q1150" t="s">
        <v>64</v>
      </c>
      <c r="R1150" t="s">
        <v>303</v>
      </c>
      <c r="S1150" t="s">
        <v>1995</v>
      </c>
      <c r="T1150">
        <v>48336</v>
      </c>
      <c r="U1150" s="1">
        <v>42036</v>
      </c>
      <c r="V1150" s="1">
        <v>42037</v>
      </c>
      <c r="W1150">
        <v>11</v>
      </c>
      <c r="X1150" s="6">
        <v>33.630000000000003</v>
      </c>
      <c r="Y1150">
        <v>88555</v>
      </c>
      <c r="Z1150">
        <v>1</v>
      </c>
      <c r="AA1150" s="10">
        <v>69</v>
      </c>
      <c r="AB1150">
        <v>1.4</v>
      </c>
      <c r="AC1150" t="s">
        <v>3059</v>
      </c>
      <c r="AD1150" t="s">
        <v>3070</v>
      </c>
      <c r="AE1150" t="str">
        <f>IF(Orders[[#This Row],[Discount]]&gt;0, "Discounted", "Non-Discounted")</f>
        <v>Discounted</v>
      </c>
      <c r="AF1150">
        <f>IF(Orders[[#This Row],[Profit]]&lt;0,Orders[[#This Row],[Profit]], 0)</f>
        <v>0</v>
      </c>
      <c r="AG1150">
        <f>IF(Orders[[#This Row],[Profit]]&gt;0,Orders[[#This Row],[Profit]], 0)</f>
        <v>23.2</v>
      </c>
      <c r="AH1150" s="7">
        <f>IFERROR((Orders[[#This Row],[Sales]]/Orders[[#This Row],[Profit_Prodcut/]])*100, "")</f>
        <v>144.95689655172416</v>
      </c>
      <c r="AI1150" s="9">
        <f>Orders[[#This Row],[Discount]]</f>
        <v>0.04</v>
      </c>
    </row>
    <row r="1151" spans="1:35">
      <c r="A1151">
        <v>19568</v>
      </c>
      <c r="B1151" t="s">
        <v>109</v>
      </c>
      <c r="C1151" s="9">
        <v>0.08</v>
      </c>
      <c r="D1151" s="7">
        <v>183.84</v>
      </c>
      <c r="E1151">
        <v>65.989999999999995</v>
      </c>
      <c r="F1151">
        <v>5.92</v>
      </c>
      <c r="G1151">
        <v>2071</v>
      </c>
      <c r="H1151" t="s">
        <v>1993</v>
      </c>
      <c r="I1151" t="s">
        <v>30</v>
      </c>
      <c r="J1151" t="s">
        <v>31</v>
      </c>
      <c r="K1151" t="s">
        <v>80</v>
      </c>
      <c r="L1151" t="s">
        <v>81</v>
      </c>
      <c r="M1151" t="s">
        <v>62</v>
      </c>
      <c r="N1151" t="s">
        <v>1137</v>
      </c>
      <c r="O1151">
        <v>0.57999999999999996</v>
      </c>
      <c r="P1151" t="s">
        <v>36</v>
      </c>
      <c r="Q1151" t="s">
        <v>64</v>
      </c>
      <c r="R1151" t="s">
        <v>303</v>
      </c>
      <c r="S1151" t="s">
        <v>1995</v>
      </c>
      <c r="T1151">
        <v>48336</v>
      </c>
      <c r="U1151" s="1">
        <v>42140</v>
      </c>
      <c r="V1151" s="1">
        <v>42147</v>
      </c>
      <c r="W1151">
        <v>20</v>
      </c>
      <c r="X1151" s="6">
        <v>1063.81</v>
      </c>
      <c r="Y1151">
        <v>88558</v>
      </c>
      <c r="Z1151">
        <v>7</v>
      </c>
      <c r="AA1151" s="10">
        <v>17.28</v>
      </c>
      <c r="AB1151">
        <v>92.51</v>
      </c>
      <c r="AC1151" t="s">
        <v>3060</v>
      </c>
      <c r="AD1151" t="s">
        <v>3070</v>
      </c>
      <c r="AE1151" t="str">
        <f>IF(Orders[[#This Row],[Discount]]&gt;0, "Discounted", "Non-Discounted")</f>
        <v>Discounted</v>
      </c>
      <c r="AF1151">
        <f>IF(Orders[[#This Row],[Profit]]&lt;0,Orders[[#This Row],[Profit]], 0)</f>
        <v>0</v>
      </c>
      <c r="AG1151">
        <f>IF(Orders[[#This Row],[Profit]]&gt;0,Orders[[#This Row],[Profit]], 0)</f>
        <v>183.84</v>
      </c>
      <c r="AH1151" s="7">
        <f>IFERROR((Orders[[#This Row],[Sales]]/Orders[[#This Row],[Profit_Prodcut/]])*100, "")</f>
        <v>578.66079199303738</v>
      </c>
      <c r="AI1151" s="9">
        <f>Orders[[#This Row],[Discount]]</f>
        <v>0.08</v>
      </c>
    </row>
    <row r="1152" spans="1:35">
      <c r="A1152">
        <v>20500</v>
      </c>
      <c r="B1152" t="s">
        <v>40</v>
      </c>
      <c r="C1152" s="9">
        <v>0</v>
      </c>
      <c r="D1152" s="7">
        <v>167.46</v>
      </c>
      <c r="E1152">
        <v>10.31</v>
      </c>
      <c r="F1152">
        <v>1.79</v>
      </c>
      <c r="G1152">
        <v>2072</v>
      </c>
      <c r="H1152" t="s">
        <v>1997</v>
      </c>
      <c r="I1152" t="s">
        <v>52</v>
      </c>
      <c r="J1152" t="s">
        <v>31</v>
      </c>
      <c r="K1152" t="s">
        <v>32</v>
      </c>
      <c r="L1152" t="s">
        <v>96</v>
      </c>
      <c r="M1152" t="s">
        <v>34</v>
      </c>
      <c r="N1152" t="s">
        <v>1998</v>
      </c>
      <c r="O1152">
        <v>0.38</v>
      </c>
      <c r="P1152" t="s">
        <v>36</v>
      </c>
      <c r="Q1152" t="s">
        <v>64</v>
      </c>
      <c r="R1152" t="s">
        <v>303</v>
      </c>
      <c r="S1152" t="s">
        <v>1999</v>
      </c>
      <c r="T1152">
        <v>48505</v>
      </c>
      <c r="U1152" s="1">
        <v>42036</v>
      </c>
      <c r="V1152" s="1">
        <v>42038</v>
      </c>
      <c r="W1152">
        <v>23</v>
      </c>
      <c r="X1152" s="6">
        <v>242.7</v>
      </c>
      <c r="Y1152">
        <v>88555</v>
      </c>
      <c r="Z1152">
        <v>2</v>
      </c>
      <c r="AA1152" s="10">
        <v>69</v>
      </c>
      <c r="AB1152">
        <v>0</v>
      </c>
      <c r="AC1152" t="s">
        <v>3059</v>
      </c>
      <c r="AD1152" t="s">
        <v>3071</v>
      </c>
      <c r="AE1152" t="str">
        <f>IF(Orders[[#This Row],[Discount]]&gt;0, "Discounted", "Non-Discounted")</f>
        <v>Non-Discounted</v>
      </c>
      <c r="AF1152">
        <f>IF(Orders[[#This Row],[Profit]]&lt;0,Orders[[#This Row],[Profit]], 0)</f>
        <v>0</v>
      </c>
      <c r="AG1152">
        <f>IF(Orders[[#This Row],[Profit]]&gt;0,Orders[[#This Row],[Profit]], 0)</f>
        <v>167.46</v>
      </c>
      <c r="AH1152" s="7">
        <f>IFERROR((Orders[[#This Row],[Sales]]/Orders[[#This Row],[Profit_Prodcut/]])*100, "")</f>
        <v>144.93013256897166</v>
      </c>
      <c r="AI1152" s="9">
        <f>Orders[[#This Row],[Discount]]</f>
        <v>0</v>
      </c>
    </row>
    <row r="1153" spans="1:35">
      <c r="A1153">
        <v>20824</v>
      </c>
      <c r="B1153" t="s">
        <v>28</v>
      </c>
      <c r="C1153" s="9">
        <v>0.09</v>
      </c>
      <c r="D1153" s="7">
        <v>1307.27</v>
      </c>
      <c r="E1153">
        <v>260.98</v>
      </c>
      <c r="F1153">
        <v>41.91</v>
      </c>
      <c r="G1153">
        <v>2072</v>
      </c>
      <c r="H1153" t="s">
        <v>1997</v>
      </c>
      <c r="I1153" t="s">
        <v>42</v>
      </c>
      <c r="J1153" t="s">
        <v>31</v>
      </c>
      <c r="K1153" t="s">
        <v>44</v>
      </c>
      <c r="L1153" t="s">
        <v>194</v>
      </c>
      <c r="M1153" t="s">
        <v>124</v>
      </c>
      <c r="N1153" t="s">
        <v>953</v>
      </c>
      <c r="O1153">
        <v>0.59</v>
      </c>
      <c r="P1153" t="s">
        <v>36</v>
      </c>
      <c r="Q1153" t="s">
        <v>64</v>
      </c>
      <c r="R1153" t="s">
        <v>303</v>
      </c>
      <c r="S1153" t="s">
        <v>1999</v>
      </c>
      <c r="T1153">
        <v>48505</v>
      </c>
      <c r="U1153" s="1">
        <v>42046</v>
      </c>
      <c r="V1153" s="1">
        <v>42048</v>
      </c>
      <c r="W1153">
        <v>14</v>
      </c>
      <c r="X1153" s="6">
        <v>3377.06</v>
      </c>
      <c r="Y1153">
        <v>88556</v>
      </c>
      <c r="Z1153">
        <v>2</v>
      </c>
      <c r="AA1153" s="10">
        <v>38.71</v>
      </c>
      <c r="AB1153">
        <v>333.99</v>
      </c>
      <c r="AC1153" t="s">
        <v>3059</v>
      </c>
      <c r="AD1153" t="s">
        <v>3070</v>
      </c>
      <c r="AE1153" t="str">
        <f>IF(Orders[[#This Row],[Discount]]&gt;0, "Discounted", "Non-Discounted")</f>
        <v>Discounted</v>
      </c>
      <c r="AF1153">
        <f>IF(Orders[[#This Row],[Profit]]&lt;0,Orders[[#This Row],[Profit]], 0)</f>
        <v>0</v>
      </c>
      <c r="AG1153">
        <f>IF(Orders[[#This Row],[Profit]]&gt;0,Orders[[#This Row],[Profit]], 0)</f>
        <v>1307.27</v>
      </c>
      <c r="AH1153" s="7">
        <f>IFERROR((Orders[[#This Row],[Sales]]/Orders[[#This Row],[Profit_Prodcut/]])*100, "")</f>
        <v>258.32918983836544</v>
      </c>
      <c r="AI1153" s="9">
        <f>Orders[[#This Row],[Discount]]</f>
        <v>0.09</v>
      </c>
    </row>
    <row r="1154" spans="1:35">
      <c r="A1154">
        <v>20825</v>
      </c>
      <c r="B1154" t="s">
        <v>28</v>
      </c>
      <c r="C1154" s="9">
        <v>0.01</v>
      </c>
      <c r="D1154" s="7">
        <v>-15.82</v>
      </c>
      <c r="E1154">
        <v>10.52</v>
      </c>
      <c r="F1154">
        <v>7.94</v>
      </c>
      <c r="G1154">
        <v>2072</v>
      </c>
      <c r="H1154" t="s">
        <v>1997</v>
      </c>
      <c r="I1154" t="s">
        <v>52</v>
      </c>
      <c r="J1154" t="s">
        <v>31</v>
      </c>
      <c r="K1154" t="s">
        <v>44</v>
      </c>
      <c r="L1154" t="s">
        <v>53</v>
      </c>
      <c r="M1154" t="s">
        <v>54</v>
      </c>
      <c r="N1154" t="s">
        <v>2000</v>
      </c>
      <c r="O1154">
        <v>0.52</v>
      </c>
      <c r="P1154" t="s">
        <v>36</v>
      </c>
      <c r="Q1154" t="s">
        <v>64</v>
      </c>
      <c r="R1154" t="s">
        <v>303</v>
      </c>
      <c r="S1154" t="s">
        <v>1999</v>
      </c>
      <c r="T1154">
        <v>48505</v>
      </c>
      <c r="U1154" s="1">
        <v>42046</v>
      </c>
      <c r="V1154" s="1">
        <v>42048</v>
      </c>
      <c r="W1154">
        <v>11</v>
      </c>
      <c r="X1154" s="6">
        <v>123.93</v>
      </c>
      <c r="Y1154">
        <v>88556</v>
      </c>
      <c r="Z1154">
        <v>2</v>
      </c>
      <c r="AA1154" s="10">
        <v>-12.76</v>
      </c>
      <c r="AB1154">
        <v>1.25</v>
      </c>
      <c r="AC1154" t="s">
        <v>3059</v>
      </c>
      <c r="AD1154" t="s">
        <v>3070</v>
      </c>
      <c r="AE1154" t="str">
        <f>IF(Orders[[#This Row],[Discount]]&gt;0, "Discounted", "Non-Discounted")</f>
        <v>Discounted</v>
      </c>
      <c r="AF1154">
        <f>IF(Orders[[#This Row],[Profit]]&lt;0,Orders[[#This Row],[Profit]], 0)</f>
        <v>-15.82</v>
      </c>
      <c r="AG1154">
        <f>IF(Orders[[#This Row],[Profit]]&gt;0,Orders[[#This Row],[Profit]], 0)</f>
        <v>0</v>
      </c>
      <c r="AH1154" s="7" t="str">
        <f>IFERROR((Orders[[#This Row],[Sales]]/Orders[[#This Row],[Profit_Prodcut/]])*100, "")</f>
        <v/>
      </c>
      <c r="AI1154" s="9">
        <f>Orders[[#This Row],[Discount]]</f>
        <v>0.01</v>
      </c>
    </row>
    <row r="1155" spans="1:35">
      <c r="A1155">
        <v>20826</v>
      </c>
      <c r="B1155" t="s">
        <v>28</v>
      </c>
      <c r="C1155" s="9">
        <v>0.02</v>
      </c>
      <c r="D1155" s="7">
        <v>-55.83</v>
      </c>
      <c r="E1155">
        <v>5.98</v>
      </c>
      <c r="F1155">
        <v>7.5</v>
      </c>
      <c r="G1155">
        <v>2072</v>
      </c>
      <c r="H1155" t="s">
        <v>1997</v>
      </c>
      <c r="I1155" t="s">
        <v>30</v>
      </c>
      <c r="J1155" t="s">
        <v>31</v>
      </c>
      <c r="K1155" t="s">
        <v>32</v>
      </c>
      <c r="L1155" t="s">
        <v>96</v>
      </c>
      <c r="M1155" t="s">
        <v>62</v>
      </c>
      <c r="N1155" t="s">
        <v>2001</v>
      </c>
      <c r="O1155">
        <v>0.4</v>
      </c>
      <c r="P1155" t="s">
        <v>36</v>
      </c>
      <c r="Q1155" t="s">
        <v>64</v>
      </c>
      <c r="R1155" t="s">
        <v>303</v>
      </c>
      <c r="S1155" t="s">
        <v>1999</v>
      </c>
      <c r="T1155">
        <v>48505</v>
      </c>
      <c r="U1155" s="1">
        <v>42046</v>
      </c>
      <c r="V1155" s="1">
        <v>42048</v>
      </c>
      <c r="W1155">
        <v>14</v>
      </c>
      <c r="X1155" s="6">
        <v>93.96</v>
      </c>
      <c r="Y1155">
        <v>88556</v>
      </c>
      <c r="Z1155">
        <v>2</v>
      </c>
      <c r="AA1155" s="10">
        <v>-59.42</v>
      </c>
      <c r="AB1155">
        <v>1.92</v>
      </c>
      <c r="AC1155" t="s">
        <v>3059</v>
      </c>
      <c r="AD1155" t="s">
        <v>3070</v>
      </c>
      <c r="AE1155" t="str">
        <f>IF(Orders[[#This Row],[Discount]]&gt;0, "Discounted", "Non-Discounted")</f>
        <v>Discounted</v>
      </c>
      <c r="AF1155">
        <f>IF(Orders[[#This Row],[Profit]]&lt;0,Orders[[#This Row],[Profit]], 0)</f>
        <v>-55.83</v>
      </c>
      <c r="AG1155">
        <f>IF(Orders[[#This Row],[Profit]]&gt;0,Orders[[#This Row],[Profit]], 0)</f>
        <v>0</v>
      </c>
      <c r="AH1155" s="7" t="str">
        <f>IFERROR((Orders[[#This Row],[Sales]]/Orders[[#This Row],[Profit_Prodcut/]])*100, "")</f>
        <v/>
      </c>
      <c r="AI1155" s="9">
        <f>Orders[[#This Row],[Discount]]</f>
        <v>0.02</v>
      </c>
    </row>
    <row r="1156" spans="1:35">
      <c r="A1156">
        <v>24677</v>
      </c>
      <c r="B1156" t="s">
        <v>40</v>
      </c>
      <c r="C1156" s="9">
        <v>0.05</v>
      </c>
      <c r="D1156" s="7">
        <v>550.38</v>
      </c>
      <c r="E1156">
        <v>291.73</v>
      </c>
      <c r="F1156">
        <v>48.8</v>
      </c>
      <c r="G1156">
        <v>2073</v>
      </c>
      <c r="H1156" t="s">
        <v>2002</v>
      </c>
      <c r="I1156" t="s">
        <v>42</v>
      </c>
      <c r="J1156" t="s">
        <v>117</v>
      </c>
      <c r="K1156" t="s">
        <v>44</v>
      </c>
      <c r="L1156" t="s">
        <v>45</v>
      </c>
      <c r="M1156" t="s">
        <v>46</v>
      </c>
      <c r="N1156" t="s">
        <v>148</v>
      </c>
      <c r="O1156">
        <v>0.56000000000000005</v>
      </c>
      <c r="P1156" t="s">
        <v>36</v>
      </c>
      <c r="Q1156" t="s">
        <v>64</v>
      </c>
      <c r="R1156" t="s">
        <v>303</v>
      </c>
      <c r="S1156" t="s">
        <v>2003</v>
      </c>
      <c r="T1156">
        <v>48135</v>
      </c>
      <c r="U1156" s="1">
        <v>42101</v>
      </c>
      <c r="V1156" s="1">
        <v>42103</v>
      </c>
      <c r="W1156">
        <v>6</v>
      </c>
      <c r="X1156" s="6">
        <v>1818.41</v>
      </c>
      <c r="Y1156">
        <v>88557</v>
      </c>
      <c r="Z1156">
        <v>2</v>
      </c>
      <c r="AA1156" s="10">
        <v>30.27</v>
      </c>
      <c r="AB1156">
        <v>95.71</v>
      </c>
      <c r="AC1156" t="s">
        <v>3061</v>
      </c>
      <c r="AD1156" t="s">
        <v>3070</v>
      </c>
      <c r="AE1156" t="str">
        <f>IF(Orders[[#This Row],[Discount]]&gt;0, "Discounted", "Non-Discounted")</f>
        <v>Discounted</v>
      </c>
      <c r="AF1156">
        <f>IF(Orders[[#This Row],[Profit]]&lt;0,Orders[[#This Row],[Profit]], 0)</f>
        <v>0</v>
      </c>
      <c r="AG1156">
        <f>IF(Orders[[#This Row],[Profit]]&gt;0,Orders[[#This Row],[Profit]], 0)</f>
        <v>550.38</v>
      </c>
      <c r="AH1156" s="7">
        <f>IFERROR((Orders[[#This Row],[Sales]]/Orders[[#This Row],[Profit_Prodcut/]])*100, "")</f>
        <v>330.3917293506305</v>
      </c>
      <c r="AI1156" s="9">
        <f>Orders[[#This Row],[Discount]]</f>
        <v>0.05</v>
      </c>
    </row>
    <row r="1157" spans="1:35">
      <c r="A1157">
        <v>24094</v>
      </c>
      <c r="B1157" t="s">
        <v>109</v>
      </c>
      <c r="C1157" s="9">
        <v>0.09</v>
      </c>
      <c r="D1157" s="7">
        <v>1.68</v>
      </c>
      <c r="E1157">
        <v>1.48</v>
      </c>
      <c r="F1157">
        <v>0.7</v>
      </c>
      <c r="G1157">
        <v>2081</v>
      </c>
      <c r="H1157" t="s">
        <v>2004</v>
      </c>
      <c r="I1157" t="s">
        <v>52</v>
      </c>
      <c r="J1157" t="s">
        <v>31</v>
      </c>
      <c r="K1157" t="s">
        <v>32</v>
      </c>
      <c r="L1157" t="s">
        <v>69</v>
      </c>
      <c r="M1157" t="s">
        <v>34</v>
      </c>
      <c r="N1157" t="s">
        <v>2005</v>
      </c>
      <c r="O1157">
        <v>0.37</v>
      </c>
      <c r="P1157" t="s">
        <v>36</v>
      </c>
      <c r="Q1157" t="s">
        <v>56</v>
      </c>
      <c r="R1157" t="s">
        <v>74</v>
      </c>
      <c r="S1157" t="s">
        <v>2006</v>
      </c>
      <c r="T1157">
        <v>14853</v>
      </c>
      <c r="U1157" s="1">
        <v>42007</v>
      </c>
      <c r="V1157" s="1">
        <v>42009</v>
      </c>
      <c r="W1157">
        <v>6</v>
      </c>
      <c r="X1157" s="6">
        <v>8.9499999999999993</v>
      </c>
      <c r="Y1157">
        <v>86092</v>
      </c>
      <c r="Z1157">
        <v>2</v>
      </c>
      <c r="AA1157" s="10">
        <v>18.77</v>
      </c>
      <c r="AB1157">
        <v>0.89</v>
      </c>
      <c r="AC1157" t="s">
        <v>3057</v>
      </c>
      <c r="AD1157" t="s">
        <v>3070</v>
      </c>
      <c r="AE1157" t="str">
        <f>IF(Orders[[#This Row],[Discount]]&gt;0, "Discounted", "Non-Discounted")</f>
        <v>Discounted</v>
      </c>
      <c r="AF1157">
        <f>IF(Orders[[#This Row],[Profit]]&lt;0,Orders[[#This Row],[Profit]], 0)</f>
        <v>0</v>
      </c>
      <c r="AG1157">
        <f>IF(Orders[[#This Row],[Profit]]&gt;0,Orders[[#This Row],[Profit]], 0)</f>
        <v>1.68</v>
      </c>
      <c r="AH1157" s="7">
        <f>IFERROR((Orders[[#This Row],[Sales]]/Orders[[#This Row],[Profit_Prodcut/]])*100, "")</f>
        <v>532.7380952380953</v>
      </c>
      <c r="AI1157" s="9">
        <f>Orders[[#This Row],[Discount]]</f>
        <v>0.09</v>
      </c>
    </row>
    <row r="1158" spans="1:35">
      <c r="A1158">
        <v>21697</v>
      </c>
      <c r="B1158" t="s">
        <v>109</v>
      </c>
      <c r="C1158" s="9">
        <v>0.06</v>
      </c>
      <c r="D1158" s="7">
        <v>450.46</v>
      </c>
      <c r="E1158">
        <v>38.06</v>
      </c>
      <c r="F1158">
        <v>4.5</v>
      </c>
      <c r="G1158">
        <v>2089</v>
      </c>
      <c r="H1158" t="s">
        <v>2007</v>
      </c>
      <c r="I1158" t="s">
        <v>52</v>
      </c>
      <c r="J1158" t="s">
        <v>31</v>
      </c>
      <c r="K1158" t="s">
        <v>32</v>
      </c>
      <c r="L1158" t="s">
        <v>260</v>
      </c>
      <c r="M1158" t="s">
        <v>62</v>
      </c>
      <c r="N1158" t="s">
        <v>2008</v>
      </c>
      <c r="O1158">
        <v>0.56000000000000005</v>
      </c>
      <c r="P1158" t="s">
        <v>36</v>
      </c>
      <c r="Q1158" t="s">
        <v>56</v>
      </c>
      <c r="R1158" t="s">
        <v>74</v>
      </c>
      <c r="S1158" t="s">
        <v>2009</v>
      </c>
      <c r="T1158">
        <v>10956</v>
      </c>
      <c r="U1158" s="1">
        <v>42185</v>
      </c>
      <c r="V1158" s="1">
        <v>42191</v>
      </c>
      <c r="W1158">
        <v>17</v>
      </c>
      <c r="X1158" s="6">
        <v>652.84</v>
      </c>
      <c r="Y1158">
        <v>88348</v>
      </c>
      <c r="Z1158">
        <v>6</v>
      </c>
      <c r="AA1158" s="10">
        <v>69</v>
      </c>
      <c r="AB1158">
        <v>41.67</v>
      </c>
      <c r="AC1158" t="s">
        <v>3058</v>
      </c>
      <c r="AD1158" t="s">
        <v>3070</v>
      </c>
      <c r="AE1158" t="str">
        <f>IF(Orders[[#This Row],[Discount]]&gt;0, "Discounted", "Non-Discounted")</f>
        <v>Discounted</v>
      </c>
      <c r="AF1158">
        <f>IF(Orders[[#This Row],[Profit]]&lt;0,Orders[[#This Row],[Profit]], 0)</f>
        <v>0</v>
      </c>
      <c r="AG1158">
        <f>IF(Orders[[#This Row],[Profit]]&gt;0,Orders[[#This Row],[Profit]], 0)</f>
        <v>450.46</v>
      </c>
      <c r="AH1158" s="7">
        <f>IFERROR((Orders[[#This Row],[Sales]]/Orders[[#This Row],[Profit_Prodcut/]])*100, "")</f>
        <v>144.92740753896018</v>
      </c>
      <c r="AI1158" s="9">
        <f>Orders[[#This Row],[Discount]]</f>
        <v>0.06</v>
      </c>
    </row>
    <row r="1159" spans="1:35">
      <c r="A1159">
        <v>21698</v>
      </c>
      <c r="B1159" t="s">
        <v>109</v>
      </c>
      <c r="C1159" s="9">
        <v>0.08</v>
      </c>
      <c r="D1159" s="7">
        <v>8798.18</v>
      </c>
      <c r="E1159">
        <v>599.99</v>
      </c>
      <c r="F1159">
        <v>24.49</v>
      </c>
      <c r="G1159">
        <v>2089</v>
      </c>
      <c r="H1159" t="s">
        <v>2007</v>
      </c>
      <c r="I1159" t="s">
        <v>52</v>
      </c>
      <c r="J1159" t="s">
        <v>31</v>
      </c>
      <c r="K1159" t="s">
        <v>80</v>
      </c>
      <c r="L1159" t="s">
        <v>590</v>
      </c>
      <c r="M1159" t="s">
        <v>239</v>
      </c>
      <c r="N1159" t="s">
        <v>2010</v>
      </c>
      <c r="O1159">
        <v>0.37</v>
      </c>
      <c r="P1159" t="s">
        <v>36</v>
      </c>
      <c r="Q1159" t="s">
        <v>56</v>
      </c>
      <c r="R1159" t="s">
        <v>74</v>
      </c>
      <c r="S1159" t="s">
        <v>2009</v>
      </c>
      <c r="T1159">
        <v>10956</v>
      </c>
      <c r="U1159" s="1">
        <v>42185</v>
      </c>
      <c r="V1159" s="1">
        <v>42193</v>
      </c>
      <c r="W1159">
        <v>22</v>
      </c>
      <c r="X1159" s="6">
        <v>12750.99</v>
      </c>
      <c r="Y1159">
        <v>88348</v>
      </c>
      <c r="Z1159">
        <v>8</v>
      </c>
      <c r="AA1159" s="10">
        <v>69</v>
      </c>
      <c r="AB1159">
        <v>1108.78</v>
      </c>
      <c r="AC1159" t="s">
        <v>3058</v>
      </c>
      <c r="AD1159" t="s">
        <v>3070</v>
      </c>
      <c r="AE1159" t="str">
        <f>IF(Orders[[#This Row],[Discount]]&gt;0, "Discounted", "Non-Discounted")</f>
        <v>Discounted</v>
      </c>
      <c r="AF1159">
        <f>IF(Orders[[#This Row],[Profit]]&lt;0,Orders[[#This Row],[Profit]], 0)</f>
        <v>0</v>
      </c>
      <c r="AG1159">
        <f>IF(Orders[[#This Row],[Profit]]&gt;0,Orders[[#This Row],[Profit]], 0)</f>
        <v>8798.18</v>
      </c>
      <c r="AH1159" s="7">
        <f>IFERROR((Orders[[#This Row],[Sales]]/Orders[[#This Row],[Profit_Prodcut/]])*100, "")</f>
        <v>144.92758729646357</v>
      </c>
      <c r="AI1159" s="9">
        <f>Orders[[#This Row],[Discount]]</f>
        <v>0.08</v>
      </c>
    </row>
    <row r="1160" spans="1:35">
      <c r="A1160">
        <v>21699</v>
      </c>
      <c r="B1160" t="s">
        <v>109</v>
      </c>
      <c r="C1160" s="9">
        <v>0.1</v>
      </c>
      <c r="D1160" s="7">
        <v>-5.38</v>
      </c>
      <c r="E1160">
        <v>3.98</v>
      </c>
      <c r="F1160">
        <v>2.97</v>
      </c>
      <c r="G1160">
        <v>2089</v>
      </c>
      <c r="H1160" t="s">
        <v>2007</v>
      </c>
      <c r="I1160" t="s">
        <v>30</v>
      </c>
      <c r="J1160" t="s">
        <v>31</v>
      </c>
      <c r="K1160" t="s">
        <v>32</v>
      </c>
      <c r="L1160" t="s">
        <v>96</v>
      </c>
      <c r="M1160" t="s">
        <v>34</v>
      </c>
      <c r="N1160" t="s">
        <v>2011</v>
      </c>
      <c r="O1160">
        <v>0.35</v>
      </c>
      <c r="P1160" t="s">
        <v>36</v>
      </c>
      <c r="Q1160" t="s">
        <v>56</v>
      </c>
      <c r="R1160" t="s">
        <v>74</v>
      </c>
      <c r="S1160" t="s">
        <v>2009</v>
      </c>
      <c r="T1160">
        <v>10956</v>
      </c>
      <c r="U1160" s="1">
        <v>42185</v>
      </c>
      <c r="V1160" s="1">
        <v>42189</v>
      </c>
      <c r="W1160">
        <v>5</v>
      </c>
      <c r="X1160" s="6">
        <v>20.54</v>
      </c>
      <c r="Y1160">
        <v>88348</v>
      </c>
      <c r="Z1160">
        <v>4</v>
      </c>
      <c r="AA1160" s="10">
        <v>-26.22</v>
      </c>
      <c r="AB1160">
        <v>2.2799999999999998</v>
      </c>
      <c r="AC1160" t="s">
        <v>3058</v>
      </c>
      <c r="AD1160" t="s">
        <v>3070</v>
      </c>
      <c r="AE1160" t="str">
        <f>IF(Orders[[#This Row],[Discount]]&gt;0, "Discounted", "Non-Discounted")</f>
        <v>Discounted</v>
      </c>
      <c r="AF1160">
        <f>IF(Orders[[#This Row],[Profit]]&lt;0,Orders[[#This Row],[Profit]], 0)</f>
        <v>-5.38</v>
      </c>
      <c r="AG1160">
        <f>IF(Orders[[#This Row],[Profit]]&gt;0,Orders[[#This Row],[Profit]], 0)</f>
        <v>0</v>
      </c>
      <c r="AH1160" s="7" t="str">
        <f>IFERROR((Orders[[#This Row],[Sales]]/Orders[[#This Row],[Profit_Prodcut/]])*100, "")</f>
        <v/>
      </c>
      <c r="AI1160" s="9">
        <f>Orders[[#This Row],[Discount]]</f>
        <v>0.1</v>
      </c>
    </row>
    <row r="1161" spans="1:35">
      <c r="A1161">
        <v>18696</v>
      </c>
      <c r="B1161" t="s">
        <v>59</v>
      </c>
      <c r="C1161" s="9">
        <v>0.08</v>
      </c>
      <c r="D1161" s="7">
        <v>3031.97</v>
      </c>
      <c r="E1161">
        <v>400.98</v>
      </c>
      <c r="F1161">
        <v>42.52</v>
      </c>
      <c r="G1161">
        <v>2094</v>
      </c>
      <c r="H1161" t="s">
        <v>2012</v>
      </c>
      <c r="I1161" t="s">
        <v>42</v>
      </c>
      <c r="J1161" t="s">
        <v>31</v>
      </c>
      <c r="K1161" t="s">
        <v>44</v>
      </c>
      <c r="L1161" t="s">
        <v>155</v>
      </c>
      <c r="M1161" t="s">
        <v>124</v>
      </c>
      <c r="N1161" t="s">
        <v>1096</v>
      </c>
      <c r="O1161">
        <v>0.71</v>
      </c>
      <c r="P1161" t="s">
        <v>36</v>
      </c>
      <c r="Q1161" t="s">
        <v>37</v>
      </c>
      <c r="R1161" t="s">
        <v>48</v>
      </c>
      <c r="S1161" t="s">
        <v>2013</v>
      </c>
      <c r="T1161">
        <v>95928</v>
      </c>
      <c r="U1161" s="1">
        <v>42040</v>
      </c>
      <c r="V1161" s="1">
        <v>42041</v>
      </c>
      <c r="W1161">
        <v>20</v>
      </c>
      <c r="X1161" s="6">
        <v>7840.04</v>
      </c>
      <c r="Y1161">
        <v>86629</v>
      </c>
      <c r="Z1161">
        <v>1</v>
      </c>
      <c r="AA1161" s="10">
        <v>38.67</v>
      </c>
      <c r="AB1161">
        <v>681.74</v>
      </c>
      <c r="AC1161" t="s">
        <v>3059</v>
      </c>
      <c r="AD1161" t="s">
        <v>3070</v>
      </c>
      <c r="AE1161" t="str">
        <f>IF(Orders[[#This Row],[Discount]]&gt;0, "Discounted", "Non-Discounted")</f>
        <v>Discounted</v>
      </c>
      <c r="AF1161">
        <f>IF(Orders[[#This Row],[Profit]]&lt;0,Orders[[#This Row],[Profit]], 0)</f>
        <v>0</v>
      </c>
      <c r="AG1161">
        <f>IF(Orders[[#This Row],[Profit]]&gt;0,Orders[[#This Row],[Profit]], 0)</f>
        <v>3031.97</v>
      </c>
      <c r="AH1161" s="7">
        <f>IFERROR((Orders[[#This Row],[Sales]]/Orders[[#This Row],[Profit_Prodcut/]])*100, "")</f>
        <v>258.5790756504847</v>
      </c>
      <c r="AI1161" s="9">
        <f>Orders[[#This Row],[Discount]]</f>
        <v>0.08</v>
      </c>
    </row>
    <row r="1162" spans="1:35">
      <c r="A1162">
        <v>18417</v>
      </c>
      <c r="B1162" t="s">
        <v>59</v>
      </c>
      <c r="C1162" s="9">
        <v>0.1</v>
      </c>
      <c r="D1162" s="7">
        <v>138.02000000000001</v>
      </c>
      <c r="E1162">
        <v>300.97000000000003</v>
      </c>
      <c r="F1162">
        <v>7.18</v>
      </c>
      <c r="G1162">
        <v>2097</v>
      </c>
      <c r="H1162" t="s">
        <v>2014</v>
      </c>
      <c r="I1162" t="s">
        <v>52</v>
      </c>
      <c r="J1162" t="s">
        <v>43</v>
      </c>
      <c r="K1162" t="s">
        <v>80</v>
      </c>
      <c r="L1162" t="s">
        <v>183</v>
      </c>
      <c r="M1162" t="s">
        <v>62</v>
      </c>
      <c r="N1162" t="s">
        <v>1091</v>
      </c>
      <c r="O1162">
        <v>0.48</v>
      </c>
      <c r="P1162" t="s">
        <v>36</v>
      </c>
      <c r="Q1162" t="s">
        <v>139</v>
      </c>
      <c r="R1162" t="s">
        <v>935</v>
      </c>
      <c r="S1162" t="s">
        <v>936</v>
      </c>
      <c r="T1162">
        <v>29915</v>
      </c>
      <c r="U1162" s="1">
        <v>42112</v>
      </c>
      <c r="V1162" s="1">
        <v>42113</v>
      </c>
      <c r="W1162">
        <v>4</v>
      </c>
      <c r="X1162" s="6">
        <v>1094.33</v>
      </c>
      <c r="Y1162">
        <v>87889</v>
      </c>
      <c r="Z1162">
        <v>1</v>
      </c>
      <c r="AA1162" s="10">
        <v>12.61</v>
      </c>
      <c r="AB1162">
        <v>121.59</v>
      </c>
      <c r="AC1162" t="s">
        <v>3061</v>
      </c>
      <c r="AD1162" t="s">
        <v>3070</v>
      </c>
      <c r="AE1162" t="str">
        <f>IF(Orders[[#This Row],[Discount]]&gt;0, "Discounted", "Non-Discounted")</f>
        <v>Discounted</v>
      </c>
      <c r="AF1162">
        <f>IF(Orders[[#This Row],[Profit]]&lt;0,Orders[[#This Row],[Profit]], 0)</f>
        <v>0</v>
      </c>
      <c r="AG1162">
        <f>IF(Orders[[#This Row],[Profit]]&gt;0,Orders[[#This Row],[Profit]], 0)</f>
        <v>138.02000000000001</v>
      </c>
      <c r="AH1162" s="7">
        <f>IFERROR((Orders[[#This Row],[Sales]]/Orders[[#This Row],[Profit_Prodcut/]])*100, "")</f>
        <v>792.87784379075492</v>
      </c>
      <c r="AI1162" s="9">
        <f>Orders[[#This Row],[Discount]]</f>
        <v>0.1</v>
      </c>
    </row>
    <row r="1163" spans="1:35">
      <c r="A1163">
        <v>18418</v>
      </c>
      <c r="B1163" t="s">
        <v>59</v>
      </c>
      <c r="C1163" s="9">
        <v>0.06</v>
      </c>
      <c r="D1163" s="7">
        <v>38.869999999999997</v>
      </c>
      <c r="E1163">
        <v>39.89</v>
      </c>
      <c r="F1163">
        <v>3.04</v>
      </c>
      <c r="G1163">
        <v>2098</v>
      </c>
      <c r="H1163" t="s">
        <v>2015</v>
      </c>
      <c r="I1163" t="s">
        <v>52</v>
      </c>
      <c r="J1163" t="s">
        <v>43</v>
      </c>
      <c r="K1163" t="s">
        <v>44</v>
      </c>
      <c r="L1163" t="s">
        <v>53</v>
      </c>
      <c r="M1163" t="s">
        <v>34</v>
      </c>
      <c r="N1163" t="s">
        <v>2016</v>
      </c>
      <c r="O1163">
        <v>0.53</v>
      </c>
      <c r="P1163" t="s">
        <v>36</v>
      </c>
      <c r="Q1163" t="s">
        <v>139</v>
      </c>
      <c r="R1163" t="s">
        <v>935</v>
      </c>
      <c r="S1163" t="s">
        <v>2017</v>
      </c>
      <c r="T1163">
        <v>29464</v>
      </c>
      <c r="U1163" s="1">
        <v>42112</v>
      </c>
      <c r="V1163" s="1">
        <v>42114</v>
      </c>
      <c r="W1163">
        <v>10</v>
      </c>
      <c r="X1163" s="6">
        <v>389.97</v>
      </c>
      <c r="Y1163">
        <v>87889</v>
      </c>
      <c r="Z1163">
        <v>2</v>
      </c>
      <c r="AA1163" s="10">
        <v>9.9700000000000006</v>
      </c>
      <c r="AB1163">
        <v>24.89</v>
      </c>
      <c r="AC1163" t="s">
        <v>3061</v>
      </c>
      <c r="AD1163" t="s">
        <v>3070</v>
      </c>
      <c r="AE1163" t="str">
        <f>IF(Orders[[#This Row],[Discount]]&gt;0, "Discounted", "Non-Discounted")</f>
        <v>Discounted</v>
      </c>
      <c r="AF1163">
        <f>IF(Orders[[#This Row],[Profit]]&lt;0,Orders[[#This Row],[Profit]], 0)</f>
        <v>0</v>
      </c>
      <c r="AG1163">
        <f>IF(Orders[[#This Row],[Profit]]&gt;0,Orders[[#This Row],[Profit]], 0)</f>
        <v>38.869999999999997</v>
      </c>
      <c r="AH1163" s="7">
        <f>IFERROR((Orders[[#This Row],[Sales]]/Orders[[#This Row],[Profit_Prodcut/]])*100, "")</f>
        <v>1003.2673012606125</v>
      </c>
      <c r="AI1163" s="9">
        <f>Orders[[#This Row],[Discount]]</f>
        <v>0.06</v>
      </c>
    </row>
    <row r="1164" spans="1:35">
      <c r="A1164">
        <v>22234</v>
      </c>
      <c r="B1164" t="s">
        <v>40</v>
      </c>
      <c r="C1164" s="9">
        <v>7.0000000000000007E-2</v>
      </c>
      <c r="D1164" s="7">
        <v>-45.53</v>
      </c>
      <c r="E1164">
        <v>14.56</v>
      </c>
      <c r="F1164">
        <v>3.5</v>
      </c>
      <c r="G1164">
        <v>2099</v>
      </c>
      <c r="H1164" t="s">
        <v>2018</v>
      </c>
      <c r="I1164" t="s">
        <v>52</v>
      </c>
      <c r="J1164" t="s">
        <v>43</v>
      </c>
      <c r="K1164" t="s">
        <v>32</v>
      </c>
      <c r="L1164" t="s">
        <v>260</v>
      </c>
      <c r="M1164" t="s">
        <v>62</v>
      </c>
      <c r="N1164" t="s">
        <v>908</v>
      </c>
      <c r="O1164">
        <v>0.57999999999999996</v>
      </c>
      <c r="P1164" t="s">
        <v>36</v>
      </c>
      <c r="Q1164" t="s">
        <v>139</v>
      </c>
      <c r="R1164" t="s">
        <v>935</v>
      </c>
      <c r="S1164" t="s">
        <v>2019</v>
      </c>
      <c r="T1164">
        <v>29577</v>
      </c>
      <c r="U1164" s="1">
        <v>42012</v>
      </c>
      <c r="V1164" s="1">
        <v>42013</v>
      </c>
      <c r="W1164">
        <v>6</v>
      </c>
      <c r="X1164" s="6">
        <v>84.59</v>
      </c>
      <c r="Y1164">
        <v>87888</v>
      </c>
      <c r="Z1164">
        <v>1</v>
      </c>
      <c r="AA1164" s="10">
        <v>-53.82</v>
      </c>
      <c r="AB1164">
        <v>6.37</v>
      </c>
      <c r="AC1164" t="s">
        <v>3057</v>
      </c>
      <c r="AD1164" t="s">
        <v>3070</v>
      </c>
      <c r="AE1164" t="str">
        <f>IF(Orders[[#This Row],[Discount]]&gt;0, "Discounted", "Non-Discounted")</f>
        <v>Discounted</v>
      </c>
      <c r="AF1164">
        <f>IF(Orders[[#This Row],[Profit]]&lt;0,Orders[[#This Row],[Profit]], 0)</f>
        <v>-45.53</v>
      </c>
      <c r="AG1164">
        <f>IF(Orders[[#This Row],[Profit]]&gt;0,Orders[[#This Row],[Profit]], 0)</f>
        <v>0</v>
      </c>
      <c r="AH1164" s="7" t="str">
        <f>IFERROR((Orders[[#This Row],[Sales]]/Orders[[#This Row],[Profit_Prodcut/]])*100, "")</f>
        <v/>
      </c>
      <c r="AI1164" s="9">
        <f>Orders[[#This Row],[Discount]]</f>
        <v>7.0000000000000007E-2</v>
      </c>
    </row>
    <row r="1165" spans="1:35">
      <c r="A1165">
        <v>5501</v>
      </c>
      <c r="B1165" t="s">
        <v>59</v>
      </c>
      <c r="C1165" s="9">
        <v>0.05</v>
      </c>
      <c r="D1165" s="7">
        <v>567.59</v>
      </c>
      <c r="E1165">
        <v>399.98</v>
      </c>
      <c r="F1165">
        <v>12.06</v>
      </c>
      <c r="G1165">
        <v>2107</v>
      </c>
      <c r="H1165" t="s">
        <v>2020</v>
      </c>
      <c r="I1165" t="s">
        <v>42</v>
      </c>
      <c r="J1165" t="s">
        <v>31</v>
      </c>
      <c r="K1165" t="s">
        <v>80</v>
      </c>
      <c r="L1165" t="s">
        <v>88</v>
      </c>
      <c r="M1165" t="s">
        <v>124</v>
      </c>
      <c r="N1165" t="s">
        <v>267</v>
      </c>
      <c r="O1165">
        <v>0.56000000000000005</v>
      </c>
      <c r="P1165" t="s">
        <v>36</v>
      </c>
      <c r="Q1165" t="s">
        <v>64</v>
      </c>
      <c r="R1165" t="s">
        <v>181</v>
      </c>
      <c r="S1165" t="s">
        <v>182</v>
      </c>
      <c r="T1165">
        <v>60601</v>
      </c>
      <c r="U1165" s="1">
        <v>42161</v>
      </c>
      <c r="V1165" s="1">
        <v>42161</v>
      </c>
      <c r="W1165">
        <v>24</v>
      </c>
      <c r="X1165" s="6">
        <v>9666.7199999999993</v>
      </c>
      <c r="Y1165">
        <v>39015</v>
      </c>
      <c r="Z1165">
        <v>0</v>
      </c>
      <c r="AA1165" s="10">
        <v>5.87</v>
      </c>
      <c r="AB1165">
        <v>508.77</v>
      </c>
      <c r="AC1165" t="s">
        <v>3058</v>
      </c>
      <c r="AD1165" t="s">
        <v>3070</v>
      </c>
      <c r="AE1165" t="str">
        <f>IF(Orders[[#This Row],[Discount]]&gt;0, "Discounted", "Non-Discounted")</f>
        <v>Discounted</v>
      </c>
      <c r="AF1165">
        <f>IF(Orders[[#This Row],[Profit]]&lt;0,Orders[[#This Row],[Profit]], 0)</f>
        <v>0</v>
      </c>
      <c r="AG1165">
        <f>IF(Orders[[#This Row],[Profit]]&gt;0,Orders[[#This Row],[Profit]], 0)</f>
        <v>567.59</v>
      </c>
      <c r="AH1165" s="7">
        <f>IFERROR((Orders[[#This Row],[Sales]]/Orders[[#This Row],[Profit_Prodcut/]])*100, "")</f>
        <v>1703.1166863404919</v>
      </c>
      <c r="AI1165" s="9">
        <f>Orders[[#This Row],[Discount]]</f>
        <v>0.05</v>
      </c>
    </row>
    <row r="1166" spans="1:35">
      <c r="A1166">
        <v>5502</v>
      </c>
      <c r="B1166" t="s">
        <v>59</v>
      </c>
      <c r="C1166" s="9">
        <v>7.0000000000000007E-2</v>
      </c>
      <c r="D1166" s="7">
        <v>-28.45</v>
      </c>
      <c r="E1166">
        <v>6.48</v>
      </c>
      <c r="F1166">
        <v>5.74</v>
      </c>
      <c r="G1166">
        <v>2107</v>
      </c>
      <c r="H1166" t="s">
        <v>2020</v>
      </c>
      <c r="I1166" t="s">
        <v>52</v>
      </c>
      <c r="J1166" t="s">
        <v>31</v>
      </c>
      <c r="K1166" t="s">
        <v>32</v>
      </c>
      <c r="L1166" t="s">
        <v>96</v>
      </c>
      <c r="M1166" t="s">
        <v>62</v>
      </c>
      <c r="N1166" t="s">
        <v>2021</v>
      </c>
      <c r="O1166">
        <v>0.37</v>
      </c>
      <c r="P1166" t="s">
        <v>36</v>
      </c>
      <c r="Q1166" t="s">
        <v>64</v>
      </c>
      <c r="R1166" t="s">
        <v>181</v>
      </c>
      <c r="S1166" t="s">
        <v>182</v>
      </c>
      <c r="T1166">
        <v>60601</v>
      </c>
      <c r="U1166" s="1">
        <v>42161</v>
      </c>
      <c r="V1166" s="1">
        <v>42161</v>
      </c>
      <c r="W1166">
        <v>20</v>
      </c>
      <c r="X1166" s="6">
        <v>134.58000000000001</v>
      </c>
      <c r="Y1166">
        <v>39015</v>
      </c>
      <c r="Z1166">
        <v>0</v>
      </c>
      <c r="AA1166" s="10">
        <v>-21.14</v>
      </c>
      <c r="AB1166">
        <v>10.130000000000001</v>
      </c>
      <c r="AC1166" t="s">
        <v>3058</v>
      </c>
      <c r="AD1166" t="s">
        <v>3070</v>
      </c>
      <c r="AE1166" t="str">
        <f>IF(Orders[[#This Row],[Discount]]&gt;0, "Discounted", "Non-Discounted")</f>
        <v>Discounted</v>
      </c>
      <c r="AF1166">
        <f>IF(Orders[[#This Row],[Profit]]&lt;0,Orders[[#This Row],[Profit]], 0)</f>
        <v>-28.45</v>
      </c>
      <c r="AG1166">
        <f>IF(Orders[[#This Row],[Profit]]&gt;0,Orders[[#This Row],[Profit]], 0)</f>
        <v>0</v>
      </c>
      <c r="AH1166" s="7" t="str">
        <f>IFERROR((Orders[[#This Row],[Sales]]/Orders[[#This Row],[Profit_Prodcut/]])*100, "")</f>
        <v/>
      </c>
      <c r="AI1166" s="9">
        <f>Orders[[#This Row],[Discount]]</f>
        <v>7.0000000000000007E-2</v>
      </c>
    </row>
    <row r="1167" spans="1:35">
      <c r="A1167">
        <v>23502</v>
      </c>
      <c r="B1167" t="s">
        <v>59</v>
      </c>
      <c r="C1167" s="9">
        <v>7.0000000000000007E-2</v>
      </c>
      <c r="D1167" s="7">
        <v>-14.22</v>
      </c>
      <c r="E1167">
        <v>6.48</v>
      </c>
      <c r="F1167">
        <v>5.74</v>
      </c>
      <c r="G1167">
        <v>2108</v>
      </c>
      <c r="H1167" t="s">
        <v>2022</v>
      </c>
      <c r="I1167" t="s">
        <v>52</v>
      </c>
      <c r="J1167" t="s">
        <v>31</v>
      </c>
      <c r="K1167" t="s">
        <v>32</v>
      </c>
      <c r="L1167" t="s">
        <v>96</v>
      </c>
      <c r="M1167" t="s">
        <v>62</v>
      </c>
      <c r="N1167" t="s">
        <v>2021</v>
      </c>
      <c r="O1167">
        <v>0.37</v>
      </c>
      <c r="P1167" t="s">
        <v>36</v>
      </c>
      <c r="Q1167" t="s">
        <v>64</v>
      </c>
      <c r="R1167" t="s">
        <v>509</v>
      </c>
      <c r="S1167" t="s">
        <v>2023</v>
      </c>
      <c r="T1167">
        <v>63129</v>
      </c>
      <c r="U1167" s="1">
        <v>42161</v>
      </c>
      <c r="V1167" s="1">
        <v>42161</v>
      </c>
      <c r="W1167">
        <v>5</v>
      </c>
      <c r="X1167" s="6">
        <v>33.65</v>
      </c>
      <c r="Y1167">
        <v>87862</v>
      </c>
      <c r="Z1167">
        <v>0</v>
      </c>
      <c r="AA1167" s="10">
        <v>-42.27</v>
      </c>
      <c r="AB1167">
        <v>2.5299999999999998</v>
      </c>
      <c r="AC1167" t="s">
        <v>3058</v>
      </c>
      <c r="AD1167" t="s">
        <v>3070</v>
      </c>
      <c r="AE1167" t="str">
        <f>IF(Orders[[#This Row],[Discount]]&gt;0, "Discounted", "Non-Discounted")</f>
        <v>Discounted</v>
      </c>
      <c r="AF1167">
        <f>IF(Orders[[#This Row],[Profit]]&lt;0,Orders[[#This Row],[Profit]], 0)</f>
        <v>-14.22</v>
      </c>
      <c r="AG1167">
        <f>IF(Orders[[#This Row],[Profit]]&gt;0,Orders[[#This Row],[Profit]], 0)</f>
        <v>0</v>
      </c>
      <c r="AH1167" s="7" t="str">
        <f>IFERROR((Orders[[#This Row],[Sales]]/Orders[[#This Row],[Profit_Prodcut/]])*100, "")</f>
        <v/>
      </c>
      <c r="AI1167" s="9">
        <f>Orders[[#This Row],[Discount]]</f>
        <v>7.0000000000000007E-2</v>
      </c>
    </row>
    <row r="1168" spans="1:35">
      <c r="A1168">
        <v>18540</v>
      </c>
      <c r="B1168" t="s">
        <v>50</v>
      </c>
      <c r="C1168" s="9">
        <v>0.08</v>
      </c>
      <c r="D1168" s="7">
        <v>-601.79999999999995</v>
      </c>
      <c r="E1168">
        <v>6.68</v>
      </c>
      <c r="F1168">
        <v>1.5</v>
      </c>
      <c r="G1168">
        <v>2114</v>
      </c>
      <c r="H1168" t="s">
        <v>2024</v>
      </c>
      <c r="I1168" t="s">
        <v>52</v>
      </c>
      <c r="J1168" t="s">
        <v>31</v>
      </c>
      <c r="K1168" t="s">
        <v>32</v>
      </c>
      <c r="L1168" t="s">
        <v>33</v>
      </c>
      <c r="M1168" t="s">
        <v>34</v>
      </c>
      <c r="N1168" t="s">
        <v>2025</v>
      </c>
      <c r="O1168">
        <v>0.48</v>
      </c>
      <c r="P1168" t="s">
        <v>36</v>
      </c>
      <c r="Q1168" t="s">
        <v>139</v>
      </c>
      <c r="R1168" t="s">
        <v>140</v>
      </c>
      <c r="S1168" t="s">
        <v>546</v>
      </c>
      <c r="T1168">
        <v>23518</v>
      </c>
      <c r="U1168" s="1">
        <v>42089</v>
      </c>
      <c r="V1168" s="1">
        <v>42091</v>
      </c>
      <c r="W1168">
        <v>10</v>
      </c>
      <c r="X1168" s="6">
        <v>66.12</v>
      </c>
      <c r="Y1168">
        <v>88403</v>
      </c>
      <c r="Z1168">
        <v>2</v>
      </c>
      <c r="AA1168" s="10">
        <v>-910.17</v>
      </c>
      <c r="AB1168">
        <v>5.75</v>
      </c>
      <c r="AC1168" t="s">
        <v>3062</v>
      </c>
      <c r="AD1168" t="s">
        <v>3070</v>
      </c>
      <c r="AE1168" t="str">
        <f>IF(Orders[[#This Row],[Discount]]&gt;0, "Discounted", "Non-Discounted")</f>
        <v>Discounted</v>
      </c>
      <c r="AF1168">
        <f>IF(Orders[[#This Row],[Profit]]&lt;0,Orders[[#This Row],[Profit]], 0)</f>
        <v>-601.79999999999995</v>
      </c>
      <c r="AG1168">
        <f>IF(Orders[[#This Row],[Profit]]&gt;0,Orders[[#This Row],[Profit]], 0)</f>
        <v>0</v>
      </c>
      <c r="AH1168" s="7" t="str">
        <f>IFERROR((Orders[[#This Row],[Sales]]/Orders[[#This Row],[Profit_Prodcut/]])*100, "")</f>
        <v/>
      </c>
      <c r="AI1168" s="9">
        <f>Orders[[#This Row],[Discount]]</f>
        <v>0.08</v>
      </c>
    </row>
    <row r="1169" spans="1:35">
      <c r="A1169">
        <v>18562</v>
      </c>
      <c r="B1169" t="s">
        <v>50</v>
      </c>
      <c r="C1169" s="9">
        <v>0.08</v>
      </c>
      <c r="D1169" s="7">
        <v>38.409999999999997</v>
      </c>
      <c r="E1169">
        <v>2.89</v>
      </c>
      <c r="F1169">
        <v>0.49</v>
      </c>
      <c r="G1169">
        <v>2114</v>
      </c>
      <c r="H1169" t="s">
        <v>2024</v>
      </c>
      <c r="I1169" t="s">
        <v>52</v>
      </c>
      <c r="J1169" t="s">
        <v>31</v>
      </c>
      <c r="K1169" t="s">
        <v>32</v>
      </c>
      <c r="L1169" t="s">
        <v>137</v>
      </c>
      <c r="M1169" t="s">
        <v>62</v>
      </c>
      <c r="N1169" t="s">
        <v>2026</v>
      </c>
      <c r="O1169">
        <v>0.38</v>
      </c>
      <c r="P1169" t="s">
        <v>36</v>
      </c>
      <c r="Q1169" t="s">
        <v>139</v>
      </c>
      <c r="R1169" t="s">
        <v>140</v>
      </c>
      <c r="S1169" t="s">
        <v>546</v>
      </c>
      <c r="T1169">
        <v>23518</v>
      </c>
      <c r="U1169" s="1">
        <v>42117</v>
      </c>
      <c r="V1169" s="1">
        <v>42117</v>
      </c>
      <c r="W1169">
        <v>1</v>
      </c>
      <c r="X1169" s="6">
        <v>3.07</v>
      </c>
      <c r="Y1169">
        <v>88404</v>
      </c>
      <c r="Z1169">
        <v>0</v>
      </c>
      <c r="AA1169" s="10">
        <v>1251.01</v>
      </c>
      <c r="AB1169">
        <v>0.27</v>
      </c>
      <c r="AC1169" t="s">
        <v>3061</v>
      </c>
      <c r="AD1169" t="s">
        <v>3070</v>
      </c>
      <c r="AE1169" t="str">
        <f>IF(Orders[[#This Row],[Discount]]&gt;0, "Discounted", "Non-Discounted")</f>
        <v>Discounted</v>
      </c>
      <c r="AF1169">
        <f>IF(Orders[[#This Row],[Profit]]&lt;0,Orders[[#This Row],[Profit]], 0)</f>
        <v>0</v>
      </c>
      <c r="AG1169">
        <f>IF(Orders[[#This Row],[Profit]]&gt;0,Orders[[#This Row],[Profit]], 0)</f>
        <v>38.409999999999997</v>
      </c>
      <c r="AH1169" s="7">
        <f>IFERROR((Orders[[#This Row],[Sales]]/Orders[[#This Row],[Profit_Prodcut/]])*100, "")</f>
        <v>7.9927102317104923</v>
      </c>
      <c r="AI1169" s="9">
        <f>Orders[[#This Row],[Discount]]</f>
        <v>0.08</v>
      </c>
    </row>
    <row r="1170" spans="1:35">
      <c r="A1170">
        <v>21066</v>
      </c>
      <c r="B1170" t="s">
        <v>50</v>
      </c>
      <c r="C1170" s="9">
        <v>7.0000000000000007E-2</v>
      </c>
      <c r="D1170" s="7">
        <v>53.11</v>
      </c>
      <c r="E1170">
        <v>226.67</v>
      </c>
      <c r="F1170">
        <v>28.16</v>
      </c>
      <c r="G1170">
        <v>2114</v>
      </c>
      <c r="H1170" t="s">
        <v>2024</v>
      </c>
      <c r="I1170" t="s">
        <v>42</v>
      </c>
      <c r="J1170" t="s">
        <v>31</v>
      </c>
      <c r="K1170" t="s">
        <v>44</v>
      </c>
      <c r="L1170" t="s">
        <v>45</v>
      </c>
      <c r="M1170" t="s">
        <v>46</v>
      </c>
      <c r="N1170" t="s">
        <v>1588</v>
      </c>
      <c r="O1170">
        <v>0.59</v>
      </c>
      <c r="P1170" t="s">
        <v>36</v>
      </c>
      <c r="Q1170" t="s">
        <v>139</v>
      </c>
      <c r="R1170" t="s">
        <v>140</v>
      </c>
      <c r="S1170" t="s">
        <v>546</v>
      </c>
      <c r="T1170">
        <v>23518</v>
      </c>
      <c r="U1170" s="1">
        <v>42061</v>
      </c>
      <c r="V1170" s="1">
        <v>42062</v>
      </c>
      <c r="W1170">
        <v>1</v>
      </c>
      <c r="X1170" s="6">
        <v>255.83</v>
      </c>
      <c r="Y1170">
        <v>88405</v>
      </c>
      <c r="Z1170">
        <v>1</v>
      </c>
      <c r="AA1170" s="10">
        <v>20.76</v>
      </c>
      <c r="AB1170">
        <v>19.260000000000002</v>
      </c>
      <c r="AC1170" t="s">
        <v>3059</v>
      </c>
      <c r="AD1170" t="s">
        <v>3070</v>
      </c>
      <c r="AE1170" t="str">
        <f>IF(Orders[[#This Row],[Discount]]&gt;0, "Discounted", "Non-Discounted")</f>
        <v>Discounted</v>
      </c>
      <c r="AF1170">
        <f>IF(Orders[[#This Row],[Profit]]&lt;0,Orders[[#This Row],[Profit]], 0)</f>
        <v>0</v>
      </c>
      <c r="AG1170">
        <f>IF(Orders[[#This Row],[Profit]]&gt;0,Orders[[#This Row],[Profit]], 0)</f>
        <v>53.11</v>
      </c>
      <c r="AH1170" s="7">
        <f>IFERROR((Orders[[#This Row],[Sales]]/Orders[[#This Row],[Profit_Prodcut/]])*100, "")</f>
        <v>481.69836189041615</v>
      </c>
      <c r="AI1170" s="9">
        <f>Orders[[#This Row],[Discount]]</f>
        <v>7.0000000000000007E-2</v>
      </c>
    </row>
    <row r="1171" spans="1:35">
      <c r="A1171">
        <v>21067</v>
      </c>
      <c r="B1171" t="s">
        <v>50</v>
      </c>
      <c r="C1171" s="9">
        <v>0.08</v>
      </c>
      <c r="D1171" s="7">
        <v>8.74</v>
      </c>
      <c r="E1171">
        <v>20.98</v>
      </c>
      <c r="F1171">
        <v>53.03</v>
      </c>
      <c r="G1171">
        <v>2114</v>
      </c>
      <c r="H1171" t="s">
        <v>2024</v>
      </c>
      <c r="I1171" t="s">
        <v>42</v>
      </c>
      <c r="J1171" t="s">
        <v>31</v>
      </c>
      <c r="K1171" t="s">
        <v>32</v>
      </c>
      <c r="L1171" t="s">
        <v>144</v>
      </c>
      <c r="M1171" t="s">
        <v>46</v>
      </c>
      <c r="N1171" t="s">
        <v>620</v>
      </c>
      <c r="O1171">
        <v>0.78</v>
      </c>
      <c r="P1171" t="s">
        <v>36</v>
      </c>
      <c r="Q1171" t="s">
        <v>139</v>
      </c>
      <c r="R1171" t="s">
        <v>140</v>
      </c>
      <c r="S1171" t="s">
        <v>546</v>
      </c>
      <c r="T1171">
        <v>23518</v>
      </c>
      <c r="U1171" s="1">
        <v>42061</v>
      </c>
      <c r="V1171" s="1">
        <v>42063</v>
      </c>
      <c r="W1171">
        <v>20</v>
      </c>
      <c r="X1171" s="6">
        <v>421.18</v>
      </c>
      <c r="Y1171">
        <v>88405</v>
      </c>
      <c r="Z1171">
        <v>2</v>
      </c>
      <c r="AA1171" s="10">
        <v>2.08</v>
      </c>
      <c r="AB1171">
        <v>36.619999999999997</v>
      </c>
      <c r="AC1171" t="s">
        <v>3059</v>
      </c>
      <c r="AD1171" t="s">
        <v>3070</v>
      </c>
      <c r="AE1171" t="str">
        <f>IF(Orders[[#This Row],[Discount]]&gt;0, "Discounted", "Non-Discounted")</f>
        <v>Discounted</v>
      </c>
      <c r="AF1171">
        <f>IF(Orders[[#This Row],[Profit]]&lt;0,Orders[[#This Row],[Profit]], 0)</f>
        <v>0</v>
      </c>
      <c r="AG1171">
        <f>IF(Orders[[#This Row],[Profit]]&gt;0,Orders[[#This Row],[Profit]], 0)</f>
        <v>8.74</v>
      </c>
      <c r="AH1171" s="7">
        <f>IFERROR((Orders[[#This Row],[Sales]]/Orders[[#This Row],[Profit_Prodcut/]])*100, "")</f>
        <v>4818.9931350114412</v>
      </c>
      <c r="AI1171" s="9">
        <f>Orders[[#This Row],[Discount]]</f>
        <v>0.08</v>
      </c>
    </row>
    <row r="1172" spans="1:35">
      <c r="A1172">
        <v>21153</v>
      </c>
      <c r="B1172" t="s">
        <v>59</v>
      </c>
      <c r="C1172" s="9">
        <v>0.02</v>
      </c>
      <c r="D1172" s="7">
        <v>636.52</v>
      </c>
      <c r="E1172">
        <v>95.95</v>
      </c>
      <c r="F1172">
        <v>74.349999999999994</v>
      </c>
      <c r="G1172">
        <v>2115</v>
      </c>
      <c r="H1172" t="s">
        <v>2027</v>
      </c>
      <c r="I1172" t="s">
        <v>42</v>
      </c>
      <c r="J1172" t="s">
        <v>31</v>
      </c>
      <c r="K1172" t="s">
        <v>44</v>
      </c>
      <c r="L1172" t="s">
        <v>45</v>
      </c>
      <c r="M1172" t="s">
        <v>46</v>
      </c>
      <c r="N1172" t="s">
        <v>2028</v>
      </c>
      <c r="O1172">
        <v>0.56999999999999995</v>
      </c>
      <c r="P1172" t="s">
        <v>36</v>
      </c>
      <c r="Q1172" t="s">
        <v>139</v>
      </c>
      <c r="R1172" t="s">
        <v>140</v>
      </c>
      <c r="S1172" t="s">
        <v>2029</v>
      </c>
      <c r="T1172">
        <v>22124</v>
      </c>
      <c r="U1172" s="1">
        <v>42123</v>
      </c>
      <c r="V1172" s="1">
        <v>42125</v>
      </c>
      <c r="W1172">
        <v>14</v>
      </c>
      <c r="X1172" s="6">
        <v>1377.46</v>
      </c>
      <c r="Y1172">
        <v>88406</v>
      </c>
      <c r="Z1172">
        <v>2</v>
      </c>
      <c r="AA1172" s="10">
        <v>46.21</v>
      </c>
      <c r="AB1172">
        <v>28.11</v>
      </c>
      <c r="AC1172" t="s">
        <v>3061</v>
      </c>
      <c r="AD1172" t="s">
        <v>3070</v>
      </c>
      <c r="AE1172" t="str">
        <f>IF(Orders[[#This Row],[Discount]]&gt;0, "Discounted", "Non-Discounted")</f>
        <v>Discounted</v>
      </c>
      <c r="AF1172">
        <f>IF(Orders[[#This Row],[Profit]]&lt;0,Orders[[#This Row],[Profit]], 0)</f>
        <v>0</v>
      </c>
      <c r="AG1172">
        <f>IF(Orders[[#This Row],[Profit]]&gt;0,Orders[[#This Row],[Profit]], 0)</f>
        <v>636.52</v>
      </c>
      <c r="AH1172" s="7">
        <f>IFERROR((Orders[[#This Row],[Sales]]/Orders[[#This Row],[Profit_Prodcut/]])*100, "")</f>
        <v>216.40482624269467</v>
      </c>
      <c r="AI1172" s="9">
        <f>Orders[[#This Row],[Discount]]</f>
        <v>0.02</v>
      </c>
    </row>
    <row r="1173" spans="1:35">
      <c r="A1173">
        <v>20249</v>
      </c>
      <c r="B1173" t="s">
        <v>28</v>
      </c>
      <c r="C1173" s="9">
        <v>0.03</v>
      </c>
      <c r="D1173" s="7">
        <v>4554.43</v>
      </c>
      <c r="E1173">
        <v>320.98</v>
      </c>
      <c r="F1173">
        <v>24.49</v>
      </c>
      <c r="G1173">
        <v>2117</v>
      </c>
      <c r="H1173" t="s">
        <v>2030</v>
      </c>
      <c r="I1173" t="s">
        <v>52</v>
      </c>
      <c r="J1173" t="s">
        <v>43</v>
      </c>
      <c r="K1173" t="s">
        <v>44</v>
      </c>
      <c r="L1173" t="s">
        <v>45</v>
      </c>
      <c r="M1173" t="s">
        <v>239</v>
      </c>
      <c r="N1173" t="s">
        <v>2031</v>
      </c>
      <c r="O1173">
        <v>0.55000000000000004</v>
      </c>
      <c r="P1173" t="s">
        <v>36</v>
      </c>
      <c r="Q1173" t="s">
        <v>64</v>
      </c>
      <c r="R1173" t="s">
        <v>133</v>
      </c>
      <c r="S1173" t="s">
        <v>1578</v>
      </c>
      <c r="T1173">
        <v>75401</v>
      </c>
      <c r="U1173" s="1">
        <v>42114</v>
      </c>
      <c r="V1173" s="1">
        <v>42116</v>
      </c>
      <c r="W1173">
        <v>20</v>
      </c>
      <c r="X1173" s="6">
        <v>6600.63</v>
      </c>
      <c r="Y1173">
        <v>90891</v>
      </c>
      <c r="Z1173">
        <v>2</v>
      </c>
      <c r="AA1173" s="10">
        <v>69</v>
      </c>
      <c r="AB1173">
        <v>204.14</v>
      </c>
      <c r="AC1173" t="s">
        <v>3061</v>
      </c>
      <c r="AD1173" t="s">
        <v>3070</v>
      </c>
      <c r="AE1173" t="str">
        <f>IF(Orders[[#This Row],[Discount]]&gt;0, "Discounted", "Non-Discounted")</f>
        <v>Discounted</v>
      </c>
      <c r="AF1173">
        <f>IF(Orders[[#This Row],[Profit]]&lt;0,Orders[[#This Row],[Profit]], 0)</f>
        <v>0</v>
      </c>
      <c r="AG1173">
        <f>IF(Orders[[#This Row],[Profit]]&gt;0,Orders[[#This Row],[Profit]], 0)</f>
        <v>4554.43</v>
      </c>
      <c r="AH1173" s="7">
        <f>IFERROR((Orders[[#This Row],[Sales]]/Orders[[#This Row],[Profit_Prodcut/]])*100, "")</f>
        <v>144.92768579163581</v>
      </c>
      <c r="AI1173" s="9">
        <f>Orders[[#This Row],[Discount]]</f>
        <v>0.03</v>
      </c>
    </row>
    <row r="1174" spans="1:35">
      <c r="A1174">
        <v>20250</v>
      </c>
      <c r="B1174" t="s">
        <v>28</v>
      </c>
      <c r="C1174" s="9">
        <v>0.06</v>
      </c>
      <c r="D1174" s="7">
        <v>618.19000000000005</v>
      </c>
      <c r="E1174">
        <v>125.99</v>
      </c>
      <c r="F1174">
        <v>8.8000000000000007</v>
      </c>
      <c r="G1174">
        <v>2117</v>
      </c>
      <c r="H1174" t="s">
        <v>2030</v>
      </c>
      <c r="I1174" t="s">
        <v>52</v>
      </c>
      <c r="J1174" t="s">
        <v>43</v>
      </c>
      <c r="K1174" t="s">
        <v>80</v>
      </c>
      <c r="L1174" t="s">
        <v>81</v>
      </c>
      <c r="M1174" t="s">
        <v>62</v>
      </c>
      <c r="N1174" t="s">
        <v>2032</v>
      </c>
      <c r="O1174">
        <v>0.59</v>
      </c>
      <c r="P1174" t="s">
        <v>36</v>
      </c>
      <c r="Q1174" t="s">
        <v>64</v>
      </c>
      <c r="R1174" t="s">
        <v>133</v>
      </c>
      <c r="S1174" t="s">
        <v>1578</v>
      </c>
      <c r="T1174">
        <v>75401</v>
      </c>
      <c r="U1174" s="1">
        <v>42114</v>
      </c>
      <c r="V1174" s="1">
        <v>42115</v>
      </c>
      <c r="W1174">
        <v>18</v>
      </c>
      <c r="X1174" s="6">
        <v>1811.99</v>
      </c>
      <c r="Y1174">
        <v>90891</v>
      </c>
      <c r="Z1174">
        <v>1</v>
      </c>
      <c r="AA1174" s="10">
        <v>34.119999999999997</v>
      </c>
      <c r="AB1174">
        <v>115.66</v>
      </c>
      <c r="AC1174" t="s">
        <v>3061</v>
      </c>
      <c r="AD1174" t="s">
        <v>3070</v>
      </c>
      <c r="AE1174" t="str">
        <f>IF(Orders[[#This Row],[Discount]]&gt;0, "Discounted", "Non-Discounted")</f>
        <v>Discounted</v>
      </c>
      <c r="AF1174">
        <f>IF(Orders[[#This Row],[Profit]]&lt;0,Orders[[#This Row],[Profit]], 0)</f>
        <v>0</v>
      </c>
      <c r="AG1174">
        <f>IF(Orders[[#This Row],[Profit]]&gt;0,Orders[[#This Row],[Profit]], 0)</f>
        <v>618.19000000000005</v>
      </c>
      <c r="AH1174" s="7">
        <f>IFERROR((Orders[[#This Row],[Sales]]/Orders[[#This Row],[Profit_Prodcut/]])*100, "")</f>
        <v>293.11214998625019</v>
      </c>
      <c r="AI1174" s="9">
        <f>Orders[[#This Row],[Discount]]</f>
        <v>0.06</v>
      </c>
    </row>
    <row r="1175" spans="1:35">
      <c r="A1175">
        <v>22231</v>
      </c>
      <c r="B1175" t="s">
        <v>50</v>
      </c>
      <c r="C1175" s="9">
        <v>0.06</v>
      </c>
      <c r="D1175" s="7">
        <v>-15.18</v>
      </c>
      <c r="E1175">
        <v>80.97</v>
      </c>
      <c r="F1175">
        <v>33.6</v>
      </c>
      <c r="G1175">
        <v>2122</v>
      </c>
      <c r="H1175" t="s">
        <v>2033</v>
      </c>
      <c r="I1175" t="s">
        <v>42</v>
      </c>
      <c r="J1175" t="s">
        <v>117</v>
      </c>
      <c r="K1175" t="s">
        <v>80</v>
      </c>
      <c r="L1175" t="s">
        <v>88</v>
      </c>
      <c r="M1175" t="s">
        <v>46</v>
      </c>
      <c r="N1175" t="s">
        <v>2034</v>
      </c>
      <c r="O1175">
        <v>0.37</v>
      </c>
      <c r="P1175" t="s">
        <v>36</v>
      </c>
      <c r="Q1175" t="s">
        <v>139</v>
      </c>
      <c r="R1175" t="s">
        <v>961</v>
      </c>
      <c r="S1175" t="s">
        <v>2035</v>
      </c>
      <c r="T1175">
        <v>72116</v>
      </c>
      <c r="U1175" s="1">
        <v>42036</v>
      </c>
      <c r="V1175" s="1">
        <v>42038</v>
      </c>
      <c r="W1175">
        <v>10</v>
      </c>
      <c r="X1175" s="6">
        <v>799.76</v>
      </c>
      <c r="Y1175">
        <v>89664</v>
      </c>
      <c r="Z1175">
        <v>2</v>
      </c>
      <c r="AA1175" s="10">
        <v>-1.9</v>
      </c>
      <c r="AB1175">
        <v>51.05</v>
      </c>
      <c r="AC1175" t="s">
        <v>3059</v>
      </c>
      <c r="AD1175" t="s">
        <v>3070</v>
      </c>
      <c r="AE1175" t="str">
        <f>IF(Orders[[#This Row],[Discount]]&gt;0, "Discounted", "Non-Discounted")</f>
        <v>Discounted</v>
      </c>
      <c r="AF1175">
        <f>IF(Orders[[#This Row],[Profit]]&lt;0,Orders[[#This Row],[Profit]], 0)</f>
        <v>-15.18</v>
      </c>
      <c r="AG1175">
        <f>IF(Orders[[#This Row],[Profit]]&gt;0,Orders[[#This Row],[Profit]], 0)</f>
        <v>0</v>
      </c>
      <c r="AH1175" s="7" t="str">
        <f>IFERROR((Orders[[#This Row],[Sales]]/Orders[[#This Row],[Profit_Prodcut/]])*100, "")</f>
        <v/>
      </c>
      <c r="AI1175" s="9">
        <f>Orders[[#This Row],[Discount]]</f>
        <v>0.06</v>
      </c>
    </row>
    <row r="1176" spans="1:35">
      <c r="A1176">
        <v>24674</v>
      </c>
      <c r="B1176" t="s">
        <v>28</v>
      </c>
      <c r="C1176" s="9">
        <v>0.04</v>
      </c>
      <c r="D1176" s="7">
        <v>-61.19</v>
      </c>
      <c r="E1176">
        <v>45.19</v>
      </c>
      <c r="F1176">
        <v>1.99</v>
      </c>
      <c r="G1176">
        <v>2124</v>
      </c>
      <c r="H1176" t="s">
        <v>2036</v>
      </c>
      <c r="I1176" t="s">
        <v>52</v>
      </c>
      <c r="J1176" t="s">
        <v>117</v>
      </c>
      <c r="K1176" t="s">
        <v>80</v>
      </c>
      <c r="L1176" t="s">
        <v>183</v>
      </c>
      <c r="M1176" t="s">
        <v>54</v>
      </c>
      <c r="N1176" t="s">
        <v>1102</v>
      </c>
      <c r="O1176">
        <v>0.55000000000000004</v>
      </c>
      <c r="P1176" t="s">
        <v>36</v>
      </c>
      <c r="Q1176" t="s">
        <v>139</v>
      </c>
      <c r="R1176" t="s">
        <v>961</v>
      </c>
      <c r="S1176" t="s">
        <v>2037</v>
      </c>
      <c r="T1176">
        <v>72301</v>
      </c>
      <c r="U1176" s="1">
        <v>42005</v>
      </c>
      <c r="V1176" s="1">
        <v>42006</v>
      </c>
      <c r="W1176">
        <v>13</v>
      </c>
      <c r="X1176" s="6">
        <v>609.09</v>
      </c>
      <c r="Y1176">
        <v>89665</v>
      </c>
      <c r="Z1176">
        <v>1</v>
      </c>
      <c r="AA1176" s="10">
        <v>-10.050000000000001</v>
      </c>
      <c r="AB1176">
        <v>25.38</v>
      </c>
      <c r="AC1176" t="s">
        <v>3057</v>
      </c>
      <c r="AD1176" t="s">
        <v>3070</v>
      </c>
      <c r="AE1176" t="str">
        <f>IF(Orders[[#This Row],[Discount]]&gt;0, "Discounted", "Non-Discounted")</f>
        <v>Discounted</v>
      </c>
      <c r="AF1176">
        <f>IF(Orders[[#This Row],[Profit]]&lt;0,Orders[[#This Row],[Profit]], 0)</f>
        <v>-61.19</v>
      </c>
      <c r="AG1176">
        <f>IF(Orders[[#This Row],[Profit]]&gt;0,Orders[[#This Row],[Profit]], 0)</f>
        <v>0</v>
      </c>
      <c r="AH1176" s="7" t="str">
        <f>IFERROR((Orders[[#This Row],[Sales]]/Orders[[#This Row],[Profit_Prodcut/]])*100, "")</f>
        <v/>
      </c>
      <c r="AI1176" s="9">
        <f>Orders[[#This Row],[Discount]]</f>
        <v>0.04</v>
      </c>
    </row>
    <row r="1177" spans="1:35">
      <c r="A1177">
        <v>23852</v>
      </c>
      <c r="B1177" t="s">
        <v>28</v>
      </c>
      <c r="C1177" s="9">
        <v>0.03</v>
      </c>
      <c r="D1177" s="7">
        <v>18.170000000000002</v>
      </c>
      <c r="E1177">
        <v>124.49</v>
      </c>
      <c r="F1177">
        <v>51.94</v>
      </c>
      <c r="G1177">
        <v>2124</v>
      </c>
      <c r="H1177" t="s">
        <v>2036</v>
      </c>
      <c r="I1177" t="s">
        <v>42</v>
      </c>
      <c r="J1177" t="s">
        <v>31</v>
      </c>
      <c r="K1177" t="s">
        <v>44</v>
      </c>
      <c r="L1177" t="s">
        <v>155</v>
      </c>
      <c r="M1177" t="s">
        <v>124</v>
      </c>
      <c r="N1177" t="s">
        <v>465</v>
      </c>
      <c r="O1177">
        <v>0.63</v>
      </c>
      <c r="P1177" t="s">
        <v>36</v>
      </c>
      <c r="Q1177" t="s">
        <v>139</v>
      </c>
      <c r="R1177" t="s">
        <v>961</v>
      </c>
      <c r="S1177" t="s">
        <v>2037</v>
      </c>
      <c r="T1177">
        <v>72301</v>
      </c>
      <c r="U1177" s="1">
        <v>42089</v>
      </c>
      <c r="V1177" s="1">
        <v>42090</v>
      </c>
      <c r="W1177">
        <v>21</v>
      </c>
      <c r="X1177" s="6">
        <v>2761.94</v>
      </c>
      <c r="Y1177">
        <v>89666</v>
      </c>
      <c r="Z1177">
        <v>1</v>
      </c>
      <c r="AA1177" s="10">
        <v>0.66</v>
      </c>
      <c r="AB1177">
        <v>85.42</v>
      </c>
      <c r="AC1177" t="s">
        <v>3062</v>
      </c>
      <c r="AD1177" t="s">
        <v>3070</v>
      </c>
      <c r="AE1177" t="str">
        <f>IF(Orders[[#This Row],[Discount]]&gt;0, "Discounted", "Non-Discounted")</f>
        <v>Discounted</v>
      </c>
      <c r="AF1177">
        <f>IF(Orders[[#This Row],[Profit]]&lt;0,Orders[[#This Row],[Profit]], 0)</f>
        <v>0</v>
      </c>
      <c r="AG1177">
        <f>IF(Orders[[#This Row],[Profit]]&gt;0,Orders[[#This Row],[Profit]], 0)</f>
        <v>18.170000000000002</v>
      </c>
      <c r="AH1177" s="7">
        <f>IFERROR((Orders[[#This Row],[Sales]]/Orders[[#This Row],[Profit_Prodcut/]])*100, "")</f>
        <v>15200.550357732523</v>
      </c>
      <c r="AI1177" s="9">
        <f>Orders[[#This Row],[Discount]]</f>
        <v>0.03</v>
      </c>
    </row>
    <row r="1178" spans="1:35">
      <c r="A1178">
        <v>24091</v>
      </c>
      <c r="B1178" t="s">
        <v>50</v>
      </c>
      <c r="C1178" s="9">
        <v>0.1</v>
      </c>
      <c r="D1178" s="7">
        <v>-49.53</v>
      </c>
      <c r="E1178">
        <v>5.98</v>
      </c>
      <c r="F1178">
        <v>5.14</v>
      </c>
      <c r="G1178">
        <v>2127</v>
      </c>
      <c r="H1178" t="s">
        <v>2038</v>
      </c>
      <c r="I1178" t="s">
        <v>52</v>
      </c>
      <c r="J1178" t="s">
        <v>43</v>
      </c>
      <c r="K1178" t="s">
        <v>32</v>
      </c>
      <c r="L1178" t="s">
        <v>96</v>
      </c>
      <c r="M1178" t="s">
        <v>62</v>
      </c>
      <c r="N1178" t="s">
        <v>2039</v>
      </c>
      <c r="O1178">
        <v>0.36</v>
      </c>
      <c r="P1178" t="s">
        <v>36</v>
      </c>
      <c r="Q1178" t="s">
        <v>64</v>
      </c>
      <c r="R1178" t="s">
        <v>303</v>
      </c>
      <c r="S1178" t="s">
        <v>2040</v>
      </c>
      <c r="T1178">
        <v>48310</v>
      </c>
      <c r="U1178" s="1">
        <v>42081</v>
      </c>
      <c r="V1178" s="1">
        <v>42083</v>
      </c>
      <c r="W1178">
        <v>6</v>
      </c>
      <c r="X1178" s="6">
        <v>33.950000000000003</v>
      </c>
      <c r="Y1178">
        <v>88418</v>
      </c>
      <c r="Z1178">
        <v>2</v>
      </c>
      <c r="AA1178" s="10">
        <v>-145.88999999999999</v>
      </c>
      <c r="AB1178">
        <v>3.77</v>
      </c>
      <c r="AC1178" t="s">
        <v>3062</v>
      </c>
      <c r="AD1178" t="s">
        <v>3070</v>
      </c>
      <c r="AE1178" t="str">
        <f>IF(Orders[[#This Row],[Discount]]&gt;0, "Discounted", "Non-Discounted")</f>
        <v>Discounted</v>
      </c>
      <c r="AF1178">
        <f>IF(Orders[[#This Row],[Profit]]&lt;0,Orders[[#This Row],[Profit]], 0)</f>
        <v>-49.53</v>
      </c>
      <c r="AG1178">
        <f>IF(Orders[[#This Row],[Profit]]&gt;0,Orders[[#This Row],[Profit]], 0)</f>
        <v>0</v>
      </c>
      <c r="AH1178" s="7" t="str">
        <f>IFERROR((Orders[[#This Row],[Sales]]/Orders[[#This Row],[Profit_Prodcut/]])*100, "")</f>
        <v/>
      </c>
      <c r="AI1178" s="9">
        <f>Orders[[#This Row],[Discount]]</f>
        <v>0.1</v>
      </c>
    </row>
    <row r="1179" spans="1:35">
      <c r="A1179">
        <v>21902</v>
      </c>
      <c r="B1179" t="s">
        <v>28</v>
      </c>
      <c r="C1179" s="9">
        <v>0.09</v>
      </c>
      <c r="D1179" s="7">
        <v>-407.85</v>
      </c>
      <c r="E1179">
        <v>150.97999999999999</v>
      </c>
      <c r="F1179">
        <v>66.27</v>
      </c>
      <c r="G1179">
        <v>2131</v>
      </c>
      <c r="H1179" t="s">
        <v>2041</v>
      </c>
      <c r="I1179" t="s">
        <v>42</v>
      </c>
      <c r="J1179" t="s">
        <v>43</v>
      </c>
      <c r="K1179" t="s">
        <v>44</v>
      </c>
      <c r="L1179" t="s">
        <v>194</v>
      </c>
      <c r="M1179" t="s">
        <v>124</v>
      </c>
      <c r="N1179" t="s">
        <v>2042</v>
      </c>
      <c r="O1179">
        <v>0.65</v>
      </c>
      <c r="P1179" t="s">
        <v>36</v>
      </c>
      <c r="Q1179" t="s">
        <v>64</v>
      </c>
      <c r="R1179" t="s">
        <v>509</v>
      </c>
      <c r="S1179" t="s">
        <v>2043</v>
      </c>
      <c r="T1179">
        <v>64118</v>
      </c>
      <c r="U1179" s="1">
        <v>42007</v>
      </c>
      <c r="V1179" s="1">
        <v>42008</v>
      </c>
      <c r="W1179">
        <v>2</v>
      </c>
      <c r="X1179" s="6">
        <v>302.33999999999997</v>
      </c>
      <c r="Y1179">
        <v>90079</v>
      </c>
      <c r="Z1179">
        <v>1</v>
      </c>
      <c r="AA1179" s="10">
        <v>-134.9</v>
      </c>
      <c r="AB1179">
        <v>29.9</v>
      </c>
      <c r="AC1179" t="s">
        <v>3057</v>
      </c>
      <c r="AD1179" t="s">
        <v>3070</v>
      </c>
      <c r="AE1179" t="str">
        <f>IF(Orders[[#This Row],[Discount]]&gt;0, "Discounted", "Non-Discounted")</f>
        <v>Discounted</v>
      </c>
      <c r="AF1179">
        <f>IF(Orders[[#This Row],[Profit]]&lt;0,Orders[[#This Row],[Profit]], 0)</f>
        <v>-407.85</v>
      </c>
      <c r="AG1179">
        <f>IF(Orders[[#This Row],[Profit]]&gt;0,Orders[[#This Row],[Profit]], 0)</f>
        <v>0</v>
      </c>
      <c r="AH1179" s="7" t="str">
        <f>IFERROR((Orders[[#This Row],[Sales]]/Orders[[#This Row],[Profit_Prodcut/]])*100, "")</f>
        <v/>
      </c>
      <c r="AI1179" s="9">
        <f>Orders[[#This Row],[Discount]]</f>
        <v>0.09</v>
      </c>
    </row>
    <row r="1180" spans="1:35">
      <c r="A1180">
        <v>21964</v>
      </c>
      <c r="B1180" t="s">
        <v>109</v>
      </c>
      <c r="C1180" s="9">
        <v>0.05</v>
      </c>
      <c r="D1180" s="7">
        <v>-191.26</v>
      </c>
      <c r="E1180">
        <v>30.42</v>
      </c>
      <c r="F1180">
        <v>8.65</v>
      </c>
      <c r="G1180">
        <v>2132</v>
      </c>
      <c r="H1180" t="s">
        <v>2044</v>
      </c>
      <c r="I1180" t="s">
        <v>30</v>
      </c>
      <c r="J1180" t="s">
        <v>43</v>
      </c>
      <c r="K1180" t="s">
        <v>80</v>
      </c>
      <c r="L1180" t="s">
        <v>183</v>
      </c>
      <c r="M1180" t="s">
        <v>62</v>
      </c>
      <c r="N1180" t="s">
        <v>1198</v>
      </c>
      <c r="O1180">
        <v>0.74</v>
      </c>
      <c r="P1180" t="s">
        <v>36</v>
      </c>
      <c r="Q1180" t="s">
        <v>64</v>
      </c>
      <c r="R1180" t="s">
        <v>509</v>
      </c>
      <c r="S1180" t="s">
        <v>2045</v>
      </c>
      <c r="T1180">
        <v>63042</v>
      </c>
      <c r="U1180" s="1">
        <v>42014</v>
      </c>
      <c r="V1180" s="1">
        <v>42018</v>
      </c>
      <c r="W1180">
        <v>11</v>
      </c>
      <c r="X1180" s="6">
        <v>334.44</v>
      </c>
      <c r="Y1180">
        <v>90078</v>
      </c>
      <c r="Z1180">
        <v>4</v>
      </c>
      <c r="AA1180" s="10">
        <v>-57.19</v>
      </c>
      <c r="AB1180">
        <v>17.600000000000001</v>
      </c>
      <c r="AC1180" t="s">
        <v>3057</v>
      </c>
      <c r="AD1180" t="s">
        <v>3070</v>
      </c>
      <c r="AE1180" t="str">
        <f>IF(Orders[[#This Row],[Discount]]&gt;0, "Discounted", "Non-Discounted")</f>
        <v>Discounted</v>
      </c>
      <c r="AF1180">
        <f>IF(Orders[[#This Row],[Profit]]&lt;0,Orders[[#This Row],[Profit]], 0)</f>
        <v>-191.26</v>
      </c>
      <c r="AG1180">
        <f>IF(Orders[[#This Row],[Profit]]&gt;0,Orders[[#This Row],[Profit]], 0)</f>
        <v>0</v>
      </c>
      <c r="AH1180" s="7" t="str">
        <f>IFERROR((Orders[[#This Row],[Sales]]/Orders[[#This Row],[Profit_Prodcut/]])*100, "")</f>
        <v/>
      </c>
      <c r="AI1180" s="9">
        <f>Orders[[#This Row],[Discount]]</f>
        <v>0.05</v>
      </c>
    </row>
    <row r="1181" spans="1:35">
      <c r="A1181">
        <v>24348</v>
      </c>
      <c r="B1181" t="s">
        <v>28</v>
      </c>
      <c r="C1181" s="9">
        <v>0.01</v>
      </c>
      <c r="D1181" s="7">
        <v>196.52</v>
      </c>
      <c r="E1181">
        <v>28.99</v>
      </c>
      <c r="F1181">
        <v>8.59</v>
      </c>
      <c r="G1181">
        <v>2135</v>
      </c>
      <c r="H1181" t="s">
        <v>2046</v>
      </c>
      <c r="I1181" t="s">
        <v>52</v>
      </c>
      <c r="J1181" t="s">
        <v>43</v>
      </c>
      <c r="K1181" t="s">
        <v>80</v>
      </c>
      <c r="L1181" t="s">
        <v>81</v>
      </c>
      <c r="M1181" t="s">
        <v>89</v>
      </c>
      <c r="N1181" t="s">
        <v>2047</v>
      </c>
      <c r="O1181">
        <v>0.56000000000000005</v>
      </c>
      <c r="P1181" t="s">
        <v>36</v>
      </c>
      <c r="Q1181" t="s">
        <v>37</v>
      </c>
      <c r="R1181" t="s">
        <v>369</v>
      </c>
      <c r="S1181" t="s">
        <v>2048</v>
      </c>
      <c r="T1181">
        <v>88101</v>
      </c>
      <c r="U1181" s="1">
        <v>42041</v>
      </c>
      <c r="V1181" s="1">
        <v>42042</v>
      </c>
      <c r="W1181">
        <v>21</v>
      </c>
      <c r="X1181" s="6">
        <v>556.61</v>
      </c>
      <c r="Y1181">
        <v>91583</v>
      </c>
      <c r="Z1181">
        <v>1</v>
      </c>
      <c r="AA1181" s="10">
        <v>35.31</v>
      </c>
      <c r="AB1181">
        <v>5.62</v>
      </c>
      <c r="AC1181" t="s">
        <v>3059</v>
      </c>
      <c r="AD1181" t="s">
        <v>3070</v>
      </c>
      <c r="AE1181" t="str">
        <f>IF(Orders[[#This Row],[Discount]]&gt;0, "Discounted", "Non-Discounted")</f>
        <v>Discounted</v>
      </c>
      <c r="AF1181">
        <f>IF(Orders[[#This Row],[Profit]]&lt;0,Orders[[#This Row],[Profit]], 0)</f>
        <v>0</v>
      </c>
      <c r="AG1181">
        <f>IF(Orders[[#This Row],[Profit]]&gt;0,Orders[[#This Row],[Profit]], 0)</f>
        <v>196.52</v>
      </c>
      <c r="AH1181" s="7">
        <f>IFERROR((Orders[[#This Row],[Sales]]/Orders[[#This Row],[Profit_Prodcut/]])*100, "")</f>
        <v>283.2332587014044</v>
      </c>
      <c r="AI1181" s="9">
        <f>Orders[[#This Row],[Discount]]</f>
        <v>0.01</v>
      </c>
    </row>
    <row r="1182" spans="1:35">
      <c r="A1182">
        <v>20138</v>
      </c>
      <c r="B1182" t="s">
        <v>40</v>
      </c>
      <c r="C1182" s="9">
        <v>0</v>
      </c>
      <c r="D1182" s="7">
        <v>-343.87</v>
      </c>
      <c r="E1182">
        <v>6.98</v>
      </c>
      <c r="F1182">
        <v>1.6</v>
      </c>
      <c r="G1182">
        <v>2137</v>
      </c>
      <c r="H1182" t="s">
        <v>2049</v>
      </c>
      <c r="I1182" t="s">
        <v>52</v>
      </c>
      <c r="J1182" t="s">
        <v>31</v>
      </c>
      <c r="K1182" t="s">
        <v>32</v>
      </c>
      <c r="L1182" t="s">
        <v>96</v>
      </c>
      <c r="M1182" t="s">
        <v>34</v>
      </c>
      <c r="N1182" t="s">
        <v>958</v>
      </c>
      <c r="O1182">
        <v>0.38</v>
      </c>
      <c r="P1182" t="s">
        <v>36</v>
      </c>
      <c r="Q1182" t="s">
        <v>139</v>
      </c>
      <c r="R1182" t="s">
        <v>365</v>
      </c>
      <c r="S1182" t="s">
        <v>2050</v>
      </c>
      <c r="T1182">
        <v>33407</v>
      </c>
      <c r="U1182" s="1">
        <v>42035</v>
      </c>
      <c r="V1182" s="1">
        <v>42037</v>
      </c>
      <c r="W1182">
        <v>9</v>
      </c>
      <c r="X1182" s="6">
        <v>64.48</v>
      </c>
      <c r="Y1182">
        <v>86002</v>
      </c>
      <c r="Z1182">
        <v>2</v>
      </c>
      <c r="AA1182" s="10">
        <v>-533.29</v>
      </c>
      <c r="AB1182">
        <v>0</v>
      </c>
      <c r="AC1182" t="s">
        <v>3057</v>
      </c>
      <c r="AD1182" t="s">
        <v>3071</v>
      </c>
      <c r="AE1182" t="str">
        <f>IF(Orders[[#This Row],[Discount]]&gt;0, "Discounted", "Non-Discounted")</f>
        <v>Non-Discounted</v>
      </c>
      <c r="AF1182">
        <f>IF(Orders[[#This Row],[Profit]]&lt;0,Orders[[#This Row],[Profit]], 0)</f>
        <v>-343.87</v>
      </c>
      <c r="AG1182">
        <f>IF(Orders[[#This Row],[Profit]]&gt;0,Orders[[#This Row],[Profit]], 0)</f>
        <v>0</v>
      </c>
      <c r="AH1182" s="7" t="str">
        <f>IFERROR((Orders[[#This Row],[Sales]]/Orders[[#This Row],[Profit_Prodcut/]])*100, "")</f>
        <v/>
      </c>
      <c r="AI1182" s="9">
        <f>Orders[[#This Row],[Discount]]</f>
        <v>0</v>
      </c>
    </row>
    <row r="1183" spans="1:35">
      <c r="A1183">
        <v>20712</v>
      </c>
      <c r="B1183" t="s">
        <v>50</v>
      </c>
      <c r="C1183" s="9">
        <v>0.05</v>
      </c>
      <c r="D1183" s="7">
        <v>-3971.06</v>
      </c>
      <c r="E1183">
        <v>2550.14</v>
      </c>
      <c r="F1183">
        <v>29.7</v>
      </c>
      <c r="G1183">
        <v>2139</v>
      </c>
      <c r="H1183" t="s">
        <v>2051</v>
      </c>
      <c r="I1183" t="s">
        <v>42</v>
      </c>
      <c r="J1183" t="s">
        <v>31</v>
      </c>
      <c r="K1183" t="s">
        <v>80</v>
      </c>
      <c r="L1183" t="s">
        <v>88</v>
      </c>
      <c r="M1183" t="s">
        <v>46</v>
      </c>
      <c r="N1183" t="s">
        <v>1219</v>
      </c>
      <c r="O1183">
        <v>0.56999999999999995</v>
      </c>
      <c r="P1183" t="s">
        <v>36</v>
      </c>
      <c r="Q1183" t="s">
        <v>64</v>
      </c>
      <c r="R1183" t="s">
        <v>1860</v>
      </c>
      <c r="S1183" t="s">
        <v>459</v>
      </c>
      <c r="T1183">
        <v>53094</v>
      </c>
      <c r="U1183" s="1">
        <v>42110</v>
      </c>
      <c r="V1183" s="1">
        <v>42111</v>
      </c>
      <c r="W1183">
        <v>2</v>
      </c>
      <c r="X1183" s="6">
        <v>4845.2700000000004</v>
      </c>
      <c r="Y1183">
        <v>86003</v>
      </c>
      <c r="Z1183">
        <v>1</v>
      </c>
      <c r="AA1183" s="10">
        <v>-81.96</v>
      </c>
      <c r="AB1183">
        <v>255.01</v>
      </c>
      <c r="AC1183" t="s">
        <v>3061</v>
      </c>
      <c r="AD1183" t="s">
        <v>3070</v>
      </c>
      <c r="AE1183" t="str">
        <f>IF(Orders[[#This Row],[Discount]]&gt;0, "Discounted", "Non-Discounted")</f>
        <v>Discounted</v>
      </c>
      <c r="AF1183">
        <f>IF(Orders[[#This Row],[Profit]]&lt;0,Orders[[#This Row],[Profit]], 0)</f>
        <v>-3971.06</v>
      </c>
      <c r="AG1183">
        <f>IF(Orders[[#This Row],[Profit]]&gt;0,Orders[[#This Row],[Profit]], 0)</f>
        <v>0</v>
      </c>
      <c r="AH1183" s="7" t="str">
        <f>IFERROR((Orders[[#This Row],[Sales]]/Orders[[#This Row],[Profit_Prodcut/]])*100, "")</f>
        <v/>
      </c>
      <c r="AI1183" s="9">
        <f>Orders[[#This Row],[Discount]]</f>
        <v>0.05</v>
      </c>
    </row>
    <row r="1184" spans="1:35">
      <c r="A1184">
        <v>18409</v>
      </c>
      <c r="B1184" t="s">
        <v>28</v>
      </c>
      <c r="C1184" s="9">
        <v>0.01</v>
      </c>
      <c r="D1184" s="7">
        <v>-18.48</v>
      </c>
      <c r="E1184">
        <v>5.44</v>
      </c>
      <c r="F1184">
        <v>7.46</v>
      </c>
      <c r="G1184">
        <v>2141</v>
      </c>
      <c r="H1184" t="s">
        <v>2052</v>
      </c>
      <c r="I1184" t="s">
        <v>52</v>
      </c>
      <c r="J1184" t="s">
        <v>43</v>
      </c>
      <c r="K1184" t="s">
        <v>32</v>
      </c>
      <c r="L1184" t="s">
        <v>112</v>
      </c>
      <c r="M1184" t="s">
        <v>62</v>
      </c>
      <c r="N1184" t="s">
        <v>1169</v>
      </c>
      <c r="O1184">
        <v>0.36</v>
      </c>
      <c r="P1184" t="s">
        <v>36</v>
      </c>
      <c r="Q1184" t="s">
        <v>37</v>
      </c>
      <c r="R1184" t="s">
        <v>258</v>
      </c>
      <c r="S1184" t="s">
        <v>1948</v>
      </c>
      <c r="T1184">
        <v>81301</v>
      </c>
      <c r="U1184" s="1">
        <v>42053</v>
      </c>
      <c r="V1184" s="1">
        <v>42054</v>
      </c>
      <c r="W1184">
        <v>3</v>
      </c>
      <c r="X1184" s="6">
        <v>19.68</v>
      </c>
      <c r="Y1184">
        <v>87570</v>
      </c>
      <c r="Z1184">
        <v>1</v>
      </c>
      <c r="AA1184" s="10">
        <v>-93.89</v>
      </c>
      <c r="AB1184">
        <v>0.2</v>
      </c>
      <c r="AC1184" t="s">
        <v>3059</v>
      </c>
      <c r="AD1184" t="s">
        <v>3070</v>
      </c>
      <c r="AE1184" t="str">
        <f>IF(Orders[[#This Row],[Discount]]&gt;0, "Discounted", "Non-Discounted")</f>
        <v>Discounted</v>
      </c>
      <c r="AF1184">
        <f>IF(Orders[[#This Row],[Profit]]&lt;0,Orders[[#This Row],[Profit]], 0)</f>
        <v>-18.48</v>
      </c>
      <c r="AG1184">
        <f>IF(Orders[[#This Row],[Profit]]&gt;0,Orders[[#This Row],[Profit]], 0)</f>
        <v>0</v>
      </c>
      <c r="AH1184" s="7" t="str">
        <f>IFERROR((Orders[[#This Row],[Sales]]/Orders[[#This Row],[Profit_Prodcut/]])*100, "")</f>
        <v/>
      </c>
      <c r="AI1184" s="9">
        <f>Orders[[#This Row],[Discount]]</f>
        <v>0.01</v>
      </c>
    </row>
    <row r="1185" spans="1:35">
      <c r="A1185">
        <v>18410</v>
      </c>
      <c r="B1185" t="s">
        <v>28</v>
      </c>
      <c r="C1185" s="9">
        <v>0.02</v>
      </c>
      <c r="D1185" s="7">
        <v>-381.84</v>
      </c>
      <c r="E1185">
        <v>549.99</v>
      </c>
      <c r="F1185">
        <v>49</v>
      </c>
      <c r="G1185">
        <v>2141</v>
      </c>
      <c r="H1185" t="s">
        <v>2052</v>
      </c>
      <c r="I1185" t="s">
        <v>42</v>
      </c>
      <c r="J1185" t="s">
        <v>43</v>
      </c>
      <c r="K1185" t="s">
        <v>80</v>
      </c>
      <c r="L1185" t="s">
        <v>590</v>
      </c>
      <c r="M1185" t="s">
        <v>46</v>
      </c>
      <c r="N1185" t="s">
        <v>659</v>
      </c>
      <c r="O1185">
        <v>0.35</v>
      </c>
      <c r="P1185" t="s">
        <v>36</v>
      </c>
      <c r="Q1185" t="s">
        <v>37</v>
      </c>
      <c r="R1185" t="s">
        <v>258</v>
      </c>
      <c r="S1185" t="s">
        <v>1948</v>
      </c>
      <c r="T1185">
        <v>81301</v>
      </c>
      <c r="U1185" s="1">
        <v>42053</v>
      </c>
      <c r="V1185" s="1">
        <v>42055</v>
      </c>
      <c r="W1185">
        <v>18</v>
      </c>
      <c r="X1185" s="6">
        <v>9798.84</v>
      </c>
      <c r="Y1185">
        <v>87570</v>
      </c>
      <c r="Z1185">
        <v>2</v>
      </c>
      <c r="AA1185" s="10">
        <v>-3.9</v>
      </c>
      <c r="AB1185">
        <v>199.98</v>
      </c>
      <c r="AC1185" t="s">
        <v>3059</v>
      </c>
      <c r="AD1185" t="s">
        <v>3070</v>
      </c>
      <c r="AE1185" t="str">
        <f>IF(Orders[[#This Row],[Discount]]&gt;0, "Discounted", "Non-Discounted")</f>
        <v>Discounted</v>
      </c>
      <c r="AF1185">
        <f>IF(Orders[[#This Row],[Profit]]&lt;0,Orders[[#This Row],[Profit]], 0)</f>
        <v>-381.84</v>
      </c>
      <c r="AG1185">
        <f>IF(Orders[[#This Row],[Profit]]&gt;0,Orders[[#This Row],[Profit]], 0)</f>
        <v>0</v>
      </c>
      <c r="AH1185" s="7" t="str">
        <f>IFERROR((Orders[[#This Row],[Sales]]/Orders[[#This Row],[Profit_Prodcut/]])*100, "")</f>
        <v/>
      </c>
      <c r="AI1185" s="9">
        <f>Orders[[#This Row],[Discount]]</f>
        <v>0.02</v>
      </c>
    </row>
    <row r="1186" spans="1:35">
      <c r="A1186">
        <v>18411</v>
      </c>
      <c r="B1186" t="s">
        <v>28</v>
      </c>
      <c r="C1186" s="9">
        <v>0.03</v>
      </c>
      <c r="D1186" s="7">
        <v>12.55</v>
      </c>
      <c r="E1186">
        <v>22.01</v>
      </c>
      <c r="F1186">
        <v>5.53</v>
      </c>
      <c r="G1186">
        <v>2141</v>
      </c>
      <c r="H1186" t="s">
        <v>2052</v>
      </c>
      <c r="I1186" t="s">
        <v>30</v>
      </c>
      <c r="J1186" t="s">
        <v>43</v>
      </c>
      <c r="K1186" t="s">
        <v>32</v>
      </c>
      <c r="L1186" t="s">
        <v>33</v>
      </c>
      <c r="M1186" t="s">
        <v>54</v>
      </c>
      <c r="N1186" t="s">
        <v>2053</v>
      </c>
      <c r="O1186">
        <v>0.59</v>
      </c>
      <c r="P1186" t="s">
        <v>36</v>
      </c>
      <c r="Q1186" t="s">
        <v>37</v>
      </c>
      <c r="R1186" t="s">
        <v>258</v>
      </c>
      <c r="S1186" t="s">
        <v>1948</v>
      </c>
      <c r="T1186">
        <v>81301</v>
      </c>
      <c r="U1186" s="1">
        <v>42053</v>
      </c>
      <c r="V1186" s="1">
        <v>42054</v>
      </c>
      <c r="W1186">
        <v>7</v>
      </c>
      <c r="X1186" s="6">
        <v>154.11000000000001</v>
      </c>
      <c r="Y1186">
        <v>87570</v>
      </c>
      <c r="Z1186">
        <v>1</v>
      </c>
      <c r="AA1186" s="10">
        <v>8.14</v>
      </c>
      <c r="AB1186">
        <v>4.7699999999999996</v>
      </c>
      <c r="AC1186" t="s">
        <v>3059</v>
      </c>
      <c r="AD1186" t="s">
        <v>3070</v>
      </c>
      <c r="AE1186" t="str">
        <f>IF(Orders[[#This Row],[Discount]]&gt;0, "Discounted", "Non-Discounted")</f>
        <v>Discounted</v>
      </c>
      <c r="AF1186">
        <f>IF(Orders[[#This Row],[Profit]]&lt;0,Orders[[#This Row],[Profit]], 0)</f>
        <v>0</v>
      </c>
      <c r="AG1186">
        <f>IF(Orders[[#This Row],[Profit]]&gt;0,Orders[[#This Row],[Profit]], 0)</f>
        <v>12.55</v>
      </c>
      <c r="AH1186" s="7">
        <f>IFERROR((Orders[[#This Row],[Sales]]/Orders[[#This Row],[Profit_Prodcut/]])*100, "")</f>
        <v>1227.9681274900399</v>
      </c>
      <c r="AI1186" s="9">
        <f>Orders[[#This Row],[Discount]]</f>
        <v>0.03</v>
      </c>
    </row>
    <row r="1187" spans="1:35">
      <c r="A1187">
        <v>18412</v>
      </c>
      <c r="B1187" t="s">
        <v>28</v>
      </c>
      <c r="C1187" s="9">
        <v>0.09</v>
      </c>
      <c r="D1187" s="7">
        <v>45.33</v>
      </c>
      <c r="E1187">
        <v>34.76</v>
      </c>
      <c r="F1187">
        <v>8.2200000000000006</v>
      </c>
      <c r="G1187">
        <v>2141</v>
      </c>
      <c r="H1187" t="s">
        <v>2052</v>
      </c>
      <c r="I1187" t="s">
        <v>52</v>
      </c>
      <c r="J1187" t="s">
        <v>43</v>
      </c>
      <c r="K1187" t="s">
        <v>32</v>
      </c>
      <c r="L1187" t="s">
        <v>144</v>
      </c>
      <c r="M1187" t="s">
        <v>62</v>
      </c>
      <c r="N1187" t="s">
        <v>2054</v>
      </c>
      <c r="O1187">
        <v>0.56999999999999995</v>
      </c>
      <c r="P1187" t="s">
        <v>36</v>
      </c>
      <c r="Q1187" t="s">
        <v>37</v>
      </c>
      <c r="R1187" t="s">
        <v>258</v>
      </c>
      <c r="S1187" t="s">
        <v>1948</v>
      </c>
      <c r="T1187">
        <v>81301</v>
      </c>
      <c r="U1187" s="1">
        <v>42053</v>
      </c>
      <c r="V1187" s="1">
        <v>42055</v>
      </c>
      <c r="W1187">
        <v>7</v>
      </c>
      <c r="X1187" s="6">
        <v>242.97</v>
      </c>
      <c r="Y1187">
        <v>87570</v>
      </c>
      <c r="Z1187">
        <v>2</v>
      </c>
      <c r="AA1187" s="10">
        <v>18.66</v>
      </c>
      <c r="AB1187">
        <v>24.03</v>
      </c>
      <c r="AC1187" t="s">
        <v>3059</v>
      </c>
      <c r="AD1187" t="s">
        <v>3070</v>
      </c>
      <c r="AE1187" t="str">
        <f>IF(Orders[[#This Row],[Discount]]&gt;0, "Discounted", "Non-Discounted")</f>
        <v>Discounted</v>
      </c>
      <c r="AF1187">
        <f>IF(Orders[[#This Row],[Profit]]&lt;0,Orders[[#This Row],[Profit]], 0)</f>
        <v>0</v>
      </c>
      <c r="AG1187">
        <f>IF(Orders[[#This Row],[Profit]]&gt;0,Orders[[#This Row],[Profit]], 0)</f>
        <v>45.33</v>
      </c>
      <c r="AH1187" s="7">
        <f>IFERROR((Orders[[#This Row],[Sales]]/Orders[[#This Row],[Profit_Prodcut/]])*100, "")</f>
        <v>536.00264725347449</v>
      </c>
      <c r="AI1187" s="9">
        <f>Orders[[#This Row],[Discount]]</f>
        <v>0.09</v>
      </c>
    </row>
    <row r="1188" spans="1:35">
      <c r="A1188">
        <v>23249</v>
      </c>
      <c r="B1188" t="s">
        <v>28</v>
      </c>
      <c r="C1188" s="9">
        <v>0.08</v>
      </c>
      <c r="D1188" s="7">
        <v>33.659999999999997</v>
      </c>
      <c r="E1188">
        <v>17.149999999999999</v>
      </c>
      <c r="F1188">
        <v>4.96</v>
      </c>
      <c r="G1188">
        <v>2143</v>
      </c>
      <c r="H1188" t="s">
        <v>2055</v>
      </c>
      <c r="I1188" t="s">
        <v>52</v>
      </c>
      <c r="J1188" t="s">
        <v>43</v>
      </c>
      <c r="K1188" t="s">
        <v>32</v>
      </c>
      <c r="L1188" t="s">
        <v>144</v>
      </c>
      <c r="M1188" t="s">
        <v>62</v>
      </c>
      <c r="N1188" t="s">
        <v>608</v>
      </c>
      <c r="O1188">
        <v>0.57999999999999996</v>
      </c>
      <c r="P1188" t="s">
        <v>36</v>
      </c>
      <c r="Q1188" t="s">
        <v>139</v>
      </c>
      <c r="R1188" t="s">
        <v>140</v>
      </c>
      <c r="S1188" t="s">
        <v>2056</v>
      </c>
      <c r="T1188">
        <v>20151</v>
      </c>
      <c r="U1188" s="1">
        <v>42168</v>
      </c>
      <c r="V1188" s="1">
        <v>42171</v>
      </c>
      <c r="W1188">
        <v>12</v>
      </c>
      <c r="X1188" s="6">
        <v>200.61</v>
      </c>
      <c r="Y1188">
        <v>87569</v>
      </c>
      <c r="Z1188">
        <v>3</v>
      </c>
      <c r="AA1188" s="10">
        <v>16.78</v>
      </c>
      <c r="AB1188">
        <v>17.440000000000001</v>
      </c>
      <c r="AC1188" t="s">
        <v>3058</v>
      </c>
      <c r="AD1188" t="s">
        <v>3070</v>
      </c>
      <c r="AE1188" t="str">
        <f>IF(Orders[[#This Row],[Discount]]&gt;0, "Discounted", "Non-Discounted")</f>
        <v>Discounted</v>
      </c>
      <c r="AF1188">
        <f>IF(Orders[[#This Row],[Profit]]&lt;0,Orders[[#This Row],[Profit]], 0)</f>
        <v>0</v>
      </c>
      <c r="AG1188">
        <f>IF(Orders[[#This Row],[Profit]]&gt;0,Orders[[#This Row],[Profit]], 0)</f>
        <v>33.659999999999997</v>
      </c>
      <c r="AH1188" s="7">
        <f>IFERROR((Orders[[#This Row],[Sales]]/Orders[[#This Row],[Profit_Prodcut/]])*100, "")</f>
        <v>595.98930481283435</v>
      </c>
      <c r="AI1188" s="9">
        <f>Orders[[#This Row],[Discount]]</f>
        <v>0.08</v>
      </c>
    </row>
    <row r="1189" spans="1:35">
      <c r="A1189">
        <v>24264</v>
      </c>
      <c r="B1189" t="s">
        <v>59</v>
      </c>
      <c r="C1189" s="9">
        <v>0</v>
      </c>
      <c r="D1189" s="7">
        <v>15.68</v>
      </c>
      <c r="E1189">
        <v>20.28</v>
      </c>
      <c r="F1189">
        <v>14.39</v>
      </c>
      <c r="G1189">
        <v>2145</v>
      </c>
      <c r="H1189" t="s">
        <v>2057</v>
      </c>
      <c r="I1189" t="s">
        <v>52</v>
      </c>
      <c r="J1189" t="s">
        <v>31</v>
      </c>
      <c r="K1189" t="s">
        <v>44</v>
      </c>
      <c r="L1189" t="s">
        <v>53</v>
      </c>
      <c r="M1189" t="s">
        <v>62</v>
      </c>
      <c r="N1189" t="s">
        <v>1912</v>
      </c>
      <c r="O1189">
        <v>0.47</v>
      </c>
      <c r="P1189" t="s">
        <v>36</v>
      </c>
      <c r="Q1189" t="s">
        <v>139</v>
      </c>
      <c r="R1189" t="s">
        <v>365</v>
      </c>
      <c r="S1189" t="s">
        <v>2058</v>
      </c>
      <c r="T1189">
        <v>33311</v>
      </c>
      <c r="U1189" s="1">
        <v>42045</v>
      </c>
      <c r="V1189" s="1">
        <v>42047</v>
      </c>
      <c r="W1189">
        <v>11</v>
      </c>
      <c r="X1189" s="6">
        <v>237.83</v>
      </c>
      <c r="Y1189">
        <v>87072</v>
      </c>
      <c r="Z1189">
        <v>2</v>
      </c>
      <c r="AA1189" s="10">
        <v>6.59</v>
      </c>
      <c r="AB1189">
        <v>0</v>
      </c>
      <c r="AC1189" t="s">
        <v>3059</v>
      </c>
      <c r="AD1189" t="s">
        <v>3071</v>
      </c>
      <c r="AE1189" t="str">
        <f>IF(Orders[[#This Row],[Discount]]&gt;0, "Discounted", "Non-Discounted")</f>
        <v>Non-Discounted</v>
      </c>
      <c r="AF1189">
        <f>IF(Orders[[#This Row],[Profit]]&lt;0,Orders[[#This Row],[Profit]], 0)</f>
        <v>0</v>
      </c>
      <c r="AG1189">
        <f>IF(Orders[[#This Row],[Profit]]&gt;0,Orders[[#This Row],[Profit]], 0)</f>
        <v>15.68</v>
      </c>
      <c r="AH1189" s="7">
        <f>IFERROR((Orders[[#This Row],[Sales]]/Orders[[#This Row],[Profit_Prodcut/]])*100, "")</f>
        <v>1516.7729591836735</v>
      </c>
      <c r="AI1189" s="9">
        <f>Orders[[#This Row],[Discount]]</f>
        <v>0</v>
      </c>
    </row>
    <row r="1190" spans="1:35">
      <c r="A1190">
        <v>23795</v>
      </c>
      <c r="B1190" t="s">
        <v>109</v>
      </c>
      <c r="C1190" s="9">
        <v>0.05</v>
      </c>
      <c r="D1190" s="7">
        <v>52.78</v>
      </c>
      <c r="E1190">
        <v>20.34</v>
      </c>
      <c r="F1190">
        <v>35</v>
      </c>
      <c r="G1190">
        <v>2146</v>
      </c>
      <c r="H1190" t="s">
        <v>2059</v>
      </c>
      <c r="I1190" t="s">
        <v>52</v>
      </c>
      <c r="J1190" t="s">
        <v>31</v>
      </c>
      <c r="K1190" t="s">
        <v>32</v>
      </c>
      <c r="L1190" t="s">
        <v>144</v>
      </c>
      <c r="M1190" t="s">
        <v>239</v>
      </c>
      <c r="N1190" t="s">
        <v>378</v>
      </c>
      <c r="O1190">
        <v>0.84</v>
      </c>
      <c r="P1190" t="s">
        <v>36</v>
      </c>
      <c r="Q1190" t="s">
        <v>139</v>
      </c>
      <c r="R1190" t="s">
        <v>140</v>
      </c>
      <c r="S1190" t="s">
        <v>2056</v>
      </c>
      <c r="T1190">
        <v>20151</v>
      </c>
      <c r="U1190" s="1">
        <v>42010</v>
      </c>
      <c r="V1190" s="1">
        <v>42014</v>
      </c>
      <c r="W1190">
        <v>2</v>
      </c>
      <c r="X1190" s="6">
        <v>53.02</v>
      </c>
      <c r="Y1190">
        <v>87071</v>
      </c>
      <c r="Z1190">
        <v>4</v>
      </c>
      <c r="AA1190" s="10">
        <v>99.54</v>
      </c>
      <c r="AB1190">
        <v>2.79</v>
      </c>
      <c r="AC1190" t="s">
        <v>3057</v>
      </c>
      <c r="AD1190" t="s">
        <v>3070</v>
      </c>
      <c r="AE1190" t="str">
        <f>IF(Orders[[#This Row],[Discount]]&gt;0, "Discounted", "Non-Discounted")</f>
        <v>Discounted</v>
      </c>
      <c r="AF1190">
        <f>IF(Orders[[#This Row],[Profit]]&lt;0,Orders[[#This Row],[Profit]], 0)</f>
        <v>0</v>
      </c>
      <c r="AG1190">
        <f>IF(Orders[[#This Row],[Profit]]&gt;0,Orders[[#This Row],[Profit]], 0)</f>
        <v>52.78</v>
      </c>
      <c r="AH1190" s="7">
        <f>IFERROR((Orders[[#This Row],[Sales]]/Orders[[#This Row],[Profit_Prodcut/]])*100, "")</f>
        <v>100.45471769609702</v>
      </c>
      <c r="AI1190" s="9">
        <f>Orders[[#This Row],[Discount]]</f>
        <v>0.05</v>
      </c>
    </row>
    <row r="1191" spans="1:35">
      <c r="A1191">
        <v>22555</v>
      </c>
      <c r="B1191" t="s">
        <v>40</v>
      </c>
      <c r="C1191" s="9">
        <v>0.08</v>
      </c>
      <c r="D1191" s="7">
        <v>-162.82</v>
      </c>
      <c r="E1191">
        <v>243.98</v>
      </c>
      <c r="F1191">
        <v>43.32</v>
      </c>
      <c r="G1191">
        <v>2151</v>
      </c>
      <c r="H1191" t="s">
        <v>2060</v>
      </c>
      <c r="I1191" t="s">
        <v>42</v>
      </c>
      <c r="J1191" t="s">
        <v>31</v>
      </c>
      <c r="K1191" t="s">
        <v>44</v>
      </c>
      <c r="L1191" t="s">
        <v>45</v>
      </c>
      <c r="M1191" t="s">
        <v>46</v>
      </c>
      <c r="N1191" t="s">
        <v>2061</v>
      </c>
      <c r="O1191">
        <v>0.55000000000000004</v>
      </c>
      <c r="P1191" t="s">
        <v>36</v>
      </c>
      <c r="Q1191" t="s">
        <v>64</v>
      </c>
      <c r="R1191" t="s">
        <v>333</v>
      </c>
      <c r="S1191" t="s">
        <v>2062</v>
      </c>
      <c r="T1191">
        <v>52001</v>
      </c>
      <c r="U1191" s="1">
        <v>42009</v>
      </c>
      <c r="V1191" s="1">
        <v>42010</v>
      </c>
      <c r="W1191">
        <v>1</v>
      </c>
      <c r="X1191" s="6">
        <v>248.84</v>
      </c>
      <c r="Y1191">
        <v>90404</v>
      </c>
      <c r="Z1191">
        <v>1</v>
      </c>
      <c r="AA1191" s="10">
        <v>-65.430000000000007</v>
      </c>
      <c r="AB1191">
        <v>21.64</v>
      </c>
      <c r="AC1191" t="s">
        <v>3057</v>
      </c>
      <c r="AD1191" t="s">
        <v>3070</v>
      </c>
      <c r="AE1191" t="str">
        <f>IF(Orders[[#This Row],[Discount]]&gt;0, "Discounted", "Non-Discounted")</f>
        <v>Discounted</v>
      </c>
      <c r="AF1191">
        <f>IF(Orders[[#This Row],[Profit]]&lt;0,Orders[[#This Row],[Profit]], 0)</f>
        <v>-162.82</v>
      </c>
      <c r="AG1191">
        <f>IF(Orders[[#This Row],[Profit]]&gt;0,Orders[[#This Row],[Profit]], 0)</f>
        <v>0</v>
      </c>
      <c r="AH1191" s="7" t="str">
        <f>IFERROR((Orders[[#This Row],[Sales]]/Orders[[#This Row],[Profit_Prodcut/]])*100, "")</f>
        <v/>
      </c>
      <c r="AI1191" s="9">
        <f>Orders[[#This Row],[Discount]]</f>
        <v>0.08</v>
      </c>
    </row>
    <row r="1192" spans="1:35">
      <c r="A1192">
        <v>24791</v>
      </c>
      <c r="B1192" t="s">
        <v>28</v>
      </c>
      <c r="C1192" s="9">
        <v>0.08</v>
      </c>
      <c r="D1192" s="7">
        <v>-6.93</v>
      </c>
      <c r="E1192">
        <v>5.74</v>
      </c>
      <c r="F1192">
        <v>5.01</v>
      </c>
      <c r="G1192">
        <v>2151</v>
      </c>
      <c r="H1192" t="s">
        <v>2060</v>
      </c>
      <c r="I1192" t="s">
        <v>52</v>
      </c>
      <c r="J1192" t="s">
        <v>31</v>
      </c>
      <c r="K1192" t="s">
        <v>32</v>
      </c>
      <c r="L1192" t="s">
        <v>112</v>
      </c>
      <c r="M1192" t="s">
        <v>62</v>
      </c>
      <c r="N1192" t="s">
        <v>2063</v>
      </c>
      <c r="O1192">
        <v>0.39</v>
      </c>
      <c r="P1192" t="s">
        <v>36</v>
      </c>
      <c r="Q1192" t="s">
        <v>64</v>
      </c>
      <c r="R1192" t="s">
        <v>333</v>
      </c>
      <c r="S1192" t="s">
        <v>2062</v>
      </c>
      <c r="T1192">
        <v>52001</v>
      </c>
      <c r="U1192" s="1">
        <v>42044</v>
      </c>
      <c r="V1192" s="1">
        <v>42046</v>
      </c>
      <c r="W1192">
        <v>1</v>
      </c>
      <c r="X1192" s="6">
        <v>7.21</v>
      </c>
      <c r="Y1192">
        <v>90405</v>
      </c>
      <c r="Z1192">
        <v>2</v>
      </c>
      <c r="AA1192" s="10">
        <v>-96.13</v>
      </c>
      <c r="AB1192">
        <v>0.63</v>
      </c>
      <c r="AC1192" t="s">
        <v>3059</v>
      </c>
      <c r="AD1192" t="s">
        <v>3070</v>
      </c>
      <c r="AE1192" t="str">
        <f>IF(Orders[[#This Row],[Discount]]&gt;0, "Discounted", "Non-Discounted")</f>
        <v>Discounted</v>
      </c>
      <c r="AF1192">
        <f>IF(Orders[[#This Row],[Profit]]&lt;0,Orders[[#This Row],[Profit]], 0)</f>
        <v>-6.93</v>
      </c>
      <c r="AG1192">
        <f>IF(Orders[[#This Row],[Profit]]&gt;0,Orders[[#This Row],[Profit]], 0)</f>
        <v>0</v>
      </c>
      <c r="AH1192" s="7" t="str">
        <f>IFERROR((Orders[[#This Row],[Sales]]/Orders[[#This Row],[Profit_Prodcut/]])*100, "")</f>
        <v/>
      </c>
      <c r="AI1192" s="9">
        <f>Orders[[#This Row],[Discount]]</f>
        <v>0.08</v>
      </c>
    </row>
    <row r="1193" spans="1:35">
      <c r="A1193">
        <v>21834</v>
      </c>
      <c r="B1193" t="s">
        <v>109</v>
      </c>
      <c r="C1193" s="9">
        <v>0.05</v>
      </c>
      <c r="D1193" s="7">
        <v>-118.54</v>
      </c>
      <c r="E1193">
        <v>55.5</v>
      </c>
      <c r="F1193">
        <v>52.2</v>
      </c>
      <c r="G1193">
        <v>2157</v>
      </c>
      <c r="H1193" t="s">
        <v>2064</v>
      </c>
      <c r="I1193" t="s">
        <v>52</v>
      </c>
      <c r="J1193" t="s">
        <v>43</v>
      </c>
      <c r="K1193" t="s">
        <v>44</v>
      </c>
      <c r="L1193" t="s">
        <v>53</v>
      </c>
      <c r="M1193" t="s">
        <v>89</v>
      </c>
      <c r="N1193" t="s">
        <v>2065</v>
      </c>
      <c r="O1193">
        <v>0.72</v>
      </c>
      <c r="P1193" t="s">
        <v>36</v>
      </c>
      <c r="Q1193" t="s">
        <v>64</v>
      </c>
      <c r="R1193" t="s">
        <v>303</v>
      </c>
      <c r="S1193" t="s">
        <v>2066</v>
      </c>
      <c r="T1193">
        <v>48093</v>
      </c>
      <c r="U1193" s="1">
        <v>42079</v>
      </c>
      <c r="V1193" s="1">
        <v>42079</v>
      </c>
      <c r="W1193">
        <v>4</v>
      </c>
      <c r="X1193" s="6">
        <v>253.87</v>
      </c>
      <c r="Y1193">
        <v>90385</v>
      </c>
      <c r="Z1193">
        <v>0</v>
      </c>
      <c r="AA1193" s="10">
        <v>-46.69</v>
      </c>
      <c r="AB1193">
        <v>13.36</v>
      </c>
      <c r="AC1193" t="s">
        <v>3062</v>
      </c>
      <c r="AD1193" t="s">
        <v>3070</v>
      </c>
      <c r="AE1193" t="str">
        <f>IF(Orders[[#This Row],[Discount]]&gt;0, "Discounted", "Non-Discounted")</f>
        <v>Discounted</v>
      </c>
      <c r="AF1193">
        <f>IF(Orders[[#This Row],[Profit]]&lt;0,Orders[[#This Row],[Profit]], 0)</f>
        <v>-118.54</v>
      </c>
      <c r="AG1193">
        <f>IF(Orders[[#This Row],[Profit]]&gt;0,Orders[[#This Row],[Profit]], 0)</f>
        <v>0</v>
      </c>
      <c r="AH1193" s="7" t="str">
        <f>IFERROR((Orders[[#This Row],[Sales]]/Orders[[#This Row],[Profit_Prodcut/]])*100, "")</f>
        <v/>
      </c>
      <c r="AI1193" s="9">
        <f>Orders[[#This Row],[Discount]]</f>
        <v>0.05</v>
      </c>
    </row>
    <row r="1194" spans="1:35">
      <c r="A1194">
        <v>21835</v>
      </c>
      <c r="B1194" t="s">
        <v>109</v>
      </c>
      <c r="C1194" s="9">
        <v>0.05</v>
      </c>
      <c r="D1194" s="7">
        <v>2963.48</v>
      </c>
      <c r="E1194">
        <v>442.14</v>
      </c>
      <c r="F1194">
        <v>14.7</v>
      </c>
      <c r="G1194">
        <v>2157</v>
      </c>
      <c r="H1194" t="s">
        <v>2064</v>
      </c>
      <c r="I1194" t="s">
        <v>42</v>
      </c>
      <c r="J1194" t="s">
        <v>43</v>
      </c>
      <c r="K1194" t="s">
        <v>80</v>
      </c>
      <c r="L1194" t="s">
        <v>88</v>
      </c>
      <c r="M1194" t="s">
        <v>46</v>
      </c>
      <c r="N1194" t="s">
        <v>339</v>
      </c>
      <c r="O1194">
        <v>0.56000000000000005</v>
      </c>
      <c r="P1194" t="s">
        <v>36</v>
      </c>
      <c r="Q1194" t="s">
        <v>64</v>
      </c>
      <c r="R1194" t="s">
        <v>303</v>
      </c>
      <c r="S1194" t="s">
        <v>2066</v>
      </c>
      <c r="T1194">
        <v>48093</v>
      </c>
      <c r="U1194" s="1">
        <v>42079</v>
      </c>
      <c r="V1194" s="1">
        <v>42088</v>
      </c>
      <c r="W1194">
        <v>14</v>
      </c>
      <c r="X1194" s="6">
        <v>5880.46</v>
      </c>
      <c r="Y1194">
        <v>90385</v>
      </c>
      <c r="Z1194">
        <v>9</v>
      </c>
      <c r="AA1194" s="10">
        <v>50.4</v>
      </c>
      <c r="AB1194">
        <v>309.5</v>
      </c>
      <c r="AC1194" t="s">
        <v>3062</v>
      </c>
      <c r="AD1194" t="s">
        <v>3070</v>
      </c>
      <c r="AE1194" t="str">
        <f>IF(Orders[[#This Row],[Discount]]&gt;0, "Discounted", "Non-Discounted")</f>
        <v>Discounted</v>
      </c>
      <c r="AF1194">
        <f>IF(Orders[[#This Row],[Profit]]&lt;0,Orders[[#This Row],[Profit]], 0)</f>
        <v>0</v>
      </c>
      <c r="AG1194">
        <f>IF(Orders[[#This Row],[Profit]]&gt;0,Orders[[#This Row],[Profit]], 0)</f>
        <v>2963.48</v>
      </c>
      <c r="AH1194" s="7">
        <f>IFERROR((Orders[[#This Row],[Sales]]/Orders[[#This Row],[Profit_Prodcut/]])*100, "")</f>
        <v>198.43089880815799</v>
      </c>
      <c r="AI1194" s="9">
        <f>Orders[[#This Row],[Discount]]</f>
        <v>0.05</v>
      </c>
    </row>
    <row r="1195" spans="1:35">
      <c r="A1195">
        <v>21975</v>
      </c>
      <c r="B1195" t="s">
        <v>28</v>
      </c>
      <c r="C1195" s="9">
        <v>7.0000000000000007E-2</v>
      </c>
      <c r="D1195" s="7">
        <v>398.3</v>
      </c>
      <c r="E1195">
        <v>30.93</v>
      </c>
      <c r="F1195">
        <v>3.92</v>
      </c>
      <c r="G1195">
        <v>2157</v>
      </c>
      <c r="H1195" t="s">
        <v>2064</v>
      </c>
      <c r="I1195" t="s">
        <v>52</v>
      </c>
      <c r="J1195" t="s">
        <v>43</v>
      </c>
      <c r="K1195" t="s">
        <v>44</v>
      </c>
      <c r="L1195" t="s">
        <v>53</v>
      </c>
      <c r="M1195" t="s">
        <v>54</v>
      </c>
      <c r="N1195" t="s">
        <v>1752</v>
      </c>
      <c r="O1195">
        <v>0.44</v>
      </c>
      <c r="P1195" t="s">
        <v>36</v>
      </c>
      <c r="Q1195" t="s">
        <v>64</v>
      </c>
      <c r="R1195" t="s">
        <v>303</v>
      </c>
      <c r="S1195" t="s">
        <v>2066</v>
      </c>
      <c r="T1195">
        <v>48093</v>
      </c>
      <c r="U1195" s="1">
        <v>42127</v>
      </c>
      <c r="V1195" s="1">
        <v>42128</v>
      </c>
      <c r="W1195">
        <v>19</v>
      </c>
      <c r="X1195" s="6">
        <v>577.25</v>
      </c>
      <c r="Y1195">
        <v>90386</v>
      </c>
      <c r="Z1195">
        <v>1</v>
      </c>
      <c r="AA1195" s="10">
        <v>69</v>
      </c>
      <c r="AB1195">
        <v>43.45</v>
      </c>
      <c r="AC1195" t="s">
        <v>3060</v>
      </c>
      <c r="AD1195" t="s">
        <v>3070</v>
      </c>
      <c r="AE1195" t="str">
        <f>IF(Orders[[#This Row],[Discount]]&gt;0, "Discounted", "Non-Discounted")</f>
        <v>Discounted</v>
      </c>
      <c r="AF1195">
        <f>IF(Orders[[#This Row],[Profit]]&lt;0,Orders[[#This Row],[Profit]], 0)</f>
        <v>0</v>
      </c>
      <c r="AG1195">
        <f>IF(Orders[[#This Row],[Profit]]&gt;0,Orders[[#This Row],[Profit]], 0)</f>
        <v>398.3</v>
      </c>
      <c r="AH1195" s="7">
        <f>IFERROR((Orders[[#This Row],[Sales]]/Orders[[#This Row],[Profit_Prodcut/]])*100, "")</f>
        <v>144.92844589505398</v>
      </c>
      <c r="AI1195" s="9">
        <f>Orders[[#This Row],[Discount]]</f>
        <v>7.0000000000000007E-2</v>
      </c>
    </row>
    <row r="1196" spans="1:35">
      <c r="A1196">
        <v>21976</v>
      </c>
      <c r="B1196" t="s">
        <v>28</v>
      </c>
      <c r="C1196" s="9">
        <v>0.05</v>
      </c>
      <c r="D1196" s="7">
        <v>709.85</v>
      </c>
      <c r="E1196">
        <v>297.48</v>
      </c>
      <c r="F1196">
        <v>18.059999999999999</v>
      </c>
      <c r="G1196">
        <v>2157</v>
      </c>
      <c r="H1196" t="s">
        <v>2064</v>
      </c>
      <c r="I1196" t="s">
        <v>42</v>
      </c>
      <c r="J1196" t="s">
        <v>43</v>
      </c>
      <c r="K1196" t="s">
        <v>80</v>
      </c>
      <c r="L1196" t="s">
        <v>88</v>
      </c>
      <c r="M1196" t="s">
        <v>46</v>
      </c>
      <c r="N1196" t="s">
        <v>568</v>
      </c>
      <c r="O1196">
        <v>0.6</v>
      </c>
      <c r="P1196" t="s">
        <v>36</v>
      </c>
      <c r="Q1196" t="s">
        <v>64</v>
      </c>
      <c r="R1196" t="s">
        <v>303</v>
      </c>
      <c r="S1196" t="s">
        <v>2066</v>
      </c>
      <c r="T1196">
        <v>48093</v>
      </c>
      <c r="U1196" s="1">
        <v>42127</v>
      </c>
      <c r="V1196" s="1">
        <v>42128</v>
      </c>
      <c r="W1196">
        <v>14</v>
      </c>
      <c r="X1196" s="6">
        <v>4075.18</v>
      </c>
      <c r="Y1196">
        <v>90386</v>
      </c>
      <c r="Z1196">
        <v>1</v>
      </c>
      <c r="AA1196" s="10">
        <v>17.420000000000002</v>
      </c>
      <c r="AB1196">
        <v>214.48</v>
      </c>
      <c r="AC1196" t="s">
        <v>3060</v>
      </c>
      <c r="AD1196" t="s">
        <v>3070</v>
      </c>
      <c r="AE1196" t="str">
        <f>IF(Orders[[#This Row],[Discount]]&gt;0, "Discounted", "Non-Discounted")</f>
        <v>Discounted</v>
      </c>
      <c r="AF1196">
        <f>IF(Orders[[#This Row],[Profit]]&lt;0,Orders[[#This Row],[Profit]], 0)</f>
        <v>0</v>
      </c>
      <c r="AG1196">
        <f>IF(Orders[[#This Row],[Profit]]&gt;0,Orders[[#This Row],[Profit]], 0)</f>
        <v>709.85</v>
      </c>
      <c r="AH1196" s="7">
        <f>IFERROR((Orders[[#This Row],[Sales]]/Orders[[#This Row],[Profit_Prodcut/]])*100, "")</f>
        <v>574.09030076776787</v>
      </c>
      <c r="AI1196" s="9">
        <f>Orders[[#This Row],[Discount]]</f>
        <v>0.05</v>
      </c>
    </row>
    <row r="1197" spans="1:35">
      <c r="A1197">
        <v>21977</v>
      </c>
      <c r="B1197" t="s">
        <v>28</v>
      </c>
      <c r="C1197" s="9">
        <v>7.0000000000000007E-2</v>
      </c>
      <c r="D1197" s="7">
        <v>80.81</v>
      </c>
      <c r="E1197">
        <v>296.18</v>
      </c>
      <c r="F1197">
        <v>54.12</v>
      </c>
      <c r="G1197">
        <v>2157</v>
      </c>
      <c r="H1197" t="s">
        <v>2064</v>
      </c>
      <c r="I1197" t="s">
        <v>42</v>
      </c>
      <c r="J1197" t="s">
        <v>43</v>
      </c>
      <c r="K1197" t="s">
        <v>44</v>
      </c>
      <c r="L1197" t="s">
        <v>155</v>
      </c>
      <c r="M1197" t="s">
        <v>124</v>
      </c>
      <c r="N1197" t="s">
        <v>156</v>
      </c>
      <c r="O1197">
        <v>0.76</v>
      </c>
      <c r="P1197" t="s">
        <v>36</v>
      </c>
      <c r="Q1197" t="s">
        <v>64</v>
      </c>
      <c r="R1197" t="s">
        <v>303</v>
      </c>
      <c r="S1197" t="s">
        <v>2066</v>
      </c>
      <c r="T1197">
        <v>48093</v>
      </c>
      <c r="U1197" s="1">
        <v>42127</v>
      </c>
      <c r="V1197" s="1">
        <v>42129</v>
      </c>
      <c r="W1197">
        <v>6</v>
      </c>
      <c r="X1197" s="6">
        <v>1798.23</v>
      </c>
      <c r="Y1197">
        <v>90386</v>
      </c>
      <c r="Z1197">
        <v>2</v>
      </c>
      <c r="AA1197" s="10">
        <v>4.49</v>
      </c>
      <c r="AB1197">
        <v>135.35</v>
      </c>
      <c r="AC1197" t="s">
        <v>3060</v>
      </c>
      <c r="AD1197" t="s">
        <v>3070</v>
      </c>
      <c r="AE1197" t="str">
        <f>IF(Orders[[#This Row],[Discount]]&gt;0, "Discounted", "Non-Discounted")</f>
        <v>Discounted</v>
      </c>
      <c r="AF1197">
        <f>IF(Orders[[#This Row],[Profit]]&lt;0,Orders[[#This Row],[Profit]], 0)</f>
        <v>0</v>
      </c>
      <c r="AG1197">
        <f>IF(Orders[[#This Row],[Profit]]&gt;0,Orders[[#This Row],[Profit]], 0)</f>
        <v>80.81</v>
      </c>
      <c r="AH1197" s="7">
        <f>IFERROR((Orders[[#This Row],[Sales]]/Orders[[#This Row],[Profit_Prodcut/]])*100, "")</f>
        <v>2225.2567751515903</v>
      </c>
      <c r="AI1197" s="9">
        <f>Orders[[#This Row],[Discount]]</f>
        <v>7.0000000000000007E-2</v>
      </c>
    </row>
    <row r="1198" spans="1:35">
      <c r="A1198">
        <v>23775</v>
      </c>
      <c r="B1198" t="s">
        <v>59</v>
      </c>
      <c r="C1198" s="9">
        <v>0.08</v>
      </c>
      <c r="D1198" s="7">
        <v>371.27</v>
      </c>
      <c r="E1198">
        <v>30.98</v>
      </c>
      <c r="F1198">
        <v>8.74</v>
      </c>
      <c r="G1198">
        <v>2159</v>
      </c>
      <c r="H1198" t="s">
        <v>2067</v>
      </c>
      <c r="I1198" t="s">
        <v>52</v>
      </c>
      <c r="J1198" t="s">
        <v>31</v>
      </c>
      <c r="K1198" t="s">
        <v>32</v>
      </c>
      <c r="L1198" t="s">
        <v>96</v>
      </c>
      <c r="M1198" t="s">
        <v>62</v>
      </c>
      <c r="N1198" t="s">
        <v>2068</v>
      </c>
      <c r="O1198">
        <v>0.4</v>
      </c>
      <c r="P1198" t="s">
        <v>36</v>
      </c>
      <c r="Q1198" t="s">
        <v>64</v>
      </c>
      <c r="R1198" t="s">
        <v>303</v>
      </c>
      <c r="S1198" t="s">
        <v>2069</v>
      </c>
      <c r="T1198">
        <v>48185</v>
      </c>
      <c r="U1198" s="1">
        <v>42144</v>
      </c>
      <c r="V1198" s="1">
        <v>42145</v>
      </c>
      <c r="W1198">
        <v>25</v>
      </c>
      <c r="X1198" s="6">
        <v>727.2</v>
      </c>
      <c r="Y1198">
        <v>90387</v>
      </c>
      <c r="Z1198">
        <v>1</v>
      </c>
      <c r="AA1198" s="10">
        <v>51.06</v>
      </c>
      <c r="AB1198">
        <v>63.23</v>
      </c>
      <c r="AC1198" t="s">
        <v>3060</v>
      </c>
      <c r="AD1198" t="s">
        <v>3070</v>
      </c>
      <c r="AE1198" t="str">
        <f>IF(Orders[[#This Row],[Discount]]&gt;0, "Discounted", "Non-Discounted")</f>
        <v>Discounted</v>
      </c>
      <c r="AF1198">
        <f>IF(Orders[[#This Row],[Profit]]&lt;0,Orders[[#This Row],[Profit]], 0)</f>
        <v>0</v>
      </c>
      <c r="AG1198">
        <f>IF(Orders[[#This Row],[Profit]]&gt;0,Orders[[#This Row],[Profit]], 0)</f>
        <v>371.27</v>
      </c>
      <c r="AH1198" s="7">
        <f>IFERROR((Orders[[#This Row],[Sales]]/Orders[[#This Row],[Profit_Prodcut/]])*100, "")</f>
        <v>195.86823605462334</v>
      </c>
      <c r="AI1198" s="9">
        <f>Orders[[#This Row],[Discount]]</f>
        <v>0.08</v>
      </c>
    </row>
    <row r="1199" spans="1:35">
      <c r="A1199">
        <v>23773</v>
      </c>
      <c r="B1199" t="s">
        <v>59</v>
      </c>
      <c r="C1199" s="9">
        <v>0.09</v>
      </c>
      <c r="D1199" s="7">
        <v>77</v>
      </c>
      <c r="E1199">
        <v>159.31</v>
      </c>
      <c r="F1199">
        <v>60</v>
      </c>
      <c r="G1199">
        <v>2162</v>
      </c>
      <c r="H1199" t="s">
        <v>2070</v>
      </c>
      <c r="I1199" t="s">
        <v>42</v>
      </c>
      <c r="J1199" t="s">
        <v>31</v>
      </c>
      <c r="K1199" t="s">
        <v>44</v>
      </c>
      <c r="L1199" t="s">
        <v>155</v>
      </c>
      <c r="M1199" t="s">
        <v>46</v>
      </c>
      <c r="N1199" t="s">
        <v>2071</v>
      </c>
      <c r="O1199">
        <v>0.55000000000000004</v>
      </c>
      <c r="P1199" t="s">
        <v>36</v>
      </c>
      <c r="Q1199" t="s">
        <v>56</v>
      </c>
      <c r="R1199" t="s">
        <v>237</v>
      </c>
      <c r="S1199" t="s">
        <v>2072</v>
      </c>
      <c r="T1199">
        <v>16146</v>
      </c>
      <c r="U1199" s="1">
        <v>42144</v>
      </c>
      <c r="V1199" s="1">
        <v>42146</v>
      </c>
      <c r="W1199">
        <v>41</v>
      </c>
      <c r="X1199" s="6">
        <v>6173.42</v>
      </c>
      <c r="Y1199">
        <v>90387</v>
      </c>
      <c r="Z1199">
        <v>2</v>
      </c>
      <c r="AA1199" s="10">
        <v>1.25</v>
      </c>
      <c r="AB1199">
        <v>610.55999999999995</v>
      </c>
      <c r="AC1199" t="s">
        <v>3060</v>
      </c>
      <c r="AD1199" t="s">
        <v>3070</v>
      </c>
      <c r="AE1199" t="str">
        <f>IF(Orders[[#This Row],[Discount]]&gt;0, "Discounted", "Non-Discounted")</f>
        <v>Discounted</v>
      </c>
      <c r="AF1199">
        <f>IF(Orders[[#This Row],[Profit]]&lt;0,Orders[[#This Row],[Profit]], 0)</f>
        <v>0</v>
      </c>
      <c r="AG1199">
        <f>IF(Orders[[#This Row],[Profit]]&gt;0,Orders[[#This Row],[Profit]], 0)</f>
        <v>77</v>
      </c>
      <c r="AH1199" s="7">
        <f>IFERROR((Orders[[#This Row],[Sales]]/Orders[[#This Row],[Profit_Prodcut/]])*100, "")</f>
        <v>8017.4285714285716</v>
      </c>
      <c r="AI1199" s="9">
        <f>Orders[[#This Row],[Discount]]</f>
        <v>0.09</v>
      </c>
    </row>
    <row r="1200" spans="1:35">
      <c r="A1200">
        <v>23774</v>
      </c>
      <c r="B1200" t="s">
        <v>59</v>
      </c>
      <c r="C1200" s="9">
        <v>0.06</v>
      </c>
      <c r="D1200" s="7">
        <v>27.97</v>
      </c>
      <c r="E1200">
        <v>55.99</v>
      </c>
      <c r="F1200">
        <v>5</v>
      </c>
      <c r="G1200">
        <v>2162</v>
      </c>
      <c r="H1200" t="s">
        <v>2070</v>
      </c>
      <c r="I1200" t="s">
        <v>52</v>
      </c>
      <c r="J1200" t="s">
        <v>31</v>
      </c>
      <c r="K1200" t="s">
        <v>80</v>
      </c>
      <c r="L1200" t="s">
        <v>81</v>
      </c>
      <c r="M1200" t="s">
        <v>54</v>
      </c>
      <c r="N1200" t="s">
        <v>401</v>
      </c>
      <c r="O1200">
        <v>0.83</v>
      </c>
      <c r="P1200" t="s">
        <v>36</v>
      </c>
      <c r="Q1200" t="s">
        <v>56</v>
      </c>
      <c r="R1200" t="s">
        <v>237</v>
      </c>
      <c r="S1200" t="s">
        <v>2072</v>
      </c>
      <c r="T1200">
        <v>16146</v>
      </c>
      <c r="U1200" s="1">
        <v>42144</v>
      </c>
      <c r="V1200" s="1">
        <v>42146</v>
      </c>
      <c r="W1200">
        <v>33</v>
      </c>
      <c r="X1200" s="6">
        <v>1553.7</v>
      </c>
      <c r="Y1200">
        <v>90387</v>
      </c>
      <c r="Z1200">
        <v>2</v>
      </c>
      <c r="AA1200" s="10">
        <v>1.8</v>
      </c>
      <c r="AB1200">
        <v>99.17</v>
      </c>
      <c r="AC1200" t="s">
        <v>3060</v>
      </c>
      <c r="AD1200" t="s">
        <v>3070</v>
      </c>
      <c r="AE1200" t="str">
        <f>IF(Orders[[#This Row],[Discount]]&gt;0, "Discounted", "Non-Discounted")</f>
        <v>Discounted</v>
      </c>
      <c r="AF1200">
        <f>IF(Orders[[#This Row],[Profit]]&lt;0,Orders[[#This Row],[Profit]], 0)</f>
        <v>0</v>
      </c>
      <c r="AG1200">
        <f>IF(Orders[[#This Row],[Profit]]&gt;0,Orders[[#This Row],[Profit]], 0)</f>
        <v>27.97</v>
      </c>
      <c r="AH1200" s="7">
        <f>IFERROR((Orders[[#This Row],[Sales]]/Orders[[#This Row],[Profit_Prodcut/]])*100, "")</f>
        <v>5554.8802288165898</v>
      </c>
      <c r="AI1200" s="9">
        <f>Orders[[#This Row],[Discount]]</f>
        <v>0.06</v>
      </c>
    </row>
    <row r="1201" spans="1:35">
      <c r="A1201">
        <v>22450</v>
      </c>
      <c r="B1201" t="s">
        <v>40</v>
      </c>
      <c r="C1201" s="9">
        <v>0.01</v>
      </c>
      <c r="D1201" s="7">
        <v>-66.78</v>
      </c>
      <c r="E1201">
        <v>5.38</v>
      </c>
      <c r="F1201">
        <v>7.57</v>
      </c>
      <c r="G1201">
        <v>2164</v>
      </c>
      <c r="H1201" t="s">
        <v>2073</v>
      </c>
      <c r="I1201" t="s">
        <v>52</v>
      </c>
      <c r="J1201" t="s">
        <v>61</v>
      </c>
      <c r="K1201" t="s">
        <v>32</v>
      </c>
      <c r="L1201" t="s">
        <v>112</v>
      </c>
      <c r="M1201" t="s">
        <v>62</v>
      </c>
      <c r="N1201" t="s">
        <v>2074</v>
      </c>
      <c r="O1201">
        <v>0.36</v>
      </c>
      <c r="P1201" t="s">
        <v>36</v>
      </c>
      <c r="Q1201" t="s">
        <v>37</v>
      </c>
      <c r="R1201" t="s">
        <v>48</v>
      </c>
      <c r="S1201" t="s">
        <v>2075</v>
      </c>
      <c r="T1201">
        <v>91104</v>
      </c>
      <c r="U1201" s="1">
        <v>42013</v>
      </c>
      <c r="V1201" s="1">
        <v>42014</v>
      </c>
      <c r="W1201">
        <v>3</v>
      </c>
      <c r="X1201" s="6">
        <v>18.68</v>
      </c>
      <c r="Y1201">
        <v>88794</v>
      </c>
      <c r="Z1201">
        <v>1</v>
      </c>
      <c r="AA1201" s="10">
        <v>-357.49</v>
      </c>
      <c r="AB1201">
        <v>0.19</v>
      </c>
      <c r="AC1201" t="s">
        <v>3057</v>
      </c>
      <c r="AD1201" t="s">
        <v>3070</v>
      </c>
      <c r="AE1201" t="str">
        <f>IF(Orders[[#This Row],[Discount]]&gt;0, "Discounted", "Non-Discounted")</f>
        <v>Discounted</v>
      </c>
      <c r="AF1201">
        <f>IF(Orders[[#This Row],[Profit]]&lt;0,Orders[[#This Row],[Profit]], 0)</f>
        <v>-66.78</v>
      </c>
      <c r="AG1201">
        <f>IF(Orders[[#This Row],[Profit]]&gt;0,Orders[[#This Row],[Profit]], 0)</f>
        <v>0</v>
      </c>
      <c r="AH1201" s="7" t="str">
        <f>IFERROR((Orders[[#This Row],[Sales]]/Orders[[#This Row],[Profit_Prodcut/]])*100, "")</f>
        <v/>
      </c>
      <c r="AI1201" s="9">
        <f>Orders[[#This Row],[Discount]]</f>
        <v>0.01</v>
      </c>
    </row>
    <row r="1202" spans="1:35">
      <c r="A1202">
        <v>22451</v>
      </c>
      <c r="B1202" t="s">
        <v>40</v>
      </c>
      <c r="C1202" s="9">
        <v>0.05</v>
      </c>
      <c r="D1202" s="7">
        <v>-144.91999999999999</v>
      </c>
      <c r="E1202">
        <v>3.28</v>
      </c>
      <c r="F1202">
        <v>3.97</v>
      </c>
      <c r="G1202">
        <v>2164</v>
      </c>
      <c r="H1202" t="s">
        <v>2073</v>
      </c>
      <c r="I1202" t="s">
        <v>52</v>
      </c>
      <c r="J1202" t="s">
        <v>61</v>
      </c>
      <c r="K1202" t="s">
        <v>32</v>
      </c>
      <c r="L1202" t="s">
        <v>33</v>
      </c>
      <c r="M1202" t="s">
        <v>34</v>
      </c>
      <c r="N1202" t="s">
        <v>1012</v>
      </c>
      <c r="O1202">
        <v>0.56000000000000005</v>
      </c>
      <c r="P1202" t="s">
        <v>36</v>
      </c>
      <c r="Q1202" t="s">
        <v>37</v>
      </c>
      <c r="R1202" t="s">
        <v>48</v>
      </c>
      <c r="S1202" t="s">
        <v>2075</v>
      </c>
      <c r="T1202">
        <v>91104</v>
      </c>
      <c r="U1202" s="1">
        <v>42013</v>
      </c>
      <c r="V1202" s="1">
        <v>42013</v>
      </c>
      <c r="W1202">
        <v>11</v>
      </c>
      <c r="X1202" s="6">
        <v>36.299999999999997</v>
      </c>
      <c r="Y1202">
        <v>88794</v>
      </c>
      <c r="Z1202">
        <v>0</v>
      </c>
      <c r="AA1202" s="10">
        <v>-399.23</v>
      </c>
      <c r="AB1202">
        <v>1.91</v>
      </c>
      <c r="AC1202" t="s">
        <v>3057</v>
      </c>
      <c r="AD1202" t="s">
        <v>3070</v>
      </c>
      <c r="AE1202" t="str">
        <f>IF(Orders[[#This Row],[Discount]]&gt;0, "Discounted", "Non-Discounted")</f>
        <v>Discounted</v>
      </c>
      <c r="AF1202">
        <f>IF(Orders[[#This Row],[Profit]]&lt;0,Orders[[#This Row],[Profit]], 0)</f>
        <v>-144.91999999999999</v>
      </c>
      <c r="AG1202">
        <f>IF(Orders[[#This Row],[Profit]]&gt;0,Orders[[#This Row],[Profit]], 0)</f>
        <v>0</v>
      </c>
      <c r="AH1202" s="7" t="str">
        <f>IFERROR((Orders[[#This Row],[Sales]]/Orders[[#This Row],[Profit_Prodcut/]])*100, "")</f>
        <v/>
      </c>
      <c r="AI1202" s="9">
        <f>Orders[[#This Row],[Discount]]</f>
        <v>0.05</v>
      </c>
    </row>
    <row r="1203" spans="1:35">
      <c r="A1203">
        <v>22449</v>
      </c>
      <c r="B1203" t="s">
        <v>40</v>
      </c>
      <c r="C1203" s="9">
        <v>0.09</v>
      </c>
      <c r="D1203" s="7">
        <v>-5.07</v>
      </c>
      <c r="E1203">
        <v>2.78</v>
      </c>
      <c r="F1203">
        <v>0.97</v>
      </c>
      <c r="G1203">
        <v>2165</v>
      </c>
      <c r="H1203" t="s">
        <v>2076</v>
      </c>
      <c r="I1203" t="s">
        <v>52</v>
      </c>
      <c r="J1203" t="s">
        <v>61</v>
      </c>
      <c r="K1203" t="s">
        <v>32</v>
      </c>
      <c r="L1203" t="s">
        <v>33</v>
      </c>
      <c r="M1203" t="s">
        <v>34</v>
      </c>
      <c r="N1203" t="s">
        <v>2077</v>
      </c>
      <c r="O1203">
        <v>0.59</v>
      </c>
      <c r="P1203" t="s">
        <v>36</v>
      </c>
      <c r="Q1203" t="s">
        <v>56</v>
      </c>
      <c r="R1203" t="s">
        <v>191</v>
      </c>
      <c r="S1203" t="s">
        <v>1048</v>
      </c>
      <c r="T1203">
        <v>4330</v>
      </c>
      <c r="U1203" s="1">
        <v>42013</v>
      </c>
      <c r="V1203" s="1">
        <v>42015</v>
      </c>
      <c r="W1203">
        <v>6</v>
      </c>
      <c r="X1203" s="6">
        <v>16.03</v>
      </c>
      <c r="Y1203">
        <v>88794</v>
      </c>
      <c r="Z1203">
        <v>2</v>
      </c>
      <c r="AA1203" s="10">
        <v>-31.64</v>
      </c>
      <c r="AB1203">
        <v>1.59</v>
      </c>
      <c r="AC1203" t="s">
        <v>3057</v>
      </c>
      <c r="AD1203" t="s">
        <v>3070</v>
      </c>
      <c r="AE1203" t="str">
        <f>IF(Orders[[#This Row],[Discount]]&gt;0, "Discounted", "Non-Discounted")</f>
        <v>Discounted</v>
      </c>
      <c r="AF1203">
        <f>IF(Orders[[#This Row],[Profit]]&lt;0,Orders[[#This Row],[Profit]], 0)</f>
        <v>-5.07</v>
      </c>
      <c r="AG1203">
        <f>IF(Orders[[#This Row],[Profit]]&gt;0,Orders[[#This Row],[Profit]], 0)</f>
        <v>0</v>
      </c>
      <c r="AH1203" s="7" t="str">
        <f>IFERROR((Orders[[#This Row],[Sales]]/Orders[[#This Row],[Profit_Prodcut/]])*100, "")</f>
        <v/>
      </c>
      <c r="AI1203" s="9">
        <f>Orders[[#This Row],[Discount]]</f>
        <v>0.09</v>
      </c>
    </row>
    <row r="1204" spans="1:35">
      <c r="A1204">
        <v>20980</v>
      </c>
      <c r="B1204" t="s">
        <v>59</v>
      </c>
      <c r="C1204" s="9">
        <v>0.08</v>
      </c>
      <c r="D1204" s="7">
        <v>-1.18</v>
      </c>
      <c r="E1204">
        <v>2.94</v>
      </c>
      <c r="F1204">
        <v>0.96</v>
      </c>
      <c r="G1204">
        <v>2178</v>
      </c>
      <c r="H1204" t="s">
        <v>2078</v>
      </c>
      <c r="I1204" t="s">
        <v>52</v>
      </c>
      <c r="J1204" t="s">
        <v>61</v>
      </c>
      <c r="K1204" t="s">
        <v>32</v>
      </c>
      <c r="L1204" t="s">
        <v>33</v>
      </c>
      <c r="M1204" t="s">
        <v>34</v>
      </c>
      <c r="N1204" t="s">
        <v>602</v>
      </c>
      <c r="O1204">
        <v>0.57999999999999996</v>
      </c>
      <c r="P1204" t="s">
        <v>36</v>
      </c>
      <c r="Q1204" t="s">
        <v>56</v>
      </c>
      <c r="R1204" t="s">
        <v>196</v>
      </c>
      <c r="S1204" t="s">
        <v>2079</v>
      </c>
      <c r="T1204">
        <v>1610</v>
      </c>
      <c r="U1204" s="1">
        <v>42031</v>
      </c>
      <c r="V1204" s="1">
        <v>42033</v>
      </c>
      <c r="W1204">
        <v>9</v>
      </c>
      <c r="X1204" s="6">
        <v>25.35</v>
      </c>
      <c r="Y1204">
        <v>89465</v>
      </c>
      <c r="Z1204">
        <v>2</v>
      </c>
      <c r="AA1204" s="10">
        <v>-4.6500000000000004</v>
      </c>
      <c r="AB1204">
        <v>2.2000000000000002</v>
      </c>
      <c r="AC1204" t="s">
        <v>3057</v>
      </c>
      <c r="AD1204" t="s">
        <v>3070</v>
      </c>
      <c r="AE1204" t="str">
        <f>IF(Orders[[#This Row],[Discount]]&gt;0, "Discounted", "Non-Discounted")</f>
        <v>Discounted</v>
      </c>
      <c r="AF1204">
        <f>IF(Orders[[#This Row],[Profit]]&lt;0,Orders[[#This Row],[Profit]], 0)</f>
        <v>-1.18</v>
      </c>
      <c r="AG1204">
        <f>IF(Orders[[#This Row],[Profit]]&gt;0,Orders[[#This Row],[Profit]], 0)</f>
        <v>0</v>
      </c>
      <c r="AH1204" s="7" t="str">
        <f>IFERROR((Orders[[#This Row],[Sales]]/Orders[[#This Row],[Profit_Prodcut/]])*100, "")</f>
        <v/>
      </c>
      <c r="AI1204" s="9">
        <f>Orders[[#This Row],[Discount]]</f>
        <v>0.08</v>
      </c>
    </row>
    <row r="1205" spans="1:35">
      <c r="A1205">
        <v>26331</v>
      </c>
      <c r="B1205" t="s">
        <v>40</v>
      </c>
      <c r="C1205" s="9">
        <v>0</v>
      </c>
      <c r="D1205" s="7">
        <v>-203.1</v>
      </c>
      <c r="E1205">
        <v>1.48</v>
      </c>
      <c r="F1205">
        <v>0.7</v>
      </c>
      <c r="G1205">
        <v>2183</v>
      </c>
      <c r="H1205" t="s">
        <v>2080</v>
      </c>
      <c r="I1205" t="s">
        <v>52</v>
      </c>
      <c r="J1205" t="s">
        <v>43</v>
      </c>
      <c r="K1205" t="s">
        <v>32</v>
      </c>
      <c r="L1205" t="s">
        <v>69</v>
      </c>
      <c r="M1205" t="s">
        <v>34</v>
      </c>
      <c r="N1205" t="s">
        <v>2005</v>
      </c>
      <c r="O1205">
        <v>0.37</v>
      </c>
      <c r="P1205" t="s">
        <v>36</v>
      </c>
      <c r="Q1205" t="s">
        <v>139</v>
      </c>
      <c r="R1205" t="s">
        <v>616</v>
      </c>
      <c r="S1205" t="s">
        <v>2081</v>
      </c>
      <c r="T1205">
        <v>42301</v>
      </c>
      <c r="U1205" s="1">
        <v>42170</v>
      </c>
      <c r="V1205" s="1">
        <v>42172</v>
      </c>
      <c r="W1205">
        <v>12</v>
      </c>
      <c r="X1205" s="6">
        <v>19.32</v>
      </c>
      <c r="Y1205">
        <v>91571</v>
      </c>
      <c r="Z1205">
        <v>2</v>
      </c>
      <c r="AA1205" s="10">
        <v>-1051.23</v>
      </c>
      <c r="AB1205">
        <v>0</v>
      </c>
      <c r="AC1205" t="s">
        <v>3058</v>
      </c>
      <c r="AD1205" t="s">
        <v>3071</v>
      </c>
      <c r="AE1205" t="str">
        <f>IF(Orders[[#This Row],[Discount]]&gt;0, "Discounted", "Non-Discounted")</f>
        <v>Non-Discounted</v>
      </c>
      <c r="AF1205">
        <f>IF(Orders[[#This Row],[Profit]]&lt;0,Orders[[#This Row],[Profit]], 0)</f>
        <v>-203.1</v>
      </c>
      <c r="AG1205">
        <f>IF(Orders[[#This Row],[Profit]]&gt;0,Orders[[#This Row],[Profit]], 0)</f>
        <v>0</v>
      </c>
      <c r="AH1205" s="7" t="str">
        <f>IFERROR((Orders[[#This Row],[Sales]]/Orders[[#This Row],[Profit_Prodcut/]])*100, "")</f>
        <v/>
      </c>
      <c r="AI1205" s="9">
        <f>Orders[[#This Row],[Discount]]</f>
        <v>0</v>
      </c>
    </row>
    <row r="1206" spans="1:35">
      <c r="A1206">
        <v>19008</v>
      </c>
      <c r="B1206" t="s">
        <v>28</v>
      </c>
      <c r="C1206" s="9">
        <v>0.09</v>
      </c>
      <c r="D1206" s="7">
        <v>-48.57</v>
      </c>
      <c r="E1206">
        <v>16.98</v>
      </c>
      <c r="F1206">
        <v>12.39</v>
      </c>
      <c r="G1206">
        <v>2187</v>
      </c>
      <c r="H1206" t="s">
        <v>2082</v>
      </c>
      <c r="I1206" t="s">
        <v>52</v>
      </c>
      <c r="J1206" t="s">
        <v>31</v>
      </c>
      <c r="K1206" t="s">
        <v>32</v>
      </c>
      <c r="L1206" t="s">
        <v>72</v>
      </c>
      <c r="M1206" t="s">
        <v>62</v>
      </c>
      <c r="N1206" t="s">
        <v>2083</v>
      </c>
      <c r="O1206">
        <v>0.35</v>
      </c>
      <c r="P1206" t="s">
        <v>36</v>
      </c>
      <c r="Q1206" t="s">
        <v>64</v>
      </c>
      <c r="R1206" t="s">
        <v>509</v>
      </c>
      <c r="S1206" t="s">
        <v>2084</v>
      </c>
      <c r="T1206">
        <v>64055</v>
      </c>
      <c r="U1206" s="1">
        <v>42132</v>
      </c>
      <c r="V1206" s="1">
        <v>42134</v>
      </c>
      <c r="W1206">
        <v>5</v>
      </c>
      <c r="X1206" s="6">
        <v>86.8</v>
      </c>
      <c r="Y1206">
        <v>89440</v>
      </c>
      <c r="Z1206">
        <v>2</v>
      </c>
      <c r="AA1206" s="10">
        <v>-55.96</v>
      </c>
      <c r="AB1206">
        <v>8.58</v>
      </c>
      <c r="AC1206" t="s">
        <v>3060</v>
      </c>
      <c r="AD1206" t="s">
        <v>3070</v>
      </c>
      <c r="AE1206" t="str">
        <f>IF(Orders[[#This Row],[Discount]]&gt;0, "Discounted", "Non-Discounted")</f>
        <v>Discounted</v>
      </c>
      <c r="AF1206">
        <f>IF(Orders[[#This Row],[Profit]]&lt;0,Orders[[#This Row],[Profit]], 0)</f>
        <v>-48.57</v>
      </c>
      <c r="AG1206">
        <f>IF(Orders[[#This Row],[Profit]]&gt;0,Orders[[#This Row],[Profit]], 0)</f>
        <v>0</v>
      </c>
      <c r="AH1206" s="7" t="str">
        <f>IFERROR((Orders[[#This Row],[Sales]]/Orders[[#This Row],[Profit_Prodcut/]])*100, "")</f>
        <v/>
      </c>
      <c r="AI1206" s="9">
        <f>Orders[[#This Row],[Discount]]</f>
        <v>0.09</v>
      </c>
    </row>
    <row r="1207" spans="1:35">
      <c r="A1207">
        <v>1008</v>
      </c>
      <c r="B1207" t="s">
        <v>28</v>
      </c>
      <c r="C1207" s="9">
        <v>0.09</v>
      </c>
      <c r="D1207" s="7">
        <v>-48.57</v>
      </c>
      <c r="E1207">
        <v>16.98</v>
      </c>
      <c r="F1207">
        <v>12.39</v>
      </c>
      <c r="G1207">
        <v>2189</v>
      </c>
      <c r="H1207" t="s">
        <v>2085</v>
      </c>
      <c r="I1207" t="s">
        <v>52</v>
      </c>
      <c r="J1207" t="s">
        <v>31</v>
      </c>
      <c r="K1207" t="s">
        <v>32</v>
      </c>
      <c r="L1207" t="s">
        <v>72</v>
      </c>
      <c r="M1207" t="s">
        <v>62</v>
      </c>
      <c r="N1207" t="s">
        <v>2083</v>
      </c>
      <c r="O1207">
        <v>0.35</v>
      </c>
      <c r="P1207" t="s">
        <v>36</v>
      </c>
      <c r="Q1207" t="s">
        <v>56</v>
      </c>
      <c r="R1207" t="s">
        <v>74</v>
      </c>
      <c r="S1207" t="s">
        <v>93</v>
      </c>
      <c r="T1207">
        <v>10177</v>
      </c>
      <c r="U1207" s="1">
        <v>42132</v>
      </c>
      <c r="V1207" s="1">
        <v>42134</v>
      </c>
      <c r="W1207">
        <v>22</v>
      </c>
      <c r="X1207" s="6">
        <v>381.91</v>
      </c>
      <c r="Y1207">
        <v>7364</v>
      </c>
      <c r="Z1207">
        <v>2</v>
      </c>
      <c r="AA1207" s="10">
        <v>-12.72</v>
      </c>
      <c r="AB1207">
        <v>37.770000000000003</v>
      </c>
      <c r="AC1207" t="s">
        <v>3060</v>
      </c>
      <c r="AD1207" t="s">
        <v>3070</v>
      </c>
      <c r="AE1207" t="str">
        <f>IF(Orders[[#This Row],[Discount]]&gt;0, "Discounted", "Non-Discounted")</f>
        <v>Discounted</v>
      </c>
      <c r="AF1207">
        <f>IF(Orders[[#This Row],[Profit]]&lt;0,Orders[[#This Row],[Profit]], 0)</f>
        <v>-48.57</v>
      </c>
      <c r="AG1207">
        <f>IF(Orders[[#This Row],[Profit]]&gt;0,Orders[[#This Row],[Profit]], 0)</f>
        <v>0</v>
      </c>
      <c r="AH1207" s="7" t="str">
        <f>IFERROR((Orders[[#This Row],[Sales]]/Orders[[#This Row],[Profit_Prodcut/]])*100, "")</f>
        <v/>
      </c>
      <c r="AI1207" s="9">
        <f>Orders[[#This Row],[Discount]]</f>
        <v>0.09</v>
      </c>
    </row>
    <row r="1208" spans="1:35">
      <c r="A1208">
        <v>5870</v>
      </c>
      <c r="B1208" t="s">
        <v>50</v>
      </c>
      <c r="C1208" s="9">
        <v>0.05</v>
      </c>
      <c r="D1208" s="7">
        <v>-47.28</v>
      </c>
      <c r="E1208">
        <v>16.98</v>
      </c>
      <c r="F1208">
        <v>7.78</v>
      </c>
      <c r="G1208">
        <v>2190</v>
      </c>
      <c r="H1208" t="s">
        <v>2086</v>
      </c>
      <c r="I1208" t="s">
        <v>52</v>
      </c>
      <c r="J1208" t="s">
        <v>43</v>
      </c>
      <c r="K1208" t="s">
        <v>32</v>
      </c>
      <c r="L1208" t="s">
        <v>33</v>
      </c>
      <c r="M1208" t="s">
        <v>54</v>
      </c>
      <c r="N1208" t="s">
        <v>2087</v>
      </c>
      <c r="O1208">
        <v>0.56999999999999995</v>
      </c>
      <c r="P1208" t="s">
        <v>36</v>
      </c>
      <c r="Q1208" t="s">
        <v>64</v>
      </c>
      <c r="R1208" t="s">
        <v>303</v>
      </c>
      <c r="S1208" t="s">
        <v>304</v>
      </c>
      <c r="T1208">
        <v>48227</v>
      </c>
      <c r="U1208" s="1">
        <v>42049</v>
      </c>
      <c r="V1208" s="1">
        <v>42051</v>
      </c>
      <c r="W1208">
        <v>45</v>
      </c>
      <c r="X1208" s="6">
        <v>761.67</v>
      </c>
      <c r="Y1208">
        <v>41636</v>
      </c>
      <c r="Z1208">
        <v>2</v>
      </c>
      <c r="AA1208" s="10">
        <v>-6.21</v>
      </c>
      <c r="AB1208">
        <v>40.090000000000003</v>
      </c>
      <c r="AC1208" t="s">
        <v>3059</v>
      </c>
      <c r="AD1208" t="s">
        <v>3070</v>
      </c>
      <c r="AE1208" t="str">
        <f>IF(Orders[[#This Row],[Discount]]&gt;0, "Discounted", "Non-Discounted")</f>
        <v>Discounted</v>
      </c>
      <c r="AF1208">
        <f>IF(Orders[[#This Row],[Profit]]&lt;0,Orders[[#This Row],[Profit]], 0)</f>
        <v>-47.28</v>
      </c>
      <c r="AG1208">
        <f>IF(Orders[[#This Row],[Profit]]&gt;0,Orders[[#This Row],[Profit]], 0)</f>
        <v>0</v>
      </c>
      <c r="AH1208" s="7" t="str">
        <f>IFERROR((Orders[[#This Row],[Sales]]/Orders[[#This Row],[Profit_Prodcut/]])*100, "")</f>
        <v/>
      </c>
      <c r="AI1208" s="9">
        <f>Orders[[#This Row],[Discount]]</f>
        <v>0.05</v>
      </c>
    </row>
    <row r="1209" spans="1:35">
      <c r="A1209">
        <v>5871</v>
      </c>
      <c r="B1209" t="s">
        <v>50</v>
      </c>
      <c r="C1209" s="9">
        <v>0.03</v>
      </c>
      <c r="D1209" s="7">
        <v>722.24</v>
      </c>
      <c r="E1209">
        <v>115.99</v>
      </c>
      <c r="F1209">
        <v>4.2300000000000004</v>
      </c>
      <c r="G1209">
        <v>2190</v>
      </c>
      <c r="H1209" t="s">
        <v>2086</v>
      </c>
      <c r="I1209" t="s">
        <v>52</v>
      </c>
      <c r="J1209" t="s">
        <v>43</v>
      </c>
      <c r="K1209" t="s">
        <v>80</v>
      </c>
      <c r="L1209" t="s">
        <v>81</v>
      </c>
      <c r="M1209" t="s">
        <v>62</v>
      </c>
      <c r="N1209" t="s">
        <v>2088</v>
      </c>
      <c r="O1209">
        <v>0.56000000000000005</v>
      </c>
      <c r="P1209" t="s">
        <v>36</v>
      </c>
      <c r="Q1209" t="s">
        <v>64</v>
      </c>
      <c r="R1209" t="s">
        <v>303</v>
      </c>
      <c r="S1209" t="s">
        <v>304</v>
      </c>
      <c r="T1209">
        <v>48227</v>
      </c>
      <c r="U1209" s="1">
        <v>42049</v>
      </c>
      <c r="V1209" s="1">
        <v>42051</v>
      </c>
      <c r="W1209">
        <v>49</v>
      </c>
      <c r="X1209" s="6">
        <v>5014.07</v>
      </c>
      <c r="Y1209">
        <v>41636</v>
      </c>
      <c r="Z1209">
        <v>2</v>
      </c>
      <c r="AA1209" s="10">
        <v>14.4</v>
      </c>
      <c r="AB1209">
        <v>155.07</v>
      </c>
      <c r="AC1209" t="s">
        <v>3059</v>
      </c>
      <c r="AD1209" t="s">
        <v>3070</v>
      </c>
      <c r="AE1209" t="str">
        <f>IF(Orders[[#This Row],[Discount]]&gt;0, "Discounted", "Non-Discounted")</f>
        <v>Discounted</v>
      </c>
      <c r="AF1209">
        <f>IF(Orders[[#This Row],[Profit]]&lt;0,Orders[[#This Row],[Profit]], 0)</f>
        <v>0</v>
      </c>
      <c r="AG1209">
        <f>IF(Orders[[#This Row],[Profit]]&gt;0,Orders[[#This Row],[Profit]], 0)</f>
        <v>722.24</v>
      </c>
      <c r="AH1209" s="7">
        <f>IFERROR((Orders[[#This Row],[Sales]]/Orders[[#This Row],[Profit_Prodcut/]])*100, "")</f>
        <v>694.23875719982277</v>
      </c>
      <c r="AI1209" s="9">
        <f>Orders[[#This Row],[Discount]]</f>
        <v>0.03</v>
      </c>
    </row>
    <row r="1210" spans="1:35">
      <c r="A1210">
        <v>23870</v>
      </c>
      <c r="B1210" t="s">
        <v>50</v>
      </c>
      <c r="C1210" s="9">
        <v>0.05</v>
      </c>
      <c r="D1210" s="7">
        <v>-161</v>
      </c>
      <c r="E1210">
        <v>16.98</v>
      </c>
      <c r="F1210">
        <v>7.78</v>
      </c>
      <c r="G1210">
        <v>2193</v>
      </c>
      <c r="H1210" t="s">
        <v>2089</v>
      </c>
      <c r="I1210" t="s">
        <v>52</v>
      </c>
      <c r="J1210" t="s">
        <v>43</v>
      </c>
      <c r="K1210" t="s">
        <v>32</v>
      </c>
      <c r="L1210" t="s">
        <v>33</v>
      </c>
      <c r="M1210" t="s">
        <v>54</v>
      </c>
      <c r="N1210" t="s">
        <v>2087</v>
      </c>
      <c r="O1210">
        <v>0.56999999999999995</v>
      </c>
      <c r="P1210" t="s">
        <v>36</v>
      </c>
      <c r="Q1210" t="s">
        <v>139</v>
      </c>
      <c r="R1210" t="s">
        <v>325</v>
      </c>
      <c r="S1210" t="s">
        <v>2090</v>
      </c>
      <c r="T1210">
        <v>28560</v>
      </c>
      <c r="U1210" s="1">
        <v>42049</v>
      </c>
      <c r="V1210" s="1">
        <v>42051</v>
      </c>
      <c r="W1210">
        <v>11</v>
      </c>
      <c r="X1210" s="6">
        <v>186.19</v>
      </c>
      <c r="Y1210">
        <v>90685</v>
      </c>
      <c r="Z1210">
        <v>2</v>
      </c>
      <c r="AA1210" s="10">
        <v>-86.47</v>
      </c>
      <c r="AB1210">
        <v>9.8000000000000007</v>
      </c>
      <c r="AC1210" t="s">
        <v>3059</v>
      </c>
      <c r="AD1210" t="s">
        <v>3070</v>
      </c>
      <c r="AE1210" t="str">
        <f>IF(Orders[[#This Row],[Discount]]&gt;0, "Discounted", "Non-Discounted")</f>
        <v>Discounted</v>
      </c>
      <c r="AF1210">
        <f>IF(Orders[[#This Row],[Profit]]&lt;0,Orders[[#This Row],[Profit]], 0)</f>
        <v>-161</v>
      </c>
      <c r="AG1210">
        <f>IF(Orders[[#This Row],[Profit]]&gt;0,Orders[[#This Row],[Profit]], 0)</f>
        <v>0</v>
      </c>
      <c r="AH1210" s="7" t="str">
        <f>IFERROR((Orders[[#This Row],[Sales]]/Orders[[#This Row],[Profit_Prodcut/]])*100, "")</f>
        <v/>
      </c>
      <c r="AI1210" s="9">
        <f>Orders[[#This Row],[Discount]]</f>
        <v>0.05</v>
      </c>
    </row>
    <row r="1211" spans="1:35">
      <c r="A1211">
        <v>23871</v>
      </c>
      <c r="B1211" t="s">
        <v>50</v>
      </c>
      <c r="C1211" s="9">
        <v>0.03</v>
      </c>
      <c r="D1211" s="7">
        <v>848.36</v>
      </c>
      <c r="E1211">
        <v>115.99</v>
      </c>
      <c r="F1211">
        <v>4.2300000000000004</v>
      </c>
      <c r="G1211">
        <v>2193</v>
      </c>
      <c r="H1211" t="s">
        <v>2089</v>
      </c>
      <c r="I1211" t="s">
        <v>52</v>
      </c>
      <c r="J1211" t="s">
        <v>43</v>
      </c>
      <c r="K1211" t="s">
        <v>80</v>
      </c>
      <c r="L1211" t="s">
        <v>81</v>
      </c>
      <c r="M1211" t="s">
        <v>62</v>
      </c>
      <c r="N1211" t="s">
        <v>2088</v>
      </c>
      <c r="O1211">
        <v>0.56000000000000005</v>
      </c>
      <c r="P1211" t="s">
        <v>36</v>
      </c>
      <c r="Q1211" t="s">
        <v>139</v>
      </c>
      <c r="R1211" t="s">
        <v>325</v>
      </c>
      <c r="S1211" t="s">
        <v>2090</v>
      </c>
      <c r="T1211">
        <v>28560</v>
      </c>
      <c r="U1211" s="1">
        <v>42049</v>
      </c>
      <c r="V1211" s="1">
        <v>42051</v>
      </c>
      <c r="W1211">
        <v>12</v>
      </c>
      <c r="X1211" s="6">
        <v>1227.94</v>
      </c>
      <c r="Y1211">
        <v>90685</v>
      </c>
      <c r="Z1211">
        <v>2</v>
      </c>
      <c r="AA1211" s="10">
        <v>69.09</v>
      </c>
      <c r="AB1211">
        <v>37.979999999999997</v>
      </c>
      <c r="AC1211" t="s">
        <v>3059</v>
      </c>
      <c r="AD1211" t="s">
        <v>3070</v>
      </c>
      <c r="AE1211" t="str">
        <f>IF(Orders[[#This Row],[Discount]]&gt;0, "Discounted", "Non-Discounted")</f>
        <v>Discounted</v>
      </c>
      <c r="AF1211">
        <f>IF(Orders[[#This Row],[Profit]]&lt;0,Orders[[#This Row],[Profit]], 0)</f>
        <v>0</v>
      </c>
      <c r="AG1211">
        <f>IF(Orders[[#This Row],[Profit]]&gt;0,Orders[[#This Row],[Profit]], 0)</f>
        <v>848.36</v>
      </c>
      <c r="AH1211" s="7">
        <f>IFERROR((Orders[[#This Row],[Sales]]/Orders[[#This Row],[Profit_Prodcut/]])*100, "")</f>
        <v>144.74279786882926</v>
      </c>
      <c r="AI1211" s="9">
        <f>Orders[[#This Row],[Discount]]</f>
        <v>0.03</v>
      </c>
    </row>
    <row r="1212" spans="1:35">
      <c r="A1212">
        <v>19112</v>
      </c>
      <c r="B1212" t="s">
        <v>59</v>
      </c>
      <c r="C1212" s="9">
        <v>0.03</v>
      </c>
      <c r="D1212" s="7">
        <v>-88.84</v>
      </c>
      <c r="E1212">
        <v>27.48</v>
      </c>
      <c r="F1212">
        <v>4</v>
      </c>
      <c r="G1212">
        <v>2196</v>
      </c>
      <c r="H1212" t="s">
        <v>2091</v>
      </c>
      <c r="I1212" t="s">
        <v>52</v>
      </c>
      <c r="J1212" t="s">
        <v>61</v>
      </c>
      <c r="K1212" t="s">
        <v>80</v>
      </c>
      <c r="L1212" t="s">
        <v>183</v>
      </c>
      <c r="M1212" t="s">
        <v>62</v>
      </c>
      <c r="N1212" t="s">
        <v>873</v>
      </c>
      <c r="O1212">
        <v>0.75</v>
      </c>
      <c r="P1212" t="s">
        <v>36</v>
      </c>
      <c r="Q1212" t="s">
        <v>56</v>
      </c>
      <c r="R1212" t="s">
        <v>74</v>
      </c>
      <c r="S1212" t="s">
        <v>2092</v>
      </c>
      <c r="T1212">
        <v>14701</v>
      </c>
      <c r="U1212" s="1">
        <v>42101</v>
      </c>
      <c r="V1212" s="1">
        <v>42102</v>
      </c>
      <c r="W1212">
        <v>11</v>
      </c>
      <c r="X1212" s="6">
        <v>294.97000000000003</v>
      </c>
      <c r="Y1212">
        <v>89175</v>
      </c>
      <c r="Z1212">
        <v>1</v>
      </c>
      <c r="AA1212" s="10">
        <v>-30.12</v>
      </c>
      <c r="AB1212">
        <v>9.1199999999999992</v>
      </c>
      <c r="AC1212" t="s">
        <v>3061</v>
      </c>
      <c r="AD1212" t="s">
        <v>3070</v>
      </c>
      <c r="AE1212" t="str">
        <f>IF(Orders[[#This Row],[Discount]]&gt;0, "Discounted", "Non-Discounted")</f>
        <v>Discounted</v>
      </c>
      <c r="AF1212">
        <f>IF(Orders[[#This Row],[Profit]]&lt;0,Orders[[#This Row],[Profit]], 0)</f>
        <v>-88.84</v>
      </c>
      <c r="AG1212">
        <f>IF(Orders[[#This Row],[Profit]]&gt;0,Orders[[#This Row],[Profit]], 0)</f>
        <v>0</v>
      </c>
      <c r="AH1212" s="7" t="str">
        <f>IFERROR((Orders[[#This Row],[Sales]]/Orders[[#This Row],[Profit_Prodcut/]])*100, "")</f>
        <v/>
      </c>
      <c r="AI1212" s="9">
        <f>Orders[[#This Row],[Discount]]</f>
        <v>0.03</v>
      </c>
    </row>
    <row r="1213" spans="1:35">
      <c r="A1213">
        <v>19113</v>
      </c>
      <c r="B1213" t="s">
        <v>59</v>
      </c>
      <c r="C1213" s="9">
        <v>0.1</v>
      </c>
      <c r="D1213" s="7">
        <v>1208.99</v>
      </c>
      <c r="E1213">
        <v>179.99</v>
      </c>
      <c r="F1213">
        <v>19.989999999999998</v>
      </c>
      <c r="G1213">
        <v>2196</v>
      </c>
      <c r="H1213" t="s">
        <v>2091</v>
      </c>
      <c r="I1213" t="s">
        <v>52</v>
      </c>
      <c r="J1213" t="s">
        <v>61</v>
      </c>
      <c r="K1213" t="s">
        <v>80</v>
      </c>
      <c r="L1213" t="s">
        <v>183</v>
      </c>
      <c r="M1213" t="s">
        <v>62</v>
      </c>
      <c r="N1213" t="s">
        <v>582</v>
      </c>
      <c r="O1213">
        <v>0.48</v>
      </c>
      <c r="P1213" t="s">
        <v>36</v>
      </c>
      <c r="Q1213" t="s">
        <v>56</v>
      </c>
      <c r="R1213" t="s">
        <v>74</v>
      </c>
      <c r="S1213" t="s">
        <v>2092</v>
      </c>
      <c r="T1213">
        <v>14701</v>
      </c>
      <c r="U1213" s="1">
        <v>42101</v>
      </c>
      <c r="V1213" s="1">
        <v>42102</v>
      </c>
      <c r="W1213">
        <v>14</v>
      </c>
      <c r="X1213" s="6">
        <v>2458.0500000000002</v>
      </c>
      <c r="Y1213">
        <v>89175</v>
      </c>
      <c r="Z1213">
        <v>1</v>
      </c>
      <c r="AA1213" s="10">
        <v>49.18</v>
      </c>
      <c r="AB1213">
        <v>273.12</v>
      </c>
      <c r="AC1213" t="s">
        <v>3061</v>
      </c>
      <c r="AD1213" t="s">
        <v>3070</v>
      </c>
      <c r="AE1213" t="str">
        <f>IF(Orders[[#This Row],[Discount]]&gt;0, "Discounted", "Non-Discounted")</f>
        <v>Discounted</v>
      </c>
      <c r="AF1213">
        <f>IF(Orders[[#This Row],[Profit]]&lt;0,Orders[[#This Row],[Profit]], 0)</f>
        <v>0</v>
      </c>
      <c r="AG1213">
        <f>IF(Orders[[#This Row],[Profit]]&gt;0,Orders[[#This Row],[Profit]], 0)</f>
        <v>1208.99</v>
      </c>
      <c r="AH1213" s="7">
        <f>IFERROR((Orders[[#This Row],[Sales]]/Orders[[#This Row],[Profit_Prodcut/]])*100, "")</f>
        <v>203.31433676043642</v>
      </c>
      <c r="AI1213" s="9">
        <f>Orders[[#This Row],[Discount]]</f>
        <v>0.1</v>
      </c>
    </row>
    <row r="1214" spans="1:35">
      <c r="A1214">
        <v>19114</v>
      </c>
      <c r="B1214" t="s">
        <v>59</v>
      </c>
      <c r="C1214" s="9">
        <v>0.1</v>
      </c>
      <c r="D1214" s="7">
        <v>9.99</v>
      </c>
      <c r="E1214">
        <v>140.85</v>
      </c>
      <c r="F1214">
        <v>19.989999999999998</v>
      </c>
      <c r="G1214">
        <v>2196</v>
      </c>
      <c r="H1214" t="s">
        <v>2091</v>
      </c>
      <c r="I1214" t="s">
        <v>52</v>
      </c>
      <c r="J1214" t="s">
        <v>61</v>
      </c>
      <c r="K1214" t="s">
        <v>32</v>
      </c>
      <c r="L1214" t="s">
        <v>144</v>
      </c>
      <c r="M1214" t="s">
        <v>62</v>
      </c>
      <c r="N1214" t="s">
        <v>2093</v>
      </c>
      <c r="O1214">
        <v>0.73</v>
      </c>
      <c r="P1214" t="s">
        <v>36</v>
      </c>
      <c r="Q1214" t="s">
        <v>56</v>
      </c>
      <c r="R1214" t="s">
        <v>74</v>
      </c>
      <c r="S1214" t="s">
        <v>2092</v>
      </c>
      <c r="T1214">
        <v>14701</v>
      </c>
      <c r="U1214" s="1">
        <v>42101</v>
      </c>
      <c r="V1214" s="1">
        <v>42103</v>
      </c>
      <c r="W1214">
        <v>19</v>
      </c>
      <c r="X1214" s="6">
        <v>2465.75</v>
      </c>
      <c r="Y1214">
        <v>89175</v>
      </c>
      <c r="Z1214">
        <v>2</v>
      </c>
      <c r="AA1214" s="10">
        <v>0.41</v>
      </c>
      <c r="AB1214">
        <v>273.97000000000003</v>
      </c>
      <c r="AC1214" t="s">
        <v>3061</v>
      </c>
      <c r="AD1214" t="s">
        <v>3070</v>
      </c>
      <c r="AE1214" t="str">
        <f>IF(Orders[[#This Row],[Discount]]&gt;0, "Discounted", "Non-Discounted")</f>
        <v>Discounted</v>
      </c>
      <c r="AF1214">
        <f>IF(Orders[[#This Row],[Profit]]&lt;0,Orders[[#This Row],[Profit]], 0)</f>
        <v>0</v>
      </c>
      <c r="AG1214">
        <f>IF(Orders[[#This Row],[Profit]]&gt;0,Orders[[#This Row],[Profit]], 0)</f>
        <v>9.99</v>
      </c>
      <c r="AH1214" s="7">
        <f>IFERROR((Orders[[#This Row],[Sales]]/Orders[[#This Row],[Profit_Prodcut/]])*100, "")</f>
        <v>24682.182182182183</v>
      </c>
      <c r="AI1214" s="9">
        <f>Orders[[#This Row],[Discount]]</f>
        <v>0.1</v>
      </c>
    </row>
    <row r="1215" spans="1:35">
      <c r="A1215">
        <v>23300</v>
      </c>
      <c r="B1215" t="s">
        <v>50</v>
      </c>
      <c r="C1215" s="9">
        <v>0.08</v>
      </c>
      <c r="D1215" s="7">
        <v>126.23</v>
      </c>
      <c r="E1215">
        <v>100.97</v>
      </c>
      <c r="F1215">
        <v>7.18</v>
      </c>
      <c r="G1215">
        <v>2197</v>
      </c>
      <c r="H1215" t="s">
        <v>2094</v>
      </c>
      <c r="I1215" t="s">
        <v>52</v>
      </c>
      <c r="J1215" t="s">
        <v>61</v>
      </c>
      <c r="K1215" t="s">
        <v>80</v>
      </c>
      <c r="L1215" t="s">
        <v>183</v>
      </c>
      <c r="M1215" t="s">
        <v>62</v>
      </c>
      <c r="N1215" t="s">
        <v>2095</v>
      </c>
      <c r="O1215">
        <v>0.46</v>
      </c>
      <c r="P1215" t="s">
        <v>36</v>
      </c>
      <c r="Q1215" t="s">
        <v>56</v>
      </c>
      <c r="R1215" t="s">
        <v>74</v>
      </c>
      <c r="S1215" t="s">
        <v>1708</v>
      </c>
      <c r="T1215">
        <v>11756</v>
      </c>
      <c r="U1215" s="1">
        <v>42181</v>
      </c>
      <c r="V1215" s="1">
        <v>42182</v>
      </c>
      <c r="W1215">
        <v>7</v>
      </c>
      <c r="X1215" s="6">
        <v>650.25</v>
      </c>
      <c r="Y1215">
        <v>89176</v>
      </c>
      <c r="Z1215">
        <v>1</v>
      </c>
      <c r="AA1215" s="10">
        <v>19.41</v>
      </c>
      <c r="AB1215">
        <v>56.54</v>
      </c>
      <c r="AC1215" t="s">
        <v>3058</v>
      </c>
      <c r="AD1215" t="s">
        <v>3070</v>
      </c>
      <c r="AE1215" t="str">
        <f>IF(Orders[[#This Row],[Discount]]&gt;0, "Discounted", "Non-Discounted")</f>
        <v>Discounted</v>
      </c>
      <c r="AF1215">
        <f>IF(Orders[[#This Row],[Profit]]&lt;0,Orders[[#This Row],[Profit]], 0)</f>
        <v>0</v>
      </c>
      <c r="AG1215">
        <f>IF(Orders[[#This Row],[Profit]]&gt;0,Orders[[#This Row],[Profit]], 0)</f>
        <v>126.23</v>
      </c>
      <c r="AH1215" s="7">
        <f>IFERROR((Orders[[#This Row],[Sales]]/Orders[[#This Row],[Profit_Prodcut/]])*100, "")</f>
        <v>515.1311098787927</v>
      </c>
      <c r="AI1215" s="9">
        <f>Orders[[#This Row],[Discount]]</f>
        <v>0.08</v>
      </c>
    </row>
    <row r="1216" spans="1:35">
      <c r="A1216">
        <v>23301</v>
      </c>
      <c r="B1216" t="s">
        <v>50</v>
      </c>
      <c r="C1216" s="9">
        <v>0</v>
      </c>
      <c r="D1216" s="7">
        <v>187.76</v>
      </c>
      <c r="E1216">
        <v>13.4</v>
      </c>
      <c r="F1216">
        <v>4.95</v>
      </c>
      <c r="G1216">
        <v>2197</v>
      </c>
      <c r="H1216" t="s">
        <v>2094</v>
      </c>
      <c r="I1216" t="s">
        <v>52</v>
      </c>
      <c r="J1216" t="s">
        <v>61</v>
      </c>
      <c r="K1216" t="s">
        <v>44</v>
      </c>
      <c r="L1216" t="s">
        <v>53</v>
      </c>
      <c r="M1216" t="s">
        <v>54</v>
      </c>
      <c r="N1216" t="s">
        <v>773</v>
      </c>
      <c r="O1216">
        <v>0.37</v>
      </c>
      <c r="P1216" t="s">
        <v>36</v>
      </c>
      <c r="Q1216" t="s">
        <v>56</v>
      </c>
      <c r="R1216" t="s">
        <v>74</v>
      </c>
      <c r="S1216" t="s">
        <v>1708</v>
      </c>
      <c r="T1216">
        <v>11756</v>
      </c>
      <c r="U1216" s="1">
        <v>42181</v>
      </c>
      <c r="V1216" s="1">
        <v>42182</v>
      </c>
      <c r="W1216">
        <v>19</v>
      </c>
      <c r="X1216" s="6">
        <v>272.12</v>
      </c>
      <c r="Y1216">
        <v>89176</v>
      </c>
      <c r="Z1216">
        <v>1</v>
      </c>
      <c r="AA1216" s="10">
        <v>69</v>
      </c>
      <c r="AB1216">
        <v>0</v>
      </c>
      <c r="AC1216" t="s">
        <v>3058</v>
      </c>
      <c r="AD1216" t="s">
        <v>3071</v>
      </c>
      <c r="AE1216" t="str">
        <f>IF(Orders[[#This Row],[Discount]]&gt;0, "Discounted", "Non-Discounted")</f>
        <v>Non-Discounted</v>
      </c>
      <c r="AF1216">
        <f>IF(Orders[[#This Row],[Profit]]&lt;0,Orders[[#This Row],[Profit]], 0)</f>
        <v>0</v>
      </c>
      <c r="AG1216">
        <f>IF(Orders[[#This Row],[Profit]]&gt;0,Orders[[#This Row],[Profit]], 0)</f>
        <v>187.76</v>
      </c>
      <c r="AH1216" s="7">
        <f>IFERROR((Orders[[#This Row],[Sales]]/Orders[[#This Row],[Profit_Prodcut/]])*100, "")</f>
        <v>144.92969748615255</v>
      </c>
      <c r="AI1216" s="9">
        <f>Orders[[#This Row],[Discount]]</f>
        <v>0</v>
      </c>
    </row>
    <row r="1217" spans="1:35">
      <c r="A1217">
        <v>26083</v>
      </c>
      <c r="B1217" t="s">
        <v>40</v>
      </c>
      <c r="C1217" s="9">
        <v>0.03</v>
      </c>
      <c r="D1217" s="7">
        <v>295.91000000000003</v>
      </c>
      <c r="E1217">
        <v>25.98</v>
      </c>
      <c r="F1217">
        <v>4.08</v>
      </c>
      <c r="G1217">
        <v>2198</v>
      </c>
      <c r="H1217" t="s">
        <v>2096</v>
      </c>
      <c r="I1217" t="s">
        <v>52</v>
      </c>
      <c r="J1217" t="s">
        <v>61</v>
      </c>
      <c r="K1217" t="s">
        <v>32</v>
      </c>
      <c r="L1217" t="s">
        <v>33</v>
      </c>
      <c r="M1217" t="s">
        <v>54</v>
      </c>
      <c r="N1217" t="s">
        <v>2097</v>
      </c>
      <c r="O1217">
        <v>0.56999999999999995</v>
      </c>
      <c r="P1217" t="s">
        <v>36</v>
      </c>
      <c r="Q1217" t="s">
        <v>56</v>
      </c>
      <c r="R1217" t="s">
        <v>74</v>
      </c>
      <c r="S1217" t="s">
        <v>2098</v>
      </c>
      <c r="T1217">
        <v>11757</v>
      </c>
      <c r="U1217" s="1">
        <v>42146</v>
      </c>
      <c r="V1217" s="1">
        <v>42149</v>
      </c>
      <c r="W1217">
        <v>16</v>
      </c>
      <c r="X1217" s="6">
        <v>428.85</v>
      </c>
      <c r="Y1217">
        <v>89174</v>
      </c>
      <c r="Z1217">
        <v>3</v>
      </c>
      <c r="AA1217" s="10">
        <v>69</v>
      </c>
      <c r="AB1217">
        <v>13.26</v>
      </c>
      <c r="AC1217" t="s">
        <v>3060</v>
      </c>
      <c r="AD1217" t="s">
        <v>3070</v>
      </c>
      <c r="AE1217" t="str">
        <f>IF(Orders[[#This Row],[Discount]]&gt;0, "Discounted", "Non-Discounted")</f>
        <v>Discounted</v>
      </c>
      <c r="AF1217">
        <f>IF(Orders[[#This Row],[Profit]]&lt;0,Orders[[#This Row],[Profit]], 0)</f>
        <v>0</v>
      </c>
      <c r="AG1217">
        <f>IF(Orders[[#This Row],[Profit]]&gt;0,Orders[[#This Row],[Profit]], 0)</f>
        <v>295.91000000000003</v>
      </c>
      <c r="AH1217" s="7">
        <f>IFERROR((Orders[[#This Row],[Sales]]/Orders[[#This Row],[Profit_Prodcut/]])*100, "")</f>
        <v>144.92582204048529</v>
      </c>
      <c r="AI1217" s="9">
        <f>Orders[[#This Row],[Discount]]</f>
        <v>0.03</v>
      </c>
    </row>
    <row r="1218" spans="1:35">
      <c r="A1218">
        <v>26084</v>
      </c>
      <c r="B1218" t="s">
        <v>40</v>
      </c>
      <c r="C1218" s="9">
        <v>0.1</v>
      </c>
      <c r="D1218" s="7">
        <v>-2111.36</v>
      </c>
      <c r="E1218">
        <v>20.98</v>
      </c>
      <c r="F1218">
        <v>53.03</v>
      </c>
      <c r="G1218">
        <v>2198</v>
      </c>
      <c r="H1218" t="s">
        <v>2096</v>
      </c>
      <c r="I1218" t="s">
        <v>42</v>
      </c>
      <c r="J1218" t="s">
        <v>61</v>
      </c>
      <c r="K1218" t="s">
        <v>32</v>
      </c>
      <c r="L1218" t="s">
        <v>144</v>
      </c>
      <c r="M1218" t="s">
        <v>46</v>
      </c>
      <c r="N1218" t="s">
        <v>620</v>
      </c>
      <c r="O1218">
        <v>0.78</v>
      </c>
      <c r="P1218" t="s">
        <v>36</v>
      </c>
      <c r="Q1218" t="s">
        <v>56</v>
      </c>
      <c r="R1218" t="s">
        <v>74</v>
      </c>
      <c r="S1218" t="s">
        <v>2098</v>
      </c>
      <c r="T1218">
        <v>11757</v>
      </c>
      <c r="U1218" s="1">
        <v>42146</v>
      </c>
      <c r="V1218" s="1">
        <v>42146</v>
      </c>
      <c r="W1218">
        <v>16</v>
      </c>
      <c r="X1218" s="6">
        <v>342.54</v>
      </c>
      <c r="Y1218">
        <v>89174</v>
      </c>
      <c r="Z1218">
        <v>0</v>
      </c>
      <c r="AA1218" s="10">
        <v>-616.38</v>
      </c>
      <c r="AB1218">
        <v>38.06</v>
      </c>
      <c r="AC1218" t="s">
        <v>3060</v>
      </c>
      <c r="AD1218" t="s">
        <v>3070</v>
      </c>
      <c r="AE1218" t="str">
        <f>IF(Orders[[#This Row],[Discount]]&gt;0, "Discounted", "Non-Discounted")</f>
        <v>Discounted</v>
      </c>
      <c r="AF1218">
        <f>IF(Orders[[#This Row],[Profit]]&lt;0,Orders[[#This Row],[Profit]], 0)</f>
        <v>-2111.36</v>
      </c>
      <c r="AG1218">
        <f>IF(Orders[[#This Row],[Profit]]&gt;0,Orders[[#This Row],[Profit]], 0)</f>
        <v>0</v>
      </c>
      <c r="AH1218" s="7" t="str">
        <f>IFERROR((Orders[[#This Row],[Sales]]/Orders[[#This Row],[Profit_Prodcut/]])*100, "")</f>
        <v/>
      </c>
      <c r="AI1218" s="9">
        <f>Orders[[#This Row],[Discount]]</f>
        <v>0.1</v>
      </c>
    </row>
    <row r="1219" spans="1:35">
      <c r="A1219">
        <v>20234</v>
      </c>
      <c r="B1219" t="s">
        <v>50</v>
      </c>
      <c r="C1219" s="9">
        <v>0.17</v>
      </c>
      <c r="D1219" s="7">
        <v>-9.1300000000000008</v>
      </c>
      <c r="E1219">
        <v>14.89</v>
      </c>
      <c r="F1219">
        <v>13.56</v>
      </c>
      <c r="G1219">
        <v>2201</v>
      </c>
      <c r="H1219" t="s">
        <v>2099</v>
      </c>
      <c r="I1219" t="s">
        <v>52</v>
      </c>
      <c r="J1219" t="s">
        <v>61</v>
      </c>
      <c r="K1219" t="s">
        <v>44</v>
      </c>
      <c r="L1219" t="s">
        <v>53</v>
      </c>
      <c r="M1219" t="s">
        <v>239</v>
      </c>
      <c r="N1219" t="s">
        <v>2100</v>
      </c>
      <c r="O1219">
        <v>0.57999999999999996</v>
      </c>
      <c r="P1219" t="s">
        <v>36</v>
      </c>
      <c r="Q1219" t="s">
        <v>64</v>
      </c>
      <c r="R1219" t="s">
        <v>65</v>
      </c>
      <c r="S1219" t="s">
        <v>492</v>
      </c>
      <c r="T1219">
        <v>55420</v>
      </c>
      <c r="U1219" s="1">
        <v>42088</v>
      </c>
      <c r="V1219" s="1">
        <v>42090</v>
      </c>
      <c r="W1219">
        <v>1</v>
      </c>
      <c r="X1219" s="6">
        <v>27.96</v>
      </c>
      <c r="Y1219">
        <v>86054</v>
      </c>
      <c r="Z1219">
        <v>2</v>
      </c>
      <c r="AA1219" s="10">
        <v>-32.65</v>
      </c>
      <c r="AB1219">
        <v>5.73</v>
      </c>
      <c r="AC1219" t="s">
        <v>3062</v>
      </c>
      <c r="AD1219" t="s">
        <v>3072</v>
      </c>
      <c r="AE1219" t="str">
        <f>IF(Orders[[#This Row],[Discount]]&gt;0, "Discounted", "Non-Discounted")</f>
        <v>Discounted</v>
      </c>
      <c r="AF1219">
        <f>IF(Orders[[#This Row],[Profit]]&lt;0,Orders[[#This Row],[Profit]], 0)</f>
        <v>-9.1300000000000008</v>
      </c>
      <c r="AG1219">
        <f>IF(Orders[[#This Row],[Profit]]&gt;0,Orders[[#This Row],[Profit]], 0)</f>
        <v>0</v>
      </c>
      <c r="AH1219" s="7" t="str">
        <f>IFERROR((Orders[[#This Row],[Sales]]/Orders[[#This Row],[Profit_Prodcut/]])*100, "")</f>
        <v/>
      </c>
      <c r="AI1219" s="9">
        <f>Orders[[#This Row],[Discount]]</f>
        <v>0.17</v>
      </c>
    </row>
    <row r="1220" spans="1:35">
      <c r="A1220">
        <v>22259</v>
      </c>
      <c r="B1220" t="s">
        <v>109</v>
      </c>
      <c r="C1220" s="9">
        <v>0.09</v>
      </c>
      <c r="D1220" s="7">
        <v>357.43</v>
      </c>
      <c r="E1220">
        <v>160.97999999999999</v>
      </c>
      <c r="F1220">
        <v>30</v>
      </c>
      <c r="G1220">
        <v>2202</v>
      </c>
      <c r="H1220" t="s">
        <v>2101</v>
      </c>
      <c r="I1220" t="s">
        <v>42</v>
      </c>
      <c r="J1220" t="s">
        <v>43</v>
      </c>
      <c r="K1220" t="s">
        <v>44</v>
      </c>
      <c r="L1220" t="s">
        <v>45</v>
      </c>
      <c r="M1220" t="s">
        <v>46</v>
      </c>
      <c r="N1220" t="s">
        <v>180</v>
      </c>
      <c r="O1220">
        <v>0.62</v>
      </c>
      <c r="P1220" t="s">
        <v>36</v>
      </c>
      <c r="Q1220" t="s">
        <v>64</v>
      </c>
      <c r="R1220" t="s">
        <v>65</v>
      </c>
      <c r="S1220" t="s">
        <v>2102</v>
      </c>
      <c r="T1220">
        <v>55429</v>
      </c>
      <c r="U1220" s="1">
        <v>42035</v>
      </c>
      <c r="V1220" s="1">
        <v>42035</v>
      </c>
      <c r="W1220">
        <v>11</v>
      </c>
      <c r="X1220" s="6">
        <v>1635.38</v>
      </c>
      <c r="Y1220">
        <v>86050</v>
      </c>
      <c r="Z1220">
        <v>0</v>
      </c>
      <c r="AA1220" s="10">
        <v>21.86</v>
      </c>
      <c r="AB1220">
        <v>161.74</v>
      </c>
      <c r="AC1220" t="s">
        <v>3057</v>
      </c>
      <c r="AD1220" t="s">
        <v>3070</v>
      </c>
      <c r="AE1220" t="str">
        <f>IF(Orders[[#This Row],[Discount]]&gt;0, "Discounted", "Non-Discounted")</f>
        <v>Discounted</v>
      </c>
      <c r="AF1220">
        <f>IF(Orders[[#This Row],[Profit]]&lt;0,Orders[[#This Row],[Profit]], 0)</f>
        <v>0</v>
      </c>
      <c r="AG1220">
        <f>IF(Orders[[#This Row],[Profit]]&gt;0,Orders[[#This Row],[Profit]], 0)</f>
        <v>357.43</v>
      </c>
      <c r="AH1220" s="7">
        <f>IFERROR((Orders[[#This Row],[Sales]]/Orders[[#This Row],[Profit_Prodcut/]])*100, "")</f>
        <v>457.53853901463219</v>
      </c>
      <c r="AI1220" s="9">
        <f>Orders[[#This Row],[Discount]]</f>
        <v>0.09</v>
      </c>
    </row>
    <row r="1221" spans="1:35">
      <c r="A1221">
        <v>22260</v>
      </c>
      <c r="B1221" t="s">
        <v>109</v>
      </c>
      <c r="C1221" s="9">
        <v>0.09</v>
      </c>
      <c r="D1221" s="7">
        <v>40.35</v>
      </c>
      <c r="E1221">
        <v>6.3</v>
      </c>
      <c r="F1221">
        <v>0.5</v>
      </c>
      <c r="G1221">
        <v>2202</v>
      </c>
      <c r="H1221" t="s">
        <v>2101</v>
      </c>
      <c r="I1221" t="s">
        <v>52</v>
      </c>
      <c r="J1221" t="s">
        <v>43</v>
      </c>
      <c r="K1221" t="s">
        <v>32</v>
      </c>
      <c r="L1221" t="s">
        <v>137</v>
      </c>
      <c r="M1221" t="s">
        <v>62</v>
      </c>
      <c r="N1221" t="s">
        <v>214</v>
      </c>
      <c r="O1221">
        <v>0.39</v>
      </c>
      <c r="P1221" t="s">
        <v>36</v>
      </c>
      <c r="Q1221" t="s">
        <v>64</v>
      </c>
      <c r="R1221" t="s">
        <v>65</v>
      </c>
      <c r="S1221" t="s">
        <v>2102</v>
      </c>
      <c r="T1221">
        <v>55429</v>
      </c>
      <c r="U1221" s="1">
        <v>42035</v>
      </c>
      <c r="V1221" s="1">
        <v>42035</v>
      </c>
      <c r="W1221">
        <v>10</v>
      </c>
      <c r="X1221" s="6">
        <v>58.48</v>
      </c>
      <c r="Y1221">
        <v>86050</v>
      </c>
      <c r="Z1221">
        <v>0</v>
      </c>
      <c r="AA1221" s="10">
        <v>69</v>
      </c>
      <c r="AB1221">
        <v>5.78</v>
      </c>
      <c r="AC1221" t="s">
        <v>3057</v>
      </c>
      <c r="AD1221" t="s">
        <v>3070</v>
      </c>
      <c r="AE1221" t="str">
        <f>IF(Orders[[#This Row],[Discount]]&gt;0, "Discounted", "Non-Discounted")</f>
        <v>Discounted</v>
      </c>
      <c r="AF1221">
        <f>IF(Orders[[#This Row],[Profit]]&lt;0,Orders[[#This Row],[Profit]], 0)</f>
        <v>0</v>
      </c>
      <c r="AG1221">
        <f>IF(Orders[[#This Row],[Profit]]&gt;0,Orders[[#This Row],[Profit]], 0)</f>
        <v>40.35</v>
      </c>
      <c r="AH1221" s="7">
        <f>IFERROR((Orders[[#This Row],[Sales]]/Orders[[#This Row],[Profit_Prodcut/]])*100, "")</f>
        <v>144.93184634448573</v>
      </c>
      <c r="AI1221" s="9">
        <f>Orders[[#This Row],[Discount]]</f>
        <v>0.09</v>
      </c>
    </row>
    <row r="1222" spans="1:35">
      <c r="A1222">
        <v>22261</v>
      </c>
      <c r="B1222" t="s">
        <v>109</v>
      </c>
      <c r="C1222" s="9">
        <v>0</v>
      </c>
      <c r="D1222" s="7">
        <v>27.63</v>
      </c>
      <c r="E1222">
        <v>4.9800000000000004</v>
      </c>
      <c r="F1222">
        <v>0.8</v>
      </c>
      <c r="G1222">
        <v>2202</v>
      </c>
      <c r="H1222" t="s">
        <v>2101</v>
      </c>
      <c r="I1222" t="s">
        <v>52</v>
      </c>
      <c r="J1222" t="s">
        <v>43</v>
      </c>
      <c r="K1222" t="s">
        <v>32</v>
      </c>
      <c r="L1222" t="s">
        <v>96</v>
      </c>
      <c r="M1222" t="s">
        <v>34</v>
      </c>
      <c r="N1222" t="s">
        <v>525</v>
      </c>
      <c r="O1222">
        <v>0.36</v>
      </c>
      <c r="P1222" t="s">
        <v>36</v>
      </c>
      <c r="Q1222" t="s">
        <v>64</v>
      </c>
      <c r="R1222" t="s">
        <v>65</v>
      </c>
      <c r="S1222" t="s">
        <v>2102</v>
      </c>
      <c r="T1222">
        <v>55429</v>
      </c>
      <c r="U1222" s="1">
        <v>42035</v>
      </c>
      <c r="V1222" s="1">
        <v>42042</v>
      </c>
      <c r="W1222">
        <v>8</v>
      </c>
      <c r="X1222" s="6">
        <v>40.049999999999997</v>
      </c>
      <c r="Y1222">
        <v>86050</v>
      </c>
      <c r="Z1222">
        <v>7</v>
      </c>
      <c r="AA1222" s="10">
        <v>69</v>
      </c>
      <c r="AB1222">
        <v>0</v>
      </c>
      <c r="AC1222" t="s">
        <v>3057</v>
      </c>
      <c r="AD1222" t="s">
        <v>3071</v>
      </c>
      <c r="AE1222" t="str">
        <f>IF(Orders[[#This Row],[Discount]]&gt;0, "Discounted", "Non-Discounted")</f>
        <v>Non-Discounted</v>
      </c>
      <c r="AF1222">
        <f>IF(Orders[[#This Row],[Profit]]&lt;0,Orders[[#This Row],[Profit]], 0)</f>
        <v>0</v>
      </c>
      <c r="AG1222">
        <f>IF(Orders[[#This Row],[Profit]]&gt;0,Orders[[#This Row],[Profit]], 0)</f>
        <v>27.63</v>
      </c>
      <c r="AH1222" s="7">
        <f>IFERROR((Orders[[#This Row],[Sales]]/Orders[[#This Row],[Profit_Prodcut/]])*100, "")</f>
        <v>144.95114006514657</v>
      </c>
      <c r="AI1222" s="9">
        <f>Orders[[#This Row],[Discount]]</f>
        <v>0</v>
      </c>
    </row>
    <row r="1223" spans="1:35">
      <c r="A1223">
        <v>23919</v>
      </c>
      <c r="B1223" t="s">
        <v>109</v>
      </c>
      <c r="C1223" s="9">
        <v>0.08</v>
      </c>
      <c r="D1223" s="7">
        <v>751.58</v>
      </c>
      <c r="E1223">
        <v>145.44999999999999</v>
      </c>
      <c r="F1223">
        <v>17.850000000000001</v>
      </c>
      <c r="G1223">
        <v>2203</v>
      </c>
      <c r="H1223" t="s">
        <v>2103</v>
      </c>
      <c r="I1223" t="s">
        <v>42</v>
      </c>
      <c r="J1223" t="s">
        <v>43</v>
      </c>
      <c r="K1223" t="s">
        <v>80</v>
      </c>
      <c r="L1223" t="s">
        <v>88</v>
      </c>
      <c r="M1223" t="s">
        <v>46</v>
      </c>
      <c r="N1223" t="s">
        <v>1077</v>
      </c>
      <c r="O1223">
        <v>0.56000000000000005</v>
      </c>
      <c r="P1223" t="s">
        <v>36</v>
      </c>
      <c r="Q1223" t="s">
        <v>64</v>
      </c>
      <c r="R1223" t="s">
        <v>65</v>
      </c>
      <c r="S1223" t="s">
        <v>2104</v>
      </c>
      <c r="T1223">
        <v>55445</v>
      </c>
      <c r="U1223" s="1">
        <v>42039</v>
      </c>
      <c r="V1223" s="1">
        <v>42039</v>
      </c>
      <c r="W1223">
        <v>8</v>
      </c>
      <c r="X1223" s="6">
        <v>1117.6600000000001</v>
      </c>
      <c r="Y1223">
        <v>86051</v>
      </c>
      <c r="Z1223">
        <v>0</v>
      </c>
      <c r="AA1223" s="10">
        <v>67.25</v>
      </c>
      <c r="AB1223">
        <v>97.19</v>
      </c>
      <c r="AC1223" t="s">
        <v>3059</v>
      </c>
      <c r="AD1223" t="s">
        <v>3070</v>
      </c>
      <c r="AE1223" t="str">
        <f>IF(Orders[[#This Row],[Discount]]&gt;0, "Discounted", "Non-Discounted")</f>
        <v>Discounted</v>
      </c>
      <c r="AF1223">
        <f>IF(Orders[[#This Row],[Profit]]&lt;0,Orders[[#This Row],[Profit]], 0)</f>
        <v>0</v>
      </c>
      <c r="AG1223">
        <f>IF(Orders[[#This Row],[Profit]]&gt;0,Orders[[#This Row],[Profit]], 0)</f>
        <v>751.58</v>
      </c>
      <c r="AH1223" s="7">
        <f>IFERROR((Orders[[#This Row],[Sales]]/Orders[[#This Row],[Profit_Prodcut/]])*100, "")</f>
        <v>148.70805503073527</v>
      </c>
      <c r="AI1223" s="9">
        <f>Orders[[#This Row],[Discount]]</f>
        <v>0.08</v>
      </c>
    </row>
    <row r="1224" spans="1:35">
      <c r="A1224">
        <v>22595</v>
      </c>
      <c r="B1224" t="s">
        <v>50</v>
      </c>
      <c r="C1224" s="9">
        <v>0.03</v>
      </c>
      <c r="D1224" s="7">
        <v>-663.51</v>
      </c>
      <c r="E1224">
        <v>399.98</v>
      </c>
      <c r="F1224">
        <v>12.06</v>
      </c>
      <c r="G1224">
        <v>2203</v>
      </c>
      <c r="H1224" t="s">
        <v>2103</v>
      </c>
      <c r="I1224" t="s">
        <v>42</v>
      </c>
      <c r="J1224" t="s">
        <v>43</v>
      </c>
      <c r="K1224" t="s">
        <v>80</v>
      </c>
      <c r="L1224" t="s">
        <v>88</v>
      </c>
      <c r="M1224" t="s">
        <v>124</v>
      </c>
      <c r="N1224" t="s">
        <v>267</v>
      </c>
      <c r="O1224">
        <v>0.56000000000000005</v>
      </c>
      <c r="P1224" t="s">
        <v>36</v>
      </c>
      <c r="Q1224" t="s">
        <v>64</v>
      </c>
      <c r="R1224" t="s">
        <v>65</v>
      </c>
      <c r="S1224" t="s">
        <v>2104</v>
      </c>
      <c r="T1224">
        <v>55445</v>
      </c>
      <c r="U1224" s="1">
        <v>42008</v>
      </c>
      <c r="V1224" s="1">
        <v>42010</v>
      </c>
      <c r="W1224">
        <v>2</v>
      </c>
      <c r="X1224" s="6">
        <v>807</v>
      </c>
      <c r="Y1224">
        <v>86052</v>
      </c>
      <c r="Z1224">
        <v>2</v>
      </c>
      <c r="AA1224" s="10">
        <v>-82.22</v>
      </c>
      <c r="AB1224">
        <v>24.96</v>
      </c>
      <c r="AC1224" t="s">
        <v>3057</v>
      </c>
      <c r="AD1224" t="s">
        <v>3070</v>
      </c>
      <c r="AE1224" t="str">
        <f>IF(Orders[[#This Row],[Discount]]&gt;0, "Discounted", "Non-Discounted")</f>
        <v>Discounted</v>
      </c>
      <c r="AF1224">
        <f>IF(Orders[[#This Row],[Profit]]&lt;0,Orders[[#This Row],[Profit]], 0)</f>
        <v>-663.51</v>
      </c>
      <c r="AG1224">
        <f>IF(Orders[[#This Row],[Profit]]&gt;0,Orders[[#This Row],[Profit]], 0)</f>
        <v>0</v>
      </c>
      <c r="AH1224" s="7" t="str">
        <f>IFERROR((Orders[[#This Row],[Sales]]/Orders[[#This Row],[Profit_Prodcut/]])*100, "")</f>
        <v/>
      </c>
      <c r="AI1224" s="9">
        <f>Orders[[#This Row],[Discount]]</f>
        <v>0.03</v>
      </c>
    </row>
    <row r="1225" spans="1:35">
      <c r="A1225">
        <v>23920</v>
      </c>
      <c r="B1225" t="s">
        <v>109</v>
      </c>
      <c r="C1225" s="9">
        <v>7.0000000000000007E-2</v>
      </c>
      <c r="D1225" s="7">
        <v>-157.56</v>
      </c>
      <c r="E1225">
        <v>33.94</v>
      </c>
      <c r="F1225">
        <v>19.190000000000001</v>
      </c>
      <c r="G1225">
        <v>2204</v>
      </c>
      <c r="H1225" t="s">
        <v>2105</v>
      </c>
      <c r="I1225" t="s">
        <v>42</v>
      </c>
      <c r="J1225" t="s">
        <v>43</v>
      </c>
      <c r="K1225" t="s">
        <v>44</v>
      </c>
      <c r="L1225" t="s">
        <v>45</v>
      </c>
      <c r="M1225" t="s">
        <v>46</v>
      </c>
      <c r="N1225" t="s">
        <v>1006</v>
      </c>
      <c r="O1225">
        <v>0.57999999999999996</v>
      </c>
      <c r="P1225" t="s">
        <v>36</v>
      </c>
      <c r="Q1225" t="s">
        <v>64</v>
      </c>
      <c r="R1225" t="s">
        <v>65</v>
      </c>
      <c r="S1225" t="s">
        <v>2106</v>
      </c>
      <c r="T1225">
        <v>55337</v>
      </c>
      <c r="U1225" s="1">
        <v>42039</v>
      </c>
      <c r="V1225" s="1">
        <v>42043</v>
      </c>
      <c r="W1225">
        <v>5</v>
      </c>
      <c r="X1225" s="6">
        <v>169.46</v>
      </c>
      <c r="Y1225">
        <v>86051</v>
      </c>
      <c r="Z1225">
        <v>4</v>
      </c>
      <c r="AA1225" s="10">
        <v>-92.98</v>
      </c>
      <c r="AB1225">
        <v>12.76</v>
      </c>
      <c r="AC1225" t="s">
        <v>3059</v>
      </c>
      <c r="AD1225" t="s">
        <v>3070</v>
      </c>
      <c r="AE1225" t="str">
        <f>IF(Orders[[#This Row],[Discount]]&gt;0, "Discounted", "Non-Discounted")</f>
        <v>Discounted</v>
      </c>
      <c r="AF1225">
        <f>IF(Orders[[#This Row],[Profit]]&lt;0,Orders[[#This Row],[Profit]], 0)</f>
        <v>-157.56</v>
      </c>
      <c r="AG1225">
        <f>IF(Orders[[#This Row],[Profit]]&gt;0,Orders[[#This Row],[Profit]], 0)</f>
        <v>0</v>
      </c>
      <c r="AH1225" s="7" t="str">
        <f>IFERROR((Orders[[#This Row],[Sales]]/Orders[[#This Row],[Profit_Prodcut/]])*100, "")</f>
        <v/>
      </c>
      <c r="AI1225" s="9">
        <f>Orders[[#This Row],[Discount]]</f>
        <v>7.0000000000000007E-2</v>
      </c>
    </row>
    <row r="1226" spans="1:35">
      <c r="A1226">
        <v>24434</v>
      </c>
      <c r="B1226" t="s">
        <v>50</v>
      </c>
      <c r="C1226" s="9">
        <v>0.04</v>
      </c>
      <c r="D1226" s="7">
        <v>-88</v>
      </c>
      <c r="E1226">
        <v>296.18</v>
      </c>
      <c r="F1226">
        <v>154.12</v>
      </c>
      <c r="G1226">
        <v>2204</v>
      </c>
      <c r="H1226" t="s">
        <v>2105</v>
      </c>
      <c r="I1226" t="s">
        <v>42</v>
      </c>
      <c r="J1226" t="s">
        <v>117</v>
      </c>
      <c r="K1226" t="s">
        <v>44</v>
      </c>
      <c r="L1226" t="s">
        <v>155</v>
      </c>
      <c r="M1226" t="s">
        <v>124</v>
      </c>
      <c r="N1226" t="s">
        <v>156</v>
      </c>
      <c r="O1226">
        <v>0.76</v>
      </c>
      <c r="P1226" t="s">
        <v>36</v>
      </c>
      <c r="Q1226" t="s">
        <v>64</v>
      </c>
      <c r="R1226" t="s">
        <v>65</v>
      </c>
      <c r="S1226" t="s">
        <v>2106</v>
      </c>
      <c r="T1226">
        <v>55337</v>
      </c>
      <c r="U1226" s="1">
        <v>42045</v>
      </c>
      <c r="V1226" s="1">
        <v>42046</v>
      </c>
      <c r="W1226">
        <v>20</v>
      </c>
      <c r="X1226" s="6">
        <v>5768.12</v>
      </c>
      <c r="Y1226">
        <v>86053</v>
      </c>
      <c r="Z1226">
        <v>1</v>
      </c>
      <c r="AA1226" s="10">
        <v>-1.53</v>
      </c>
      <c r="AB1226">
        <v>240.34</v>
      </c>
      <c r="AC1226" t="s">
        <v>3059</v>
      </c>
      <c r="AD1226" t="s">
        <v>3070</v>
      </c>
      <c r="AE1226" t="str">
        <f>IF(Orders[[#This Row],[Discount]]&gt;0, "Discounted", "Non-Discounted")</f>
        <v>Discounted</v>
      </c>
      <c r="AF1226">
        <f>IF(Orders[[#This Row],[Profit]]&lt;0,Orders[[#This Row],[Profit]], 0)</f>
        <v>-88</v>
      </c>
      <c r="AG1226">
        <f>IF(Orders[[#This Row],[Profit]]&gt;0,Orders[[#This Row],[Profit]], 0)</f>
        <v>0</v>
      </c>
      <c r="AH1226" s="7" t="str">
        <f>IFERROR((Orders[[#This Row],[Sales]]/Orders[[#This Row],[Profit_Prodcut/]])*100, "")</f>
        <v/>
      </c>
      <c r="AI1226" s="9">
        <f>Orders[[#This Row],[Discount]]</f>
        <v>0.04</v>
      </c>
    </row>
    <row r="1227" spans="1:35">
      <c r="A1227">
        <v>18164</v>
      </c>
      <c r="B1227" t="s">
        <v>28</v>
      </c>
      <c r="C1227" s="9">
        <v>0.03</v>
      </c>
      <c r="D1227" s="7">
        <v>-35.29</v>
      </c>
      <c r="E1227">
        <v>28.48</v>
      </c>
      <c r="F1227">
        <v>1.99</v>
      </c>
      <c r="G1227">
        <v>2206</v>
      </c>
      <c r="H1227" t="s">
        <v>2107</v>
      </c>
      <c r="I1227" t="s">
        <v>52</v>
      </c>
      <c r="J1227" t="s">
        <v>117</v>
      </c>
      <c r="K1227" t="s">
        <v>80</v>
      </c>
      <c r="L1227" t="s">
        <v>183</v>
      </c>
      <c r="M1227" t="s">
        <v>54</v>
      </c>
      <c r="N1227" t="s">
        <v>410</v>
      </c>
      <c r="O1227">
        <v>0.4</v>
      </c>
      <c r="P1227" t="s">
        <v>36</v>
      </c>
      <c r="Q1227" t="s">
        <v>64</v>
      </c>
      <c r="R1227" t="s">
        <v>333</v>
      </c>
      <c r="S1227" t="s">
        <v>2108</v>
      </c>
      <c r="T1227">
        <v>50501</v>
      </c>
      <c r="U1227" s="1">
        <v>42009</v>
      </c>
      <c r="V1227" s="1">
        <v>42010</v>
      </c>
      <c r="W1227">
        <v>2</v>
      </c>
      <c r="X1227" s="6">
        <v>55.25</v>
      </c>
      <c r="Y1227">
        <v>86258</v>
      </c>
      <c r="Z1227">
        <v>1</v>
      </c>
      <c r="AA1227" s="10">
        <v>-63.87</v>
      </c>
      <c r="AB1227">
        <v>1.71</v>
      </c>
      <c r="AC1227" t="s">
        <v>3057</v>
      </c>
      <c r="AD1227" t="s">
        <v>3070</v>
      </c>
      <c r="AE1227" t="str">
        <f>IF(Orders[[#This Row],[Discount]]&gt;0, "Discounted", "Non-Discounted")</f>
        <v>Discounted</v>
      </c>
      <c r="AF1227">
        <f>IF(Orders[[#This Row],[Profit]]&lt;0,Orders[[#This Row],[Profit]], 0)</f>
        <v>-35.29</v>
      </c>
      <c r="AG1227">
        <f>IF(Orders[[#This Row],[Profit]]&gt;0,Orders[[#This Row],[Profit]], 0)</f>
        <v>0</v>
      </c>
      <c r="AH1227" s="7" t="str">
        <f>IFERROR((Orders[[#This Row],[Sales]]/Orders[[#This Row],[Profit_Prodcut/]])*100, "")</f>
        <v/>
      </c>
      <c r="AI1227" s="9">
        <f>Orders[[#This Row],[Discount]]</f>
        <v>0.03</v>
      </c>
    </row>
    <row r="1228" spans="1:35">
      <c r="A1228">
        <v>18165</v>
      </c>
      <c r="B1228" t="s">
        <v>28</v>
      </c>
      <c r="C1228" s="9">
        <v>0.01</v>
      </c>
      <c r="D1228" s="7">
        <v>-74.88</v>
      </c>
      <c r="E1228">
        <v>205.99</v>
      </c>
      <c r="F1228">
        <v>5.99</v>
      </c>
      <c r="G1228">
        <v>2206</v>
      </c>
      <c r="H1228" t="s">
        <v>2107</v>
      </c>
      <c r="I1228" t="s">
        <v>52</v>
      </c>
      <c r="J1228" t="s">
        <v>117</v>
      </c>
      <c r="K1228" t="s">
        <v>80</v>
      </c>
      <c r="L1228" t="s">
        <v>81</v>
      </c>
      <c r="M1228" t="s">
        <v>62</v>
      </c>
      <c r="N1228" t="s">
        <v>2109</v>
      </c>
      <c r="O1228">
        <v>0.59</v>
      </c>
      <c r="P1228" t="s">
        <v>36</v>
      </c>
      <c r="Q1228" t="s">
        <v>64</v>
      </c>
      <c r="R1228" t="s">
        <v>333</v>
      </c>
      <c r="S1228" t="s">
        <v>2108</v>
      </c>
      <c r="T1228">
        <v>50501</v>
      </c>
      <c r="U1228" s="1">
        <v>42009</v>
      </c>
      <c r="V1228" s="1">
        <v>42011</v>
      </c>
      <c r="W1228">
        <v>3</v>
      </c>
      <c r="X1228" s="6">
        <v>551.22</v>
      </c>
      <c r="Y1228">
        <v>86258</v>
      </c>
      <c r="Z1228">
        <v>2</v>
      </c>
      <c r="AA1228" s="10">
        <v>-13.59</v>
      </c>
      <c r="AB1228">
        <v>5.57</v>
      </c>
      <c r="AC1228" t="s">
        <v>3057</v>
      </c>
      <c r="AD1228" t="s">
        <v>3070</v>
      </c>
      <c r="AE1228" t="str">
        <f>IF(Orders[[#This Row],[Discount]]&gt;0, "Discounted", "Non-Discounted")</f>
        <v>Discounted</v>
      </c>
      <c r="AF1228">
        <f>IF(Orders[[#This Row],[Profit]]&lt;0,Orders[[#This Row],[Profit]], 0)</f>
        <v>-74.88</v>
      </c>
      <c r="AG1228">
        <f>IF(Orders[[#This Row],[Profit]]&gt;0,Orders[[#This Row],[Profit]], 0)</f>
        <v>0</v>
      </c>
      <c r="AH1228" s="7" t="str">
        <f>IFERROR((Orders[[#This Row],[Sales]]/Orders[[#This Row],[Profit_Prodcut/]])*100, "")</f>
        <v/>
      </c>
      <c r="AI1228" s="9">
        <f>Orders[[#This Row],[Discount]]</f>
        <v>0.01</v>
      </c>
    </row>
    <row r="1229" spans="1:35">
      <c r="A1229">
        <v>23317</v>
      </c>
      <c r="B1229" t="s">
        <v>109</v>
      </c>
      <c r="C1229" s="9">
        <v>0.06</v>
      </c>
      <c r="D1229" s="7">
        <v>-98.06</v>
      </c>
      <c r="E1229">
        <v>6.98</v>
      </c>
      <c r="F1229">
        <v>1.6</v>
      </c>
      <c r="G1229">
        <v>2209</v>
      </c>
      <c r="H1229" t="s">
        <v>2110</v>
      </c>
      <c r="I1229" t="s">
        <v>52</v>
      </c>
      <c r="J1229" t="s">
        <v>43</v>
      </c>
      <c r="K1229" t="s">
        <v>32</v>
      </c>
      <c r="L1229" t="s">
        <v>96</v>
      </c>
      <c r="M1229" t="s">
        <v>34</v>
      </c>
      <c r="N1229" t="s">
        <v>958</v>
      </c>
      <c r="O1229">
        <v>0.38</v>
      </c>
      <c r="P1229" t="s">
        <v>36</v>
      </c>
      <c r="Q1229" t="s">
        <v>139</v>
      </c>
      <c r="R1229" t="s">
        <v>390</v>
      </c>
      <c r="S1229" t="s">
        <v>2111</v>
      </c>
      <c r="T1229">
        <v>30337</v>
      </c>
      <c r="U1229" s="1">
        <v>42026</v>
      </c>
      <c r="V1229" s="1">
        <v>42033</v>
      </c>
      <c r="W1229">
        <v>12</v>
      </c>
      <c r="X1229" s="6">
        <v>83.93</v>
      </c>
      <c r="Y1229">
        <v>88030</v>
      </c>
      <c r="Z1229">
        <v>7</v>
      </c>
      <c r="AA1229" s="10">
        <v>-116.83</v>
      </c>
      <c r="AB1229">
        <v>5.36</v>
      </c>
      <c r="AC1229" t="s">
        <v>3057</v>
      </c>
      <c r="AD1229" t="s">
        <v>3070</v>
      </c>
      <c r="AE1229" t="str">
        <f>IF(Orders[[#This Row],[Discount]]&gt;0, "Discounted", "Non-Discounted")</f>
        <v>Discounted</v>
      </c>
      <c r="AF1229">
        <f>IF(Orders[[#This Row],[Profit]]&lt;0,Orders[[#This Row],[Profit]], 0)</f>
        <v>-98.06</v>
      </c>
      <c r="AG1229">
        <f>IF(Orders[[#This Row],[Profit]]&gt;0,Orders[[#This Row],[Profit]], 0)</f>
        <v>0</v>
      </c>
      <c r="AH1229" s="7" t="str">
        <f>IFERROR((Orders[[#This Row],[Sales]]/Orders[[#This Row],[Profit_Prodcut/]])*100, "")</f>
        <v/>
      </c>
      <c r="AI1229" s="9">
        <f>Orders[[#This Row],[Discount]]</f>
        <v>0.06</v>
      </c>
    </row>
    <row r="1230" spans="1:35">
      <c r="A1230">
        <v>19914</v>
      </c>
      <c r="B1230" t="s">
        <v>40</v>
      </c>
      <c r="C1230" s="9">
        <v>0.08</v>
      </c>
      <c r="D1230" s="7">
        <v>-425.21</v>
      </c>
      <c r="E1230">
        <v>95.99</v>
      </c>
      <c r="F1230">
        <v>35</v>
      </c>
      <c r="G1230">
        <v>2211</v>
      </c>
      <c r="H1230" t="s">
        <v>2112</v>
      </c>
      <c r="I1230" t="s">
        <v>30</v>
      </c>
      <c r="J1230" t="s">
        <v>43</v>
      </c>
      <c r="K1230" t="s">
        <v>32</v>
      </c>
      <c r="L1230" t="s">
        <v>144</v>
      </c>
      <c r="M1230" t="s">
        <v>239</v>
      </c>
      <c r="N1230" t="s">
        <v>2113</v>
      </c>
      <c r="O1230">
        <v>0.51883000000000001</v>
      </c>
      <c r="P1230" t="s">
        <v>36</v>
      </c>
      <c r="Q1230" t="s">
        <v>56</v>
      </c>
      <c r="R1230" t="s">
        <v>418</v>
      </c>
      <c r="S1230" t="s">
        <v>2114</v>
      </c>
      <c r="T1230">
        <v>20715</v>
      </c>
      <c r="U1230" s="1">
        <v>42005</v>
      </c>
      <c r="V1230" s="1">
        <v>42007</v>
      </c>
      <c r="W1230">
        <v>2</v>
      </c>
      <c r="X1230" s="6">
        <v>193.88</v>
      </c>
      <c r="Y1230">
        <v>88028</v>
      </c>
      <c r="Z1230">
        <v>2</v>
      </c>
      <c r="AA1230" s="10">
        <v>-219.32</v>
      </c>
      <c r="AB1230">
        <v>16.86</v>
      </c>
      <c r="AC1230" t="s">
        <v>3057</v>
      </c>
      <c r="AD1230" t="s">
        <v>3070</v>
      </c>
      <c r="AE1230" t="str">
        <f>IF(Orders[[#This Row],[Discount]]&gt;0, "Discounted", "Non-Discounted")</f>
        <v>Discounted</v>
      </c>
      <c r="AF1230">
        <f>IF(Orders[[#This Row],[Profit]]&lt;0,Orders[[#This Row],[Profit]], 0)</f>
        <v>-425.21</v>
      </c>
      <c r="AG1230">
        <f>IF(Orders[[#This Row],[Profit]]&gt;0,Orders[[#This Row],[Profit]], 0)</f>
        <v>0</v>
      </c>
      <c r="AH1230" s="7" t="str">
        <f>IFERROR((Orders[[#This Row],[Sales]]/Orders[[#This Row],[Profit_Prodcut/]])*100, "")</f>
        <v/>
      </c>
      <c r="AI1230" s="9">
        <f>Orders[[#This Row],[Discount]]</f>
        <v>0.08</v>
      </c>
    </row>
    <row r="1231" spans="1:35">
      <c r="A1231">
        <v>24756</v>
      </c>
      <c r="B1231" t="s">
        <v>28</v>
      </c>
      <c r="C1231" s="9">
        <v>0.09</v>
      </c>
      <c r="D1231" s="7">
        <v>631.33000000000004</v>
      </c>
      <c r="E1231">
        <v>199.99</v>
      </c>
      <c r="F1231">
        <v>24.49</v>
      </c>
      <c r="G1231">
        <v>2212</v>
      </c>
      <c r="H1231" t="s">
        <v>2115</v>
      </c>
      <c r="I1231" t="s">
        <v>30</v>
      </c>
      <c r="J1231" t="s">
        <v>43</v>
      </c>
      <c r="K1231" t="s">
        <v>80</v>
      </c>
      <c r="L1231" t="s">
        <v>590</v>
      </c>
      <c r="M1231" t="s">
        <v>239</v>
      </c>
      <c r="N1231" t="s">
        <v>1381</v>
      </c>
      <c r="O1231">
        <v>0.46</v>
      </c>
      <c r="P1231" t="s">
        <v>36</v>
      </c>
      <c r="Q1231" t="s">
        <v>56</v>
      </c>
      <c r="R1231" t="s">
        <v>418</v>
      </c>
      <c r="S1231" t="s">
        <v>2116</v>
      </c>
      <c r="T1231">
        <v>21228</v>
      </c>
      <c r="U1231" s="1">
        <v>42113</v>
      </c>
      <c r="V1231" s="1">
        <v>42115</v>
      </c>
      <c r="W1231">
        <v>5</v>
      </c>
      <c r="X1231" s="6">
        <v>990.25</v>
      </c>
      <c r="Y1231">
        <v>88029</v>
      </c>
      <c r="Z1231">
        <v>2</v>
      </c>
      <c r="AA1231" s="10">
        <v>63.75</v>
      </c>
      <c r="AB1231">
        <v>97.94</v>
      </c>
      <c r="AC1231" t="s">
        <v>3061</v>
      </c>
      <c r="AD1231" t="s">
        <v>3070</v>
      </c>
      <c r="AE1231" t="str">
        <f>IF(Orders[[#This Row],[Discount]]&gt;0, "Discounted", "Non-Discounted")</f>
        <v>Discounted</v>
      </c>
      <c r="AF1231">
        <f>IF(Orders[[#This Row],[Profit]]&lt;0,Orders[[#This Row],[Profit]], 0)</f>
        <v>0</v>
      </c>
      <c r="AG1231">
        <f>IF(Orders[[#This Row],[Profit]]&gt;0,Orders[[#This Row],[Profit]], 0)</f>
        <v>631.33000000000004</v>
      </c>
      <c r="AH1231" s="7">
        <f>IFERROR((Orders[[#This Row],[Sales]]/Orders[[#This Row],[Profit_Prodcut/]])*100, "")</f>
        <v>156.85140893035336</v>
      </c>
      <c r="AI1231" s="9">
        <f>Orders[[#This Row],[Discount]]</f>
        <v>0.09</v>
      </c>
    </row>
    <row r="1232" spans="1:35">
      <c r="A1232">
        <v>23512</v>
      </c>
      <c r="B1232" t="s">
        <v>109</v>
      </c>
      <c r="C1232" s="9">
        <v>7.0000000000000007E-2</v>
      </c>
      <c r="D1232" s="7">
        <v>-22.18</v>
      </c>
      <c r="E1232">
        <v>3.28</v>
      </c>
      <c r="F1232">
        <v>3.97</v>
      </c>
      <c r="G1232">
        <v>2215</v>
      </c>
      <c r="H1232" t="s">
        <v>2117</v>
      </c>
      <c r="I1232" t="s">
        <v>52</v>
      </c>
      <c r="J1232" t="s">
        <v>31</v>
      </c>
      <c r="K1232" t="s">
        <v>32</v>
      </c>
      <c r="L1232" t="s">
        <v>33</v>
      </c>
      <c r="M1232" t="s">
        <v>34</v>
      </c>
      <c r="N1232" t="s">
        <v>1012</v>
      </c>
      <c r="O1232">
        <v>0.56000000000000005</v>
      </c>
      <c r="P1232" t="s">
        <v>36</v>
      </c>
      <c r="Q1232" t="s">
        <v>56</v>
      </c>
      <c r="R1232" t="s">
        <v>157</v>
      </c>
      <c r="S1232" t="s">
        <v>2118</v>
      </c>
      <c r="T1232">
        <v>44646</v>
      </c>
      <c r="U1232" s="1">
        <v>42178</v>
      </c>
      <c r="V1232" s="1">
        <v>42178</v>
      </c>
      <c r="W1232">
        <v>4</v>
      </c>
      <c r="X1232" s="6">
        <v>14.76</v>
      </c>
      <c r="Y1232">
        <v>90314</v>
      </c>
      <c r="Z1232">
        <v>0</v>
      </c>
      <c r="AA1232" s="10">
        <v>-150.24</v>
      </c>
      <c r="AB1232">
        <v>1.1100000000000001</v>
      </c>
      <c r="AC1232" t="s">
        <v>3058</v>
      </c>
      <c r="AD1232" t="s">
        <v>3070</v>
      </c>
      <c r="AE1232" t="str">
        <f>IF(Orders[[#This Row],[Discount]]&gt;0, "Discounted", "Non-Discounted")</f>
        <v>Discounted</v>
      </c>
      <c r="AF1232">
        <f>IF(Orders[[#This Row],[Profit]]&lt;0,Orders[[#This Row],[Profit]], 0)</f>
        <v>-22.18</v>
      </c>
      <c r="AG1232">
        <f>IF(Orders[[#This Row],[Profit]]&gt;0,Orders[[#This Row],[Profit]], 0)</f>
        <v>0</v>
      </c>
      <c r="AH1232" s="7" t="str">
        <f>IFERROR((Orders[[#This Row],[Sales]]/Orders[[#This Row],[Profit_Prodcut/]])*100, "")</f>
        <v/>
      </c>
      <c r="AI1232" s="9">
        <f>Orders[[#This Row],[Discount]]</f>
        <v>7.0000000000000007E-2</v>
      </c>
    </row>
    <row r="1233" spans="1:35">
      <c r="A1233">
        <v>23513</v>
      </c>
      <c r="B1233" t="s">
        <v>109</v>
      </c>
      <c r="C1233" s="9">
        <v>0.02</v>
      </c>
      <c r="D1233" s="7">
        <v>-214.1</v>
      </c>
      <c r="E1233">
        <v>256.99</v>
      </c>
      <c r="F1233">
        <v>11.25</v>
      </c>
      <c r="G1233">
        <v>2216</v>
      </c>
      <c r="H1233" t="s">
        <v>2119</v>
      </c>
      <c r="I1233" t="s">
        <v>52</v>
      </c>
      <c r="J1233" t="s">
        <v>31</v>
      </c>
      <c r="K1233" t="s">
        <v>80</v>
      </c>
      <c r="L1233" t="s">
        <v>183</v>
      </c>
      <c r="M1233" t="s">
        <v>62</v>
      </c>
      <c r="N1233" t="s">
        <v>1338</v>
      </c>
      <c r="O1233">
        <v>0.51</v>
      </c>
      <c r="P1233" t="s">
        <v>36</v>
      </c>
      <c r="Q1233" t="s">
        <v>56</v>
      </c>
      <c r="R1233" t="s">
        <v>157</v>
      </c>
      <c r="S1233" t="s">
        <v>2120</v>
      </c>
      <c r="T1233">
        <v>44256</v>
      </c>
      <c r="U1233" s="1">
        <v>42178</v>
      </c>
      <c r="V1233" s="1">
        <v>42185</v>
      </c>
      <c r="W1233">
        <v>3</v>
      </c>
      <c r="X1233" s="6">
        <v>808.44</v>
      </c>
      <c r="Y1233">
        <v>90314</v>
      </c>
      <c r="Z1233">
        <v>7</v>
      </c>
      <c r="AA1233" s="10">
        <v>-26.48</v>
      </c>
      <c r="AB1233">
        <v>16.5</v>
      </c>
      <c r="AC1233" t="s">
        <v>3058</v>
      </c>
      <c r="AD1233" t="s">
        <v>3070</v>
      </c>
      <c r="AE1233" t="str">
        <f>IF(Orders[[#This Row],[Discount]]&gt;0, "Discounted", "Non-Discounted")</f>
        <v>Discounted</v>
      </c>
      <c r="AF1233">
        <f>IF(Orders[[#This Row],[Profit]]&lt;0,Orders[[#This Row],[Profit]], 0)</f>
        <v>-214.1</v>
      </c>
      <c r="AG1233">
        <f>IF(Orders[[#This Row],[Profit]]&gt;0,Orders[[#This Row],[Profit]], 0)</f>
        <v>0</v>
      </c>
      <c r="AH1233" s="7" t="str">
        <f>IFERROR((Orders[[#This Row],[Sales]]/Orders[[#This Row],[Profit_Prodcut/]])*100, "")</f>
        <v/>
      </c>
      <c r="AI1233" s="9">
        <f>Orders[[#This Row],[Discount]]</f>
        <v>0.02</v>
      </c>
    </row>
    <row r="1234" spans="1:35">
      <c r="A1234">
        <v>23514</v>
      </c>
      <c r="B1234" t="s">
        <v>109</v>
      </c>
      <c r="C1234" s="9">
        <v>0.01</v>
      </c>
      <c r="D1234" s="7">
        <v>-26.94</v>
      </c>
      <c r="E1234">
        <v>6.48</v>
      </c>
      <c r="F1234">
        <v>5.14</v>
      </c>
      <c r="G1234">
        <v>2216</v>
      </c>
      <c r="H1234" t="s">
        <v>2119</v>
      </c>
      <c r="I1234" t="s">
        <v>52</v>
      </c>
      <c r="J1234" t="s">
        <v>31</v>
      </c>
      <c r="K1234" t="s">
        <v>32</v>
      </c>
      <c r="L1234" t="s">
        <v>96</v>
      </c>
      <c r="M1234" t="s">
        <v>62</v>
      </c>
      <c r="N1234" t="s">
        <v>941</v>
      </c>
      <c r="O1234">
        <v>0.37</v>
      </c>
      <c r="P1234" t="s">
        <v>36</v>
      </c>
      <c r="Q1234" t="s">
        <v>56</v>
      </c>
      <c r="R1234" t="s">
        <v>157</v>
      </c>
      <c r="S1234" t="s">
        <v>2120</v>
      </c>
      <c r="T1234">
        <v>44256</v>
      </c>
      <c r="U1234" s="1">
        <v>42178</v>
      </c>
      <c r="V1234" s="1">
        <v>42180</v>
      </c>
      <c r="W1234">
        <v>10</v>
      </c>
      <c r="X1234" s="6">
        <v>67.41</v>
      </c>
      <c r="Y1234">
        <v>90314</v>
      </c>
      <c r="Z1234">
        <v>2</v>
      </c>
      <c r="AA1234" s="10">
        <v>-39.96</v>
      </c>
      <c r="AB1234">
        <v>0.68</v>
      </c>
      <c r="AC1234" t="s">
        <v>3058</v>
      </c>
      <c r="AD1234" t="s">
        <v>3070</v>
      </c>
      <c r="AE1234" t="str">
        <f>IF(Orders[[#This Row],[Discount]]&gt;0, "Discounted", "Non-Discounted")</f>
        <v>Discounted</v>
      </c>
      <c r="AF1234">
        <f>IF(Orders[[#This Row],[Profit]]&lt;0,Orders[[#This Row],[Profit]], 0)</f>
        <v>-26.94</v>
      </c>
      <c r="AG1234">
        <f>IF(Orders[[#This Row],[Profit]]&gt;0,Orders[[#This Row],[Profit]], 0)</f>
        <v>0</v>
      </c>
      <c r="AH1234" s="7" t="str">
        <f>IFERROR((Orders[[#This Row],[Sales]]/Orders[[#This Row],[Profit_Prodcut/]])*100, "")</f>
        <v/>
      </c>
      <c r="AI1234" s="9">
        <f>Orders[[#This Row],[Discount]]</f>
        <v>0.01</v>
      </c>
    </row>
    <row r="1235" spans="1:35">
      <c r="A1235">
        <v>22712</v>
      </c>
      <c r="B1235" t="s">
        <v>109</v>
      </c>
      <c r="C1235" s="9">
        <v>0.09</v>
      </c>
      <c r="D1235" s="7">
        <v>-324.73</v>
      </c>
      <c r="E1235">
        <v>14.2</v>
      </c>
      <c r="F1235">
        <v>5.3</v>
      </c>
      <c r="G1235">
        <v>2220</v>
      </c>
      <c r="H1235" t="s">
        <v>2121</v>
      </c>
      <c r="I1235" t="s">
        <v>52</v>
      </c>
      <c r="J1235" t="s">
        <v>117</v>
      </c>
      <c r="K1235" t="s">
        <v>44</v>
      </c>
      <c r="L1235" t="s">
        <v>53</v>
      </c>
      <c r="M1235" t="s">
        <v>34</v>
      </c>
      <c r="N1235" t="s">
        <v>733</v>
      </c>
      <c r="O1235">
        <v>0.46</v>
      </c>
      <c r="P1235" t="s">
        <v>36</v>
      </c>
      <c r="Q1235" t="s">
        <v>139</v>
      </c>
      <c r="R1235" t="s">
        <v>365</v>
      </c>
      <c r="S1235" t="s">
        <v>2122</v>
      </c>
      <c r="T1235">
        <v>34787</v>
      </c>
      <c r="U1235" s="1">
        <v>42063</v>
      </c>
      <c r="V1235" s="1">
        <v>42064</v>
      </c>
      <c r="W1235">
        <v>4</v>
      </c>
      <c r="X1235" s="6">
        <v>55.08</v>
      </c>
      <c r="Y1235">
        <v>91036</v>
      </c>
      <c r="Z1235">
        <v>1</v>
      </c>
      <c r="AA1235" s="10">
        <v>-589.55999999999995</v>
      </c>
      <c r="AB1235">
        <v>5.45</v>
      </c>
      <c r="AC1235" t="s">
        <v>3059</v>
      </c>
      <c r="AD1235" t="s">
        <v>3070</v>
      </c>
      <c r="AE1235" t="str">
        <f>IF(Orders[[#This Row],[Discount]]&gt;0, "Discounted", "Non-Discounted")</f>
        <v>Discounted</v>
      </c>
      <c r="AF1235">
        <f>IF(Orders[[#This Row],[Profit]]&lt;0,Orders[[#This Row],[Profit]], 0)</f>
        <v>-324.73</v>
      </c>
      <c r="AG1235">
        <f>IF(Orders[[#This Row],[Profit]]&gt;0,Orders[[#This Row],[Profit]], 0)</f>
        <v>0</v>
      </c>
      <c r="AH1235" s="7" t="str">
        <f>IFERROR((Orders[[#This Row],[Sales]]/Orders[[#This Row],[Profit_Prodcut/]])*100, "")</f>
        <v/>
      </c>
      <c r="AI1235" s="9">
        <f>Orders[[#This Row],[Discount]]</f>
        <v>0.09</v>
      </c>
    </row>
    <row r="1236" spans="1:35">
      <c r="A1236">
        <v>24113</v>
      </c>
      <c r="B1236" t="s">
        <v>50</v>
      </c>
      <c r="C1236" s="9">
        <v>0</v>
      </c>
      <c r="D1236" s="7">
        <v>1500.12</v>
      </c>
      <c r="E1236">
        <v>100.89</v>
      </c>
      <c r="F1236">
        <v>42</v>
      </c>
      <c r="G1236">
        <v>2225</v>
      </c>
      <c r="H1236" t="s">
        <v>2123</v>
      </c>
      <c r="I1236" t="s">
        <v>42</v>
      </c>
      <c r="J1236" t="s">
        <v>61</v>
      </c>
      <c r="K1236" t="s">
        <v>44</v>
      </c>
      <c r="L1236" t="s">
        <v>45</v>
      </c>
      <c r="M1236" t="s">
        <v>46</v>
      </c>
      <c r="N1236" t="s">
        <v>2124</v>
      </c>
      <c r="O1236">
        <v>0.61</v>
      </c>
      <c r="P1236" t="s">
        <v>36</v>
      </c>
      <c r="Q1236" t="s">
        <v>37</v>
      </c>
      <c r="R1236" t="s">
        <v>369</v>
      </c>
      <c r="S1236" t="s">
        <v>2125</v>
      </c>
      <c r="T1236">
        <v>88240</v>
      </c>
      <c r="U1236" s="1">
        <v>42056</v>
      </c>
      <c r="V1236" s="1">
        <v>42057</v>
      </c>
      <c r="W1236">
        <v>15</v>
      </c>
      <c r="X1236" s="6">
        <v>1608.11</v>
      </c>
      <c r="Y1236">
        <v>89970</v>
      </c>
      <c r="Z1236">
        <v>1</v>
      </c>
      <c r="AA1236" s="10">
        <v>93.28</v>
      </c>
      <c r="AB1236">
        <v>0</v>
      </c>
      <c r="AC1236" t="s">
        <v>3059</v>
      </c>
      <c r="AD1236" t="s">
        <v>3071</v>
      </c>
      <c r="AE1236" t="str">
        <f>IF(Orders[[#This Row],[Discount]]&gt;0, "Discounted", "Non-Discounted")</f>
        <v>Non-Discounted</v>
      </c>
      <c r="AF1236">
        <f>IF(Orders[[#This Row],[Profit]]&lt;0,Orders[[#This Row],[Profit]], 0)</f>
        <v>0</v>
      </c>
      <c r="AG1236">
        <f>IF(Orders[[#This Row],[Profit]]&gt;0,Orders[[#This Row],[Profit]], 0)</f>
        <v>1500.12</v>
      </c>
      <c r="AH1236" s="7">
        <f>IFERROR((Orders[[#This Row],[Sales]]/Orders[[#This Row],[Profit_Prodcut/]])*100, "")</f>
        <v>107.19875743273872</v>
      </c>
      <c r="AI1236" s="9">
        <f>Orders[[#This Row],[Discount]]</f>
        <v>0</v>
      </c>
    </row>
    <row r="1237" spans="1:35">
      <c r="A1237">
        <v>18820</v>
      </c>
      <c r="B1237" t="s">
        <v>109</v>
      </c>
      <c r="C1237" s="9">
        <v>0.01</v>
      </c>
      <c r="D1237" s="7">
        <v>-313.02</v>
      </c>
      <c r="E1237">
        <v>13.43</v>
      </c>
      <c r="F1237">
        <v>5.5</v>
      </c>
      <c r="G1237">
        <v>2240</v>
      </c>
      <c r="H1237" t="s">
        <v>2126</v>
      </c>
      <c r="I1237" t="s">
        <v>30</v>
      </c>
      <c r="J1237" t="s">
        <v>31</v>
      </c>
      <c r="K1237" t="s">
        <v>32</v>
      </c>
      <c r="L1237" t="s">
        <v>144</v>
      </c>
      <c r="M1237" t="s">
        <v>62</v>
      </c>
      <c r="N1237" t="s">
        <v>1704</v>
      </c>
      <c r="O1237">
        <v>0.56999999999999995</v>
      </c>
      <c r="P1237" t="s">
        <v>36</v>
      </c>
      <c r="Q1237" t="s">
        <v>139</v>
      </c>
      <c r="R1237" t="s">
        <v>365</v>
      </c>
      <c r="S1237" t="s">
        <v>2127</v>
      </c>
      <c r="T1237">
        <v>33801</v>
      </c>
      <c r="U1237" s="1">
        <v>42100</v>
      </c>
      <c r="V1237" s="1">
        <v>42107</v>
      </c>
      <c r="W1237">
        <v>7</v>
      </c>
      <c r="X1237" s="6">
        <v>99.75</v>
      </c>
      <c r="Y1237">
        <v>89102</v>
      </c>
      <c r="Z1237">
        <v>7</v>
      </c>
      <c r="AA1237" s="10">
        <v>-313.81</v>
      </c>
      <c r="AB1237">
        <v>1.01</v>
      </c>
      <c r="AC1237" t="s">
        <v>3061</v>
      </c>
      <c r="AD1237" t="s">
        <v>3070</v>
      </c>
      <c r="AE1237" t="str">
        <f>IF(Orders[[#This Row],[Discount]]&gt;0, "Discounted", "Non-Discounted")</f>
        <v>Discounted</v>
      </c>
      <c r="AF1237">
        <f>IF(Orders[[#This Row],[Profit]]&lt;0,Orders[[#This Row],[Profit]], 0)</f>
        <v>-313.02</v>
      </c>
      <c r="AG1237">
        <f>IF(Orders[[#This Row],[Profit]]&gt;0,Orders[[#This Row],[Profit]], 0)</f>
        <v>0</v>
      </c>
      <c r="AH1237" s="7" t="str">
        <f>IFERROR((Orders[[#This Row],[Sales]]/Orders[[#This Row],[Profit_Prodcut/]])*100, "")</f>
        <v/>
      </c>
      <c r="AI1237" s="9">
        <f>Orders[[#This Row],[Discount]]</f>
        <v>0.01</v>
      </c>
    </row>
    <row r="1238" spans="1:35">
      <c r="A1238">
        <v>24121</v>
      </c>
      <c r="B1238" t="s">
        <v>109</v>
      </c>
      <c r="C1238" s="9">
        <v>0</v>
      </c>
      <c r="D1238" s="7">
        <v>-192.55</v>
      </c>
      <c r="E1238">
        <v>2.08</v>
      </c>
      <c r="F1238">
        <v>5.33</v>
      </c>
      <c r="G1238">
        <v>2250</v>
      </c>
      <c r="H1238" t="s">
        <v>2128</v>
      </c>
      <c r="I1238" t="s">
        <v>52</v>
      </c>
      <c r="J1238" t="s">
        <v>43</v>
      </c>
      <c r="K1238" t="s">
        <v>44</v>
      </c>
      <c r="L1238" t="s">
        <v>53</v>
      </c>
      <c r="M1238" t="s">
        <v>62</v>
      </c>
      <c r="N1238" t="s">
        <v>747</v>
      </c>
      <c r="O1238">
        <v>0.43</v>
      </c>
      <c r="P1238" t="s">
        <v>36</v>
      </c>
      <c r="Q1238" t="s">
        <v>56</v>
      </c>
      <c r="R1238" t="s">
        <v>237</v>
      </c>
      <c r="S1238" t="s">
        <v>2129</v>
      </c>
      <c r="T1238">
        <v>16801</v>
      </c>
      <c r="U1238" s="1">
        <v>42107</v>
      </c>
      <c r="V1238" s="1">
        <v>42114</v>
      </c>
      <c r="W1238">
        <v>22</v>
      </c>
      <c r="X1238" s="6">
        <v>51.41</v>
      </c>
      <c r="Y1238">
        <v>86699</v>
      </c>
      <c r="Z1238">
        <v>7</v>
      </c>
      <c r="AA1238" s="10">
        <v>-374.54</v>
      </c>
      <c r="AB1238">
        <v>0</v>
      </c>
      <c r="AC1238" t="s">
        <v>3061</v>
      </c>
      <c r="AD1238" t="s">
        <v>3071</v>
      </c>
      <c r="AE1238" t="str">
        <f>IF(Orders[[#This Row],[Discount]]&gt;0, "Discounted", "Non-Discounted")</f>
        <v>Non-Discounted</v>
      </c>
      <c r="AF1238">
        <f>IF(Orders[[#This Row],[Profit]]&lt;0,Orders[[#This Row],[Profit]], 0)</f>
        <v>-192.55</v>
      </c>
      <c r="AG1238">
        <f>IF(Orders[[#This Row],[Profit]]&gt;0,Orders[[#This Row],[Profit]], 0)</f>
        <v>0</v>
      </c>
      <c r="AH1238" s="7" t="str">
        <f>IFERROR((Orders[[#This Row],[Sales]]/Orders[[#This Row],[Profit_Prodcut/]])*100, "")</f>
        <v/>
      </c>
      <c r="AI1238" s="9">
        <f>Orders[[#This Row],[Discount]]</f>
        <v>0</v>
      </c>
    </row>
    <row r="1239" spans="1:35">
      <c r="A1239">
        <v>25440</v>
      </c>
      <c r="B1239" t="s">
        <v>109</v>
      </c>
      <c r="C1239" s="9">
        <v>0.1</v>
      </c>
      <c r="D1239" s="7">
        <v>-464.28</v>
      </c>
      <c r="E1239">
        <v>6.3</v>
      </c>
      <c r="F1239">
        <v>0.5</v>
      </c>
      <c r="G1239">
        <v>2254</v>
      </c>
      <c r="H1239" t="s">
        <v>2130</v>
      </c>
      <c r="I1239" t="s">
        <v>52</v>
      </c>
      <c r="J1239" t="s">
        <v>31</v>
      </c>
      <c r="K1239" t="s">
        <v>32</v>
      </c>
      <c r="L1239" t="s">
        <v>137</v>
      </c>
      <c r="M1239" t="s">
        <v>62</v>
      </c>
      <c r="N1239" t="s">
        <v>1160</v>
      </c>
      <c r="O1239">
        <v>0.39</v>
      </c>
      <c r="P1239" t="s">
        <v>36</v>
      </c>
      <c r="Q1239" t="s">
        <v>139</v>
      </c>
      <c r="R1239" t="s">
        <v>616</v>
      </c>
      <c r="S1239" t="s">
        <v>2131</v>
      </c>
      <c r="T1239">
        <v>42003</v>
      </c>
      <c r="U1239" s="1">
        <v>42031</v>
      </c>
      <c r="V1239" s="1">
        <v>42036</v>
      </c>
      <c r="W1239">
        <v>12</v>
      </c>
      <c r="X1239" s="6">
        <v>68.72</v>
      </c>
      <c r="Y1239">
        <v>89278</v>
      </c>
      <c r="Z1239">
        <v>5</v>
      </c>
      <c r="AA1239" s="10">
        <v>-675.61</v>
      </c>
      <c r="AB1239">
        <v>7.64</v>
      </c>
      <c r="AC1239" t="s">
        <v>3057</v>
      </c>
      <c r="AD1239" t="s">
        <v>3070</v>
      </c>
      <c r="AE1239" t="str">
        <f>IF(Orders[[#This Row],[Discount]]&gt;0, "Discounted", "Non-Discounted")</f>
        <v>Discounted</v>
      </c>
      <c r="AF1239">
        <f>IF(Orders[[#This Row],[Profit]]&lt;0,Orders[[#This Row],[Profit]], 0)</f>
        <v>-464.28</v>
      </c>
      <c r="AG1239">
        <f>IF(Orders[[#This Row],[Profit]]&gt;0,Orders[[#This Row],[Profit]], 0)</f>
        <v>0</v>
      </c>
      <c r="AH1239" s="7" t="str">
        <f>IFERROR((Orders[[#This Row],[Sales]]/Orders[[#This Row],[Profit_Prodcut/]])*100, "")</f>
        <v/>
      </c>
      <c r="AI1239" s="9">
        <f>Orders[[#This Row],[Discount]]</f>
        <v>0.1</v>
      </c>
    </row>
    <row r="1240" spans="1:35">
      <c r="A1240">
        <v>20639</v>
      </c>
      <c r="B1240" t="s">
        <v>28</v>
      </c>
      <c r="C1240" s="9">
        <v>0.1</v>
      </c>
      <c r="D1240" s="7">
        <v>156.74</v>
      </c>
      <c r="E1240">
        <v>48.91</v>
      </c>
      <c r="F1240">
        <v>5.97</v>
      </c>
      <c r="G1240">
        <v>2254</v>
      </c>
      <c r="H1240" t="s">
        <v>2130</v>
      </c>
      <c r="I1240" t="s">
        <v>52</v>
      </c>
      <c r="J1240" t="s">
        <v>31</v>
      </c>
      <c r="K1240" t="s">
        <v>32</v>
      </c>
      <c r="L1240" t="s">
        <v>96</v>
      </c>
      <c r="M1240" t="s">
        <v>62</v>
      </c>
      <c r="N1240" t="s">
        <v>2132</v>
      </c>
      <c r="O1240">
        <v>0.38</v>
      </c>
      <c r="P1240" t="s">
        <v>36</v>
      </c>
      <c r="Q1240" t="s">
        <v>139</v>
      </c>
      <c r="R1240" t="s">
        <v>616</v>
      </c>
      <c r="S1240" t="s">
        <v>2131</v>
      </c>
      <c r="T1240">
        <v>42003</v>
      </c>
      <c r="U1240" s="1">
        <v>42122</v>
      </c>
      <c r="V1240" s="1">
        <v>42124</v>
      </c>
      <c r="W1240">
        <v>14</v>
      </c>
      <c r="X1240" s="6">
        <v>618.96</v>
      </c>
      <c r="Y1240">
        <v>89279</v>
      </c>
      <c r="Z1240">
        <v>2</v>
      </c>
      <c r="AA1240" s="10">
        <v>25.32</v>
      </c>
      <c r="AB1240">
        <v>68.77</v>
      </c>
      <c r="AC1240" t="s">
        <v>3061</v>
      </c>
      <c r="AD1240" t="s">
        <v>3070</v>
      </c>
      <c r="AE1240" t="str">
        <f>IF(Orders[[#This Row],[Discount]]&gt;0, "Discounted", "Non-Discounted")</f>
        <v>Discounted</v>
      </c>
      <c r="AF1240">
        <f>IF(Orders[[#This Row],[Profit]]&lt;0,Orders[[#This Row],[Profit]], 0)</f>
        <v>0</v>
      </c>
      <c r="AG1240">
        <f>IF(Orders[[#This Row],[Profit]]&gt;0,Orders[[#This Row],[Profit]], 0)</f>
        <v>156.74</v>
      </c>
      <c r="AH1240" s="7">
        <f>IFERROR((Orders[[#This Row],[Sales]]/Orders[[#This Row],[Profit_Prodcut/]])*100, "")</f>
        <v>394.89600612479262</v>
      </c>
      <c r="AI1240" s="9">
        <f>Orders[[#This Row],[Discount]]</f>
        <v>0.1</v>
      </c>
    </row>
    <row r="1241" spans="1:35">
      <c r="A1241">
        <v>20640</v>
      </c>
      <c r="B1241" t="s">
        <v>28</v>
      </c>
      <c r="C1241" s="9">
        <v>0.08</v>
      </c>
      <c r="D1241" s="7">
        <v>110.12</v>
      </c>
      <c r="E1241">
        <v>5.98</v>
      </c>
      <c r="F1241">
        <v>5.46</v>
      </c>
      <c r="G1241">
        <v>2254</v>
      </c>
      <c r="H1241" t="s">
        <v>2130</v>
      </c>
      <c r="I1241" t="s">
        <v>52</v>
      </c>
      <c r="J1241" t="s">
        <v>31</v>
      </c>
      <c r="K1241" t="s">
        <v>32</v>
      </c>
      <c r="L1241" t="s">
        <v>96</v>
      </c>
      <c r="M1241" t="s">
        <v>62</v>
      </c>
      <c r="N1241" t="s">
        <v>1054</v>
      </c>
      <c r="O1241">
        <v>0.36</v>
      </c>
      <c r="P1241" t="s">
        <v>36</v>
      </c>
      <c r="Q1241" t="s">
        <v>139</v>
      </c>
      <c r="R1241" t="s">
        <v>616</v>
      </c>
      <c r="S1241" t="s">
        <v>2131</v>
      </c>
      <c r="T1241">
        <v>42003</v>
      </c>
      <c r="U1241" s="1">
        <v>42122</v>
      </c>
      <c r="V1241" s="1">
        <v>42122</v>
      </c>
      <c r="W1241">
        <v>13</v>
      </c>
      <c r="X1241" s="6">
        <v>77.540000000000006</v>
      </c>
      <c r="Y1241">
        <v>89279</v>
      </c>
      <c r="Z1241">
        <v>0</v>
      </c>
      <c r="AA1241" s="10">
        <v>142.01</v>
      </c>
      <c r="AB1241">
        <v>6.74</v>
      </c>
      <c r="AC1241" t="s">
        <v>3061</v>
      </c>
      <c r="AD1241" t="s">
        <v>3070</v>
      </c>
      <c r="AE1241" t="str">
        <f>IF(Orders[[#This Row],[Discount]]&gt;0, "Discounted", "Non-Discounted")</f>
        <v>Discounted</v>
      </c>
      <c r="AF1241">
        <f>IF(Orders[[#This Row],[Profit]]&lt;0,Orders[[#This Row],[Profit]], 0)</f>
        <v>0</v>
      </c>
      <c r="AG1241">
        <f>IF(Orders[[#This Row],[Profit]]&gt;0,Orders[[#This Row],[Profit]], 0)</f>
        <v>110.12</v>
      </c>
      <c r="AH1241" s="7">
        <f>IFERROR((Orders[[#This Row],[Sales]]/Orders[[#This Row],[Profit_Prodcut/]])*100, "")</f>
        <v>70.414093715946251</v>
      </c>
      <c r="AI1241" s="9">
        <f>Orders[[#This Row],[Discount]]</f>
        <v>0.08</v>
      </c>
    </row>
    <row r="1242" spans="1:35">
      <c r="A1242">
        <v>19054</v>
      </c>
      <c r="B1242" t="s">
        <v>50</v>
      </c>
      <c r="C1242" s="9">
        <v>7.0000000000000007E-2</v>
      </c>
      <c r="D1242" s="7">
        <v>-42.59</v>
      </c>
      <c r="E1242">
        <v>60.97</v>
      </c>
      <c r="F1242">
        <v>4.5</v>
      </c>
      <c r="G1242">
        <v>2256</v>
      </c>
      <c r="H1242" t="s">
        <v>2133</v>
      </c>
      <c r="I1242" t="s">
        <v>30</v>
      </c>
      <c r="J1242" t="s">
        <v>31</v>
      </c>
      <c r="K1242" t="s">
        <v>32</v>
      </c>
      <c r="L1242" t="s">
        <v>260</v>
      </c>
      <c r="M1242" t="s">
        <v>62</v>
      </c>
      <c r="N1242" t="s">
        <v>2134</v>
      </c>
      <c r="O1242">
        <v>0.56000000000000005</v>
      </c>
      <c r="P1242" t="s">
        <v>36</v>
      </c>
      <c r="Q1242" t="s">
        <v>139</v>
      </c>
      <c r="R1242" t="s">
        <v>325</v>
      </c>
      <c r="S1242" t="s">
        <v>2090</v>
      </c>
      <c r="T1242">
        <v>28560</v>
      </c>
      <c r="U1242" s="1">
        <v>42006</v>
      </c>
      <c r="V1242" s="1">
        <v>42008</v>
      </c>
      <c r="W1242">
        <v>6</v>
      </c>
      <c r="X1242" s="6">
        <v>361.72</v>
      </c>
      <c r="Y1242">
        <v>87963</v>
      </c>
      <c r="Z1242">
        <v>2</v>
      </c>
      <c r="AA1242" s="10">
        <v>-11.77</v>
      </c>
      <c r="AB1242">
        <v>27.23</v>
      </c>
      <c r="AC1242" t="s">
        <v>3057</v>
      </c>
      <c r="AD1242" t="s">
        <v>3070</v>
      </c>
      <c r="AE1242" t="str">
        <f>IF(Orders[[#This Row],[Discount]]&gt;0, "Discounted", "Non-Discounted")</f>
        <v>Discounted</v>
      </c>
      <c r="AF1242">
        <f>IF(Orders[[#This Row],[Profit]]&lt;0,Orders[[#This Row],[Profit]], 0)</f>
        <v>-42.59</v>
      </c>
      <c r="AG1242">
        <f>IF(Orders[[#This Row],[Profit]]&gt;0,Orders[[#This Row],[Profit]], 0)</f>
        <v>0</v>
      </c>
      <c r="AH1242" s="7" t="str">
        <f>IFERROR((Orders[[#This Row],[Sales]]/Orders[[#This Row],[Profit_Prodcut/]])*100, "")</f>
        <v/>
      </c>
      <c r="AI1242" s="9">
        <f>Orders[[#This Row],[Discount]]</f>
        <v>7.0000000000000007E-2</v>
      </c>
    </row>
    <row r="1243" spans="1:35">
      <c r="A1243">
        <v>18652</v>
      </c>
      <c r="B1243" t="s">
        <v>59</v>
      </c>
      <c r="C1243" s="9">
        <v>7.0000000000000007E-2</v>
      </c>
      <c r="D1243" s="7">
        <v>-222.95</v>
      </c>
      <c r="E1243">
        <v>70.98</v>
      </c>
      <c r="F1243">
        <v>30</v>
      </c>
      <c r="G1243">
        <v>2256</v>
      </c>
      <c r="H1243" t="s">
        <v>2133</v>
      </c>
      <c r="I1243" t="s">
        <v>42</v>
      </c>
      <c r="J1243" t="s">
        <v>31</v>
      </c>
      <c r="K1243" t="s">
        <v>44</v>
      </c>
      <c r="L1243" t="s">
        <v>45</v>
      </c>
      <c r="M1243" t="s">
        <v>46</v>
      </c>
      <c r="N1243" t="s">
        <v>2135</v>
      </c>
      <c r="O1243">
        <v>0.73</v>
      </c>
      <c r="P1243" t="s">
        <v>36</v>
      </c>
      <c r="Q1243" t="s">
        <v>139</v>
      </c>
      <c r="R1243" t="s">
        <v>325</v>
      </c>
      <c r="S1243" t="s">
        <v>2090</v>
      </c>
      <c r="T1243">
        <v>28560</v>
      </c>
      <c r="U1243" s="1">
        <v>42087</v>
      </c>
      <c r="V1243" s="1">
        <v>42089</v>
      </c>
      <c r="W1243">
        <v>20</v>
      </c>
      <c r="X1243" s="6">
        <v>1373.47</v>
      </c>
      <c r="Y1243">
        <v>87964</v>
      </c>
      <c r="Z1243">
        <v>2</v>
      </c>
      <c r="AA1243" s="10">
        <v>-16.23</v>
      </c>
      <c r="AB1243">
        <v>103.38</v>
      </c>
      <c r="AC1243" t="s">
        <v>3062</v>
      </c>
      <c r="AD1243" t="s">
        <v>3070</v>
      </c>
      <c r="AE1243" t="str">
        <f>IF(Orders[[#This Row],[Discount]]&gt;0, "Discounted", "Non-Discounted")</f>
        <v>Discounted</v>
      </c>
      <c r="AF1243">
        <f>IF(Orders[[#This Row],[Profit]]&lt;0,Orders[[#This Row],[Profit]], 0)</f>
        <v>-222.95</v>
      </c>
      <c r="AG1243">
        <f>IF(Orders[[#This Row],[Profit]]&gt;0,Orders[[#This Row],[Profit]], 0)</f>
        <v>0</v>
      </c>
      <c r="AH1243" s="7" t="str">
        <f>IFERROR((Orders[[#This Row],[Sales]]/Orders[[#This Row],[Profit_Prodcut/]])*100, "")</f>
        <v/>
      </c>
      <c r="AI1243" s="9">
        <f>Orders[[#This Row],[Discount]]</f>
        <v>7.0000000000000007E-2</v>
      </c>
    </row>
    <row r="1244" spans="1:35">
      <c r="A1244">
        <v>21937</v>
      </c>
      <c r="B1244" t="s">
        <v>28</v>
      </c>
      <c r="C1244" s="9">
        <v>0.06</v>
      </c>
      <c r="D1244" s="7">
        <v>7.62</v>
      </c>
      <c r="E1244">
        <v>6.68</v>
      </c>
      <c r="F1244">
        <v>6.93</v>
      </c>
      <c r="G1244">
        <v>2257</v>
      </c>
      <c r="H1244" t="s">
        <v>2136</v>
      </c>
      <c r="I1244" t="s">
        <v>52</v>
      </c>
      <c r="J1244" t="s">
        <v>31</v>
      </c>
      <c r="K1244" t="s">
        <v>32</v>
      </c>
      <c r="L1244" t="s">
        <v>96</v>
      </c>
      <c r="M1244" t="s">
        <v>62</v>
      </c>
      <c r="N1244" t="s">
        <v>2137</v>
      </c>
      <c r="O1244">
        <v>0.37</v>
      </c>
      <c r="P1244" t="s">
        <v>36</v>
      </c>
      <c r="Q1244" t="s">
        <v>139</v>
      </c>
      <c r="R1244" t="s">
        <v>325</v>
      </c>
      <c r="S1244" t="s">
        <v>2138</v>
      </c>
      <c r="T1244">
        <v>27604</v>
      </c>
      <c r="U1244" s="1">
        <v>42167</v>
      </c>
      <c r="V1244" s="1">
        <v>42168</v>
      </c>
      <c r="W1244">
        <v>14</v>
      </c>
      <c r="X1244" s="6">
        <v>91.92</v>
      </c>
      <c r="Y1244">
        <v>87965</v>
      </c>
      <c r="Z1244">
        <v>1</v>
      </c>
      <c r="AA1244" s="10">
        <v>8.2899999999999991</v>
      </c>
      <c r="AB1244">
        <v>5.87</v>
      </c>
      <c r="AC1244" t="s">
        <v>3058</v>
      </c>
      <c r="AD1244" t="s">
        <v>3070</v>
      </c>
      <c r="AE1244" t="str">
        <f>IF(Orders[[#This Row],[Discount]]&gt;0, "Discounted", "Non-Discounted")</f>
        <v>Discounted</v>
      </c>
      <c r="AF1244">
        <f>IF(Orders[[#This Row],[Profit]]&lt;0,Orders[[#This Row],[Profit]], 0)</f>
        <v>0</v>
      </c>
      <c r="AG1244">
        <f>IF(Orders[[#This Row],[Profit]]&gt;0,Orders[[#This Row],[Profit]], 0)</f>
        <v>7.62</v>
      </c>
      <c r="AH1244" s="7">
        <f>IFERROR((Orders[[#This Row],[Sales]]/Orders[[#This Row],[Profit_Prodcut/]])*100, "")</f>
        <v>1206.2992125984251</v>
      </c>
      <c r="AI1244" s="9">
        <f>Orders[[#This Row],[Discount]]</f>
        <v>0.06</v>
      </c>
    </row>
    <row r="1245" spans="1:35">
      <c r="A1245">
        <v>26361</v>
      </c>
      <c r="B1245" t="s">
        <v>109</v>
      </c>
      <c r="C1245" s="9">
        <v>0.01</v>
      </c>
      <c r="D1245" s="7">
        <v>-1676.61</v>
      </c>
      <c r="E1245">
        <v>7.64</v>
      </c>
      <c r="F1245">
        <v>1.39</v>
      </c>
      <c r="G1245">
        <v>2258</v>
      </c>
      <c r="H1245" t="s">
        <v>2139</v>
      </c>
      <c r="I1245" t="s">
        <v>30</v>
      </c>
      <c r="J1245" t="s">
        <v>31</v>
      </c>
      <c r="K1245" t="s">
        <v>32</v>
      </c>
      <c r="L1245" t="s">
        <v>72</v>
      </c>
      <c r="M1245" t="s">
        <v>62</v>
      </c>
      <c r="N1245" t="s">
        <v>1241</v>
      </c>
      <c r="O1245">
        <v>0.36</v>
      </c>
      <c r="P1245" t="s">
        <v>36</v>
      </c>
      <c r="Q1245" t="s">
        <v>139</v>
      </c>
      <c r="R1245" t="s">
        <v>325</v>
      </c>
      <c r="S1245" t="s">
        <v>2140</v>
      </c>
      <c r="T1245">
        <v>27801</v>
      </c>
      <c r="U1245" s="1">
        <v>42072</v>
      </c>
      <c r="V1245" s="1">
        <v>42076</v>
      </c>
      <c r="W1245">
        <v>9</v>
      </c>
      <c r="X1245" s="6">
        <v>73.290000000000006</v>
      </c>
      <c r="Y1245">
        <v>87962</v>
      </c>
      <c r="Z1245">
        <v>4</v>
      </c>
      <c r="AA1245" s="10">
        <v>-2287.64</v>
      </c>
      <c r="AB1245">
        <v>0.74</v>
      </c>
      <c r="AC1245" t="s">
        <v>3062</v>
      </c>
      <c r="AD1245" t="s">
        <v>3070</v>
      </c>
      <c r="AE1245" t="str">
        <f>IF(Orders[[#This Row],[Discount]]&gt;0, "Discounted", "Non-Discounted")</f>
        <v>Discounted</v>
      </c>
      <c r="AF1245">
        <f>IF(Orders[[#This Row],[Profit]]&lt;0,Orders[[#This Row],[Profit]], 0)</f>
        <v>-1676.61</v>
      </c>
      <c r="AG1245">
        <f>IF(Orders[[#This Row],[Profit]]&gt;0,Orders[[#This Row],[Profit]], 0)</f>
        <v>0</v>
      </c>
      <c r="AH1245" s="7" t="str">
        <f>IFERROR((Orders[[#This Row],[Sales]]/Orders[[#This Row],[Profit_Prodcut/]])*100, "")</f>
        <v/>
      </c>
      <c r="AI1245" s="9">
        <f>Orders[[#This Row],[Discount]]</f>
        <v>0.01</v>
      </c>
    </row>
    <row r="1246" spans="1:35">
      <c r="A1246">
        <v>26362</v>
      </c>
      <c r="B1246" t="s">
        <v>109</v>
      </c>
      <c r="C1246" s="9">
        <v>7.0000000000000007E-2</v>
      </c>
      <c r="D1246" s="7">
        <v>45.13</v>
      </c>
      <c r="E1246">
        <v>400.97</v>
      </c>
      <c r="F1246">
        <v>48.26</v>
      </c>
      <c r="G1246">
        <v>2258</v>
      </c>
      <c r="H1246" t="s">
        <v>2139</v>
      </c>
      <c r="I1246" t="s">
        <v>42</v>
      </c>
      <c r="J1246" t="s">
        <v>31</v>
      </c>
      <c r="K1246" t="s">
        <v>80</v>
      </c>
      <c r="L1246" t="s">
        <v>88</v>
      </c>
      <c r="M1246" t="s">
        <v>124</v>
      </c>
      <c r="N1246" t="s">
        <v>1284</v>
      </c>
      <c r="O1246">
        <v>0.36</v>
      </c>
      <c r="P1246" t="s">
        <v>36</v>
      </c>
      <c r="Q1246" t="s">
        <v>139</v>
      </c>
      <c r="R1246" t="s">
        <v>325</v>
      </c>
      <c r="S1246" t="s">
        <v>2140</v>
      </c>
      <c r="T1246">
        <v>27801</v>
      </c>
      <c r="U1246" s="1">
        <v>42072</v>
      </c>
      <c r="V1246" s="1">
        <v>42076</v>
      </c>
      <c r="W1246">
        <v>8</v>
      </c>
      <c r="X1246" s="6">
        <v>2961.32</v>
      </c>
      <c r="Y1246">
        <v>87962</v>
      </c>
      <c r="Z1246">
        <v>4</v>
      </c>
      <c r="AA1246" s="10">
        <v>1.52</v>
      </c>
      <c r="AB1246">
        <v>222.9</v>
      </c>
      <c r="AC1246" t="s">
        <v>3062</v>
      </c>
      <c r="AD1246" t="s">
        <v>3070</v>
      </c>
      <c r="AE1246" t="str">
        <f>IF(Orders[[#This Row],[Discount]]&gt;0, "Discounted", "Non-Discounted")</f>
        <v>Discounted</v>
      </c>
      <c r="AF1246">
        <f>IF(Orders[[#This Row],[Profit]]&lt;0,Orders[[#This Row],[Profit]], 0)</f>
        <v>0</v>
      </c>
      <c r="AG1246">
        <f>IF(Orders[[#This Row],[Profit]]&gt;0,Orders[[#This Row],[Profit]], 0)</f>
        <v>45.13</v>
      </c>
      <c r="AH1246" s="7">
        <f>IFERROR((Orders[[#This Row],[Sales]]/Orders[[#This Row],[Profit_Prodcut/]])*100, "")</f>
        <v>6561.7549302016396</v>
      </c>
      <c r="AI1246" s="9">
        <f>Orders[[#This Row],[Discount]]</f>
        <v>7.0000000000000007E-2</v>
      </c>
    </row>
    <row r="1247" spans="1:35">
      <c r="A1247">
        <v>20187</v>
      </c>
      <c r="B1247" t="s">
        <v>50</v>
      </c>
      <c r="C1247" s="9">
        <v>0.02</v>
      </c>
      <c r="D1247" s="7">
        <v>-52.86</v>
      </c>
      <c r="E1247">
        <v>4.9800000000000004</v>
      </c>
      <c r="F1247">
        <v>0.49</v>
      </c>
      <c r="G1247">
        <v>2260</v>
      </c>
      <c r="H1247" t="s">
        <v>2141</v>
      </c>
      <c r="I1247" t="s">
        <v>52</v>
      </c>
      <c r="J1247" t="s">
        <v>31</v>
      </c>
      <c r="K1247" t="s">
        <v>32</v>
      </c>
      <c r="L1247" t="s">
        <v>137</v>
      </c>
      <c r="M1247" t="s">
        <v>62</v>
      </c>
      <c r="N1247" t="s">
        <v>1424</v>
      </c>
      <c r="O1247">
        <v>0.39</v>
      </c>
      <c r="P1247" t="s">
        <v>36</v>
      </c>
      <c r="Q1247" t="s">
        <v>139</v>
      </c>
      <c r="R1247" t="s">
        <v>390</v>
      </c>
      <c r="S1247" t="s">
        <v>2142</v>
      </c>
      <c r="T1247">
        <v>30161</v>
      </c>
      <c r="U1247" s="1">
        <v>42050</v>
      </c>
      <c r="V1247" s="1">
        <v>42051</v>
      </c>
      <c r="W1247">
        <v>17</v>
      </c>
      <c r="X1247" s="6">
        <v>87.11</v>
      </c>
      <c r="Y1247">
        <v>89601</v>
      </c>
      <c r="Z1247">
        <v>1</v>
      </c>
      <c r="AA1247" s="10">
        <v>-60.69</v>
      </c>
      <c r="AB1247">
        <v>1.78</v>
      </c>
      <c r="AC1247" t="s">
        <v>3059</v>
      </c>
      <c r="AD1247" t="s">
        <v>3070</v>
      </c>
      <c r="AE1247" t="str">
        <f>IF(Orders[[#This Row],[Discount]]&gt;0, "Discounted", "Non-Discounted")</f>
        <v>Discounted</v>
      </c>
      <c r="AF1247">
        <f>IF(Orders[[#This Row],[Profit]]&lt;0,Orders[[#This Row],[Profit]], 0)</f>
        <v>-52.86</v>
      </c>
      <c r="AG1247">
        <f>IF(Orders[[#This Row],[Profit]]&gt;0,Orders[[#This Row],[Profit]], 0)</f>
        <v>0</v>
      </c>
      <c r="AH1247" s="7" t="str">
        <f>IFERROR((Orders[[#This Row],[Sales]]/Orders[[#This Row],[Profit_Prodcut/]])*100, "")</f>
        <v/>
      </c>
      <c r="AI1247" s="9">
        <f>Orders[[#This Row],[Discount]]</f>
        <v>0.02</v>
      </c>
    </row>
    <row r="1248" spans="1:35">
      <c r="A1248">
        <v>20188</v>
      </c>
      <c r="B1248" t="s">
        <v>50</v>
      </c>
      <c r="C1248" s="9">
        <v>0.01</v>
      </c>
      <c r="D1248" s="7">
        <v>45.38</v>
      </c>
      <c r="E1248">
        <v>20.99</v>
      </c>
      <c r="F1248">
        <v>0.99</v>
      </c>
      <c r="G1248">
        <v>2260</v>
      </c>
      <c r="H1248" t="s">
        <v>2141</v>
      </c>
      <c r="I1248" t="s">
        <v>52</v>
      </c>
      <c r="J1248" t="s">
        <v>31</v>
      </c>
      <c r="K1248" t="s">
        <v>80</v>
      </c>
      <c r="L1248" t="s">
        <v>81</v>
      </c>
      <c r="M1248" t="s">
        <v>54</v>
      </c>
      <c r="N1248" t="s">
        <v>2143</v>
      </c>
      <c r="O1248">
        <v>0.83</v>
      </c>
      <c r="P1248" t="s">
        <v>36</v>
      </c>
      <c r="Q1248" t="s">
        <v>139</v>
      </c>
      <c r="R1248" t="s">
        <v>390</v>
      </c>
      <c r="S1248" t="s">
        <v>2142</v>
      </c>
      <c r="T1248">
        <v>30161</v>
      </c>
      <c r="U1248" s="1">
        <v>42050</v>
      </c>
      <c r="V1248" s="1">
        <v>42051</v>
      </c>
      <c r="W1248">
        <v>9</v>
      </c>
      <c r="X1248" s="6">
        <v>170.46</v>
      </c>
      <c r="Y1248">
        <v>89601</v>
      </c>
      <c r="Z1248">
        <v>1</v>
      </c>
      <c r="AA1248" s="10">
        <v>26.62</v>
      </c>
      <c r="AB1248">
        <v>1.72</v>
      </c>
      <c r="AC1248" t="s">
        <v>3059</v>
      </c>
      <c r="AD1248" t="s">
        <v>3070</v>
      </c>
      <c r="AE1248" t="str">
        <f>IF(Orders[[#This Row],[Discount]]&gt;0, "Discounted", "Non-Discounted")</f>
        <v>Discounted</v>
      </c>
      <c r="AF1248">
        <f>IF(Orders[[#This Row],[Profit]]&lt;0,Orders[[#This Row],[Profit]], 0)</f>
        <v>0</v>
      </c>
      <c r="AG1248">
        <f>IF(Orders[[#This Row],[Profit]]&gt;0,Orders[[#This Row],[Profit]], 0)</f>
        <v>45.38</v>
      </c>
      <c r="AH1248" s="7">
        <f>IFERROR((Orders[[#This Row],[Sales]]/Orders[[#This Row],[Profit_Prodcut/]])*100, "")</f>
        <v>375.6280299691494</v>
      </c>
      <c r="AI1248" s="9">
        <f>Orders[[#This Row],[Discount]]</f>
        <v>0.01</v>
      </c>
    </row>
    <row r="1249" spans="1:35">
      <c r="A1249">
        <v>19569</v>
      </c>
      <c r="B1249" t="s">
        <v>28</v>
      </c>
      <c r="C1249" s="9">
        <v>0.08</v>
      </c>
      <c r="D1249" s="7">
        <v>4949.92</v>
      </c>
      <c r="E1249">
        <v>4.9800000000000004</v>
      </c>
      <c r="F1249">
        <v>0.49</v>
      </c>
      <c r="G1249">
        <v>2260</v>
      </c>
      <c r="H1249" t="s">
        <v>2141</v>
      </c>
      <c r="I1249" t="s">
        <v>52</v>
      </c>
      <c r="J1249" t="s">
        <v>31</v>
      </c>
      <c r="K1249" t="s">
        <v>32</v>
      </c>
      <c r="L1249" t="s">
        <v>137</v>
      </c>
      <c r="M1249" t="s">
        <v>62</v>
      </c>
      <c r="N1249" t="s">
        <v>1424</v>
      </c>
      <c r="O1249">
        <v>0.39</v>
      </c>
      <c r="P1249" t="s">
        <v>36</v>
      </c>
      <c r="Q1249" t="s">
        <v>139</v>
      </c>
      <c r="R1249" t="s">
        <v>390</v>
      </c>
      <c r="S1249" t="s">
        <v>2142</v>
      </c>
      <c r="T1249">
        <v>30161</v>
      </c>
      <c r="U1249" s="1">
        <v>42115</v>
      </c>
      <c r="V1249" s="1">
        <v>42116</v>
      </c>
      <c r="W1249">
        <v>1</v>
      </c>
      <c r="X1249" s="6">
        <v>4.95</v>
      </c>
      <c r="Y1249">
        <v>89602</v>
      </c>
      <c r="Z1249">
        <v>1</v>
      </c>
      <c r="AA1249" s="10">
        <v>99998.3</v>
      </c>
      <c r="AB1249">
        <v>0.43</v>
      </c>
      <c r="AC1249" t="s">
        <v>3061</v>
      </c>
      <c r="AD1249" t="s">
        <v>3070</v>
      </c>
      <c r="AE1249" t="str">
        <f>IF(Orders[[#This Row],[Discount]]&gt;0, "Discounted", "Non-Discounted")</f>
        <v>Discounted</v>
      </c>
      <c r="AF1249">
        <f>IF(Orders[[#This Row],[Profit]]&lt;0,Orders[[#This Row],[Profit]], 0)</f>
        <v>0</v>
      </c>
      <c r="AG1249">
        <f>IF(Orders[[#This Row],[Profit]]&gt;0,Orders[[#This Row],[Profit]], 0)</f>
        <v>4949.92</v>
      </c>
      <c r="AH1249" s="7">
        <f>IFERROR((Orders[[#This Row],[Sales]]/Orders[[#This Row],[Profit_Prodcut/]])*100, "")</f>
        <v>0.10000161618773638</v>
      </c>
      <c r="AI1249" s="9">
        <f>Orders[[#This Row],[Discount]]</f>
        <v>0.08</v>
      </c>
    </row>
    <row r="1250" spans="1:35">
      <c r="A1250">
        <v>19570</v>
      </c>
      <c r="B1250" t="s">
        <v>28</v>
      </c>
      <c r="C1250" s="9">
        <v>0.09</v>
      </c>
      <c r="D1250" s="7">
        <v>1055.5999999999999</v>
      </c>
      <c r="E1250">
        <v>119.99</v>
      </c>
      <c r="F1250">
        <v>14</v>
      </c>
      <c r="G1250">
        <v>2260</v>
      </c>
      <c r="H1250" t="s">
        <v>2141</v>
      </c>
      <c r="I1250" t="s">
        <v>42</v>
      </c>
      <c r="J1250" t="s">
        <v>31</v>
      </c>
      <c r="K1250" t="s">
        <v>80</v>
      </c>
      <c r="L1250" t="s">
        <v>88</v>
      </c>
      <c r="M1250" t="s">
        <v>46</v>
      </c>
      <c r="N1250" t="s">
        <v>893</v>
      </c>
      <c r="O1250">
        <v>0.36</v>
      </c>
      <c r="P1250" t="s">
        <v>36</v>
      </c>
      <c r="Q1250" t="s">
        <v>139</v>
      </c>
      <c r="R1250" t="s">
        <v>390</v>
      </c>
      <c r="S1250" t="s">
        <v>2142</v>
      </c>
      <c r="T1250">
        <v>30161</v>
      </c>
      <c r="U1250" s="1">
        <v>42115</v>
      </c>
      <c r="V1250" s="1">
        <v>42117</v>
      </c>
      <c r="W1250">
        <v>4</v>
      </c>
      <c r="X1250" s="6">
        <v>461.24</v>
      </c>
      <c r="Y1250">
        <v>89602</v>
      </c>
      <c r="Z1250">
        <v>2</v>
      </c>
      <c r="AA1250" s="10">
        <v>228.86</v>
      </c>
      <c r="AB1250">
        <v>45.62</v>
      </c>
      <c r="AC1250" t="s">
        <v>3061</v>
      </c>
      <c r="AD1250" t="s">
        <v>3070</v>
      </c>
      <c r="AE1250" t="str">
        <f>IF(Orders[[#This Row],[Discount]]&gt;0, "Discounted", "Non-Discounted")</f>
        <v>Discounted</v>
      </c>
      <c r="AF1250">
        <f>IF(Orders[[#This Row],[Profit]]&lt;0,Orders[[#This Row],[Profit]], 0)</f>
        <v>0</v>
      </c>
      <c r="AG1250">
        <f>IF(Orders[[#This Row],[Profit]]&gt;0,Orders[[#This Row],[Profit]], 0)</f>
        <v>1055.5999999999999</v>
      </c>
      <c r="AH1250" s="7">
        <f>IFERROR((Orders[[#This Row],[Sales]]/Orders[[#This Row],[Profit_Prodcut/]])*100, "")</f>
        <v>43.694581280788178</v>
      </c>
      <c r="AI1250" s="9">
        <f>Orders[[#This Row],[Discount]]</f>
        <v>0.09</v>
      </c>
    </row>
    <row r="1251" spans="1:35">
      <c r="A1251">
        <v>18142</v>
      </c>
      <c r="B1251" t="s">
        <v>40</v>
      </c>
      <c r="C1251" s="9">
        <v>0.09</v>
      </c>
      <c r="D1251" s="7">
        <v>359.83</v>
      </c>
      <c r="E1251">
        <v>207.48</v>
      </c>
      <c r="F1251">
        <v>0.99</v>
      </c>
      <c r="G1251">
        <v>2264</v>
      </c>
      <c r="H1251" t="s">
        <v>2144</v>
      </c>
      <c r="I1251" t="s">
        <v>52</v>
      </c>
      <c r="J1251" t="s">
        <v>31</v>
      </c>
      <c r="K1251" t="s">
        <v>32</v>
      </c>
      <c r="L1251" t="s">
        <v>260</v>
      </c>
      <c r="M1251" t="s">
        <v>62</v>
      </c>
      <c r="N1251" t="s">
        <v>2145</v>
      </c>
      <c r="O1251">
        <v>0.55000000000000004</v>
      </c>
      <c r="P1251" t="s">
        <v>36</v>
      </c>
      <c r="Q1251" t="s">
        <v>64</v>
      </c>
      <c r="R1251" t="s">
        <v>509</v>
      </c>
      <c r="S1251" t="s">
        <v>2146</v>
      </c>
      <c r="T1251">
        <v>64804</v>
      </c>
      <c r="U1251" s="1">
        <v>42030</v>
      </c>
      <c r="V1251" s="1">
        <v>42033</v>
      </c>
      <c r="W1251">
        <v>3</v>
      </c>
      <c r="X1251" s="6">
        <v>577.75</v>
      </c>
      <c r="Y1251">
        <v>86611</v>
      </c>
      <c r="Z1251">
        <v>3</v>
      </c>
      <c r="AA1251" s="10">
        <v>62.28</v>
      </c>
      <c r="AB1251">
        <v>57.14</v>
      </c>
      <c r="AC1251" t="s">
        <v>3057</v>
      </c>
      <c r="AD1251" t="s">
        <v>3070</v>
      </c>
      <c r="AE1251" t="str">
        <f>IF(Orders[[#This Row],[Discount]]&gt;0, "Discounted", "Non-Discounted")</f>
        <v>Discounted</v>
      </c>
      <c r="AF1251">
        <f>IF(Orders[[#This Row],[Profit]]&lt;0,Orders[[#This Row],[Profit]], 0)</f>
        <v>0</v>
      </c>
      <c r="AG1251">
        <f>IF(Orders[[#This Row],[Profit]]&gt;0,Orders[[#This Row],[Profit]], 0)</f>
        <v>359.83</v>
      </c>
      <c r="AH1251" s="7">
        <f>IFERROR((Orders[[#This Row],[Sales]]/Orders[[#This Row],[Profit_Prodcut/]])*100, "")</f>
        <v>160.56193202345551</v>
      </c>
      <c r="AI1251" s="9">
        <f>Orders[[#This Row],[Discount]]</f>
        <v>0.09</v>
      </c>
    </row>
    <row r="1252" spans="1:35">
      <c r="A1252">
        <v>19171</v>
      </c>
      <c r="B1252" t="s">
        <v>50</v>
      </c>
      <c r="C1252" s="9">
        <v>0.1</v>
      </c>
      <c r="D1252" s="7">
        <v>-69.87</v>
      </c>
      <c r="E1252">
        <v>7.45</v>
      </c>
      <c r="F1252">
        <v>6.28</v>
      </c>
      <c r="G1252">
        <v>2265</v>
      </c>
      <c r="H1252" t="s">
        <v>2147</v>
      </c>
      <c r="I1252" t="s">
        <v>52</v>
      </c>
      <c r="J1252" t="s">
        <v>31</v>
      </c>
      <c r="K1252" t="s">
        <v>32</v>
      </c>
      <c r="L1252" t="s">
        <v>112</v>
      </c>
      <c r="M1252" t="s">
        <v>62</v>
      </c>
      <c r="N1252" t="s">
        <v>2148</v>
      </c>
      <c r="O1252">
        <v>0.4</v>
      </c>
      <c r="P1252" t="s">
        <v>36</v>
      </c>
      <c r="Q1252" t="s">
        <v>64</v>
      </c>
      <c r="R1252" t="s">
        <v>509</v>
      </c>
      <c r="S1252" t="s">
        <v>2149</v>
      </c>
      <c r="T1252">
        <v>64130</v>
      </c>
      <c r="U1252" s="1">
        <v>42033</v>
      </c>
      <c r="V1252" s="1">
        <v>42036</v>
      </c>
      <c r="W1252">
        <v>8</v>
      </c>
      <c r="X1252" s="6">
        <v>59.4</v>
      </c>
      <c r="Y1252">
        <v>86612</v>
      </c>
      <c r="Z1252">
        <v>3</v>
      </c>
      <c r="AA1252" s="10">
        <v>-117.63</v>
      </c>
      <c r="AB1252">
        <v>6.6</v>
      </c>
      <c r="AC1252" t="s">
        <v>3057</v>
      </c>
      <c r="AD1252" t="s">
        <v>3070</v>
      </c>
      <c r="AE1252" t="str">
        <f>IF(Orders[[#This Row],[Discount]]&gt;0, "Discounted", "Non-Discounted")</f>
        <v>Discounted</v>
      </c>
      <c r="AF1252">
        <f>IF(Orders[[#This Row],[Profit]]&lt;0,Orders[[#This Row],[Profit]], 0)</f>
        <v>-69.87</v>
      </c>
      <c r="AG1252">
        <f>IF(Orders[[#This Row],[Profit]]&gt;0,Orders[[#This Row],[Profit]], 0)</f>
        <v>0</v>
      </c>
      <c r="AH1252" s="7" t="str">
        <f>IFERROR((Orders[[#This Row],[Sales]]/Orders[[#This Row],[Profit_Prodcut/]])*100, "")</f>
        <v/>
      </c>
      <c r="AI1252" s="9">
        <f>Orders[[#This Row],[Discount]]</f>
        <v>0.1</v>
      </c>
    </row>
    <row r="1253" spans="1:35">
      <c r="A1253">
        <v>19172</v>
      </c>
      <c r="B1253" t="s">
        <v>50</v>
      </c>
      <c r="C1253" s="9">
        <v>0.01</v>
      </c>
      <c r="D1253" s="7">
        <v>-135.74</v>
      </c>
      <c r="E1253">
        <v>6.48</v>
      </c>
      <c r="F1253">
        <v>7.86</v>
      </c>
      <c r="G1253">
        <v>2265</v>
      </c>
      <c r="H1253" t="s">
        <v>2147</v>
      </c>
      <c r="I1253" t="s">
        <v>52</v>
      </c>
      <c r="J1253" t="s">
        <v>31</v>
      </c>
      <c r="K1253" t="s">
        <v>32</v>
      </c>
      <c r="L1253" t="s">
        <v>96</v>
      </c>
      <c r="M1253" t="s">
        <v>62</v>
      </c>
      <c r="N1253" t="s">
        <v>1123</v>
      </c>
      <c r="O1253">
        <v>0.37</v>
      </c>
      <c r="P1253" t="s">
        <v>36</v>
      </c>
      <c r="Q1253" t="s">
        <v>64</v>
      </c>
      <c r="R1253" t="s">
        <v>509</v>
      </c>
      <c r="S1253" t="s">
        <v>2149</v>
      </c>
      <c r="T1253">
        <v>64130</v>
      </c>
      <c r="U1253" s="1">
        <v>42033</v>
      </c>
      <c r="V1253" s="1">
        <v>42035</v>
      </c>
      <c r="W1253">
        <v>10</v>
      </c>
      <c r="X1253" s="6">
        <v>66.459999999999994</v>
      </c>
      <c r="Y1253">
        <v>86612</v>
      </c>
      <c r="Z1253">
        <v>2</v>
      </c>
      <c r="AA1253" s="10">
        <v>-204.24</v>
      </c>
      <c r="AB1253">
        <v>0.67</v>
      </c>
      <c r="AC1253" t="s">
        <v>3057</v>
      </c>
      <c r="AD1253" t="s">
        <v>3070</v>
      </c>
      <c r="AE1253" t="str">
        <f>IF(Orders[[#This Row],[Discount]]&gt;0, "Discounted", "Non-Discounted")</f>
        <v>Discounted</v>
      </c>
      <c r="AF1253">
        <f>IF(Orders[[#This Row],[Profit]]&lt;0,Orders[[#This Row],[Profit]], 0)</f>
        <v>-135.74</v>
      </c>
      <c r="AG1253">
        <f>IF(Orders[[#This Row],[Profit]]&gt;0,Orders[[#This Row],[Profit]], 0)</f>
        <v>0</v>
      </c>
      <c r="AH1253" s="7" t="str">
        <f>IFERROR((Orders[[#This Row],[Sales]]/Orders[[#This Row],[Profit_Prodcut/]])*100, "")</f>
        <v/>
      </c>
      <c r="AI1253" s="9">
        <f>Orders[[#This Row],[Discount]]</f>
        <v>0.01</v>
      </c>
    </row>
    <row r="1254" spans="1:35">
      <c r="A1254">
        <v>25996</v>
      </c>
      <c r="B1254" t="s">
        <v>50</v>
      </c>
      <c r="C1254" s="9">
        <v>0.02</v>
      </c>
      <c r="D1254" s="7">
        <v>-14.52</v>
      </c>
      <c r="E1254">
        <v>11.33</v>
      </c>
      <c r="F1254">
        <v>6.12</v>
      </c>
      <c r="G1254">
        <v>2266</v>
      </c>
      <c r="H1254" t="s">
        <v>2150</v>
      </c>
      <c r="I1254" t="s">
        <v>52</v>
      </c>
      <c r="J1254" t="s">
        <v>31</v>
      </c>
      <c r="K1254" t="s">
        <v>32</v>
      </c>
      <c r="L1254" t="s">
        <v>260</v>
      </c>
      <c r="M1254" t="s">
        <v>89</v>
      </c>
      <c r="N1254" t="s">
        <v>2151</v>
      </c>
      <c r="O1254">
        <v>0.42</v>
      </c>
      <c r="P1254" t="s">
        <v>36</v>
      </c>
      <c r="Q1254" t="s">
        <v>64</v>
      </c>
      <c r="R1254" t="s">
        <v>509</v>
      </c>
      <c r="S1254" t="s">
        <v>2152</v>
      </c>
      <c r="T1254">
        <v>63122</v>
      </c>
      <c r="U1254" s="1">
        <v>42150</v>
      </c>
      <c r="V1254" s="1">
        <v>42152</v>
      </c>
      <c r="W1254">
        <v>3</v>
      </c>
      <c r="X1254" s="6">
        <v>35.35</v>
      </c>
      <c r="Y1254">
        <v>86610</v>
      </c>
      <c r="Z1254">
        <v>2</v>
      </c>
      <c r="AA1254" s="10">
        <v>-41.07</v>
      </c>
      <c r="AB1254">
        <v>0.72</v>
      </c>
      <c r="AC1254" t="s">
        <v>3060</v>
      </c>
      <c r="AD1254" t="s">
        <v>3070</v>
      </c>
      <c r="AE1254" t="str">
        <f>IF(Orders[[#This Row],[Discount]]&gt;0, "Discounted", "Non-Discounted")</f>
        <v>Discounted</v>
      </c>
      <c r="AF1254">
        <f>IF(Orders[[#This Row],[Profit]]&lt;0,Orders[[#This Row],[Profit]], 0)</f>
        <v>-14.52</v>
      </c>
      <c r="AG1254">
        <f>IF(Orders[[#This Row],[Profit]]&gt;0,Orders[[#This Row],[Profit]], 0)</f>
        <v>0</v>
      </c>
      <c r="AH1254" s="7" t="str">
        <f>IFERROR((Orders[[#This Row],[Sales]]/Orders[[#This Row],[Profit_Prodcut/]])*100, "")</f>
        <v/>
      </c>
      <c r="AI1254" s="9">
        <f>Orders[[#This Row],[Discount]]</f>
        <v>0.02</v>
      </c>
    </row>
    <row r="1255" spans="1:35">
      <c r="A1255">
        <v>25997</v>
      </c>
      <c r="B1255" t="s">
        <v>50</v>
      </c>
      <c r="C1255" s="9">
        <v>0.01</v>
      </c>
      <c r="D1255" s="7">
        <v>171.26</v>
      </c>
      <c r="E1255">
        <v>15.67</v>
      </c>
      <c r="F1255">
        <v>1.39</v>
      </c>
      <c r="G1255">
        <v>2266</v>
      </c>
      <c r="H1255" t="s">
        <v>2150</v>
      </c>
      <c r="I1255" t="s">
        <v>52</v>
      </c>
      <c r="J1255" t="s">
        <v>31</v>
      </c>
      <c r="K1255" t="s">
        <v>32</v>
      </c>
      <c r="L1255" t="s">
        <v>72</v>
      </c>
      <c r="M1255" t="s">
        <v>62</v>
      </c>
      <c r="N1255" t="s">
        <v>1702</v>
      </c>
      <c r="O1255">
        <v>0.38</v>
      </c>
      <c r="P1255" t="s">
        <v>36</v>
      </c>
      <c r="Q1255" t="s">
        <v>64</v>
      </c>
      <c r="R1255" t="s">
        <v>509</v>
      </c>
      <c r="S1255" t="s">
        <v>2152</v>
      </c>
      <c r="T1255">
        <v>63122</v>
      </c>
      <c r="U1255" s="1">
        <v>42150</v>
      </c>
      <c r="V1255" s="1">
        <v>42151</v>
      </c>
      <c r="W1255">
        <v>16</v>
      </c>
      <c r="X1255" s="6">
        <v>248.21</v>
      </c>
      <c r="Y1255">
        <v>86610</v>
      </c>
      <c r="Z1255">
        <v>1</v>
      </c>
      <c r="AA1255" s="10">
        <v>69</v>
      </c>
      <c r="AB1255">
        <v>2.5099999999999998</v>
      </c>
      <c r="AC1255" t="s">
        <v>3060</v>
      </c>
      <c r="AD1255" t="s">
        <v>3070</v>
      </c>
      <c r="AE1255" t="str">
        <f>IF(Orders[[#This Row],[Discount]]&gt;0, "Discounted", "Non-Discounted")</f>
        <v>Discounted</v>
      </c>
      <c r="AF1255">
        <f>IF(Orders[[#This Row],[Profit]]&lt;0,Orders[[#This Row],[Profit]], 0)</f>
        <v>0</v>
      </c>
      <c r="AG1255">
        <f>IF(Orders[[#This Row],[Profit]]&gt;0,Orders[[#This Row],[Profit]], 0)</f>
        <v>171.26</v>
      </c>
      <c r="AH1255" s="7">
        <f>IFERROR((Orders[[#This Row],[Sales]]/Orders[[#This Row],[Profit_Prodcut/]])*100, "")</f>
        <v>144.93168282144109</v>
      </c>
      <c r="AI1255" s="9">
        <f>Orders[[#This Row],[Discount]]</f>
        <v>0.01</v>
      </c>
    </row>
    <row r="1256" spans="1:35">
      <c r="A1256">
        <v>19072</v>
      </c>
      <c r="B1256" t="s">
        <v>109</v>
      </c>
      <c r="C1256" s="9">
        <v>0.08</v>
      </c>
      <c r="D1256" s="7">
        <v>138.22</v>
      </c>
      <c r="E1256">
        <v>259.70999999999998</v>
      </c>
      <c r="F1256">
        <v>66.67</v>
      </c>
      <c r="G1256">
        <v>2268</v>
      </c>
      <c r="H1256" t="s">
        <v>2153</v>
      </c>
      <c r="I1256" t="s">
        <v>42</v>
      </c>
      <c r="J1256" t="s">
        <v>61</v>
      </c>
      <c r="K1256" t="s">
        <v>44</v>
      </c>
      <c r="L1256" t="s">
        <v>155</v>
      </c>
      <c r="M1256" t="s">
        <v>124</v>
      </c>
      <c r="N1256" t="s">
        <v>345</v>
      </c>
      <c r="O1256">
        <v>0.61</v>
      </c>
      <c r="P1256" t="s">
        <v>36</v>
      </c>
      <c r="Q1256" t="s">
        <v>139</v>
      </c>
      <c r="R1256" t="s">
        <v>365</v>
      </c>
      <c r="S1256" t="s">
        <v>2154</v>
      </c>
      <c r="T1256">
        <v>34639</v>
      </c>
      <c r="U1256" s="1">
        <v>42158</v>
      </c>
      <c r="V1256" s="1">
        <v>42162</v>
      </c>
      <c r="W1256">
        <v>17</v>
      </c>
      <c r="X1256" s="6">
        <v>4086.5</v>
      </c>
      <c r="Y1256">
        <v>89571</v>
      </c>
      <c r="Z1256">
        <v>4</v>
      </c>
      <c r="AA1256" s="10">
        <v>3.38</v>
      </c>
      <c r="AB1256">
        <v>355.35</v>
      </c>
      <c r="AC1256" t="s">
        <v>3058</v>
      </c>
      <c r="AD1256" t="s">
        <v>3070</v>
      </c>
      <c r="AE1256" t="str">
        <f>IF(Orders[[#This Row],[Discount]]&gt;0, "Discounted", "Non-Discounted")</f>
        <v>Discounted</v>
      </c>
      <c r="AF1256">
        <f>IF(Orders[[#This Row],[Profit]]&lt;0,Orders[[#This Row],[Profit]], 0)</f>
        <v>0</v>
      </c>
      <c r="AG1256">
        <f>IF(Orders[[#This Row],[Profit]]&gt;0,Orders[[#This Row],[Profit]], 0)</f>
        <v>138.22</v>
      </c>
      <c r="AH1256" s="7">
        <f>IFERROR((Orders[[#This Row],[Sales]]/Orders[[#This Row],[Profit_Prodcut/]])*100, "")</f>
        <v>2956.5185935465202</v>
      </c>
      <c r="AI1256" s="9">
        <f>Orders[[#This Row],[Discount]]</f>
        <v>0.08</v>
      </c>
    </row>
    <row r="1257" spans="1:35">
      <c r="A1257">
        <v>23963</v>
      </c>
      <c r="B1257" t="s">
        <v>109</v>
      </c>
      <c r="C1257" s="9">
        <v>0.01</v>
      </c>
      <c r="D1257" s="7">
        <v>711.24</v>
      </c>
      <c r="E1257">
        <v>20.48</v>
      </c>
      <c r="F1257">
        <v>6.32</v>
      </c>
      <c r="G1257">
        <v>2270</v>
      </c>
      <c r="H1257" t="s">
        <v>2155</v>
      </c>
      <c r="I1257" t="s">
        <v>52</v>
      </c>
      <c r="J1257" t="s">
        <v>61</v>
      </c>
      <c r="K1257" t="s">
        <v>32</v>
      </c>
      <c r="L1257" t="s">
        <v>260</v>
      </c>
      <c r="M1257" t="s">
        <v>62</v>
      </c>
      <c r="N1257" t="s">
        <v>1922</v>
      </c>
      <c r="O1257">
        <v>0.57999999999999996</v>
      </c>
      <c r="P1257" t="s">
        <v>36</v>
      </c>
      <c r="Q1257" t="s">
        <v>139</v>
      </c>
      <c r="R1257" t="s">
        <v>935</v>
      </c>
      <c r="S1257" t="s">
        <v>2156</v>
      </c>
      <c r="T1257">
        <v>29662</v>
      </c>
      <c r="U1257" s="1">
        <v>42041</v>
      </c>
      <c r="V1257" s="1">
        <v>42043</v>
      </c>
      <c r="W1257">
        <v>18</v>
      </c>
      <c r="X1257" s="6">
        <v>375.03</v>
      </c>
      <c r="Y1257">
        <v>89572</v>
      </c>
      <c r="Z1257">
        <v>2</v>
      </c>
      <c r="AA1257" s="10">
        <v>189.65</v>
      </c>
      <c r="AB1257">
        <v>3.79</v>
      </c>
      <c r="AC1257" t="s">
        <v>3059</v>
      </c>
      <c r="AD1257" t="s">
        <v>3070</v>
      </c>
      <c r="AE1257" t="str">
        <f>IF(Orders[[#This Row],[Discount]]&gt;0, "Discounted", "Non-Discounted")</f>
        <v>Discounted</v>
      </c>
      <c r="AF1257">
        <f>IF(Orders[[#This Row],[Profit]]&lt;0,Orders[[#This Row],[Profit]], 0)</f>
        <v>0</v>
      </c>
      <c r="AG1257">
        <f>IF(Orders[[#This Row],[Profit]]&gt;0,Orders[[#This Row],[Profit]], 0)</f>
        <v>711.24</v>
      </c>
      <c r="AH1257" s="7">
        <f>IFERROR((Orders[[#This Row],[Sales]]/Orders[[#This Row],[Profit_Prodcut/]])*100, "")</f>
        <v>52.729036612114058</v>
      </c>
      <c r="AI1257" s="9">
        <f>Orders[[#This Row],[Discount]]</f>
        <v>0.01</v>
      </c>
    </row>
    <row r="1258" spans="1:35">
      <c r="A1258">
        <v>23964</v>
      </c>
      <c r="B1258" t="s">
        <v>109</v>
      </c>
      <c r="C1258" s="9">
        <v>0.09</v>
      </c>
      <c r="D1258" s="7">
        <v>-1084.8499999999999</v>
      </c>
      <c r="E1258">
        <v>1.86</v>
      </c>
      <c r="F1258">
        <v>2.58</v>
      </c>
      <c r="G1258">
        <v>2270</v>
      </c>
      <c r="H1258" t="s">
        <v>2155</v>
      </c>
      <c r="I1258" t="s">
        <v>52</v>
      </c>
      <c r="J1258" t="s">
        <v>61</v>
      </c>
      <c r="K1258" t="s">
        <v>32</v>
      </c>
      <c r="L1258" t="s">
        <v>69</v>
      </c>
      <c r="M1258" t="s">
        <v>34</v>
      </c>
      <c r="N1258" t="s">
        <v>311</v>
      </c>
      <c r="O1258">
        <v>0.82</v>
      </c>
      <c r="P1258" t="s">
        <v>36</v>
      </c>
      <c r="Q1258" t="s">
        <v>139</v>
      </c>
      <c r="R1258" t="s">
        <v>935</v>
      </c>
      <c r="S1258" t="s">
        <v>2156</v>
      </c>
      <c r="T1258">
        <v>29662</v>
      </c>
      <c r="U1258" s="1">
        <v>42041</v>
      </c>
      <c r="V1258" s="1">
        <v>42046</v>
      </c>
      <c r="W1258">
        <v>12</v>
      </c>
      <c r="X1258" s="6">
        <v>22.11</v>
      </c>
      <c r="Y1258">
        <v>89572</v>
      </c>
      <c r="Z1258">
        <v>5</v>
      </c>
      <c r="AA1258" s="10">
        <v>-4906.59</v>
      </c>
      <c r="AB1258">
        <v>2.19</v>
      </c>
      <c r="AC1258" t="s">
        <v>3059</v>
      </c>
      <c r="AD1258" t="s">
        <v>3070</v>
      </c>
      <c r="AE1258" t="str">
        <f>IF(Orders[[#This Row],[Discount]]&gt;0, "Discounted", "Non-Discounted")</f>
        <v>Discounted</v>
      </c>
      <c r="AF1258">
        <f>IF(Orders[[#This Row],[Profit]]&lt;0,Orders[[#This Row],[Profit]], 0)</f>
        <v>-1084.8499999999999</v>
      </c>
      <c r="AG1258">
        <f>IF(Orders[[#This Row],[Profit]]&gt;0,Orders[[#This Row],[Profit]], 0)</f>
        <v>0</v>
      </c>
      <c r="AH1258" s="7" t="str">
        <f>IFERROR((Orders[[#This Row],[Sales]]/Orders[[#This Row],[Profit_Prodcut/]])*100, "")</f>
        <v/>
      </c>
      <c r="AI1258" s="9">
        <f>Orders[[#This Row],[Discount]]</f>
        <v>0.09</v>
      </c>
    </row>
    <row r="1259" spans="1:35">
      <c r="A1259">
        <v>23965</v>
      </c>
      <c r="B1259" t="s">
        <v>109</v>
      </c>
      <c r="C1259" s="9">
        <v>0.08</v>
      </c>
      <c r="D1259" s="7">
        <v>-156.77000000000001</v>
      </c>
      <c r="E1259">
        <v>205.99</v>
      </c>
      <c r="F1259">
        <v>2.5</v>
      </c>
      <c r="G1259">
        <v>2270</v>
      </c>
      <c r="H1259" t="s">
        <v>2155</v>
      </c>
      <c r="I1259" t="s">
        <v>52</v>
      </c>
      <c r="J1259" t="s">
        <v>61</v>
      </c>
      <c r="K1259" t="s">
        <v>80</v>
      </c>
      <c r="L1259" t="s">
        <v>81</v>
      </c>
      <c r="M1259" t="s">
        <v>62</v>
      </c>
      <c r="N1259" t="s">
        <v>2157</v>
      </c>
      <c r="O1259">
        <v>0.59</v>
      </c>
      <c r="P1259" t="s">
        <v>36</v>
      </c>
      <c r="Q1259" t="s">
        <v>139</v>
      </c>
      <c r="R1259" t="s">
        <v>935</v>
      </c>
      <c r="S1259" t="s">
        <v>2156</v>
      </c>
      <c r="T1259">
        <v>29662</v>
      </c>
      <c r="U1259" s="1">
        <v>42041</v>
      </c>
      <c r="V1259" s="1">
        <v>42046</v>
      </c>
      <c r="W1259">
        <v>17</v>
      </c>
      <c r="X1259" s="6">
        <v>2875.35</v>
      </c>
      <c r="Y1259">
        <v>89572</v>
      </c>
      <c r="Z1259">
        <v>5</v>
      </c>
      <c r="AA1259" s="10">
        <v>-5.45</v>
      </c>
      <c r="AB1259">
        <v>250.03</v>
      </c>
      <c r="AC1259" t="s">
        <v>3059</v>
      </c>
      <c r="AD1259" t="s">
        <v>3070</v>
      </c>
      <c r="AE1259" t="str">
        <f>IF(Orders[[#This Row],[Discount]]&gt;0, "Discounted", "Non-Discounted")</f>
        <v>Discounted</v>
      </c>
      <c r="AF1259">
        <f>IF(Orders[[#This Row],[Profit]]&lt;0,Orders[[#This Row],[Profit]], 0)</f>
        <v>-156.77000000000001</v>
      </c>
      <c r="AG1259">
        <f>IF(Orders[[#This Row],[Profit]]&gt;0,Orders[[#This Row],[Profit]], 0)</f>
        <v>0</v>
      </c>
      <c r="AH1259" s="7" t="str">
        <f>IFERROR((Orders[[#This Row],[Sales]]/Orders[[#This Row],[Profit_Prodcut/]])*100, "")</f>
        <v/>
      </c>
      <c r="AI1259" s="9">
        <f>Orders[[#This Row],[Discount]]</f>
        <v>0.08</v>
      </c>
    </row>
    <row r="1260" spans="1:35">
      <c r="A1260">
        <v>19438</v>
      </c>
      <c r="B1260" t="s">
        <v>28</v>
      </c>
      <c r="C1260" s="9">
        <v>0.08</v>
      </c>
      <c r="D1260" s="7">
        <v>-37.6</v>
      </c>
      <c r="E1260">
        <v>15.73</v>
      </c>
      <c r="F1260">
        <v>7.42</v>
      </c>
      <c r="G1260">
        <v>2272</v>
      </c>
      <c r="H1260" t="s">
        <v>2158</v>
      </c>
      <c r="I1260" t="s">
        <v>30</v>
      </c>
      <c r="J1260" t="s">
        <v>31</v>
      </c>
      <c r="K1260" t="s">
        <v>32</v>
      </c>
      <c r="L1260" t="s">
        <v>177</v>
      </c>
      <c r="M1260" t="s">
        <v>54</v>
      </c>
      <c r="N1260" t="s">
        <v>2159</v>
      </c>
      <c r="O1260">
        <v>0.56000000000000005</v>
      </c>
      <c r="P1260" t="s">
        <v>36</v>
      </c>
      <c r="Q1260" t="s">
        <v>64</v>
      </c>
      <c r="R1260" t="s">
        <v>133</v>
      </c>
      <c r="S1260" t="s">
        <v>2160</v>
      </c>
      <c r="T1260">
        <v>76543</v>
      </c>
      <c r="U1260" s="1">
        <v>42079</v>
      </c>
      <c r="V1260" s="1">
        <v>42081</v>
      </c>
      <c r="W1260">
        <v>5</v>
      </c>
      <c r="X1260" s="6">
        <v>78.08</v>
      </c>
      <c r="Y1260">
        <v>90110</v>
      </c>
      <c r="Z1260">
        <v>2</v>
      </c>
      <c r="AA1260" s="10">
        <v>-48.16</v>
      </c>
      <c r="AB1260">
        <v>6.79</v>
      </c>
      <c r="AC1260" t="s">
        <v>3062</v>
      </c>
      <c r="AD1260" t="s">
        <v>3070</v>
      </c>
      <c r="AE1260" t="str">
        <f>IF(Orders[[#This Row],[Discount]]&gt;0, "Discounted", "Non-Discounted")</f>
        <v>Discounted</v>
      </c>
      <c r="AF1260">
        <f>IF(Orders[[#This Row],[Profit]]&lt;0,Orders[[#This Row],[Profit]], 0)</f>
        <v>-37.6</v>
      </c>
      <c r="AG1260">
        <f>IF(Orders[[#This Row],[Profit]]&gt;0,Orders[[#This Row],[Profit]], 0)</f>
        <v>0</v>
      </c>
      <c r="AH1260" s="7" t="str">
        <f>IFERROR((Orders[[#This Row],[Sales]]/Orders[[#This Row],[Profit_Prodcut/]])*100, "")</f>
        <v/>
      </c>
      <c r="AI1260" s="9">
        <f>Orders[[#This Row],[Discount]]</f>
        <v>0.08</v>
      </c>
    </row>
    <row r="1261" spans="1:35">
      <c r="A1261">
        <v>23416</v>
      </c>
      <c r="B1261" t="s">
        <v>109</v>
      </c>
      <c r="C1261" s="9">
        <v>0.04</v>
      </c>
      <c r="D1261" s="7">
        <v>1389.58</v>
      </c>
      <c r="E1261">
        <v>120.98</v>
      </c>
      <c r="F1261">
        <v>3.99</v>
      </c>
      <c r="G1261">
        <v>2273</v>
      </c>
      <c r="H1261" t="s">
        <v>2161</v>
      </c>
      <c r="I1261" t="s">
        <v>52</v>
      </c>
      <c r="J1261" t="s">
        <v>31</v>
      </c>
      <c r="K1261" t="s">
        <v>32</v>
      </c>
      <c r="L1261" t="s">
        <v>260</v>
      </c>
      <c r="M1261" t="s">
        <v>62</v>
      </c>
      <c r="N1261" t="s">
        <v>2162</v>
      </c>
      <c r="O1261">
        <v>0.6</v>
      </c>
      <c r="P1261" t="s">
        <v>36</v>
      </c>
      <c r="Q1261" t="s">
        <v>64</v>
      </c>
      <c r="R1261" t="s">
        <v>133</v>
      </c>
      <c r="S1261" t="s">
        <v>2163</v>
      </c>
      <c r="T1261">
        <v>78550</v>
      </c>
      <c r="U1261" s="1">
        <v>42129</v>
      </c>
      <c r="V1261" s="1">
        <v>42129</v>
      </c>
      <c r="W1261">
        <v>17</v>
      </c>
      <c r="X1261" s="6">
        <v>2013.88</v>
      </c>
      <c r="Y1261">
        <v>90109</v>
      </c>
      <c r="Z1261">
        <v>0</v>
      </c>
      <c r="AA1261" s="10">
        <v>69</v>
      </c>
      <c r="AB1261">
        <v>83.91</v>
      </c>
      <c r="AC1261" t="s">
        <v>3060</v>
      </c>
      <c r="AD1261" t="s">
        <v>3070</v>
      </c>
      <c r="AE1261" t="str">
        <f>IF(Orders[[#This Row],[Discount]]&gt;0, "Discounted", "Non-Discounted")</f>
        <v>Discounted</v>
      </c>
      <c r="AF1261">
        <f>IF(Orders[[#This Row],[Profit]]&lt;0,Orders[[#This Row],[Profit]], 0)</f>
        <v>0</v>
      </c>
      <c r="AG1261">
        <f>IF(Orders[[#This Row],[Profit]]&gt;0,Orders[[#This Row],[Profit]], 0)</f>
        <v>1389.58</v>
      </c>
      <c r="AH1261" s="7">
        <f>IFERROR((Orders[[#This Row],[Sales]]/Orders[[#This Row],[Profit_Prodcut/]])*100, "")</f>
        <v>144.92724420328446</v>
      </c>
      <c r="AI1261" s="9">
        <f>Orders[[#This Row],[Discount]]</f>
        <v>0.04</v>
      </c>
    </row>
    <row r="1262" spans="1:35">
      <c r="A1262">
        <v>23417</v>
      </c>
      <c r="B1262" t="s">
        <v>109</v>
      </c>
      <c r="C1262" s="9">
        <v>0.02</v>
      </c>
      <c r="D1262" s="7">
        <v>-222.82</v>
      </c>
      <c r="E1262">
        <v>55.99</v>
      </c>
      <c r="F1262">
        <v>5</v>
      </c>
      <c r="G1262">
        <v>2273</v>
      </c>
      <c r="H1262" t="s">
        <v>2161</v>
      </c>
      <c r="I1262" t="s">
        <v>52</v>
      </c>
      <c r="J1262" t="s">
        <v>31</v>
      </c>
      <c r="K1262" t="s">
        <v>80</v>
      </c>
      <c r="L1262" t="s">
        <v>81</v>
      </c>
      <c r="M1262" t="s">
        <v>54</v>
      </c>
      <c r="N1262" t="s">
        <v>401</v>
      </c>
      <c r="O1262">
        <v>0.83</v>
      </c>
      <c r="P1262" t="s">
        <v>36</v>
      </c>
      <c r="Q1262" t="s">
        <v>64</v>
      </c>
      <c r="R1262" t="s">
        <v>133</v>
      </c>
      <c r="S1262" t="s">
        <v>2163</v>
      </c>
      <c r="T1262">
        <v>78550</v>
      </c>
      <c r="U1262" s="1">
        <v>42129</v>
      </c>
      <c r="V1262" s="1">
        <v>42129</v>
      </c>
      <c r="W1262">
        <v>4</v>
      </c>
      <c r="X1262" s="6">
        <v>201.32</v>
      </c>
      <c r="Y1262">
        <v>90109</v>
      </c>
      <c r="Z1262">
        <v>0</v>
      </c>
      <c r="AA1262" s="10">
        <v>-110.68</v>
      </c>
      <c r="AB1262">
        <v>4.1100000000000003</v>
      </c>
      <c r="AC1262" t="s">
        <v>3060</v>
      </c>
      <c r="AD1262" t="s">
        <v>3070</v>
      </c>
      <c r="AE1262" t="str">
        <f>IF(Orders[[#This Row],[Discount]]&gt;0, "Discounted", "Non-Discounted")</f>
        <v>Discounted</v>
      </c>
      <c r="AF1262">
        <f>IF(Orders[[#This Row],[Profit]]&lt;0,Orders[[#This Row],[Profit]], 0)</f>
        <v>-222.82</v>
      </c>
      <c r="AG1262">
        <f>IF(Orders[[#This Row],[Profit]]&gt;0,Orders[[#This Row],[Profit]], 0)</f>
        <v>0</v>
      </c>
      <c r="AH1262" s="7" t="str">
        <f>IFERROR((Orders[[#This Row],[Sales]]/Orders[[#This Row],[Profit_Prodcut/]])*100, "")</f>
        <v/>
      </c>
      <c r="AI1262" s="9">
        <f>Orders[[#This Row],[Discount]]</f>
        <v>0.02</v>
      </c>
    </row>
    <row r="1263" spans="1:35">
      <c r="A1263">
        <v>23418</v>
      </c>
      <c r="B1263" t="s">
        <v>109</v>
      </c>
      <c r="C1263" s="9">
        <v>0.05</v>
      </c>
      <c r="D1263" s="7">
        <v>-133.71</v>
      </c>
      <c r="E1263">
        <v>23.99</v>
      </c>
      <c r="F1263">
        <v>15.68</v>
      </c>
      <c r="G1263">
        <v>2274</v>
      </c>
      <c r="H1263" t="s">
        <v>2164</v>
      </c>
      <c r="I1263" t="s">
        <v>42</v>
      </c>
      <c r="J1263" t="s">
        <v>31</v>
      </c>
      <c r="K1263" t="s">
        <v>44</v>
      </c>
      <c r="L1263" t="s">
        <v>53</v>
      </c>
      <c r="M1263" t="s">
        <v>46</v>
      </c>
      <c r="N1263" t="s">
        <v>2165</v>
      </c>
      <c r="O1263">
        <v>0.62</v>
      </c>
      <c r="P1263" t="s">
        <v>36</v>
      </c>
      <c r="Q1263" t="s">
        <v>64</v>
      </c>
      <c r="R1263" t="s">
        <v>133</v>
      </c>
      <c r="S1263" t="s">
        <v>2166</v>
      </c>
      <c r="T1263">
        <v>77036</v>
      </c>
      <c r="U1263" s="1">
        <v>42129</v>
      </c>
      <c r="V1263" s="1">
        <v>42133</v>
      </c>
      <c r="W1263">
        <v>12</v>
      </c>
      <c r="X1263" s="6">
        <v>298.51</v>
      </c>
      <c r="Y1263">
        <v>90109</v>
      </c>
      <c r="Z1263">
        <v>4</v>
      </c>
      <c r="AA1263" s="10">
        <v>-44.79</v>
      </c>
      <c r="AB1263">
        <v>15.71</v>
      </c>
      <c r="AC1263" t="s">
        <v>3060</v>
      </c>
      <c r="AD1263" t="s">
        <v>3070</v>
      </c>
      <c r="AE1263" t="str">
        <f>IF(Orders[[#This Row],[Discount]]&gt;0, "Discounted", "Non-Discounted")</f>
        <v>Discounted</v>
      </c>
      <c r="AF1263">
        <f>IF(Orders[[#This Row],[Profit]]&lt;0,Orders[[#This Row],[Profit]], 0)</f>
        <v>-133.71</v>
      </c>
      <c r="AG1263">
        <f>IF(Orders[[#This Row],[Profit]]&gt;0,Orders[[#This Row],[Profit]], 0)</f>
        <v>0</v>
      </c>
      <c r="AH1263" s="7" t="str">
        <f>IFERROR((Orders[[#This Row],[Sales]]/Orders[[#This Row],[Profit_Prodcut/]])*100, "")</f>
        <v/>
      </c>
      <c r="AI1263" s="9">
        <f>Orders[[#This Row],[Discount]]</f>
        <v>0.05</v>
      </c>
    </row>
    <row r="1264" spans="1:35">
      <c r="A1264">
        <v>24552</v>
      </c>
      <c r="B1264" t="s">
        <v>40</v>
      </c>
      <c r="C1264" s="9">
        <v>0.01</v>
      </c>
      <c r="D1264" s="7">
        <v>2653.78</v>
      </c>
      <c r="E1264">
        <v>195.99</v>
      </c>
      <c r="F1264">
        <v>8.99</v>
      </c>
      <c r="G1264">
        <v>2276</v>
      </c>
      <c r="H1264" t="s">
        <v>2167</v>
      </c>
      <c r="I1264" t="s">
        <v>52</v>
      </c>
      <c r="J1264" t="s">
        <v>117</v>
      </c>
      <c r="K1264" t="s">
        <v>80</v>
      </c>
      <c r="L1264" t="s">
        <v>81</v>
      </c>
      <c r="M1264" t="s">
        <v>62</v>
      </c>
      <c r="N1264" t="s">
        <v>737</v>
      </c>
      <c r="O1264">
        <v>0.6</v>
      </c>
      <c r="P1264" t="s">
        <v>36</v>
      </c>
      <c r="Q1264" t="s">
        <v>56</v>
      </c>
      <c r="R1264" t="s">
        <v>74</v>
      </c>
      <c r="S1264" t="s">
        <v>2168</v>
      </c>
      <c r="T1264">
        <v>14304</v>
      </c>
      <c r="U1264" s="1">
        <v>42185</v>
      </c>
      <c r="V1264" s="1">
        <v>42185</v>
      </c>
      <c r="W1264">
        <v>22</v>
      </c>
      <c r="X1264" s="6">
        <v>3846.06</v>
      </c>
      <c r="Y1264">
        <v>91502</v>
      </c>
      <c r="Z1264">
        <v>0</v>
      </c>
      <c r="AA1264" s="10">
        <v>69</v>
      </c>
      <c r="AB1264">
        <v>38.85</v>
      </c>
      <c r="AC1264" t="s">
        <v>3058</v>
      </c>
      <c r="AD1264" t="s">
        <v>3070</v>
      </c>
      <c r="AE1264" t="str">
        <f>IF(Orders[[#This Row],[Discount]]&gt;0, "Discounted", "Non-Discounted")</f>
        <v>Discounted</v>
      </c>
      <c r="AF1264">
        <f>IF(Orders[[#This Row],[Profit]]&lt;0,Orders[[#This Row],[Profit]], 0)</f>
        <v>0</v>
      </c>
      <c r="AG1264">
        <f>IF(Orders[[#This Row],[Profit]]&gt;0,Orders[[#This Row],[Profit]], 0)</f>
        <v>2653.78</v>
      </c>
      <c r="AH1264" s="7">
        <f>IFERROR((Orders[[#This Row],[Sales]]/Orders[[#This Row],[Profit_Prodcut/]])*100, "")</f>
        <v>144.92761268831626</v>
      </c>
      <c r="AI1264" s="9">
        <f>Orders[[#This Row],[Discount]]</f>
        <v>0.01</v>
      </c>
    </row>
    <row r="1265" spans="1:35">
      <c r="A1265">
        <v>23572</v>
      </c>
      <c r="B1265" t="s">
        <v>109</v>
      </c>
      <c r="C1265" s="9">
        <v>0.04</v>
      </c>
      <c r="D1265" s="7">
        <v>10.32</v>
      </c>
      <c r="E1265">
        <v>4.4800000000000004</v>
      </c>
      <c r="F1265">
        <v>2.5</v>
      </c>
      <c r="G1265">
        <v>2279</v>
      </c>
      <c r="H1265" t="s">
        <v>2169</v>
      </c>
      <c r="I1265" t="s">
        <v>30</v>
      </c>
      <c r="J1265" t="s">
        <v>43</v>
      </c>
      <c r="K1265" t="s">
        <v>32</v>
      </c>
      <c r="L1265" t="s">
        <v>72</v>
      </c>
      <c r="M1265" t="s">
        <v>62</v>
      </c>
      <c r="N1265" t="s">
        <v>1132</v>
      </c>
      <c r="O1265">
        <v>0.37</v>
      </c>
      <c r="P1265" t="s">
        <v>36</v>
      </c>
      <c r="Q1265" t="s">
        <v>56</v>
      </c>
      <c r="R1265" t="s">
        <v>237</v>
      </c>
      <c r="S1265" t="s">
        <v>2170</v>
      </c>
      <c r="T1265">
        <v>15601</v>
      </c>
      <c r="U1265" s="1">
        <v>42177</v>
      </c>
      <c r="V1265" s="1">
        <v>42181</v>
      </c>
      <c r="W1265">
        <v>7</v>
      </c>
      <c r="X1265" s="6">
        <v>35.93</v>
      </c>
      <c r="Y1265">
        <v>85949</v>
      </c>
      <c r="Z1265">
        <v>4</v>
      </c>
      <c r="AA1265" s="10">
        <v>28.72</v>
      </c>
      <c r="AB1265">
        <v>1.5</v>
      </c>
      <c r="AC1265" t="s">
        <v>3058</v>
      </c>
      <c r="AD1265" t="s">
        <v>3070</v>
      </c>
      <c r="AE1265" t="str">
        <f>IF(Orders[[#This Row],[Discount]]&gt;0, "Discounted", "Non-Discounted")</f>
        <v>Discounted</v>
      </c>
      <c r="AF1265">
        <f>IF(Orders[[#This Row],[Profit]]&lt;0,Orders[[#This Row],[Profit]], 0)</f>
        <v>0</v>
      </c>
      <c r="AG1265">
        <f>IF(Orders[[#This Row],[Profit]]&gt;0,Orders[[#This Row],[Profit]], 0)</f>
        <v>10.32</v>
      </c>
      <c r="AH1265" s="7">
        <f>IFERROR((Orders[[#This Row],[Sales]]/Orders[[#This Row],[Profit_Prodcut/]])*100, "")</f>
        <v>348.15891472868213</v>
      </c>
      <c r="AI1265" s="9">
        <f>Orders[[#This Row],[Discount]]</f>
        <v>0.04</v>
      </c>
    </row>
    <row r="1266" spans="1:35">
      <c r="A1266">
        <v>19615</v>
      </c>
      <c r="B1266" t="s">
        <v>40</v>
      </c>
      <c r="C1266" s="9">
        <v>0.08</v>
      </c>
      <c r="D1266" s="7">
        <v>997.38</v>
      </c>
      <c r="E1266">
        <v>205.99</v>
      </c>
      <c r="F1266">
        <v>2.5</v>
      </c>
      <c r="G1266">
        <v>2281</v>
      </c>
      <c r="H1266" t="s">
        <v>2171</v>
      </c>
      <c r="I1266" t="s">
        <v>52</v>
      </c>
      <c r="J1266" t="s">
        <v>43</v>
      </c>
      <c r="K1266" t="s">
        <v>80</v>
      </c>
      <c r="L1266" t="s">
        <v>81</v>
      </c>
      <c r="M1266" t="s">
        <v>62</v>
      </c>
      <c r="N1266" t="s">
        <v>2157</v>
      </c>
      <c r="O1266">
        <v>0.59</v>
      </c>
      <c r="P1266" t="s">
        <v>36</v>
      </c>
      <c r="Q1266" t="s">
        <v>64</v>
      </c>
      <c r="R1266" t="s">
        <v>1860</v>
      </c>
      <c r="S1266" t="s">
        <v>2172</v>
      </c>
      <c r="T1266">
        <v>54703</v>
      </c>
      <c r="U1266" s="1">
        <v>42031</v>
      </c>
      <c r="V1266" s="1">
        <v>42032</v>
      </c>
      <c r="W1266">
        <v>10</v>
      </c>
      <c r="X1266" s="6">
        <v>1610.84</v>
      </c>
      <c r="Y1266">
        <v>85948</v>
      </c>
      <c r="Z1266">
        <v>1</v>
      </c>
      <c r="AA1266" s="10">
        <v>61.92</v>
      </c>
      <c r="AB1266">
        <v>140.07</v>
      </c>
      <c r="AC1266" t="s">
        <v>3057</v>
      </c>
      <c r="AD1266" t="s">
        <v>3070</v>
      </c>
      <c r="AE1266" t="str">
        <f>IF(Orders[[#This Row],[Discount]]&gt;0, "Discounted", "Non-Discounted")</f>
        <v>Discounted</v>
      </c>
      <c r="AF1266">
        <f>IF(Orders[[#This Row],[Profit]]&lt;0,Orders[[#This Row],[Profit]], 0)</f>
        <v>0</v>
      </c>
      <c r="AG1266">
        <f>IF(Orders[[#This Row],[Profit]]&gt;0,Orders[[#This Row],[Profit]], 0)</f>
        <v>997.38</v>
      </c>
      <c r="AH1266" s="7">
        <f>IFERROR((Orders[[#This Row],[Sales]]/Orders[[#This Row],[Profit_Prodcut/]])*100, "")</f>
        <v>161.50714872967174</v>
      </c>
      <c r="AI1266" s="9">
        <f>Orders[[#This Row],[Discount]]</f>
        <v>0.08</v>
      </c>
    </row>
    <row r="1267" spans="1:35">
      <c r="A1267">
        <v>21260</v>
      </c>
      <c r="B1267" t="s">
        <v>59</v>
      </c>
      <c r="C1267" s="9">
        <v>0.04</v>
      </c>
      <c r="D1267" s="7">
        <v>-36.03</v>
      </c>
      <c r="E1267">
        <v>5.98</v>
      </c>
      <c r="F1267">
        <v>5.79</v>
      </c>
      <c r="G1267">
        <v>2282</v>
      </c>
      <c r="H1267" t="s">
        <v>2173</v>
      </c>
      <c r="I1267" t="s">
        <v>52</v>
      </c>
      <c r="J1267" t="s">
        <v>43</v>
      </c>
      <c r="K1267" t="s">
        <v>32</v>
      </c>
      <c r="L1267" t="s">
        <v>96</v>
      </c>
      <c r="M1267" t="s">
        <v>62</v>
      </c>
      <c r="N1267" t="s">
        <v>126</v>
      </c>
      <c r="O1267">
        <v>0.36</v>
      </c>
      <c r="P1267" t="s">
        <v>36</v>
      </c>
      <c r="Q1267" t="s">
        <v>64</v>
      </c>
      <c r="R1267" t="s">
        <v>1860</v>
      </c>
      <c r="S1267" t="s">
        <v>2174</v>
      </c>
      <c r="T1267">
        <v>53713</v>
      </c>
      <c r="U1267" s="1">
        <v>42040</v>
      </c>
      <c r="V1267" s="1">
        <v>42042</v>
      </c>
      <c r="W1267">
        <v>14</v>
      </c>
      <c r="X1267" s="6">
        <v>86.12</v>
      </c>
      <c r="Y1267">
        <v>85950</v>
      </c>
      <c r="Z1267">
        <v>2</v>
      </c>
      <c r="AA1267" s="10">
        <v>-41.84</v>
      </c>
      <c r="AB1267">
        <v>3.59</v>
      </c>
      <c r="AC1267" t="s">
        <v>3059</v>
      </c>
      <c r="AD1267" t="s">
        <v>3070</v>
      </c>
      <c r="AE1267" t="str">
        <f>IF(Orders[[#This Row],[Discount]]&gt;0, "Discounted", "Non-Discounted")</f>
        <v>Discounted</v>
      </c>
      <c r="AF1267">
        <f>IF(Orders[[#This Row],[Profit]]&lt;0,Orders[[#This Row],[Profit]], 0)</f>
        <v>-36.03</v>
      </c>
      <c r="AG1267">
        <f>IF(Orders[[#This Row],[Profit]]&gt;0,Orders[[#This Row],[Profit]], 0)</f>
        <v>0</v>
      </c>
      <c r="AH1267" s="7" t="str">
        <f>IFERROR((Orders[[#This Row],[Sales]]/Orders[[#This Row],[Profit_Prodcut/]])*100, "")</f>
        <v/>
      </c>
      <c r="AI1267" s="9">
        <f>Orders[[#This Row],[Discount]]</f>
        <v>0.04</v>
      </c>
    </row>
    <row r="1268" spans="1:35">
      <c r="A1268">
        <v>26148</v>
      </c>
      <c r="B1268" t="s">
        <v>59</v>
      </c>
      <c r="C1268" s="9">
        <v>0.01</v>
      </c>
      <c r="D1268" s="7">
        <v>-28.95</v>
      </c>
      <c r="E1268">
        <v>11.7</v>
      </c>
      <c r="F1268">
        <v>6.96</v>
      </c>
      <c r="G1268">
        <v>2283</v>
      </c>
      <c r="H1268" t="s">
        <v>2175</v>
      </c>
      <c r="I1268" t="s">
        <v>52</v>
      </c>
      <c r="J1268" t="s">
        <v>43</v>
      </c>
      <c r="K1268" t="s">
        <v>32</v>
      </c>
      <c r="L1268" t="s">
        <v>260</v>
      </c>
      <c r="M1268" t="s">
        <v>89</v>
      </c>
      <c r="N1268" t="s">
        <v>1282</v>
      </c>
      <c r="O1268">
        <v>0.5</v>
      </c>
      <c r="P1268" t="s">
        <v>36</v>
      </c>
      <c r="Q1268" t="s">
        <v>64</v>
      </c>
      <c r="R1268" t="s">
        <v>1860</v>
      </c>
      <c r="S1268" t="s">
        <v>2176</v>
      </c>
      <c r="T1268">
        <v>53132</v>
      </c>
      <c r="U1268" s="1">
        <v>42028</v>
      </c>
      <c r="V1268" s="1">
        <v>42030</v>
      </c>
      <c r="W1268">
        <v>6</v>
      </c>
      <c r="X1268" s="6">
        <v>76.87</v>
      </c>
      <c r="Y1268">
        <v>85947</v>
      </c>
      <c r="Z1268">
        <v>2</v>
      </c>
      <c r="AA1268" s="10">
        <v>-37.67</v>
      </c>
      <c r="AB1268">
        <v>0.78</v>
      </c>
      <c r="AC1268" t="s">
        <v>3057</v>
      </c>
      <c r="AD1268" t="s">
        <v>3070</v>
      </c>
      <c r="AE1268" t="str">
        <f>IF(Orders[[#This Row],[Discount]]&gt;0, "Discounted", "Non-Discounted")</f>
        <v>Discounted</v>
      </c>
      <c r="AF1268">
        <f>IF(Orders[[#This Row],[Profit]]&lt;0,Orders[[#This Row],[Profit]], 0)</f>
        <v>-28.95</v>
      </c>
      <c r="AG1268">
        <f>IF(Orders[[#This Row],[Profit]]&gt;0,Orders[[#This Row],[Profit]], 0)</f>
        <v>0</v>
      </c>
      <c r="AH1268" s="7" t="str">
        <f>IFERROR((Orders[[#This Row],[Sales]]/Orders[[#This Row],[Profit_Prodcut/]])*100, "")</f>
        <v/>
      </c>
      <c r="AI1268" s="9">
        <f>Orders[[#This Row],[Discount]]</f>
        <v>0.01</v>
      </c>
    </row>
    <row r="1269" spans="1:35">
      <c r="A1269">
        <v>19460</v>
      </c>
      <c r="B1269" t="s">
        <v>59</v>
      </c>
      <c r="C1269" s="9">
        <v>0.02</v>
      </c>
      <c r="D1269" s="7">
        <v>-85.02</v>
      </c>
      <c r="E1269">
        <v>17.7</v>
      </c>
      <c r="F1269">
        <v>9.4700000000000006</v>
      </c>
      <c r="G1269">
        <v>2285</v>
      </c>
      <c r="H1269" t="s">
        <v>2177</v>
      </c>
      <c r="I1269" t="s">
        <v>30</v>
      </c>
      <c r="J1269" t="s">
        <v>31</v>
      </c>
      <c r="K1269" t="s">
        <v>32</v>
      </c>
      <c r="L1269" t="s">
        <v>144</v>
      </c>
      <c r="M1269" t="s">
        <v>62</v>
      </c>
      <c r="N1269" t="s">
        <v>1571</v>
      </c>
      <c r="O1269">
        <v>0.59</v>
      </c>
      <c r="P1269" t="s">
        <v>36</v>
      </c>
      <c r="Q1269" t="s">
        <v>139</v>
      </c>
      <c r="R1269" t="s">
        <v>935</v>
      </c>
      <c r="S1269" t="s">
        <v>2178</v>
      </c>
      <c r="T1269">
        <v>29730</v>
      </c>
      <c r="U1269" s="1">
        <v>42076</v>
      </c>
      <c r="V1269" s="1">
        <v>42078</v>
      </c>
      <c r="W1269">
        <v>21</v>
      </c>
      <c r="X1269" s="6">
        <v>374.6</v>
      </c>
      <c r="Y1269">
        <v>90148</v>
      </c>
      <c r="Z1269">
        <v>2</v>
      </c>
      <c r="AA1269" s="10">
        <v>-22.7</v>
      </c>
      <c r="AB1269">
        <v>7.64</v>
      </c>
      <c r="AC1269" t="s">
        <v>3062</v>
      </c>
      <c r="AD1269" t="s">
        <v>3070</v>
      </c>
      <c r="AE1269" t="str">
        <f>IF(Orders[[#This Row],[Discount]]&gt;0, "Discounted", "Non-Discounted")</f>
        <v>Discounted</v>
      </c>
      <c r="AF1269">
        <f>IF(Orders[[#This Row],[Profit]]&lt;0,Orders[[#This Row],[Profit]], 0)</f>
        <v>-85.02</v>
      </c>
      <c r="AG1269">
        <f>IF(Orders[[#This Row],[Profit]]&gt;0,Orders[[#This Row],[Profit]], 0)</f>
        <v>0</v>
      </c>
      <c r="AH1269" s="7" t="str">
        <f>IFERROR((Orders[[#This Row],[Sales]]/Orders[[#This Row],[Profit_Prodcut/]])*100, "")</f>
        <v/>
      </c>
      <c r="AI1269" s="9">
        <f>Orders[[#This Row],[Discount]]</f>
        <v>0.02</v>
      </c>
    </row>
    <row r="1270" spans="1:35">
      <c r="A1270">
        <v>21529</v>
      </c>
      <c r="B1270" t="s">
        <v>59</v>
      </c>
      <c r="C1270" s="9">
        <v>0</v>
      </c>
      <c r="D1270" s="7">
        <v>99.2</v>
      </c>
      <c r="E1270">
        <v>4.91</v>
      </c>
      <c r="F1270">
        <v>0.5</v>
      </c>
      <c r="G1270">
        <v>2286</v>
      </c>
      <c r="H1270" t="s">
        <v>2179</v>
      </c>
      <c r="I1270" t="s">
        <v>52</v>
      </c>
      <c r="J1270" t="s">
        <v>31</v>
      </c>
      <c r="K1270" t="s">
        <v>32</v>
      </c>
      <c r="L1270" t="s">
        <v>137</v>
      </c>
      <c r="M1270" t="s">
        <v>62</v>
      </c>
      <c r="N1270" t="s">
        <v>166</v>
      </c>
      <c r="O1270">
        <v>0.36</v>
      </c>
      <c r="P1270" t="s">
        <v>36</v>
      </c>
      <c r="Q1270" t="s">
        <v>139</v>
      </c>
      <c r="R1270" t="s">
        <v>935</v>
      </c>
      <c r="S1270" t="s">
        <v>2180</v>
      </c>
      <c r="T1270">
        <v>29301</v>
      </c>
      <c r="U1270" s="1">
        <v>42039</v>
      </c>
      <c r="V1270" s="1">
        <v>42041</v>
      </c>
      <c r="W1270">
        <v>12</v>
      </c>
      <c r="X1270" s="6">
        <v>61.87</v>
      </c>
      <c r="Y1270">
        <v>90145</v>
      </c>
      <c r="Z1270">
        <v>2</v>
      </c>
      <c r="AA1270" s="10">
        <v>160.33000000000001</v>
      </c>
      <c r="AB1270">
        <v>0</v>
      </c>
      <c r="AC1270" t="s">
        <v>3059</v>
      </c>
      <c r="AD1270" t="s">
        <v>3071</v>
      </c>
      <c r="AE1270" t="str">
        <f>IF(Orders[[#This Row],[Discount]]&gt;0, "Discounted", "Non-Discounted")</f>
        <v>Non-Discounted</v>
      </c>
      <c r="AF1270">
        <f>IF(Orders[[#This Row],[Profit]]&lt;0,Orders[[#This Row],[Profit]], 0)</f>
        <v>0</v>
      </c>
      <c r="AG1270">
        <f>IF(Orders[[#This Row],[Profit]]&gt;0,Orders[[#This Row],[Profit]], 0)</f>
        <v>99.2</v>
      </c>
      <c r="AH1270" s="7">
        <f>IFERROR((Orders[[#This Row],[Sales]]/Orders[[#This Row],[Profit_Prodcut/]])*100, "")</f>
        <v>62.368951612903224</v>
      </c>
      <c r="AI1270" s="9">
        <f>Orders[[#This Row],[Discount]]</f>
        <v>0</v>
      </c>
    </row>
    <row r="1271" spans="1:35">
      <c r="A1271">
        <v>21530</v>
      </c>
      <c r="B1271" t="s">
        <v>59</v>
      </c>
      <c r="C1271" s="9">
        <v>0.01</v>
      </c>
      <c r="D1271" s="7">
        <v>136.03</v>
      </c>
      <c r="E1271">
        <v>7.28</v>
      </c>
      <c r="F1271">
        <v>11.15</v>
      </c>
      <c r="G1271">
        <v>2286</v>
      </c>
      <c r="H1271" t="s">
        <v>2179</v>
      </c>
      <c r="I1271" t="s">
        <v>52</v>
      </c>
      <c r="J1271" t="s">
        <v>31</v>
      </c>
      <c r="K1271" t="s">
        <v>32</v>
      </c>
      <c r="L1271" t="s">
        <v>96</v>
      </c>
      <c r="M1271" t="s">
        <v>62</v>
      </c>
      <c r="N1271" t="s">
        <v>857</v>
      </c>
      <c r="O1271">
        <v>0.37</v>
      </c>
      <c r="P1271" t="s">
        <v>36</v>
      </c>
      <c r="Q1271" t="s">
        <v>139</v>
      </c>
      <c r="R1271" t="s">
        <v>935</v>
      </c>
      <c r="S1271" t="s">
        <v>2180</v>
      </c>
      <c r="T1271">
        <v>29301</v>
      </c>
      <c r="U1271" s="1">
        <v>42039</v>
      </c>
      <c r="V1271" s="1">
        <v>42040</v>
      </c>
      <c r="W1271">
        <v>6</v>
      </c>
      <c r="X1271" s="6">
        <v>48.88</v>
      </c>
      <c r="Y1271">
        <v>90145</v>
      </c>
      <c r="Z1271">
        <v>1</v>
      </c>
      <c r="AA1271" s="10">
        <v>278.3</v>
      </c>
      <c r="AB1271">
        <v>0.49</v>
      </c>
      <c r="AC1271" t="s">
        <v>3059</v>
      </c>
      <c r="AD1271" t="s">
        <v>3070</v>
      </c>
      <c r="AE1271" t="str">
        <f>IF(Orders[[#This Row],[Discount]]&gt;0, "Discounted", "Non-Discounted")</f>
        <v>Discounted</v>
      </c>
      <c r="AF1271">
        <f>IF(Orders[[#This Row],[Profit]]&lt;0,Orders[[#This Row],[Profit]], 0)</f>
        <v>0</v>
      </c>
      <c r="AG1271">
        <f>IF(Orders[[#This Row],[Profit]]&gt;0,Orders[[#This Row],[Profit]], 0)</f>
        <v>136.03</v>
      </c>
      <c r="AH1271" s="7">
        <f>IFERROR((Orders[[#This Row],[Sales]]/Orders[[#This Row],[Profit_Prodcut/]])*100, "")</f>
        <v>35.933250018378295</v>
      </c>
      <c r="AI1271" s="9">
        <f>Orders[[#This Row],[Discount]]</f>
        <v>0.01</v>
      </c>
    </row>
    <row r="1272" spans="1:35">
      <c r="A1272">
        <v>21531</v>
      </c>
      <c r="B1272" t="s">
        <v>59</v>
      </c>
      <c r="C1272" s="9">
        <v>0.1</v>
      </c>
      <c r="D1272" s="7">
        <v>-100.07</v>
      </c>
      <c r="E1272">
        <v>6.68</v>
      </c>
      <c r="F1272">
        <v>6.93</v>
      </c>
      <c r="G1272">
        <v>2286</v>
      </c>
      <c r="H1272" t="s">
        <v>2179</v>
      </c>
      <c r="I1272" t="s">
        <v>52</v>
      </c>
      <c r="J1272" t="s">
        <v>31</v>
      </c>
      <c r="K1272" t="s">
        <v>32</v>
      </c>
      <c r="L1272" t="s">
        <v>96</v>
      </c>
      <c r="M1272" t="s">
        <v>62</v>
      </c>
      <c r="N1272" t="s">
        <v>2137</v>
      </c>
      <c r="O1272">
        <v>0.37</v>
      </c>
      <c r="P1272" t="s">
        <v>36</v>
      </c>
      <c r="Q1272" t="s">
        <v>139</v>
      </c>
      <c r="R1272" t="s">
        <v>935</v>
      </c>
      <c r="S1272" t="s">
        <v>2180</v>
      </c>
      <c r="T1272">
        <v>29301</v>
      </c>
      <c r="U1272" s="1">
        <v>42039</v>
      </c>
      <c r="V1272" s="1">
        <v>42042</v>
      </c>
      <c r="W1272">
        <v>3</v>
      </c>
      <c r="X1272" s="6">
        <v>21.56</v>
      </c>
      <c r="Y1272">
        <v>90145</v>
      </c>
      <c r="Z1272">
        <v>3</v>
      </c>
      <c r="AA1272" s="10">
        <v>-464.16</v>
      </c>
      <c r="AB1272">
        <v>2.4</v>
      </c>
      <c r="AC1272" t="s">
        <v>3059</v>
      </c>
      <c r="AD1272" t="s">
        <v>3070</v>
      </c>
      <c r="AE1272" t="str">
        <f>IF(Orders[[#This Row],[Discount]]&gt;0, "Discounted", "Non-Discounted")</f>
        <v>Discounted</v>
      </c>
      <c r="AF1272">
        <f>IF(Orders[[#This Row],[Profit]]&lt;0,Orders[[#This Row],[Profit]], 0)</f>
        <v>-100.07</v>
      </c>
      <c r="AG1272">
        <f>IF(Orders[[#This Row],[Profit]]&gt;0,Orders[[#This Row],[Profit]], 0)</f>
        <v>0</v>
      </c>
      <c r="AH1272" s="7" t="str">
        <f>IFERROR((Orders[[#This Row],[Sales]]/Orders[[#This Row],[Profit_Prodcut/]])*100, "")</f>
        <v/>
      </c>
      <c r="AI1272" s="9">
        <f>Orders[[#This Row],[Discount]]</f>
        <v>0.1</v>
      </c>
    </row>
    <row r="1273" spans="1:35">
      <c r="A1273">
        <v>25183</v>
      </c>
      <c r="B1273" t="s">
        <v>40</v>
      </c>
      <c r="C1273" s="9">
        <v>0.01</v>
      </c>
      <c r="D1273" s="7">
        <v>-12.03</v>
      </c>
      <c r="E1273">
        <v>18.97</v>
      </c>
      <c r="F1273">
        <v>9.0299999999999994</v>
      </c>
      <c r="G1273">
        <v>2287</v>
      </c>
      <c r="H1273" t="s">
        <v>2181</v>
      </c>
      <c r="I1273" t="s">
        <v>52</v>
      </c>
      <c r="J1273" t="s">
        <v>31</v>
      </c>
      <c r="K1273" t="s">
        <v>32</v>
      </c>
      <c r="L1273" t="s">
        <v>96</v>
      </c>
      <c r="M1273" t="s">
        <v>62</v>
      </c>
      <c r="N1273" t="s">
        <v>778</v>
      </c>
      <c r="O1273">
        <v>0.37</v>
      </c>
      <c r="P1273" t="s">
        <v>36</v>
      </c>
      <c r="Q1273" t="s">
        <v>139</v>
      </c>
      <c r="R1273" t="s">
        <v>935</v>
      </c>
      <c r="S1273" t="s">
        <v>2182</v>
      </c>
      <c r="T1273">
        <v>29483</v>
      </c>
      <c r="U1273" s="1">
        <v>42088</v>
      </c>
      <c r="V1273" s="1">
        <v>42088</v>
      </c>
      <c r="W1273">
        <v>8</v>
      </c>
      <c r="X1273" s="6">
        <v>164.67</v>
      </c>
      <c r="Y1273">
        <v>90146</v>
      </c>
      <c r="Z1273">
        <v>0</v>
      </c>
      <c r="AA1273" s="10">
        <v>-7.3</v>
      </c>
      <c r="AB1273">
        <v>1.66</v>
      </c>
      <c r="AC1273" t="s">
        <v>3062</v>
      </c>
      <c r="AD1273" t="s">
        <v>3070</v>
      </c>
      <c r="AE1273" t="str">
        <f>IF(Orders[[#This Row],[Discount]]&gt;0, "Discounted", "Non-Discounted")</f>
        <v>Discounted</v>
      </c>
      <c r="AF1273">
        <f>IF(Orders[[#This Row],[Profit]]&lt;0,Orders[[#This Row],[Profit]], 0)</f>
        <v>-12.03</v>
      </c>
      <c r="AG1273">
        <f>IF(Orders[[#This Row],[Profit]]&gt;0,Orders[[#This Row],[Profit]], 0)</f>
        <v>0</v>
      </c>
      <c r="AH1273" s="7" t="str">
        <f>IFERROR((Orders[[#This Row],[Sales]]/Orders[[#This Row],[Profit_Prodcut/]])*100, "")</f>
        <v/>
      </c>
      <c r="AI1273" s="9">
        <f>Orders[[#This Row],[Discount]]</f>
        <v>0.01</v>
      </c>
    </row>
    <row r="1274" spans="1:35">
      <c r="A1274">
        <v>25184</v>
      </c>
      <c r="B1274" t="s">
        <v>40</v>
      </c>
      <c r="C1274" s="9">
        <v>0.03</v>
      </c>
      <c r="D1274" s="7">
        <v>122.51</v>
      </c>
      <c r="E1274">
        <v>12.28</v>
      </c>
      <c r="F1274">
        <v>4.8600000000000003</v>
      </c>
      <c r="G1274">
        <v>2287</v>
      </c>
      <c r="H1274" t="s">
        <v>2181</v>
      </c>
      <c r="I1274" t="s">
        <v>52</v>
      </c>
      <c r="J1274" t="s">
        <v>31</v>
      </c>
      <c r="K1274" t="s">
        <v>32</v>
      </c>
      <c r="L1274" t="s">
        <v>96</v>
      </c>
      <c r="M1274" t="s">
        <v>62</v>
      </c>
      <c r="N1274" t="s">
        <v>306</v>
      </c>
      <c r="O1274">
        <v>0.38</v>
      </c>
      <c r="P1274" t="s">
        <v>36</v>
      </c>
      <c r="Q1274" t="s">
        <v>139</v>
      </c>
      <c r="R1274" t="s">
        <v>935</v>
      </c>
      <c r="S1274" t="s">
        <v>2182</v>
      </c>
      <c r="T1274">
        <v>29483</v>
      </c>
      <c r="U1274" s="1">
        <v>42088</v>
      </c>
      <c r="V1274" s="1">
        <v>42089</v>
      </c>
      <c r="W1274">
        <v>6</v>
      </c>
      <c r="X1274" s="6">
        <v>72.739999999999995</v>
      </c>
      <c r="Y1274">
        <v>90146</v>
      </c>
      <c r="Z1274">
        <v>1</v>
      </c>
      <c r="AA1274" s="10">
        <v>168.42</v>
      </c>
      <c r="AB1274">
        <v>2.25</v>
      </c>
      <c r="AC1274" t="s">
        <v>3062</v>
      </c>
      <c r="AD1274" t="s">
        <v>3070</v>
      </c>
      <c r="AE1274" t="str">
        <f>IF(Orders[[#This Row],[Discount]]&gt;0, "Discounted", "Non-Discounted")</f>
        <v>Discounted</v>
      </c>
      <c r="AF1274">
        <f>IF(Orders[[#This Row],[Profit]]&lt;0,Orders[[#This Row],[Profit]], 0)</f>
        <v>0</v>
      </c>
      <c r="AG1274">
        <f>IF(Orders[[#This Row],[Profit]]&gt;0,Orders[[#This Row],[Profit]], 0)</f>
        <v>122.51</v>
      </c>
      <c r="AH1274" s="7">
        <f>IFERROR((Orders[[#This Row],[Sales]]/Orders[[#This Row],[Profit_Prodcut/]])*100, "")</f>
        <v>59.374744918782127</v>
      </c>
      <c r="AI1274" s="9">
        <f>Orders[[#This Row],[Discount]]</f>
        <v>0.03</v>
      </c>
    </row>
    <row r="1275" spans="1:35">
      <c r="A1275">
        <v>25185</v>
      </c>
      <c r="B1275" t="s">
        <v>40</v>
      </c>
      <c r="C1275" s="9">
        <v>0.05</v>
      </c>
      <c r="D1275" s="7">
        <v>-12.03</v>
      </c>
      <c r="E1275">
        <v>34.99</v>
      </c>
      <c r="F1275">
        <v>7.73</v>
      </c>
      <c r="G1275">
        <v>2287</v>
      </c>
      <c r="H1275" t="s">
        <v>2181</v>
      </c>
      <c r="I1275" t="s">
        <v>30</v>
      </c>
      <c r="J1275" t="s">
        <v>31</v>
      </c>
      <c r="K1275" t="s">
        <v>32</v>
      </c>
      <c r="L1275" t="s">
        <v>33</v>
      </c>
      <c r="M1275" t="s">
        <v>62</v>
      </c>
      <c r="N1275" t="s">
        <v>104</v>
      </c>
      <c r="O1275">
        <v>0.59</v>
      </c>
      <c r="P1275" t="s">
        <v>36</v>
      </c>
      <c r="Q1275" t="s">
        <v>139</v>
      </c>
      <c r="R1275" t="s">
        <v>935</v>
      </c>
      <c r="S1275" t="s">
        <v>2182</v>
      </c>
      <c r="T1275">
        <v>29483</v>
      </c>
      <c r="U1275" s="1">
        <v>42088</v>
      </c>
      <c r="V1275" s="1">
        <v>42090</v>
      </c>
      <c r="W1275">
        <v>12</v>
      </c>
      <c r="X1275" s="6">
        <v>418.75</v>
      </c>
      <c r="Y1275">
        <v>90146</v>
      </c>
      <c r="Z1275">
        <v>2</v>
      </c>
      <c r="AA1275" s="10">
        <v>-2.87</v>
      </c>
      <c r="AB1275">
        <v>22.04</v>
      </c>
      <c r="AC1275" t="s">
        <v>3062</v>
      </c>
      <c r="AD1275" t="s">
        <v>3070</v>
      </c>
      <c r="AE1275" t="str">
        <f>IF(Orders[[#This Row],[Discount]]&gt;0, "Discounted", "Non-Discounted")</f>
        <v>Discounted</v>
      </c>
      <c r="AF1275">
        <f>IF(Orders[[#This Row],[Profit]]&lt;0,Orders[[#This Row],[Profit]], 0)</f>
        <v>-12.03</v>
      </c>
      <c r="AG1275">
        <f>IF(Orders[[#This Row],[Profit]]&gt;0,Orders[[#This Row],[Profit]], 0)</f>
        <v>0</v>
      </c>
      <c r="AH1275" s="7" t="str">
        <f>IFERROR((Orders[[#This Row],[Sales]]/Orders[[#This Row],[Profit_Prodcut/]])*100, "")</f>
        <v/>
      </c>
      <c r="AI1275" s="9">
        <f>Orders[[#This Row],[Discount]]</f>
        <v>0.05</v>
      </c>
    </row>
    <row r="1276" spans="1:35">
      <c r="A1276">
        <v>24396</v>
      </c>
      <c r="B1276" t="s">
        <v>109</v>
      </c>
      <c r="C1276" s="9">
        <v>0.1</v>
      </c>
      <c r="D1276" s="7">
        <v>34.07</v>
      </c>
      <c r="E1276">
        <v>54.1</v>
      </c>
      <c r="F1276">
        <v>19.989999999999998</v>
      </c>
      <c r="G1276">
        <v>2287</v>
      </c>
      <c r="H1276" t="s">
        <v>2181</v>
      </c>
      <c r="I1276" t="s">
        <v>52</v>
      </c>
      <c r="J1276" t="s">
        <v>31</v>
      </c>
      <c r="K1276" t="s">
        <v>32</v>
      </c>
      <c r="L1276" t="s">
        <v>144</v>
      </c>
      <c r="M1276" t="s">
        <v>62</v>
      </c>
      <c r="N1276" t="s">
        <v>2183</v>
      </c>
      <c r="O1276">
        <v>0.59</v>
      </c>
      <c r="P1276" t="s">
        <v>36</v>
      </c>
      <c r="Q1276" t="s">
        <v>139</v>
      </c>
      <c r="R1276" t="s">
        <v>935</v>
      </c>
      <c r="S1276" t="s">
        <v>2182</v>
      </c>
      <c r="T1276">
        <v>29483</v>
      </c>
      <c r="U1276" s="1">
        <v>42054</v>
      </c>
      <c r="V1276" s="1">
        <v>42059</v>
      </c>
      <c r="W1276">
        <v>9</v>
      </c>
      <c r="X1276" s="6">
        <v>469.59</v>
      </c>
      <c r="Y1276">
        <v>90147</v>
      </c>
      <c r="Z1276">
        <v>5</v>
      </c>
      <c r="AA1276" s="10">
        <v>7.25</v>
      </c>
      <c r="AB1276">
        <v>52.18</v>
      </c>
      <c r="AC1276" t="s">
        <v>3059</v>
      </c>
      <c r="AD1276" t="s">
        <v>3070</v>
      </c>
      <c r="AE1276" t="str">
        <f>IF(Orders[[#This Row],[Discount]]&gt;0, "Discounted", "Non-Discounted")</f>
        <v>Discounted</v>
      </c>
      <c r="AF1276">
        <f>IF(Orders[[#This Row],[Profit]]&lt;0,Orders[[#This Row],[Profit]], 0)</f>
        <v>0</v>
      </c>
      <c r="AG1276">
        <f>IF(Orders[[#This Row],[Profit]]&gt;0,Orders[[#This Row],[Profit]], 0)</f>
        <v>34.07</v>
      </c>
      <c r="AH1276" s="7">
        <f>IFERROR((Orders[[#This Row],[Sales]]/Orders[[#This Row],[Profit_Prodcut/]])*100, "")</f>
        <v>1378.30936307602</v>
      </c>
      <c r="AI1276" s="9">
        <f>Orders[[#This Row],[Discount]]</f>
        <v>0.1</v>
      </c>
    </row>
    <row r="1277" spans="1:35">
      <c r="A1277">
        <v>19243</v>
      </c>
      <c r="B1277" t="s">
        <v>50</v>
      </c>
      <c r="C1277" s="9">
        <v>0.01</v>
      </c>
      <c r="D1277" s="7">
        <v>2.97</v>
      </c>
      <c r="E1277">
        <v>7.59</v>
      </c>
      <c r="F1277">
        <v>4</v>
      </c>
      <c r="G1277">
        <v>2289</v>
      </c>
      <c r="H1277" t="s">
        <v>2184</v>
      </c>
      <c r="I1277" t="s">
        <v>52</v>
      </c>
      <c r="J1277" t="s">
        <v>43</v>
      </c>
      <c r="K1277" t="s">
        <v>44</v>
      </c>
      <c r="L1277" t="s">
        <v>53</v>
      </c>
      <c r="M1277" t="s">
        <v>34</v>
      </c>
      <c r="N1277" t="s">
        <v>447</v>
      </c>
      <c r="O1277">
        <v>0.42</v>
      </c>
      <c r="P1277" t="s">
        <v>36</v>
      </c>
      <c r="Q1277" t="s">
        <v>64</v>
      </c>
      <c r="R1277" t="s">
        <v>65</v>
      </c>
      <c r="S1277" t="s">
        <v>2106</v>
      </c>
      <c r="T1277">
        <v>55337</v>
      </c>
      <c r="U1277" s="1">
        <v>42128</v>
      </c>
      <c r="V1277" s="1">
        <v>42128</v>
      </c>
      <c r="W1277">
        <v>17</v>
      </c>
      <c r="X1277" s="6">
        <v>136.25</v>
      </c>
      <c r="Y1277">
        <v>88165</v>
      </c>
      <c r="Z1277">
        <v>0</v>
      </c>
      <c r="AA1277" s="10">
        <v>2.1800000000000002</v>
      </c>
      <c r="AB1277">
        <v>1.38</v>
      </c>
      <c r="AC1277" t="s">
        <v>3060</v>
      </c>
      <c r="AD1277" t="s">
        <v>3070</v>
      </c>
      <c r="AE1277" t="str">
        <f>IF(Orders[[#This Row],[Discount]]&gt;0, "Discounted", "Non-Discounted")</f>
        <v>Discounted</v>
      </c>
      <c r="AF1277">
        <f>IF(Orders[[#This Row],[Profit]]&lt;0,Orders[[#This Row],[Profit]], 0)</f>
        <v>0</v>
      </c>
      <c r="AG1277">
        <f>IF(Orders[[#This Row],[Profit]]&gt;0,Orders[[#This Row],[Profit]], 0)</f>
        <v>2.97</v>
      </c>
      <c r="AH1277" s="7">
        <f>IFERROR((Orders[[#This Row],[Sales]]/Orders[[#This Row],[Profit_Prodcut/]])*100, "")</f>
        <v>4587.5420875420868</v>
      </c>
      <c r="AI1277" s="9">
        <f>Orders[[#This Row],[Discount]]</f>
        <v>0.01</v>
      </c>
    </row>
    <row r="1278" spans="1:35">
      <c r="A1278">
        <v>21334</v>
      </c>
      <c r="B1278" t="s">
        <v>40</v>
      </c>
      <c r="C1278" s="9">
        <v>0</v>
      </c>
      <c r="D1278" s="7">
        <v>385.3</v>
      </c>
      <c r="E1278">
        <v>42.98</v>
      </c>
      <c r="F1278">
        <v>4.62</v>
      </c>
      <c r="G1278">
        <v>2290</v>
      </c>
      <c r="H1278" t="s">
        <v>2185</v>
      </c>
      <c r="I1278" t="s">
        <v>52</v>
      </c>
      <c r="J1278" t="s">
        <v>43</v>
      </c>
      <c r="K1278" t="s">
        <v>32</v>
      </c>
      <c r="L1278" t="s">
        <v>260</v>
      </c>
      <c r="M1278" t="s">
        <v>62</v>
      </c>
      <c r="N1278" t="s">
        <v>1890</v>
      </c>
      <c r="O1278">
        <v>0.56000000000000005</v>
      </c>
      <c r="P1278" t="s">
        <v>36</v>
      </c>
      <c r="Q1278" t="s">
        <v>64</v>
      </c>
      <c r="R1278" t="s">
        <v>65</v>
      </c>
      <c r="S1278" t="s">
        <v>2186</v>
      </c>
      <c r="T1278">
        <v>55433</v>
      </c>
      <c r="U1278" s="1">
        <v>42010</v>
      </c>
      <c r="V1278" s="1">
        <v>42012</v>
      </c>
      <c r="W1278">
        <v>12</v>
      </c>
      <c r="X1278" s="6">
        <v>558.41</v>
      </c>
      <c r="Y1278">
        <v>88163</v>
      </c>
      <c r="Z1278">
        <v>2</v>
      </c>
      <c r="AA1278" s="10">
        <v>69</v>
      </c>
      <c r="AB1278">
        <v>0</v>
      </c>
      <c r="AC1278" t="s">
        <v>3057</v>
      </c>
      <c r="AD1278" t="s">
        <v>3071</v>
      </c>
      <c r="AE1278" t="str">
        <f>IF(Orders[[#This Row],[Discount]]&gt;0, "Discounted", "Non-Discounted")</f>
        <v>Non-Discounted</v>
      </c>
      <c r="AF1278">
        <f>IF(Orders[[#This Row],[Profit]]&lt;0,Orders[[#This Row],[Profit]], 0)</f>
        <v>0</v>
      </c>
      <c r="AG1278">
        <f>IF(Orders[[#This Row],[Profit]]&gt;0,Orders[[#This Row],[Profit]], 0)</f>
        <v>385.3</v>
      </c>
      <c r="AH1278" s="7">
        <f>IFERROR((Orders[[#This Row],[Sales]]/Orders[[#This Row],[Profit_Prodcut/]])*100, "")</f>
        <v>144.92862704386192</v>
      </c>
      <c r="AI1278" s="9">
        <f>Orders[[#This Row],[Discount]]</f>
        <v>0</v>
      </c>
    </row>
    <row r="1279" spans="1:35">
      <c r="A1279">
        <v>21335</v>
      </c>
      <c r="B1279" t="s">
        <v>40</v>
      </c>
      <c r="C1279" s="9">
        <v>0.03</v>
      </c>
      <c r="D1279" s="7">
        <v>187.2</v>
      </c>
      <c r="E1279">
        <v>21.78</v>
      </c>
      <c r="F1279">
        <v>5.94</v>
      </c>
      <c r="G1279">
        <v>2290</v>
      </c>
      <c r="H1279" t="s">
        <v>2185</v>
      </c>
      <c r="I1279" t="s">
        <v>52</v>
      </c>
      <c r="J1279" t="s">
        <v>43</v>
      </c>
      <c r="K1279" t="s">
        <v>32</v>
      </c>
      <c r="L1279" t="s">
        <v>260</v>
      </c>
      <c r="M1279" t="s">
        <v>89</v>
      </c>
      <c r="N1279" t="s">
        <v>2187</v>
      </c>
      <c r="O1279">
        <v>0.5</v>
      </c>
      <c r="P1279" t="s">
        <v>36</v>
      </c>
      <c r="Q1279" t="s">
        <v>64</v>
      </c>
      <c r="R1279" t="s">
        <v>65</v>
      </c>
      <c r="S1279" t="s">
        <v>2186</v>
      </c>
      <c r="T1279">
        <v>55433</v>
      </c>
      <c r="U1279" s="1">
        <v>42010</v>
      </c>
      <c r="V1279" s="1">
        <v>42012</v>
      </c>
      <c r="W1279">
        <v>13</v>
      </c>
      <c r="X1279" s="6">
        <v>290.22000000000003</v>
      </c>
      <c r="Y1279">
        <v>88163</v>
      </c>
      <c r="Z1279">
        <v>2</v>
      </c>
      <c r="AA1279" s="10">
        <v>64.5</v>
      </c>
      <c r="AB1279">
        <v>8.98</v>
      </c>
      <c r="AC1279" t="s">
        <v>3057</v>
      </c>
      <c r="AD1279" t="s">
        <v>3070</v>
      </c>
      <c r="AE1279" t="str">
        <f>IF(Orders[[#This Row],[Discount]]&gt;0, "Discounted", "Non-Discounted")</f>
        <v>Discounted</v>
      </c>
      <c r="AF1279">
        <f>IF(Orders[[#This Row],[Profit]]&lt;0,Orders[[#This Row],[Profit]], 0)</f>
        <v>0</v>
      </c>
      <c r="AG1279">
        <f>IF(Orders[[#This Row],[Profit]]&gt;0,Orders[[#This Row],[Profit]], 0)</f>
        <v>187.2</v>
      </c>
      <c r="AH1279" s="7">
        <f>IFERROR((Orders[[#This Row],[Sales]]/Orders[[#This Row],[Profit_Prodcut/]])*100, "")</f>
        <v>155.0320512820513</v>
      </c>
      <c r="AI1279" s="9">
        <f>Orders[[#This Row],[Discount]]</f>
        <v>0.03</v>
      </c>
    </row>
    <row r="1280" spans="1:35">
      <c r="A1280">
        <v>19723</v>
      </c>
      <c r="B1280" t="s">
        <v>59</v>
      </c>
      <c r="C1280" s="9">
        <v>7.0000000000000007E-2</v>
      </c>
      <c r="D1280" s="7">
        <v>779.47</v>
      </c>
      <c r="E1280">
        <v>80.98</v>
      </c>
      <c r="F1280">
        <v>7.18</v>
      </c>
      <c r="G1280">
        <v>2290</v>
      </c>
      <c r="H1280" t="s">
        <v>2185</v>
      </c>
      <c r="I1280" t="s">
        <v>52</v>
      </c>
      <c r="J1280" t="s">
        <v>31</v>
      </c>
      <c r="K1280" t="s">
        <v>80</v>
      </c>
      <c r="L1280" t="s">
        <v>183</v>
      </c>
      <c r="M1280" t="s">
        <v>62</v>
      </c>
      <c r="N1280" t="s">
        <v>2188</v>
      </c>
      <c r="O1280">
        <v>0.48</v>
      </c>
      <c r="P1280" t="s">
        <v>36</v>
      </c>
      <c r="Q1280" t="s">
        <v>64</v>
      </c>
      <c r="R1280" t="s">
        <v>65</v>
      </c>
      <c r="S1280" t="s">
        <v>2186</v>
      </c>
      <c r="T1280">
        <v>55433</v>
      </c>
      <c r="U1280" s="1">
        <v>42039</v>
      </c>
      <c r="V1280" s="1">
        <v>42041</v>
      </c>
      <c r="W1280">
        <v>15</v>
      </c>
      <c r="X1280" s="6">
        <v>1129.67</v>
      </c>
      <c r="Y1280">
        <v>88164</v>
      </c>
      <c r="Z1280">
        <v>2</v>
      </c>
      <c r="AA1280" s="10">
        <v>69</v>
      </c>
      <c r="AB1280">
        <v>85.03</v>
      </c>
      <c r="AC1280" t="s">
        <v>3059</v>
      </c>
      <c r="AD1280" t="s">
        <v>3070</v>
      </c>
      <c r="AE1280" t="str">
        <f>IF(Orders[[#This Row],[Discount]]&gt;0, "Discounted", "Non-Discounted")</f>
        <v>Discounted</v>
      </c>
      <c r="AF1280">
        <f>IF(Orders[[#This Row],[Profit]]&lt;0,Orders[[#This Row],[Profit]], 0)</f>
        <v>0</v>
      </c>
      <c r="AG1280">
        <f>IF(Orders[[#This Row],[Profit]]&gt;0,Orders[[#This Row],[Profit]], 0)</f>
        <v>779.47</v>
      </c>
      <c r="AH1280" s="7">
        <f>IFERROR((Orders[[#This Row],[Sales]]/Orders[[#This Row],[Profit_Prodcut/]])*100, "")</f>
        <v>144.927963872888</v>
      </c>
      <c r="AI1280" s="9">
        <f>Orders[[#This Row],[Discount]]</f>
        <v>7.0000000000000007E-2</v>
      </c>
    </row>
    <row r="1281" spans="1:35">
      <c r="A1281">
        <v>24673</v>
      </c>
      <c r="B1281" t="s">
        <v>50</v>
      </c>
      <c r="C1281" s="9">
        <v>7.0000000000000007E-2</v>
      </c>
      <c r="D1281" s="7">
        <v>27.73</v>
      </c>
      <c r="E1281">
        <v>270.98</v>
      </c>
      <c r="F1281">
        <v>50</v>
      </c>
      <c r="G1281">
        <v>2302</v>
      </c>
      <c r="H1281" t="s">
        <v>2189</v>
      </c>
      <c r="I1281" t="s">
        <v>42</v>
      </c>
      <c r="J1281" t="s">
        <v>31</v>
      </c>
      <c r="K1281" t="s">
        <v>44</v>
      </c>
      <c r="L1281" t="s">
        <v>45</v>
      </c>
      <c r="M1281" t="s">
        <v>46</v>
      </c>
      <c r="N1281" t="s">
        <v>2190</v>
      </c>
      <c r="O1281">
        <v>0.77</v>
      </c>
      <c r="P1281" t="s">
        <v>36</v>
      </c>
      <c r="Q1281" t="s">
        <v>139</v>
      </c>
      <c r="R1281" t="s">
        <v>365</v>
      </c>
      <c r="S1281" t="s">
        <v>2191</v>
      </c>
      <c r="T1281">
        <v>32404</v>
      </c>
      <c r="U1281" s="1">
        <v>42046</v>
      </c>
      <c r="V1281" s="1">
        <v>42048</v>
      </c>
      <c r="W1281">
        <v>9</v>
      </c>
      <c r="X1281" s="6">
        <v>2439.37</v>
      </c>
      <c r="Y1281">
        <v>87695</v>
      </c>
      <c r="Z1281">
        <v>2</v>
      </c>
      <c r="AA1281" s="10">
        <v>1.1399999999999999</v>
      </c>
      <c r="AB1281">
        <v>183.61</v>
      </c>
      <c r="AC1281" t="s">
        <v>3059</v>
      </c>
      <c r="AD1281" t="s">
        <v>3070</v>
      </c>
      <c r="AE1281" t="str">
        <f>IF(Orders[[#This Row],[Discount]]&gt;0, "Discounted", "Non-Discounted")</f>
        <v>Discounted</v>
      </c>
      <c r="AF1281">
        <f>IF(Orders[[#This Row],[Profit]]&lt;0,Orders[[#This Row],[Profit]], 0)</f>
        <v>0</v>
      </c>
      <c r="AG1281">
        <f>IF(Orders[[#This Row],[Profit]]&gt;0,Orders[[#This Row],[Profit]], 0)</f>
        <v>27.73</v>
      </c>
      <c r="AH1281" s="7">
        <f>IFERROR((Orders[[#This Row],[Sales]]/Orders[[#This Row],[Profit_Prodcut/]])*100, "")</f>
        <v>8796.8626036783262</v>
      </c>
      <c r="AI1281" s="9">
        <f>Orders[[#This Row],[Discount]]</f>
        <v>7.0000000000000007E-2</v>
      </c>
    </row>
    <row r="1282" spans="1:35">
      <c r="A1282">
        <v>23344</v>
      </c>
      <c r="B1282" t="s">
        <v>28</v>
      </c>
      <c r="C1282" s="9">
        <v>0.1</v>
      </c>
      <c r="D1282" s="7">
        <v>244.46</v>
      </c>
      <c r="E1282">
        <v>12.53</v>
      </c>
      <c r="F1282">
        <v>0.49</v>
      </c>
      <c r="G1282">
        <v>2302</v>
      </c>
      <c r="H1282" t="s">
        <v>2189</v>
      </c>
      <c r="I1282" t="s">
        <v>52</v>
      </c>
      <c r="J1282" t="s">
        <v>31</v>
      </c>
      <c r="K1282" t="s">
        <v>32</v>
      </c>
      <c r="L1282" t="s">
        <v>137</v>
      </c>
      <c r="M1282" t="s">
        <v>62</v>
      </c>
      <c r="N1282" t="s">
        <v>1019</v>
      </c>
      <c r="O1282">
        <v>0.38</v>
      </c>
      <c r="P1282" t="s">
        <v>36</v>
      </c>
      <c r="Q1282" t="s">
        <v>139</v>
      </c>
      <c r="R1282" t="s">
        <v>365</v>
      </c>
      <c r="S1282" t="s">
        <v>2191</v>
      </c>
      <c r="T1282">
        <v>32404</v>
      </c>
      <c r="U1282" s="1">
        <v>42007</v>
      </c>
      <c r="V1282" s="1">
        <v>42008</v>
      </c>
      <c r="W1282">
        <v>8</v>
      </c>
      <c r="X1282" s="6">
        <v>92.02</v>
      </c>
      <c r="Y1282">
        <v>87696</v>
      </c>
      <c r="Z1282">
        <v>1</v>
      </c>
      <c r="AA1282" s="10">
        <v>265.66000000000003</v>
      </c>
      <c r="AB1282">
        <v>10.220000000000001</v>
      </c>
      <c r="AC1282" t="s">
        <v>3057</v>
      </c>
      <c r="AD1282" t="s">
        <v>3070</v>
      </c>
      <c r="AE1282" t="str">
        <f>IF(Orders[[#This Row],[Discount]]&gt;0, "Discounted", "Non-Discounted")</f>
        <v>Discounted</v>
      </c>
      <c r="AF1282">
        <f>IF(Orders[[#This Row],[Profit]]&lt;0,Orders[[#This Row],[Profit]], 0)</f>
        <v>0</v>
      </c>
      <c r="AG1282">
        <f>IF(Orders[[#This Row],[Profit]]&gt;0,Orders[[#This Row],[Profit]], 0)</f>
        <v>244.46</v>
      </c>
      <c r="AH1282" s="7">
        <f>IFERROR((Orders[[#This Row],[Sales]]/Orders[[#This Row],[Profit_Prodcut/]])*100, "")</f>
        <v>37.642150044997138</v>
      </c>
      <c r="AI1282" s="9">
        <f>Orders[[#This Row],[Discount]]</f>
        <v>0.1</v>
      </c>
    </row>
    <row r="1283" spans="1:35">
      <c r="A1283">
        <v>23345</v>
      </c>
      <c r="B1283" t="s">
        <v>28</v>
      </c>
      <c r="C1283" s="9">
        <v>0.1</v>
      </c>
      <c r="D1283" s="7">
        <v>-473.58</v>
      </c>
      <c r="E1283">
        <v>146.34</v>
      </c>
      <c r="F1283">
        <v>43.75</v>
      </c>
      <c r="G1283">
        <v>2302</v>
      </c>
      <c r="H1283" t="s">
        <v>2189</v>
      </c>
      <c r="I1283" t="s">
        <v>42</v>
      </c>
      <c r="J1283" t="s">
        <v>31</v>
      </c>
      <c r="K1283" t="s">
        <v>44</v>
      </c>
      <c r="L1283" t="s">
        <v>155</v>
      </c>
      <c r="M1283" t="s">
        <v>124</v>
      </c>
      <c r="N1283" t="s">
        <v>2192</v>
      </c>
      <c r="O1283">
        <v>0.64</v>
      </c>
      <c r="P1283" t="s">
        <v>36</v>
      </c>
      <c r="Q1283" t="s">
        <v>139</v>
      </c>
      <c r="R1283" t="s">
        <v>365</v>
      </c>
      <c r="S1283" t="s">
        <v>2191</v>
      </c>
      <c r="T1283">
        <v>32404</v>
      </c>
      <c r="U1283" s="1">
        <v>42007</v>
      </c>
      <c r="V1283" s="1">
        <v>42008</v>
      </c>
      <c r="W1283">
        <v>2</v>
      </c>
      <c r="X1283" s="6">
        <v>283.55</v>
      </c>
      <c r="Y1283">
        <v>87696</v>
      </c>
      <c r="Z1283">
        <v>1</v>
      </c>
      <c r="AA1283" s="10">
        <v>-167.02</v>
      </c>
      <c r="AB1283">
        <v>31.51</v>
      </c>
      <c r="AC1283" t="s">
        <v>3057</v>
      </c>
      <c r="AD1283" t="s">
        <v>3070</v>
      </c>
      <c r="AE1283" t="str">
        <f>IF(Orders[[#This Row],[Discount]]&gt;0, "Discounted", "Non-Discounted")</f>
        <v>Discounted</v>
      </c>
      <c r="AF1283">
        <f>IF(Orders[[#This Row],[Profit]]&lt;0,Orders[[#This Row],[Profit]], 0)</f>
        <v>-473.58</v>
      </c>
      <c r="AG1283">
        <f>IF(Orders[[#This Row],[Profit]]&gt;0,Orders[[#This Row],[Profit]], 0)</f>
        <v>0</v>
      </c>
      <c r="AH1283" s="7" t="str">
        <f>IFERROR((Orders[[#This Row],[Sales]]/Orders[[#This Row],[Profit_Prodcut/]])*100, "")</f>
        <v/>
      </c>
      <c r="AI1283" s="9">
        <f>Orders[[#This Row],[Discount]]</f>
        <v>0.1</v>
      </c>
    </row>
    <row r="1284" spans="1:35">
      <c r="A1284">
        <v>6673</v>
      </c>
      <c r="B1284" t="s">
        <v>50</v>
      </c>
      <c r="C1284" s="9">
        <v>7.0000000000000007E-2</v>
      </c>
      <c r="D1284" s="7">
        <v>-96.05</v>
      </c>
      <c r="E1284">
        <v>270.98</v>
      </c>
      <c r="F1284">
        <v>50</v>
      </c>
      <c r="G1284">
        <v>2303</v>
      </c>
      <c r="H1284" t="s">
        <v>2193</v>
      </c>
      <c r="I1284" t="s">
        <v>42</v>
      </c>
      <c r="J1284" t="s">
        <v>31</v>
      </c>
      <c r="K1284" t="s">
        <v>44</v>
      </c>
      <c r="L1284" t="s">
        <v>45</v>
      </c>
      <c r="M1284" t="s">
        <v>46</v>
      </c>
      <c r="N1284" t="s">
        <v>2190</v>
      </c>
      <c r="O1284">
        <v>0.77</v>
      </c>
      <c r="P1284" t="s">
        <v>36</v>
      </c>
      <c r="Q1284" t="s">
        <v>56</v>
      </c>
      <c r="R1284" t="s">
        <v>74</v>
      </c>
      <c r="S1284" t="s">
        <v>93</v>
      </c>
      <c r="T1284">
        <v>10011</v>
      </c>
      <c r="U1284" s="1">
        <v>42046</v>
      </c>
      <c r="V1284" s="1">
        <v>42048</v>
      </c>
      <c r="W1284">
        <v>36</v>
      </c>
      <c r="X1284" s="6">
        <v>9757.48</v>
      </c>
      <c r="Y1284">
        <v>47493</v>
      </c>
      <c r="Z1284">
        <v>2</v>
      </c>
      <c r="AA1284" s="10">
        <v>-0.98</v>
      </c>
      <c r="AB1284">
        <v>734.43</v>
      </c>
      <c r="AC1284" t="s">
        <v>3059</v>
      </c>
      <c r="AD1284" t="s">
        <v>3070</v>
      </c>
      <c r="AE1284" t="str">
        <f>IF(Orders[[#This Row],[Discount]]&gt;0, "Discounted", "Non-Discounted")</f>
        <v>Discounted</v>
      </c>
      <c r="AF1284">
        <f>IF(Orders[[#This Row],[Profit]]&lt;0,Orders[[#This Row],[Profit]], 0)</f>
        <v>-96.05</v>
      </c>
      <c r="AG1284">
        <f>IF(Orders[[#This Row],[Profit]]&gt;0,Orders[[#This Row],[Profit]], 0)</f>
        <v>0</v>
      </c>
      <c r="AH1284" s="7" t="str">
        <f>IFERROR((Orders[[#This Row],[Sales]]/Orders[[#This Row],[Profit_Prodcut/]])*100, "")</f>
        <v/>
      </c>
      <c r="AI1284" s="9">
        <f>Orders[[#This Row],[Discount]]</f>
        <v>7.0000000000000007E-2</v>
      </c>
    </row>
    <row r="1285" spans="1:35">
      <c r="A1285">
        <v>5345</v>
      </c>
      <c r="B1285" t="s">
        <v>28</v>
      </c>
      <c r="C1285" s="9">
        <v>0.1</v>
      </c>
      <c r="D1285" s="7">
        <v>-270.85000000000002</v>
      </c>
      <c r="E1285">
        <v>146.34</v>
      </c>
      <c r="F1285">
        <v>43.75</v>
      </c>
      <c r="G1285">
        <v>2303</v>
      </c>
      <c r="H1285" t="s">
        <v>2193</v>
      </c>
      <c r="I1285" t="s">
        <v>42</v>
      </c>
      <c r="J1285" t="s">
        <v>31</v>
      </c>
      <c r="K1285" t="s">
        <v>44</v>
      </c>
      <c r="L1285" t="s">
        <v>155</v>
      </c>
      <c r="M1285" t="s">
        <v>124</v>
      </c>
      <c r="N1285" t="s">
        <v>2192</v>
      </c>
      <c r="O1285">
        <v>0.64</v>
      </c>
      <c r="P1285" t="s">
        <v>36</v>
      </c>
      <c r="Q1285" t="s">
        <v>56</v>
      </c>
      <c r="R1285" t="s">
        <v>74</v>
      </c>
      <c r="S1285" t="s">
        <v>93</v>
      </c>
      <c r="T1285">
        <v>10011</v>
      </c>
      <c r="U1285" s="1">
        <v>42007</v>
      </c>
      <c r="V1285" s="1">
        <v>42008</v>
      </c>
      <c r="W1285">
        <v>6</v>
      </c>
      <c r="X1285" s="6">
        <v>850.64</v>
      </c>
      <c r="Y1285">
        <v>37987</v>
      </c>
      <c r="Z1285">
        <v>1</v>
      </c>
      <c r="AA1285" s="10">
        <v>-31.84</v>
      </c>
      <c r="AB1285">
        <v>94.52</v>
      </c>
      <c r="AC1285" t="s">
        <v>3057</v>
      </c>
      <c r="AD1285" t="s">
        <v>3070</v>
      </c>
      <c r="AE1285" t="str">
        <f>IF(Orders[[#This Row],[Discount]]&gt;0, "Discounted", "Non-Discounted")</f>
        <v>Discounted</v>
      </c>
      <c r="AF1285">
        <f>IF(Orders[[#This Row],[Profit]]&lt;0,Orders[[#This Row],[Profit]], 0)</f>
        <v>-270.85000000000002</v>
      </c>
      <c r="AG1285">
        <f>IF(Orders[[#This Row],[Profit]]&gt;0,Orders[[#This Row],[Profit]], 0)</f>
        <v>0</v>
      </c>
      <c r="AH1285" s="7" t="str">
        <f>IFERROR((Orders[[#This Row],[Sales]]/Orders[[#This Row],[Profit_Prodcut/]])*100, "")</f>
        <v/>
      </c>
      <c r="AI1285" s="9">
        <f>Orders[[#This Row],[Discount]]</f>
        <v>0.1</v>
      </c>
    </row>
    <row r="1286" spans="1:35">
      <c r="A1286">
        <v>19934</v>
      </c>
      <c r="B1286" t="s">
        <v>28</v>
      </c>
      <c r="C1286" s="9">
        <v>0</v>
      </c>
      <c r="D1286" s="7">
        <v>800.26</v>
      </c>
      <c r="E1286">
        <v>90.48</v>
      </c>
      <c r="F1286">
        <v>19.989999999999998</v>
      </c>
      <c r="G1286">
        <v>2305</v>
      </c>
      <c r="H1286" t="s">
        <v>2194</v>
      </c>
      <c r="I1286" t="s">
        <v>52</v>
      </c>
      <c r="J1286" t="s">
        <v>61</v>
      </c>
      <c r="K1286" t="s">
        <v>32</v>
      </c>
      <c r="L1286" t="s">
        <v>72</v>
      </c>
      <c r="M1286" t="s">
        <v>62</v>
      </c>
      <c r="N1286" t="s">
        <v>1842</v>
      </c>
      <c r="O1286">
        <v>0.4</v>
      </c>
      <c r="P1286" t="s">
        <v>36</v>
      </c>
      <c r="Q1286" t="s">
        <v>64</v>
      </c>
      <c r="R1286" t="s">
        <v>2195</v>
      </c>
      <c r="S1286" t="s">
        <v>459</v>
      </c>
      <c r="T1286">
        <v>57201</v>
      </c>
      <c r="U1286" s="1">
        <v>42176</v>
      </c>
      <c r="V1286" s="1">
        <v>42179</v>
      </c>
      <c r="W1286">
        <v>12</v>
      </c>
      <c r="X1286" s="6">
        <v>1159.79</v>
      </c>
      <c r="Y1286">
        <v>89869</v>
      </c>
      <c r="Z1286">
        <v>3</v>
      </c>
      <c r="AA1286" s="10">
        <v>69</v>
      </c>
      <c r="AB1286">
        <v>0</v>
      </c>
      <c r="AC1286" t="s">
        <v>3058</v>
      </c>
      <c r="AD1286" t="s">
        <v>3071</v>
      </c>
      <c r="AE1286" t="str">
        <f>IF(Orders[[#This Row],[Discount]]&gt;0, "Discounted", "Non-Discounted")</f>
        <v>Non-Discounted</v>
      </c>
      <c r="AF1286">
        <f>IF(Orders[[#This Row],[Profit]]&lt;0,Orders[[#This Row],[Profit]], 0)</f>
        <v>0</v>
      </c>
      <c r="AG1286">
        <f>IF(Orders[[#This Row],[Profit]]&gt;0,Orders[[#This Row],[Profit]], 0)</f>
        <v>800.26</v>
      </c>
      <c r="AH1286" s="7">
        <f>IFERROR((Orders[[#This Row],[Sales]]/Orders[[#This Row],[Profit_Prodcut/]])*100, "")</f>
        <v>144.92664883912727</v>
      </c>
      <c r="AI1286" s="9">
        <f>Orders[[#This Row],[Discount]]</f>
        <v>0</v>
      </c>
    </row>
    <row r="1287" spans="1:35">
      <c r="A1287">
        <v>23313</v>
      </c>
      <c r="B1287" t="s">
        <v>109</v>
      </c>
      <c r="C1287" s="9">
        <v>0.08</v>
      </c>
      <c r="D1287" s="7">
        <v>-50.4</v>
      </c>
      <c r="E1287">
        <v>9.48</v>
      </c>
      <c r="F1287">
        <v>7.29</v>
      </c>
      <c r="G1287">
        <v>2308</v>
      </c>
      <c r="H1287" t="s">
        <v>2196</v>
      </c>
      <c r="I1287" t="s">
        <v>52</v>
      </c>
      <c r="J1287" t="s">
        <v>61</v>
      </c>
      <c r="K1287" t="s">
        <v>44</v>
      </c>
      <c r="L1287" t="s">
        <v>53</v>
      </c>
      <c r="M1287" t="s">
        <v>54</v>
      </c>
      <c r="N1287" t="s">
        <v>55</v>
      </c>
      <c r="O1287">
        <v>0.45</v>
      </c>
      <c r="P1287" t="s">
        <v>36</v>
      </c>
      <c r="Q1287" t="s">
        <v>139</v>
      </c>
      <c r="R1287" t="s">
        <v>365</v>
      </c>
      <c r="S1287" t="s">
        <v>2197</v>
      </c>
      <c r="T1287">
        <v>33971</v>
      </c>
      <c r="U1287" s="1">
        <v>42087</v>
      </c>
      <c r="V1287" s="1">
        <v>42089</v>
      </c>
      <c r="W1287">
        <v>2</v>
      </c>
      <c r="X1287" s="6">
        <v>20.22</v>
      </c>
      <c r="Y1287">
        <v>90557</v>
      </c>
      <c r="Z1287">
        <v>2</v>
      </c>
      <c r="AA1287" s="10">
        <v>-249.26</v>
      </c>
      <c r="AB1287">
        <v>1.76</v>
      </c>
      <c r="AC1287" t="s">
        <v>3062</v>
      </c>
      <c r="AD1287" t="s">
        <v>3070</v>
      </c>
      <c r="AE1287" t="str">
        <f>IF(Orders[[#This Row],[Discount]]&gt;0, "Discounted", "Non-Discounted")</f>
        <v>Discounted</v>
      </c>
      <c r="AF1287">
        <f>IF(Orders[[#This Row],[Profit]]&lt;0,Orders[[#This Row],[Profit]], 0)</f>
        <v>-50.4</v>
      </c>
      <c r="AG1287">
        <f>IF(Orders[[#This Row],[Profit]]&gt;0,Orders[[#This Row],[Profit]], 0)</f>
        <v>0</v>
      </c>
      <c r="AH1287" s="7" t="str">
        <f>IFERROR((Orders[[#This Row],[Sales]]/Orders[[#This Row],[Profit_Prodcut/]])*100, "")</f>
        <v/>
      </c>
      <c r="AI1287" s="9">
        <f>Orders[[#This Row],[Discount]]</f>
        <v>0.08</v>
      </c>
    </row>
    <row r="1288" spans="1:35">
      <c r="A1288">
        <v>23314</v>
      </c>
      <c r="B1288" t="s">
        <v>109</v>
      </c>
      <c r="C1288" s="9">
        <v>0.03</v>
      </c>
      <c r="D1288" s="7">
        <v>-348.75</v>
      </c>
      <c r="E1288">
        <v>193.17</v>
      </c>
      <c r="F1288">
        <v>19.989999999999998</v>
      </c>
      <c r="G1288">
        <v>2308</v>
      </c>
      <c r="H1288" t="s">
        <v>2196</v>
      </c>
      <c r="I1288" t="s">
        <v>52</v>
      </c>
      <c r="J1288" t="s">
        <v>61</v>
      </c>
      <c r="K1288" t="s">
        <v>32</v>
      </c>
      <c r="L1288" t="s">
        <v>144</v>
      </c>
      <c r="M1288" t="s">
        <v>62</v>
      </c>
      <c r="N1288" t="s">
        <v>1525</v>
      </c>
      <c r="O1288">
        <v>0.71</v>
      </c>
      <c r="P1288" t="s">
        <v>36</v>
      </c>
      <c r="Q1288" t="s">
        <v>139</v>
      </c>
      <c r="R1288" t="s">
        <v>365</v>
      </c>
      <c r="S1288" t="s">
        <v>2197</v>
      </c>
      <c r="T1288">
        <v>33971</v>
      </c>
      <c r="U1288" s="1">
        <v>42087</v>
      </c>
      <c r="V1288" s="1">
        <v>42091</v>
      </c>
      <c r="W1288">
        <v>8</v>
      </c>
      <c r="X1288" s="6">
        <v>1548.97</v>
      </c>
      <c r="Y1288">
        <v>90557</v>
      </c>
      <c r="Z1288">
        <v>4</v>
      </c>
      <c r="AA1288" s="10">
        <v>-22.52</v>
      </c>
      <c r="AB1288">
        <v>47.91</v>
      </c>
      <c r="AC1288" t="s">
        <v>3062</v>
      </c>
      <c r="AD1288" t="s">
        <v>3070</v>
      </c>
      <c r="AE1288" t="str">
        <f>IF(Orders[[#This Row],[Discount]]&gt;0, "Discounted", "Non-Discounted")</f>
        <v>Discounted</v>
      </c>
      <c r="AF1288">
        <f>IF(Orders[[#This Row],[Profit]]&lt;0,Orders[[#This Row],[Profit]], 0)</f>
        <v>-348.75</v>
      </c>
      <c r="AG1288">
        <f>IF(Orders[[#This Row],[Profit]]&gt;0,Orders[[#This Row],[Profit]], 0)</f>
        <v>0</v>
      </c>
      <c r="AH1288" s="7" t="str">
        <f>IFERROR((Orders[[#This Row],[Sales]]/Orders[[#This Row],[Profit_Prodcut/]])*100, "")</f>
        <v/>
      </c>
      <c r="AI1288" s="9">
        <f>Orders[[#This Row],[Discount]]</f>
        <v>0.03</v>
      </c>
    </row>
    <row r="1289" spans="1:35">
      <c r="A1289">
        <v>26048</v>
      </c>
      <c r="B1289" t="s">
        <v>28</v>
      </c>
      <c r="C1289" s="9">
        <v>0.08</v>
      </c>
      <c r="D1289" s="7">
        <v>-550.42999999999995</v>
      </c>
      <c r="E1289">
        <v>68.81</v>
      </c>
      <c r="F1289">
        <v>60</v>
      </c>
      <c r="G1289">
        <v>2323</v>
      </c>
      <c r="H1289" t="s">
        <v>2198</v>
      </c>
      <c r="I1289" t="s">
        <v>42</v>
      </c>
      <c r="J1289" t="s">
        <v>61</v>
      </c>
      <c r="K1289" t="s">
        <v>32</v>
      </c>
      <c r="L1289" t="s">
        <v>260</v>
      </c>
      <c r="M1289" t="s">
        <v>46</v>
      </c>
      <c r="N1289" t="s">
        <v>2199</v>
      </c>
      <c r="O1289">
        <v>0.41</v>
      </c>
      <c r="P1289" t="s">
        <v>36</v>
      </c>
      <c r="Q1289" t="s">
        <v>37</v>
      </c>
      <c r="R1289" t="s">
        <v>48</v>
      </c>
      <c r="S1289" t="s">
        <v>2200</v>
      </c>
      <c r="T1289">
        <v>92236</v>
      </c>
      <c r="U1289" s="1">
        <v>42079</v>
      </c>
      <c r="V1289" s="1">
        <v>42080</v>
      </c>
      <c r="W1289">
        <v>5</v>
      </c>
      <c r="X1289" s="6">
        <v>337.86</v>
      </c>
      <c r="Y1289">
        <v>88721</v>
      </c>
      <c r="Z1289">
        <v>1</v>
      </c>
      <c r="AA1289" s="10">
        <v>-162.91999999999999</v>
      </c>
      <c r="AB1289">
        <v>29.38</v>
      </c>
      <c r="AC1289" t="s">
        <v>3062</v>
      </c>
      <c r="AD1289" t="s">
        <v>3070</v>
      </c>
      <c r="AE1289" t="str">
        <f>IF(Orders[[#This Row],[Discount]]&gt;0, "Discounted", "Non-Discounted")</f>
        <v>Discounted</v>
      </c>
      <c r="AF1289">
        <f>IF(Orders[[#This Row],[Profit]]&lt;0,Orders[[#This Row],[Profit]], 0)</f>
        <v>-550.42999999999995</v>
      </c>
      <c r="AG1289">
        <f>IF(Orders[[#This Row],[Profit]]&gt;0,Orders[[#This Row],[Profit]], 0)</f>
        <v>0</v>
      </c>
      <c r="AH1289" s="7" t="str">
        <f>IFERROR((Orders[[#This Row],[Sales]]/Orders[[#This Row],[Profit_Prodcut/]])*100, "")</f>
        <v/>
      </c>
      <c r="AI1289" s="9">
        <f>Orders[[#This Row],[Discount]]</f>
        <v>0.08</v>
      </c>
    </row>
    <row r="1290" spans="1:35">
      <c r="A1290">
        <v>26049</v>
      </c>
      <c r="B1290" t="s">
        <v>28</v>
      </c>
      <c r="C1290" s="9">
        <v>0.04</v>
      </c>
      <c r="D1290" s="7">
        <v>-52.12</v>
      </c>
      <c r="E1290">
        <v>21.38</v>
      </c>
      <c r="F1290">
        <v>8.99</v>
      </c>
      <c r="G1290">
        <v>2323</v>
      </c>
      <c r="H1290" t="s">
        <v>2198</v>
      </c>
      <c r="I1290" t="s">
        <v>52</v>
      </c>
      <c r="J1290" t="s">
        <v>61</v>
      </c>
      <c r="K1290" t="s">
        <v>32</v>
      </c>
      <c r="L1290" t="s">
        <v>33</v>
      </c>
      <c r="M1290" t="s">
        <v>54</v>
      </c>
      <c r="N1290" t="s">
        <v>2201</v>
      </c>
      <c r="O1290">
        <v>0.59</v>
      </c>
      <c r="P1290" t="s">
        <v>36</v>
      </c>
      <c r="Q1290" t="s">
        <v>37</v>
      </c>
      <c r="R1290" t="s">
        <v>48</v>
      </c>
      <c r="S1290" t="s">
        <v>2200</v>
      </c>
      <c r="T1290">
        <v>92236</v>
      </c>
      <c r="U1290" s="1">
        <v>42079</v>
      </c>
      <c r="V1290" s="1">
        <v>42081</v>
      </c>
      <c r="W1290">
        <v>4</v>
      </c>
      <c r="X1290" s="6">
        <v>84.21</v>
      </c>
      <c r="Y1290">
        <v>88721</v>
      </c>
      <c r="Z1290">
        <v>2</v>
      </c>
      <c r="AA1290" s="10">
        <v>-61.89</v>
      </c>
      <c r="AB1290">
        <v>3.51</v>
      </c>
      <c r="AC1290" t="s">
        <v>3062</v>
      </c>
      <c r="AD1290" t="s">
        <v>3070</v>
      </c>
      <c r="AE1290" t="str">
        <f>IF(Orders[[#This Row],[Discount]]&gt;0, "Discounted", "Non-Discounted")</f>
        <v>Discounted</v>
      </c>
      <c r="AF1290">
        <f>IF(Orders[[#This Row],[Profit]]&lt;0,Orders[[#This Row],[Profit]], 0)</f>
        <v>-52.12</v>
      </c>
      <c r="AG1290">
        <f>IF(Orders[[#This Row],[Profit]]&gt;0,Orders[[#This Row],[Profit]], 0)</f>
        <v>0</v>
      </c>
      <c r="AH1290" s="7" t="str">
        <f>IFERROR((Orders[[#This Row],[Sales]]/Orders[[#This Row],[Profit_Prodcut/]])*100, "")</f>
        <v/>
      </c>
      <c r="AI1290" s="9">
        <f>Orders[[#This Row],[Discount]]</f>
        <v>0.04</v>
      </c>
    </row>
    <row r="1291" spans="1:35">
      <c r="A1291">
        <v>23053</v>
      </c>
      <c r="B1291" t="s">
        <v>40</v>
      </c>
      <c r="C1291" s="9">
        <v>0.06</v>
      </c>
      <c r="D1291" s="7">
        <v>-27</v>
      </c>
      <c r="E1291">
        <v>4.9800000000000004</v>
      </c>
      <c r="F1291">
        <v>4.62</v>
      </c>
      <c r="G1291">
        <v>2323</v>
      </c>
      <c r="H1291" t="s">
        <v>2198</v>
      </c>
      <c r="I1291" t="s">
        <v>30</v>
      </c>
      <c r="J1291" t="s">
        <v>61</v>
      </c>
      <c r="K1291" t="s">
        <v>80</v>
      </c>
      <c r="L1291" t="s">
        <v>183</v>
      </c>
      <c r="M1291" t="s">
        <v>54</v>
      </c>
      <c r="N1291" t="s">
        <v>414</v>
      </c>
      <c r="O1291">
        <v>0.64</v>
      </c>
      <c r="P1291" t="s">
        <v>36</v>
      </c>
      <c r="Q1291" t="s">
        <v>37</v>
      </c>
      <c r="R1291" t="s">
        <v>48</v>
      </c>
      <c r="S1291" t="s">
        <v>2200</v>
      </c>
      <c r="T1291">
        <v>92236</v>
      </c>
      <c r="U1291" s="1">
        <v>42174</v>
      </c>
      <c r="V1291" s="1">
        <v>42174</v>
      </c>
      <c r="W1291">
        <v>7</v>
      </c>
      <c r="X1291" s="6">
        <v>38.74</v>
      </c>
      <c r="Y1291">
        <v>88722</v>
      </c>
      <c r="Z1291">
        <v>0</v>
      </c>
      <c r="AA1291" s="10">
        <v>-69.709999999999994</v>
      </c>
      <c r="AB1291">
        <v>2.4700000000000002</v>
      </c>
      <c r="AC1291" t="s">
        <v>3058</v>
      </c>
      <c r="AD1291" t="s">
        <v>3070</v>
      </c>
      <c r="AE1291" t="str">
        <f>IF(Orders[[#This Row],[Discount]]&gt;0, "Discounted", "Non-Discounted")</f>
        <v>Discounted</v>
      </c>
      <c r="AF1291">
        <f>IF(Orders[[#This Row],[Profit]]&lt;0,Orders[[#This Row],[Profit]], 0)</f>
        <v>-27</v>
      </c>
      <c r="AG1291">
        <f>IF(Orders[[#This Row],[Profit]]&gt;0,Orders[[#This Row],[Profit]], 0)</f>
        <v>0</v>
      </c>
      <c r="AH1291" s="7" t="str">
        <f>IFERROR((Orders[[#This Row],[Sales]]/Orders[[#This Row],[Profit_Prodcut/]])*100, "")</f>
        <v/>
      </c>
      <c r="AI1291" s="9">
        <f>Orders[[#This Row],[Discount]]</f>
        <v>0.06</v>
      </c>
    </row>
    <row r="1292" spans="1:35">
      <c r="A1292">
        <v>25456</v>
      </c>
      <c r="B1292" t="s">
        <v>59</v>
      </c>
      <c r="C1292" s="9">
        <v>0.06</v>
      </c>
      <c r="D1292" s="7">
        <v>74.64</v>
      </c>
      <c r="E1292">
        <v>28.53</v>
      </c>
      <c r="F1292">
        <v>1.49</v>
      </c>
      <c r="G1292">
        <v>2330</v>
      </c>
      <c r="H1292" t="s">
        <v>2202</v>
      </c>
      <c r="I1292" t="s">
        <v>52</v>
      </c>
      <c r="J1292" t="s">
        <v>43</v>
      </c>
      <c r="K1292" t="s">
        <v>32</v>
      </c>
      <c r="L1292" t="s">
        <v>112</v>
      </c>
      <c r="M1292" t="s">
        <v>62</v>
      </c>
      <c r="N1292" t="s">
        <v>335</v>
      </c>
      <c r="O1292">
        <v>0.38</v>
      </c>
      <c r="P1292" t="s">
        <v>36</v>
      </c>
      <c r="Q1292" t="s">
        <v>64</v>
      </c>
      <c r="R1292" t="s">
        <v>333</v>
      </c>
      <c r="S1292" t="s">
        <v>2203</v>
      </c>
      <c r="T1292">
        <v>52302</v>
      </c>
      <c r="U1292" s="1">
        <v>42087</v>
      </c>
      <c r="V1292" s="1">
        <v>42090</v>
      </c>
      <c r="W1292">
        <v>5</v>
      </c>
      <c r="X1292" s="6">
        <v>134.09</v>
      </c>
      <c r="Y1292">
        <v>90964</v>
      </c>
      <c r="Z1292">
        <v>3</v>
      </c>
      <c r="AA1292" s="10">
        <v>55.66</v>
      </c>
      <c r="AB1292">
        <v>8.56</v>
      </c>
      <c r="AC1292" t="s">
        <v>3062</v>
      </c>
      <c r="AD1292" t="s">
        <v>3070</v>
      </c>
      <c r="AE1292" t="str">
        <f>IF(Orders[[#This Row],[Discount]]&gt;0, "Discounted", "Non-Discounted")</f>
        <v>Discounted</v>
      </c>
      <c r="AF1292">
        <f>IF(Orders[[#This Row],[Profit]]&lt;0,Orders[[#This Row],[Profit]], 0)</f>
        <v>0</v>
      </c>
      <c r="AG1292">
        <f>IF(Orders[[#This Row],[Profit]]&gt;0,Orders[[#This Row],[Profit]], 0)</f>
        <v>74.64</v>
      </c>
      <c r="AH1292" s="7">
        <f>IFERROR((Orders[[#This Row],[Sales]]/Orders[[#This Row],[Profit_Prodcut/]])*100, "")</f>
        <v>179.64898177920688</v>
      </c>
      <c r="AI1292" s="9">
        <f>Orders[[#This Row],[Discount]]</f>
        <v>0.06</v>
      </c>
    </row>
    <row r="1293" spans="1:35">
      <c r="A1293">
        <v>19441</v>
      </c>
      <c r="B1293" t="s">
        <v>28</v>
      </c>
      <c r="C1293" s="9">
        <v>0.06</v>
      </c>
      <c r="D1293" s="7">
        <v>-122.24</v>
      </c>
      <c r="E1293">
        <v>180.98</v>
      </c>
      <c r="F1293">
        <v>26.2</v>
      </c>
      <c r="G1293">
        <v>2333</v>
      </c>
      <c r="H1293" t="s">
        <v>2204</v>
      </c>
      <c r="I1293" t="s">
        <v>42</v>
      </c>
      <c r="J1293" t="s">
        <v>61</v>
      </c>
      <c r="K1293" t="s">
        <v>44</v>
      </c>
      <c r="L1293" t="s">
        <v>45</v>
      </c>
      <c r="M1293" t="s">
        <v>46</v>
      </c>
      <c r="N1293" t="s">
        <v>244</v>
      </c>
      <c r="O1293">
        <v>0.59</v>
      </c>
      <c r="P1293" t="s">
        <v>36</v>
      </c>
      <c r="Q1293" t="s">
        <v>64</v>
      </c>
      <c r="R1293" t="s">
        <v>1860</v>
      </c>
      <c r="S1293" t="s">
        <v>2205</v>
      </c>
      <c r="T1293">
        <v>54302</v>
      </c>
      <c r="U1293" s="1">
        <v>42178</v>
      </c>
      <c r="V1293" s="1">
        <v>42179</v>
      </c>
      <c r="W1293">
        <v>1</v>
      </c>
      <c r="X1293" s="6">
        <v>191.73</v>
      </c>
      <c r="Y1293">
        <v>89611</v>
      </c>
      <c r="Z1293">
        <v>1</v>
      </c>
      <c r="AA1293" s="10">
        <v>-63.75</v>
      </c>
      <c r="AB1293">
        <v>12.24</v>
      </c>
      <c r="AC1293" t="s">
        <v>3058</v>
      </c>
      <c r="AD1293" t="s">
        <v>3070</v>
      </c>
      <c r="AE1293" t="str">
        <f>IF(Orders[[#This Row],[Discount]]&gt;0, "Discounted", "Non-Discounted")</f>
        <v>Discounted</v>
      </c>
      <c r="AF1293">
        <f>IF(Orders[[#This Row],[Profit]]&lt;0,Orders[[#This Row],[Profit]], 0)</f>
        <v>-122.24</v>
      </c>
      <c r="AG1293">
        <f>IF(Orders[[#This Row],[Profit]]&gt;0,Orders[[#This Row],[Profit]], 0)</f>
        <v>0</v>
      </c>
      <c r="AH1293" s="7" t="str">
        <f>IFERROR((Orders[[#This Row],[Sales]]/Orders[[#This Row],[Profit_Prodcut/]])*100, "")</f>
        <v/>
      </c>
      <c r="AI1293" s="9">
        <f>Orders[[#This Row],[Discount]]</f>
        <v>0.06</v>
      </c>
    </row>
    <row r="1294" spans="1:35">
      <c r="A1294">
        <v>23721</v>
      </c>
      <c r="B1294" t="s">
        <v>109</v>
      </c>
      <c r="C1294" s="9">
        <v>0.06</v>
      </c>
      <c r="D1294" s="7">
        <v>427.01</v>
      </c>
      <c r="E1294">
        <v>60.65</v>
      </c>
      <c r="F1294">
        <v>12.23</v>
      </c>
      <c r="G1294">
        <v>2334</v>
      </c>
      <c r="H1294" t="s">
        <v>2206</v>
      </c>
      <c r="I1294" t="s">
        <v>52</v>
      </c>
      <c r="J1294" t="s">
        <v>117</v>
      </c>
      <c r="K1294" t="s">
        <v>44</v>
      </c>
      <c r="L1294" t="s">
        <v>53</v>
      </c>
      <c r="M1294" t="s">
        <v>89</v>
      </c>
      <c r="N1294" t="s">
        <v>1763</v>
      </c>
      <c r="O1294">
        <v>0.64</v>
      </c>
      <c r="P1294" t="s">
        <v>36</v>
      </c>
      <c r="Q1294" t="s">
        <v>64</v>
      </c>
      <c r="R1294" t="s">
        <v>1860</v>
      </c>
      <c r="S1294" t="s">
        <v>2207</v>
      </c>
      <c r="T1294">
        <v>53220</v>
      </c>
      <c r="U1294" s="1">
        <v>42100</v>
      </c>
      <c r="V1294" s="1">
        <v>42102</v>
      </c>
      <c r="W1294">
        <v>10</v>
      </c>
      <c r="X1294" s="6">
        <v>618.85</v>
      </c>
      <c r="Y1294">
        <v>89608</v>
      </c>
      <c r="Z1294">
        <v>2</v>
      </c>
      <c r="AA1294" s="10">
        <v>69</v>
      </c>
      <c r="AB1294">
        <v>39.5</v>
      </c>
      <c r="AC1294" t="s">
        <v>3061</v>
      </c>
      <c r="AD1294" t="s">
        <v>3070</v>
      </c>
      <c r="AE1294" t="str">
        <f>IF(Orders[[#This Row],[Discount]]&gt;0, "Discounted", "Non-Discounted")</f>
        <v>Discounted</v>
      </c>
      <c r="AF1294">
        <f>IF(Orders[[#This Row],[Profit]]&lt;0,Orders[[#This Row],[Profit]], 0)</f>
        <v>0</v>
      </c>
      <c r="AG1294">
        <f>IF(Orders[[#This Row],[Profit]]&gt;0,Orders[[#This Row],[Profit]], 0)</f>
        <v>427.01</v>
      </c>
      <c r="AH1294" s="7">
        <f>IFERROR((Orders[[#This Row],[Sales]]/Orders[[#This Row],[Profit_Prodcut/]])*100, "")</f>
        <v>144.92634832907896</v>
      </c>
      <c r="AI1294" s="9">
        <f>Orders[[#This Row],[Discount]]</f>
        <v>0.06</v>
      </c>
    </row>
    <row r="1295" spans="1:35">
      <c r="A1295">
        <v>23693</v>
      </c>
      <c r="B1295" t="s">
        <v>40</v>
      </c>
      <c r="C1295" s="9">
        <v>0.05</v>
      </c>
      <c r="D1295" s="7">
        <v>-190.49</v>
      </c>
      <c r="E1295">
        <v>14.81</v>
      </c>
      <c r="F1295">
        <v>13.32</v>
      </c>
      <c r="G1295">
        <v>2334</v>
      </c>
      <c r="H1295" t="s">
        <v>2206</v>
      </c>
      <c r="I1295" t="s">
        <v>52</v>
      </c>
      <c r="J1295" t="s">
        <v>61</v>
      </c>
      <c r="K1295" t="s">
        <v>32</v>
      </c>
      <c r="L1295" t="s">
        <v>260</v>
      </c>
      <c r="M1295" t="s">
        <v>62</v>
      </c>
      <c r="N1295" t="s">
        <v>836</v>
      </c>
      <c r="O1295">
        <v>0.43</v>
      </c>
      <c r="P1295" t="s">
        <v>36</v>
      </c>
      <c r="Q1295" t="s">
        <v>64</v>
      </c>
      <c r="R1295" t="s">
        <v>1860</v>
      </c>
      <c r="S1295" t="s">
        <v>2207</v>
      </c>
      <c r="T1295">
        <v>53220</v>
      </c>
      <c r="U1295" s="1">
        <v>42103</v>
      </c>
      <c r="V1295" s="1">
        <v>42105</v>
      </c>
      <c r="W1295">
        <v>8</v>
      </c>
      <c r="X1295" s="6">
        <v>115.99</v>
      </c>
      <c r="Y1295">
        <v>89609</v>
      </c>
      <c r="Z1295">
        <v>2</v>
      </c>
      <c r="AA1295" s="10">
        <v>-164.23</v>
      </c>
      <c r="AB1295">
        <v>6.1</v>
      </c>
      <c r="AC1295" t="s">
        <v>3061</v>
      </c>
      <c r="AD1295" t="s">
        <v>3070</v>
      </c>
      <c r="AE1295" t="str">
        <f>IF(Orders[[#This Row],[Discount]]&gt;0, "Discounted", "Non-Discounted")</f>
        <v>Discounted</v>
      </c>
      <c r="AF1295">
        <f>IF(Orders[[#This Row],[Profit]]&lt;0,Orders[[#This Row],[Profit]], 0)</f>
        <v>-190.49</v>
      </c>
      <c r="AG1295">
        <f>IF(Orders[[#This Row],[Profit]]&gt;0,Orders[[#This Row],[Profit]], 0)</f>
        <v>0</v>
      </c>
      <c r="AH1295" s="7" t="str">
        <f>IFERROR((Orders[[#This Row],[Sales]]/Orders[[#This Row],[Profit_Prodcut/]])*100, "")</f>
        <v/>
      </c>
      <c r="AI1295" s="9">
        <f>Orders[[#This Row],[Discount]]</f>
        <v>0.05</v>
      </c>
    </row>
    <row r="1296" spans="1:35">
      <c r="A1296">
        <v>23694</v>
      </c>
      <c r="B1296" t="s">
        <v>40</v>
      </c>
      <c r="C1296" s="9">
        <v>0.08</v>
      </c>
      <c r="D1296" s="7">
        <v>-8.77</v>
      </c>
      <c r="E1296">
        <v>2.78</v>
      </c>
      <c r="F1296">
        <v>1.25</v>
      </c>
      <c r="G1296">
        <v>2334</v>
      </c>
      <c r="H1296" t="s">
        <v>2206</v>
      </c>
      <c r="I1296" t="s">
        <v>52</v>
      </c>
      <c r="J1296" t="s">
        <v>61</v>
      </c>
      <c r="K1296" t="s">
        <v>32</v>
      </c>
      <c r="L1296" t="s">
        <v>33</v>
      </c>
      <c r="M1296" t="s">
        <v>34</v>
      </c>
      <c r="N1296" t="s">
        <v>2208</v>
      </c>
      <c r="O1296">
        <v>0.59</v>
      </c>
      <c r="P1296" t="s">
        <v>36</v>
      </c>
      <c r="Q1296" t="s">
        <v>64</v>
      </c>
      <c r="R1296" t="s">
        <v>1860</v>
      </c>
      <c r="S1296" t="s">
        <v>2207</v>
      </c>
      <c r="T1296">
        <v>53220</v>
      </c>
      <c r="U1296" s="1">
        <v>42103</v>
      </c>
      <c r="V1296" s="1">
        <v>42104</v>
      </c>
      <c r="W1296">
        <v>7</v>
      </c>
      <c r="X1296" s="6">
        <v>19.46</v>
      </c>
      <c r="Y1296">
        <v>89609</v>
      </c>
      <c r="Z1296">
        <v>1</v>
      </c>
      <c r="AA1296" s="10">
        <v>-45.07</v>
      </c>
      <c r="AB1296">
        <v>1.69</v>
      </c>
      <c r="AC1296" t="s">
        <v>3061</v>
      </c>
      <c r="AD1296" t="s">
        <v>3070</v>
      </c>
      <c r="AE1296" t="str">
        <f>IF(Orders[[#This Row],[Discount]]&gt;0, "Discounted", "Non-Discounted")</f>
        <v>Discounted</v>
      </c>
      <c r="AF1296">
        <f>IF(Orders[[#This Row],[Profit]]&lt;0,Orders[[#This Row],[Profit]], 0)</f>
        <v>-8.77</v>
      </c>
      <c r="AG1296">
        <f>IF(Orders[[#This Row],[Profit]]&gt;0,Orders[[#This Row],[Profit]], 0)</f>
        <v>0</v>
      </c>
      <c r="AH1296" s="7" t="str">
        <f>IFERROR((Orders[[#This Row],[Sales]]/Orders[[#This Row],[Profit_Prodcut/]])*100, "")</f>
        <v/>
      </c>
      <c r="AI1296" s="9">
        <f>Orders[[#This Row],[Discount]]</f>
        <v>0.08</v>
      </c>
    </row>
    <row r="1297" spans="1:35">
      <c r="A1297">
        <v>24952</v>
      </c>
      <c r="B1297" t="s">
        <v>109</v>
      </c>
      <c r="C1297" s="9">
        <v>0.06</v>
      </c>
      <c r="D1297" s="7">
        <v>-7.68</v>
      </c>
      <c r="E1297">
        <v>3.74</v>
      </c>
      <c r="F1297">
        <v>0.94</v>
      </c>
      <c r="G1297">
        <v>2334</v>
      </c>
      <c r="H1297" t="s">
        <v>2206</v>
      </c>
      <c r="I1297" t="s">
        <v>52</v>
      </c>
      <c r="J1297" t="s">
        <v>43</v>
      </c>
      <c r="K1297" t="s">
        <v>32</v>
      </c>
      <c r="L1297" t="s">
        <v>69</v>
      </c>
      <c r="M1297" t="s">
        <v>34</v>
      </c>
      <c r="N1297" t="s">
        <v>2209</v>
      </c>
      <c r="O1297">
        <v>0.83</v>
      </c>
      <c r="P1297" t="s">
        <v>36</v>
      </c>
      <c r="Q1297" t="s">
        <v>64</v>
      </c>
      <c r="R1297" t="s">
        <v>1860</v>
      </c>
      <c r="S1297" t="s">
        <v>2207</v>
      </c>
      <c r="T1297">
        <v>53220</v>
      </c>
      <c r="U1297" s="1">
        <v>42157</v>
      </c>
      <c r="V1297" s="1">
        <v>42164</v>
      </c>
      <c r="W1297">
        <v>12</v>
      </c>
      <c r="X1297" s="6">
        <v>44.75</v>
      </c>
      <c r="Y1297">
        <v>89610</v>
      </c>
      <c r="Z1297">
        <v>7</v>
      </c>
      <c r="AA1297" s="10">
        <v>-17.170000000000002</v>
      </c>
      <c r="AB1297">
        <v>2.86</v>
      </c>
      <c r="AC1297" t="s">
        <v>3058</v>
      </c>
      <c r="AD1297" t="s">
        <v>3070</v>
      </c>
      <c r="AE1297" t="str">
        <f>IF(Orders[[#This Row],[Discount]]&gt;0, "Discounted", "Non-Discounted")</f>
        <v>Discounted</v>
      </c>
      <c r="AF1297">
        <f>IF(Orders[[#This Row],[Profit]]&lt;0,Orders[[#This Row],[Profit]], 0)</f>
        <v>-7.68</v>
      </c>
      <c r="AG1297">
        <f>IF(Orders[[#This Row],[Profit]]&gt;0,Orders[[#This Row],[Profit]], 0)</f>
        <v>0</v>
      </c>
      <c r="AH1297" s="7" t="str">
        <f>IFERROR((Orders[[#This Row],[Sales]]/Orders[[#This Row],[Profit_Prodcut/]])*100, "")</f>
        <v/>
      </c>
      <c r="AI1297" s="9">
        <f>Orders[[#This Row],[Discount]]</f>
        <v>0.06</v>
      </c>
    </row>
    <row r="1298" spans="1:35">
      <c r="A1298">
        <v>25241</v>
      </c>
      <c r="B1298" t="s">
        <v>50</v>
      </c>
      <c r="C1298" s="9">
        <v>0.06</v>
      </c>
      <c r="D1298" s="7">
        <v>-82.56</v>
      </c>
      <c r="E1298">
        <v>2.08</v>
      </c>
      <c r="F1298">
        <v>5.33</v>
      </c>
      <c r="G1298">
        <v>2338</v>
      </c>
      <c r="H1298" t="s">
        <v>2210</v>
      </c>
      <c r="I1298" t="s">
        <v>52</v>
      </c>
      <c r="J1298" t="s">
        <v>43</v>
      </c>
      <c r="K1298" t="s">
        <v>44</v>
      </c>
      <c r="L1298" t="s">
        <v>53</v>
      </c>
      <c r="M1298" t="s">
        <v>62</v>
      </c>
      <c r="N1298" t="s">
        <v>747</v>
      </c>
      <c r="O1298">
        <v>0.43</v>
      </c>
      <c r="P1298" t="s">
        <v>36</v>
      </c>
      <c r="Q1298" t="s">
        <v>56</v>
      </c>
      <c r="R1298" t="s">
        <v>418</v>
      </c>
      <c r="S1298" t="s">
        <v>2111</v>
      </c>
      <c r="T1298">
        <v>20740</v>
      </c>
      <c r="U1298" s="1">
        <v>42017</v>
      </c>
      <c r="V1298" s="1">
        <v>42017</v>
      </c>
      <c r="W1298">
        <v>4</v>
      </c>
      <c r="X1298" s="6">
        <v>9.23</v>
      </c>
      <c r="Y1298">
        <v>91480</v>
      </c>
      <c r="Z1298">
        <v>0</v>
      </c>
      <c r="AA1298" s="10">
        <v>-894.47</v>
      </c>
      <c r="AB1298">
        <v>0.59</v>
      </c>
      <c r="AC1298" t="s">
        <v>3057</v>
      </c>
      <c r="AD1298" t="s">
        <v>3070</v>
      </c>
      <c r="AE1298" t="str">
        <f>IF(Orders[[#This Row],[Discount]]&gt;0, "Discounted", "Non-Discounted")</f>
        <v>Discounted</v>
      </c>
      <c r="AF1298">
        <f>IF(Orders[[#This Row],[Profit]]&lt;0,Orders[[#This Row],[Profit]], 0)</f>
        <v>-82.56</v>
      </c>
      <c r="AG1298">
        <f>IF(Orders[[#This Row],[Profit]]&gt;0,Orders[[#This Row],[Profit]], 0)</f>
        <v>0</v>
      </c>
      <c r="AH1298" s="7" t="str">
        <f>IFERROR((Orders[[#This Row],[Sales]]/Orders[[#This Row],[Profit_Prodcut/]])*100, "")</f>
        <v/>
      </c>
      <c r="AI1298" s="9">
        <f>Orders[[#This Row],[Discount]]</f>
        <v>0.06</v>
      </c>
    </row>
    <row r="1299" spans="1:35">
      <c r="A1299">
        <v>26137</v>
      </c>
      <c r="B1299" t="s">
        <v>28</v>
      </c>
      <c r="C1299" s="9">
        <v>0.1</v>
      </c>
      <c r="D1299" s="7">
        <v>18.149999999999999</v>
      </c>
      <c r="E1299">
        <v>6.75</v>
      </c>
      <c r="F1299">
        <v>2.99</v>
      </c>
      <c r="G1299">
        <v>2338</v>
      </c>
      <c r="H1299" t="s">
        <v>2210</v>
      </c>
      <c r="I1299" t="s">
        <v>52</v>
      </c>
      <c r="J1299" t="s">
        <v>43</v>
      </c>
      <c r="K1299" t="s">
        <v>32</v>
      </c>
      <c r="L1299" t="s">
        <v>112</v>
      </c>
      <c r="M1299" t="s">
        <v>62</v>
      </c>
      <c r="N1299" t="s">
        <v>2211</v>
      </c>
      <c r="O1299">
        <v>0.35</v>
      </c>
      <c r="P1299" t="s">
        <v>36</v>
      </c>
      <c r="Q1299" t="s">
        <v>56</v>
      </c>
      <c r="R1299" t="s">
        <v>418</v>
      </c>
      <c r="S1299" t="s">
        <v>2111</v>
      </c>
      <c r="T1299">
        <v>20740</v>
      </c>
      <c r="U1299" s="1">
        <v>42092</v>
      </c>
      <c r="V1299" s="1">
        <v>42092</v>
      </c>
      <c r="W1299">
        <v>15</v>
      </c>
      <c r="X1299" s="6">
        <v>96.13</v>
      </c>
      <c r="Y1299">
        <v>91481</v>
      </c>
      <c r="Z1299">
        <v>0</v>
      </c>
      <c r="AA1299" s="10">
        <v>18.88</v>
      </c>
      <c r="AB1299">
        <v>10.68</v>
      </c>
      <c r="AC1299" t="s">
        <v>3062</v>
      </c>
      <c r="AD1299" t="s">
        <v>3070</v>
      </c>
      <c r="AE1299" t="str">
        <f>IF(Orders[[#This Row],[Discount]]&gt;0, "Discounted", "Non-Discounted")</f>
        <v>Discounted</v>
      </c>
      <c r="AF1299">
        <f>IF(Orders[[#This Row],[Profit]]&lt;0,Orders[[#This Row],[Profit]], 0)</f>
        <v>0</v>
      </c>
      <c r="AG1299">
        <f>IF(Orders[[#This Row],[Profit]]&gt;0,Orders[[#This Row],[Profit]], 0)</f>
        <v>18.149999999999999</v>
      </c>
      <c r="AH1299" s="7">
        <f>IFERROR((Orders[[#This Row],[Sales]]/Orders[[#This Row],[Profit_Prodcut/]])*100, "")</f>
        <v>529.64187327823686</v>
      </c>
      <c r="AI1299" s="9">
        <f>Orders[[#This Row],[Discount]]</f>
        <v>0.1</v>
      </c>
    </row>
    <row r="1300" spans="1:35">
      <c r="A1300">
        <v>22526</v>
      </c>
      <c r="B1300" t="s">
        <v>59</v>
      </c>
      <c r="C1300" s="9">
        <v>0.05</v>
      </c>
      <c r="D1300" s="7">
        <v>2.81</v>
      </c>
      <c r="E1300">
        <v>11.58</v>
      </c>
      <c r="F1300">
        <v>6.97</v>
      </c>
      <c r="G1300">
        <v>2339</v>
      </c>
      <c r="H1300" t="s">
        <v>2212</v>
      </c>
      <c r="I1300" t="s">
        <v>52</v>
      </c>
      <c r="J1300" t="s">
        <v>43</v>
      </c>
      <c r="K1300" t="s">
        <v>32</v>
      </c>
      <c r="L1300" t="s">
        <v>72</v>
      </c>
      <c r="M1300" t="s">
        <v>62</v>
      </c>
      <c r="N1300" t="s">
        <v>689</v>
      </c>
      <c r="O1300">
        <v>0.35</v>
      </c>
      <c r="P1300" t="s">
        <v>36</v>
      </c>
      <c r="Q1300" t="s">
        <v>64</v>
      </c>
      <c r="R1300" t="s">
        <v>133</v>
      </c>
      <c r="S1300" t="s">
        <v>2213</v>
      </c>
      <c r="T1300">
        <v>77015</v>
      </c>
      <c r="U1300" s="1">
        <v>42149</v>
      </c>
      <c r="V1300" s="1">
        <v>42152</v>
      </c>
      <c r="W1300">
        <v>6</v>
      </c>
      <c r="X1300" s="6">
        <v>73.959999999999994</v>
      </c>
      <c r="Y1300">
        <v>91482</v>
      </c>
      <c r="Z1300">
        <v>3</v>
      </c>
      <c r="AA1300" s="10">
        <v>3.79</v>
      </c>
      <c r="AB1300">
        <v>3.89</v>
      </c>
      <c r="AC1300" t="s">
        <v>3060</v>
      </c>
      <c r="AD1300" t="s">
        <v>3070</v>
      </c>
      <c r="AE1300" t="str">
        <f>IF(Orders[[#This Row],[Discount]]&gt;0, "Discounted", "Non-Discounted")</f>
        <v>Discounted</v>
      </c>
      <c r="AF1300">
        <f>IF(Orders[[#This Row],[Profit]]&lt;0,Orders[[#This Row],[Profit]], 0)</f>
        <v>0</v>
      </c>
      <c r="AG1300">
        <f>IF(Orders[[#This Row],[Profit]]&gt;0,Orders[[#This Row],[Profit]], 0)</f>
        <v>2.81</v>
      </c>
      <c r="AH1300" s="7">
        <f>IFERROR((Orders[[#This Row],[Sales]]/Orders[[#This Row],[Profit_Prodcut/]])*100, "")</f>
        <v>2632.0284697508891</v>
      </c>
      <c r="AI1300" s="9">
        <f>Orders[[#This Row],[Discount]]</f>
        <v>0.05</v>
      </c>
    </row>
    <row r="1301" spans="1:35">
      <c r="A1301">
        <v>19052</v>
      </c>
      <c r="B1301" t="s">
        <v>59</v>
      </c>
      <c r="C1301" s="9">
        <v>7.0000000000000007E-2</v>
      </c>
      <c r="D1301" s="7">
        <v>-132.43</v>
      </c>
      <c r="E1301">
        <v>200.98</v>
      </c>
      <c r="F1301">
        <v>23.76</v>
      </c>
      <c r="G1301">
        <v>2345</v>
      </c>
      <c r="H1301" t="s">
        <v>2214</v>
      </c>
      <c r="I1301" t="s">
        <v>42</v>
      </c>
      <c r="J1301" t="s">
        <v>31</v>
      </c>
      <c r="K1301" t="s">
        <v>44</v>
      </c>
      <c r="L1301" t="s">
        <v>45</v>
      </c>
      <c r="M1301" t="s">
        <v>46</v>
      </c>
      <c r="N1301" t="s">
        <v>2215</v>
      </c>
      <c r="O1301">
        <v>0.57999999999999996</v>
      </c>
      <c r="P1301" t="s">
        <v>36</v>
      </c>
      <c r="Q1301" t="s">
        <v>139</v>
      </c>
      <c r="R1301" t="s">
        <v>616</v>
      </c>
      <c r="S1301" t="s">
        <v>2131</v>
      </c>
      <c r="T1301">
        <v>42003</v>
      </c>
      <c r="U1301" s="1">
        <v>42077</v>
      </c>
      <c r="V1301" s="1">
        <v>42078</v>
      </c>
      <c r="W1301">
        <v>9</v>
      </c>
      <c r="X1301" s="6">
        <v>1805.9</v>
      </c>
      <c r="Y1301">
        <v>89504</v>
      </c>
      <c r="Z1301">
        <v>1</v>
      </c>
      <c r="AA1301" s="10">
        <v>-7.33</v>
      </c>
      <c r="AB1301">
        <v>135.93</v>
      </c>
      <c r="AC1301" t="s">
        <v>3062</v>
      </c>
      <c r="AD1301" t="s">
        <v>3070</v>
      </c>
      <c r="AE1301" t="str">
        <f>IF(Orders[[#This Row],[Discount]]&gt;0, "Discounted", "Non-Discounted")</f>
        <v>Discounted</v>
      </c>
      <c r="AF1301">
        <f>IF(Orders[[#This Row],[Profit]]&lt;0,Orders[[#This Row],[Profit]], 0)</f>
        <v>-132.43</v>
      </c>
      <c r="AG1301">
        <f>IF(Orders[[#This Row],[Profit]]&gt;0,Orders[[#This Row],[Profit]], 0)</f>
        <v>0</v>
      </c>
      <c r="AH1301" s="7" t="str">
        <f>IFERROR((Orders[[#This Row],[Sales]]/Orders[[#This Row],[Profit_Prodcut/]])*100, "")</f>
        <v/>
      </c>
      <c r="AI1301" s="9">
        <f>Orders[[#This Row],[Discount]]</f>
        <v>7.0000000000000007E-2</v>
      </c>
    </row>
    <row r="1302" spans="1:35">
      <c r="A1302">
        <v>19053</v>
      </c>
      <c r="B1302" t="s">
        <v>59</v>
      </c>
      <c r="C1302" s="9">
        <v>0.02</v>
      </c>
      <c r="D1302" s="7">
        <v>-411.24</v>
      </c>
      <c r="E1302">
        <v>179.29</v>
      </c>
      <c r="F1302">
        <v>29.21</v>
      </c>
      <c r="G1302">
        <v>2345</v>
      </c>
      <c r="H1302" t="s">
        <v>2214</v>
      </c>
      <c r="I1302" t="s">
        <v>42</v>
      </c>
      <c r="J1302" t="s">
        <v>31</v>
      </c>
      <c r="K1302" t="s">
        <v>44</v>
      </c>
      <c r="L1302" t="s">
        <v>155</v>
      </c>
      <c r="M1302" t="s">
        <v>124</v>
      </c>
      <c r="N1302" t="s">
        <v>632</v>
      </c>
      <c r="O1302">
        <v>0.76</v>
      </c>
      <c r="P1302" t="s">
        <v>36</v>
      </c>
      <c r="Q1302" t="s">
        <v>139</v>
      </c>
      <c r="R1302" t="s">
        <v>616</v>
      </c>
      <c r="S1302" t="s">
        <v>2131</v>
      </c>
      <c r="T1302">
        <v>42003</v>
      </c>
      <c r="U1302" s="1">
        <v>42077</v>
      </c>
      <c r="V1302" s="1">
        <v>42077</v>
      </c>
      <c r="W1302">
        <v>2</v>
      </c>
      <c r="X1302" s="6">
        <v>311.41000000000003</v>
      </c>
      <c r="Y1302">
        <v>89504</v>
      </c>
      <c r="Z1302">
        <v>0</v>
      </c>
      <c r="AA1302" s="10">
        <v>-132.06</v>
      </c>
      <c r="AB1302">
        <v>6.36</v>
      </c>
      <c r="AC1302" t="s">
        <v>3062</v>
      </c>
      <c r="AD1302" t="s">
        <v>3070</v>
      </c>
      <c r="AE1302" t="str">
        <f>IF(Orders[[#This Row],[Discount]]&gt;0, "Discounted", "Non-Discounted")</f>
        <v>Discounted</v>
      </c>
      <c r="AF1302">
        <f>IF(Orders[[#This Row],[Profit]]&lt;0,Orders[[#This Row],[Profit]], 0)</f>
        <v>-411.24</v>
      </c>
      <c r="AG1302">
        <f>IF(Orders[[#This Row],[Profit]]&gt;0,Orders[[#This Row],[Profit]], 0)</f>
        <v>0</v>
      </c>
      <c r="AH1302" s="7" t="str">
        <f>IFERROR((Orders[[#This Row],[Sales]]/Orders[[#This Row],[Profit_Prodcut/]])*100, "")</f>
        <v/>
      </c>
      <c r="AI1302" s="9">
        <f>Orders[[#This Row],[Discount]]</f>
        <v>0.02</v>
      </c>
    </row>
    <row r="1303" spans="1:35">
      <c r="A1303">
        <v>20776</v>
      </c>
      <c r="B1303" t="s">
        <v>109</v>
      </c>
      <c r="C1303" s="9">
        <v>0.03</v>
      </c>
      <c r="D1303" s="7">
        <v>-48.97</v>
      </c>
      <c r="E1303">
        <v>297.64</v>
      </c>
      <c r="F1303">
        <v>14.7</v>
      </c>
      <c r="G1303">
        <v>2346</v>
      </c>
      <c r="H1303" t="s">
        <v>2216</v>
      </c>
      <c r="I1303" t="s">
        <v>42</v>
      </c>
      <c r="J1303" t="s">
        <v>31</v>
      </c>
      <c r="K1303" t="s">
        <v>80</v>
      </c>
      <c r="L1303" t="s">
        <v>88</v>
      </c>
      <c r="M1303" t="s">
        <v>46</v>
      </c>
      <c r="N1303" t="s">
        <v>568</v>
      </c>
      <c r="O1303">
        <v>0.56999999999999995</v>
      </c>
      <c r="P1303" t="s">
        <v>36</v>
      </c>
      <c r="Q1303" t="s">
        <v>139</v>
      </c>
      <c r="R1303" t="s">
        <v>616</v>
      </c>
      <c r="S1303" t="s">
        <v>2217</v>
      </c>
      <c r="T1303">
        <v>40258</v>
      </c>
      <c r="U1303" s="1">
        <v>42014</v>
      </c>
      <c r="V1303" s="1">
        <v>42019</v>
      </c>
      <c r="W1303">
        <v>12</v>
      </c>
      <c r="X1303" s="6">
        <v>3707.05</v>
      </c>
      <c r="Y1303">
        <v>89503</v>
      </c>
      <c r="Z1303">
        <v>5</v>
      </c>
      <c r="AA1303" s="10">
        <v>-1.32</v>
      </c>
      <c r="AB1303">
        <v>114.65</v>
      </c>
      <c r="AC1303" t="s">
        <v>3057</v>
      </c>
      <c r="AD1303" t="s">
        <v>3070</v>
      </c>
      <c r="AE1303" t="str">
        <f>IF(Orders[[#This Row],[Discount]]&gt;0, "Discounted", "Non-Discounted")</f>
        <v>Discounted</v>
      </c>
      <c r="AF1303">
        <f>IF(Orders[[#This Row],[Profit]]&lt;0,Orders[[#This Row],[Profit]], 0)</f>
        <v>-48.97</v>
      </c>
      <c r="AG1303">
        <f>IF(Orders[[#This Row],[Profit]]&gt;0,Orders[[#This Row],[Profit]], 0)</f>
        <v>0</v>
      </c>
      <c r="AH1303" s="7" t="str">
        <f>IFERROR((Orders[[#This Row],[Sales]]/Orders[[#This Row],[Profit_Prodcut/]])*100, "")</f>
        <v/>
      </c>
      <c r="AI1303" s="9">
        <f>Orders[[#This Row],[Discount]]</f>
        <v>0.03</v>
      </c>
    </row>
    <row r="1304" spans="1:35">
      <c r="A1304">
        <v>21627</v>
      </c>
      <c r="B1304" t="s">
        <v>28</v>
      </c>
      <c r="C1304" s="9">
        <v>0.1</v>
      </c>
      <c r="D1304" s="7">
        <v>62.3</v>
      </c>
      <c r="E1304">
        <v>218.75</v>
      </c>
      <c r="F1304">
        <v>69.64</v>
      </c>
      <c r="G1304">
        <v>2346</v>
      </c>
      <c r="H1304" t="s">
        <v>2216</v>
      </c>
      <c r="I1304" t="s">
        <v>42</v>
      </c>
      <c r="J1304" t="s">
        <v>31</v>
      </c>
      <c r="K1304" t="s">
        <v>44</v>
      </c>
      <c r="L1304" t="s">
        <v>155</v>
      </c>
      <c r="M1304" t="s">
        <v>124</v>
      </c>
      <c r="N1304" t="s">
        <v>658</v>
      </c>
      <c r="O1304">
        <v>0.77</v>
      </c>
      <c r="P1304" t="s">
        <v>36</v>
      </c>
      <c r="Q1304" t="s">
        <v>139</v>
      </c>
      <c r="R1304" t="s">
        <v>616</v>
      </c>
      <c r="S1304" t="s">
        <v>2217</v>
      </c>
      <c r="T1304">
        <v>40258</v>
      </c>
      <c r="U1304" s="1">
        <v>42144</v>
      </c>
      <c r="V1304" s="1">
        <v>42145</v>
      </c>
      <c r="W1304">
        <v>17</v>
      </c>
      <c r="X1304" s="6">
        <v>2805.18</v>
      </c>
      <c r="Y1304">
        <v>89505</v>
      </c>
      <c r="Z1304">
        <v>1</v>
      </c>
      <c r="AA1304" s="10">
        <v>2.2200000000000002</v>
      </c>
      <c r="AB1304">
        <v>311.69</v>
      </c>
      <c r="AC1304" t="s">
        <v>3060</v>
      </c>
      <c r="AD1304" t="s">
        <v>3070</v>
      </c>
      <c r="AE1304" t="str">
        <f>IF(Orders[[#This Row],[Discount]]&gt;0, "Discounted", "Non-Discounted")</f>
        <v>Discounted</v>
      </c>
      <c r="AF1304">
        <f>IF(Orders[[#This Row],[Profit]]&lt;0,Orders[[#This Row],[Profit]], 0)</f>
        <v>0</v>
      </c>
      <c r="AG1304">
        <f>IF(Orders[[#This Row],[Profit]]&gt;0,Orders[[#This Row],[Profit]], 0)</f>
        <v>62.3</v>
      </c>
      <c r="AH1304" s="7">
        <f>IFERROR((Orders[[#This Row],[Sales]]/Orders[[#This Row],[Profit_Prodcut/]])*100, "")</f>
        <v>4502.696629213483</v>
      </c>
      <c r="AI1304" s="9">
        <f>Orders[[#This Row],[Discount]]</f>
        <v>0.1</v>
      </c>
    </row>
    <row r="1305" spans="1:35">
      <c r="A1305">
        <v>18675</v>
      </c>
      <c r="B1305" t="s">
        <v>50</v>
      </c>
      <c r="C1305" s="9">
        <v>0.08</v>
      </c>
      <c r="D1305" s="7">
        <v>-119.32</v>
      </c>
      <c r="E1305">
        <v>6.48</v>
      </c>
      <c r="F1305">
        <v>7.49</v>
      </c>
      <c r="G1305">
        <v>2351</v>
      </c>
      <c r="H1305" t="s">
        <v>2218</v>
      </c>
      <c r="I1305" t="s">
        <v>52</v>
      </c>
      <c r="J1305" t="s">
        <v>31</v>
      </c>
      <c r="K1305" t="s">
        <v>32</v>
      </c>
      <c r="L1305" t="s">
        <v>96</v>
      </c>
      <c r="M1305" t="s">
        <v>62</v>
      </c>
      <c r="N1305" t="s">
        <v>1952</v>
      </c>
      <c r="O1305">
        <v>0.37</v>
      </c>
      <c r="P1305" t="s">
        <v>36</v>
      </c>
      <c r="Q1305" t="s">
        <v>56</v>
      </c>
      <c r="R1305" t="s">
        <v>418</v>
      </c>
      <c r="S1305" t="s">
        <v>2219</v>
      </c>
      <c r="T1305">
        <v>21114</v>
      </c>
      <c r="U1305" s="1">
        <v>42093</v>
      </c>
      <c r="V1305" s="1">
        <v>42096</v>
      </c>
      <c r="W1305">
        <v>13</v>
      </c>
      <c r="X1305" s="6">
        <v>80.86</v>
      </c>
      <c r="Y1305">
        <v>86163</v>
      </c>
      <c r="Z1305">
        <v>3</v>
      </c>
      <c r="AA1305" s="10">
        <v>-147.56</v>
      </c>
      <c r="AB1305">
        <v>7.03</v>
      </c>
      <c r="AC1305" t="s">
        <v>3062</v>
      </c>
      <c r="AD1305" t="s">
        <v>3070</v>
      </c>
      <c r="AE1305" t="str">
        <f>IF(Orders[[#This Row],[Discount]]&gt;0, "Discounted", "Non-Discounted")</f>
        <v>Discounted</v>
      </c>
      <c r="AF1305">
        <f>IF(Orders[[#This Row],[Profit]]&lt;0,Orders[[#This Row],[Profit]], 0)</f>
        <v>-119.32</v>
      </c>
      <c r="AG1305">
        <f>IF(Orders[[#This Row],[Profit]]&gt;0,Orders[[#This Row],[Profit]], 0)</f>
        <v>0</v>
      </c>
      <c r="AH1305" s="7" t="str">
        <f>IFERROR((Orders[[#This Row],[Sales]]/Orders[[#This Row],[Profit_Prodcut/]])*100, "")</f>
        <v/>
      </c>
      <c r="AI1305" s="9">
        <f>Orders[[#This Row],[Discount]]</f>
        <v>0.08</v>
      </c>
    </row>
    <row r="1306" spans="1:35">
      <c r="A1306">
        <v>20904</v>
      </c>
      <c r="B1306" t="s">
        <v>50</v>
      </c>
      <c r="C1306" s="9">
        <v>0.06</v>
      </c>
      <c r="D1306" s="7">
        <v>756.67</v>
      </c>
      <c r="E1306">
        <v>59.76</v>
      </c>
      <c r="F1306">
        <v>9.7100000000000009</v>
      </c>
      <c r="G1306">
        <v>2352</v>
      </c>
      <c r="H1306" t="s">
        <v>2220</v>
      </c>
      <c r="I1306" t="s">
        <v>52</v>
      </c>
      <c r="J1306" t="s">
        <v>117</v>
      </c>
      <c r="K1306" t="s">
        <v>32</v>
      </c>
      <c r="L1306" t="s">
        <v>144</v>
      </c>
      <c r="M1306" t="s">
        <v>62</v>
      </c>
      <c r="N1306" t="s">
        <v>1031</v>
      </c>
      <c r="O1306">
        <v>0.56999999999999995</v>
      </c>
      <c r="P1306" t="s">
        <v>36</v>
      </c>
      <c r="Q1306" t="s">
        <v>56</v>
      </c>
      <c r="R1306" t="s">
        <v>418</v>
      </c>
      <c r="S1306" t="s">
        <v>2221</v>
      </c>
      <c r="T1306">
        <v>21501</v>
      </c>
      <c r="U1306" s="1">
        <v>42175</v>
      </c>
      <c r="V1306" s="1">
        <v>42178</v>
      </c>
      <c r="W1306">
        <v>18</v>
      </c>
      <c r="X1306" s="6">
        <v>1096.6300000000001</v>
      </c>
      <c r="Y1306">
        <v>86165</v>
      </c>
      <c r="Z1306">
        <v>3</v>
      </c>
      <c r="AA1306" s="10">
        <v>69</v>
      </c>
      <c r="AB1306">
        <v>70</v>
      </c>
      <c r="AC1306" t="s">
        <v>3058</v>
      </c>
      <c r="AD1306" t="s">
        <v>3070</v>
      </c>
      <c r="AE1306" t="str">
        <f>IF(Orders[[#This Row],[Discount]]&gt;0, "Discounted", "Non-Discounted")</f>
        <v>Discounted</v>
      </c>
      <c r="AF1306">
        <f>IF(Orders[[#This Row],[Profit]]&lt;0,Orders[[#This Row],[Profit]], 0)</f>
        <v>0</v>
      </c>
      <c r="AG1306">
        <f>IF(Orders[[#This Row],[Profit]]&gt;0,Orders[[#This Row],[Profit]], 0)</f>
        <v>756.67</v>
      </c>
      <c r="AH1306" s="7">
        <f>IFERROR((Orders[[#This Row],[Sales]]/Orders[[#This Row],[Profit_Prodcut/]])*100, "")</f>
        <v>144.92843643860601</v>
      </c>
      <c r="AI1306" s="9">
        <f>Orders[[#This Row],[Discount]]</f>
        <v>0.06</v>
      </c>
    </row>
    <row r="1307" spans="1:35">
      <c r="A1307">
        <v>20905</v>
      </c>
      <c r="B1307" t="s">
        <v>50</v>
      </c>
      <c r="C1307" s="9">
        <v>7.0000000000000007E-2</v>
      </c>
      <c r="D1307" s="7">
        <v>-222.34</v>
      </c>
      <c r="E1307">
        <v>195.99</v>
      </c>
      <c r="F1307">
        <v>4.2</v>
      </c>
      <c r="G1307">
        <v>2352</v>
      </c>
      <c r="H1307" t="s">
        <v>2220</v>
      </c>
      <c r="I1307" t="s">
        <v>52</v>
      </c>
      <c r="J1307" t="s">
        <v>117</v>
      </c>
      <c r="K1307" t="s">
        <v>80</v>
      </c>
      <c r="L1307" t="s">
        <v>81</v>
      </c>
      <c r="M1307" t="s">
        <v>62</v>
      </c>
      <c r="N1307" t="s">
        <v>2222</v>
      </c>
      <c r="O1307">
        <v>0.56000000000000005</v>
      </c>
      <c r="P1307" t="s">
        <v>36</v>
      </c>
      <c r="Q1307" t="s">
        <v>56</v>
      </c>
      <c r="R1307" t="s">
        <v>418</v>
      </c>
      <c r="S1307" t="s">
        <v>2221</v>
      </c>
      <c r="T1307">
        <v>21501</v>
      </c>
      <c r="U1307" s="1">
        <v>42175</v>
      </c>
      <c r="V1307" s="1">
        <v>42178</v>
      </c>
      <c r="W1307">
        <v>4</v>
      </c>
      <c r="X1307" s="6">
        <v>632.12</v>
      </c>
      <c r="Y1307">
        <v>86165</v>
      </c>
      <c r="Z1307">
        <v>3</v>
      </c>
      <c r="AA1307" s="10">
        <v>-35.17</v>
      </c>
      <c r="AB1307">
        <v>47.58</v>
      </c>
      <c r="AC1307" t="s">
        <v>3058</v>
      </c>
      <c r="AD1307" t="s">
        <v>3070</v>
      </c>
      <c r="AE1307" t="str">
        <f>IF(Orders[[#This Row],[Discount]]&gt;0, "Discounted", "Non-Discounted")</f>
        <v>Discounted</v>
      </c>
      <c r="AF1307">
        <f>IF(Orders[[#This Row],[Profit]]&lt;0,Orders[[#This Row],[Profit]], 0)</f>
        <v>-222.34</v>
      </c>
      <c r="AG1307">
        <f>IF(Orders[[#This Row],[Profit]]&gt;0,Orders[[#This Row],[Profit]], 0)</f>
        <v>0</v>
      </c>
      <c r="AH1307" s="7" t="str">
        <f>IFERROR((Orders[[#This Row],[Sales]]/Orders[[#This Row],[Profit_Prodcut/]])*100, "")</f>
        <v/>
      </c>
      <c r="AI1307" s="9">
        <f>Orders[[#This Row],[Discount]]</f>
        <v>7.0000000000000007E-2</v>
      </c>
    </row>
    <row r="1308" spans="1:35">
      <c r="A1308">
        <v>19270</v>
      </c>
      <c r="B1308" t="s">
        <v>40</v>
      </c>
      <c r="C1308" s="9">
        <v>0.09</v>
      </c>
      <c r="D1308" s="7">
        <v>-1537.14</v>
      </c>
      <c r="E1308">
        <v>71.37</v>
      </c>
      <c r="F1308">
        <v>69</v>
      </c>
      <c r="G1308">
        <v>2352</v>
      </c>
      <c r="H1308" t="s">
        <v>2220</v>
      </c>
      <c r="I1308" t="s">
        <v>52</v>
      </c>
      <c r="J1308" t="s">
        <v>43</v>
      </c>
      <c r="K1308" t="s">
        <v>44</v>
      </c>
      <c r="L1308" t="s">
        <v>155</v>
      </c>
      <c r="M1308" t="s">
        <v>239</v>
      </c>
      <c r="N1308" t="s">
        <v>2223</v>
      </c>
      <c r="O1308">
        <v>0.68</v>
      </c>
      <c r="P1308" t="s">
        <v>36</v>
      </c>
      <c r="Q1308" t="s">
        <v>56</v>
      </c>
      <c r="R1308" t="s">
        <v>418</v>
      </c>
      <c r="S1308" t="s">
        <v>2221</v>
      </c>
      <c r="T1308">
        <v>21501</v>
      </c>
      <c r="U1308" s="1">
        <v>42178</v>
      </c>
      <c r="V1308" s="1">
        <v>42179</v>
      </c>
      <c r="W1308">
        <v>19</v>
      </c>
      <c r="X1308" s="6">
        <v>1302.98</v>
      </c>
      <c r="Y1308">
        <v>86166</v>
      </c>
      <c r="Z1308">
        <v>1</v>
      </c>
      <c r="AA1308" s="10">
        <v>-117.97</v>
      </c>
      <c r="AB1308">
        <v>128.87</v>
      </c>
      <c r="AC1308" t="s">
        <v>3058</v>
      </c>
      <c r="AD1308" t="s">
        <v>3070</v>
      </c>
      <c r="AE1308" t="str">
        <f>IF(Orders[[#This Row],[Discount]]&gt;0, "Discounted", "Non-Discounted")</f>
        <v>Discounted</v>
      </c>
      <c r="AF1308">
        <f>IF(Orders[[#This Row],[Profit]]&lt;0,Orders[[#This Row],[Profit]], 0)</f>
        <v>-1537.14</v>
      </c>
      <c r="AG1308">
        <f>IF(Orders[[#This Row],[Profit]]&gt;0,Orders[[#This Row],[Profit]], 0)</f>
        <v>0</v>
      </c>
      <c r="AH1308" s="7" t="str">
        <f>IFERROR((Orders[[#This Row],[Sales]]/Orders[[#This Row],[Profit_Prodcut/]])*100, "")</f>
        <v/>
      </c>
      <c r="AI1308" s="9">
        <f>Orders[[#This Row],[Discount]]</f>
        <v>0.09</v>
      </c>
    </row>
    <row r="1309" spans="1:35">
      <c r="A1309">
        <v>25338</v>
      </c>
      <c r="B1309" t="s">
        <v>50</v>
      </c>
      <c r="C1309" s="9">
        <v>0.04</v>
      </c>
      <c r="D1309" s="7">
        <v>52.7</v>
      </c>
      <c r="E1309">
        <v>5.98</v>
      </c>
      <c r="F1309">
        <v>0.96</v>
      </c>
      <c r="G1309">
        <v>2353</v>
      </c>
      <c r="H1309" t="s">
        <v>2224</v>
      </c>
      <c r="I1309" t="s">
        <v>52</v>
      </c>
      <c r="J1309" t="s">
        <v>31</v>
      </c>
      <c r="K1309" t="s">
        <v>32</v>
      </c>
      <c r="L1309" t="s">
        <v>33</v>
      </c>
      <c r="M1309" t="s">
        <v>34</v>
      </c>
      <c r="N1309" t="s">
        <v>1821</v>
      </c>
      <c r="O1309">
        <v>0.6</v>
      </c>
      <c r="P1309" t="s">
        <v>36</v>
      </c>
      <c r="Q1309" t="s">
        <v>56</v>
      </c>
      <c r="R1309" t="s">
        <v>418</v>
      </c>
      <c r="S1309" t="s">
        <v>2225</v>
      </c>
      <c r="T1309">
        <v>21040</v>
      </c>
      <c r="U1309" s="1">
        <v>42123</v>
      </c>
      <c r="V1309" s="1">
        <v>42124</v>
      </c>
      <c r="W1309">
        <v>22</v>
      </c>
      <c r="X1309" s="6">
        <v>131.79</v>
      </c>
      <c r="Y1309">
        <v>86164</v>
      </c>
      <c r="Z1309">
        <v>1</v>
      </c>
      <c r="AA1309" s="10">
        <v>39.99</v>
      </c>
      <c r="AB1309">
        <v>5.49</v>
      </c>
      <c r="AC1309" t="s">
        <v>3061</v>
      </c>
      <c r="AD1309" t="s">
        <v>3070</v>
      </c>
      <c r="AE1309" t="str">
        <f>IF(Orders[[#This Row],[Discount]]&gt;0, "Discounted", "Non-Discounted")</f>
        <v>Discounted</v>
      </c>
      <c r="AF1309">
        <f>IF(Orders[[#This Row],[Profit]]&lt;0,Orders[[#This Row],[Profit]], 0)</f>
        <v>0</v>
      </c>
      <c r="AG1309">
        <f>IF(Orders[[#This Row],[Profit]]&gt;0,Orders[[#This Row],[Profit]], 0)</f>
        <v>52.7</v>
      </c>
      <c r="AH1309" s="7">
        <f>IFERROR((Orders[[#This Row],[Sales]]/Orders[[#This Row],[Profit_Prodcut/]])*100, "")</f>
        <v>250.07590132827323</v>
      </c>
      <c r="AI1309" s="9">
        <f>Orders[[#This Row],[Discount]]</f>
        <v>0.04</v>
      </c>
    </row>
    <row r="1310" spans="1:35">
      <c r="A1310">
        <v>25339</v>
      </c>
      <c r="B1310" t="s">
        <v>50</v>
      </c>
      <c r="C1310" s="9">
        <v>0.01</v>
      </c>
      <c r="D1310" s="7">
        <v>-78.19</v>
      </c>
      <c r="E1310">
        <v>20.99</v>
      </c>
      <c r="F1310">
        <v>0.99</v>
      </c>
      <c r="G1310">
        <v>2353</v>
      </c>
      <c r="H1310" t="s">
        <v>2224</v>
      </c>
      <c r="I1310" t="s">
        <v>52</v>
      </c>
      <c r="J1310" t="s">
        <v>31</v>
      </c>
      <c r="K1310" t="s">
        <v>80</v>
      </c>
      <c r="L1310" t="s">
        <v>81</v>
      </c>
      <c r="M1310" t="s">
        <v>34</v>
      </c>
      <c r="N1310" t="s">
        <v>599</v>
      </c>
      <c r="O1310">
        <v>0.56999999999999995</v>
      </c>
      <c r="P1310" t="s">
        <v>36</v>
      </c>
      <c r="Q1310" t="s">
        <v>56</v>
      </c>
      <c r="R1310" t="s">
        <v>418</v>
      </c>
      <c r="S1310" t="s">
        <v>2225</v>
      </c>
      <c r="T1310">
        <v>21040</v>
      </c>
      <c r="U1310" s="1">
        <v>42123</v>
      </c>
      <c r="V1310" s="1">
        <v>42124</v>
      </c>
      <c r="W1310">
        <v>2</v>
      </c>
      <c r="X1310" s="6">
        <v>35.33</v>
      </c>
      <c r="Y1310">
        <v>86164</v>
      </c>
      <c r="Z1310">
        <v>1</v>
      </c>
      <c r="AA1310" s="10">
        <v>-221.33</v>
      </c>
      <c r="AB1310">
        <v>0.36</v>
      </c>
      <c r="AC1310" t="s">
        <v>3061</v>
      </c>
      <c r="AD1310" t="s">
        <v>3070</v>
      </c>
      <c r="AE1310" t="str">
        <f>IF(Orders[[#This Row],[Discount]]&gt;0, "Discounted", "Non-Discounted")</f>
        <v>Discounted</v>
      </c>
      <c r="AF1310">
        <f>IF(Orders[[#This Row],[Profit]]&lt;0,Orders[[#This Row],[Profit]], 0)</f>
        <v>-78.19</v>
      </c>
      <c r="AG1310">
        <f>IF(Orders[[#This Row],[Profit]]&gt;0,Orders[[#This Row],[Profit]], 0)</f>
        <v>0</v>
      </c>
      <c r="AH1310" s="7" t="str">
        <f>IFERROR((Orders[[#This Row],[Sales]]/Orders[[#This Row],[Profit_Prodcut/]])*100, "")</f>
        <v/>
      </c>
      <c r="AI1310" s="9">
        <f>Orders[[#This Row],[Discount]]</f>
        <v>0.01</v>
      </c>
    </row>
    <row r="1311" spans="1:35">
      <c r="A1311">
        <v>22649</v>
      </c>
      <c r="B1311" t="s">
        <v>40</v>
      </c>
      <c r="C1311" s="9">
        <v>0.1</v>
      </c>
      <c r="D1311" s="7">
        <v>465.44</v>
      </c>
      <c r="E1311">
        <v>78.69</v>
      </c>
      <c r="F1311">
        <v>19.989999999999998</v>
      </c>
      <c r="G1311">
        <v>2355</v>
      </c>
      <c r="H1311" t="s">
        <v>2226</v>
      </c>
      <c r="I1311" t="s">
        <v>52</v>
      </c>
      <c r="J1311" t="s">
        <v>117</v>
      </c>
      <c r="K1311" t="s">
        <v>44</v>
      </c>
      <c r="L1311" t="s">
        <v>53</v>
      </c>
      <c r="M1311" t="s">
        <v>62</v>
      </c>
      <c r="N1311" t="s">
        <v>63</v>
      </c>
      <c r="O1311">
        <v>0.43</v>
      </c>
      <c r="P1311" t="s">
        <v>36</v>
      </c>
      <c r="Q1311" t="s">
        <v>37</v>
      </c>
      <c r="R1311" t="s">
        <v>48</v>
      </c>
      <c r="S1311" t="s">
        <v>2200</v>
      </c>
      <c r="T1311">
        <v>92236</v>
      </c>
      <c r="U1311" s="1">
        <v>42050</v>
      </c>
      <c r="V1311" s="1">
        <v>42051</v>
      </c>
      <c r="W1311">
        <v>9</v>
      </c>
      <c r="X1311" s="6">
        <v>674.55</v>
      </c>
      <c r="Y1311">
        <v>91304</v>
      </c>
      <c r="Z1311">
        <v>1</v>
      </c>
      <c r="AA1311" s="10">
        <v>69</v>
      </c>
      <c r="AB1311">
        <v>74.95</v>
      </c>
      <c r="AC1311" t="s">
        <v>3059</v>
      </c>
      <c r="AD1311" t="s">
        <v>3070</v>
      </c>
      <c r="AE1311" t="str">
        <f>IF(Orders[[#This Row],[Discount]]&gt;0, "Discounted", "Non-Discounted")</f>
        <v>Discounted</v>
      </c>
      <c r="AF1311">
        <f>IF(Orders[[#This Row],[Profit]]&lt;0,Orders[[#This Row],[Profit]], 0)</f>
        <v>0</v>
      </c>
      <c r="AG1311">
        <f>IF(Orders[[#This Row],[Profit]]&gt;0,Orders[[#This Row],[Profit]], 0)</f>
        <v>465.44</v>
      </c>
      <c r="AH1311" s="7">
        <f>IFERROR((Orders[[#This Row],[Sales]]/Orders[[#This Row],[Profit_Prodcut/]])*100, "")</f>
        <v>144.92738054314196</v>
      </c>
      <c r="AI1311" s="9">
        <f>Orders[[#This Row],[Discount]]</f>
        <v>0.1</v>
      </c>
    </row>
    <row r="1312" spans="1:35">
      <c r="A1312">
        <v>21511</v>
      </c>
      <c r="B1312" t="s">
        <v>59</v>
      </c>
      <c r="C1312" s="9">
        <v>0.06</v>
      </c>
      <c r="D1312" s="7">
        <v>-89.27</v>
      </c>
      <c r="E1312">
        <v>146.34</v>
      </c>
      <c r="F1312">
        <v>43.75</v>
      </c>
      <c r="G1312">
        <v>2355</v>
      </c>
      <c r="H1312" t="s">
        <v>2226</v>
      </c>
      <c r="I1312" t="s">
        <v>42</v>
      </c>
      <c r="J1312" t="s">
        <v>117</v>
      </c>
      <c r="K1312" t="s">
        <v>44</v>
      </c>
      <c r="L1312" t="s">
        <v>155</v>
      </c>
      <c r="M1312" t="s">
        <v>124</v>
      </c>
      <c r="N1312" t="s">
        <v>2192</v>
      </c>
      <c r="O1312">
        <v>0.65</v>
      </c>
      <c r="P1312" t="s">
        <v>36</v>
      </c>
      <c r="Q1312" t="s">
        <v>37</v>
      </c>
      <c r="R1312" t="s">
        <v>48</v>
      </c>
      <c r="S1312" t="s">
        <v>2200</v>
      </c>
      <c r="T1312">
        <v>92236</v>
      </c>
      <c r="U1312" s="1">
        <v>42171</v>
      </c>
      <c r="V1312" s="1">
        <v>42173</v>
      </c>
      <c r="W1312">
        <v>12</v>
      </c>
      <c r="X1312" s="6">
        <v>1721.24</v>
      </c>
      <c r="Y1312">
        <v>91306</v>
      </c>
      <c r="Z1312">
        <v>2</v>
      </c>
      <c r="AA1312" s="10">
        <v>-5.19</v>
      </c>
      <c r="AB1312">
        <v>109.87</v>
      </c>
      <c r="AC1312" t="s">
        <v>3058</v>
      </c>
      <c r="AD1312" t="s">
        <v>3070</v>
      </c>
      <c r="AE1312" t="str">
        <f>IF(Orders[[#This Row],[Discount]]&gt;0, "Discounted", "Non-Discounted")</f>
        <v>Discounted</v>
      </c>
      <c r="AF1312">
        <f>IF(Orders[[#This Row],[Profit]]&lt;0,Orders[[#This Row],[Profit]], 0)</f>
        <v>-89.27</v>
      </c>
      <c r="AG1312">
        <f>IF(Orders[[#This Row],[Profit]]&gt;0,Orders[[#This Row],[Profit]], 0)</f>
        <v>0</v>
      </c>
      <c r="AH1312" s="7" t="str">
        <f>IFERROR((Orders[[#This Row],[Sales]]/Orders[[#This Row],[Profit_Prodcut/]])*100, "")</f>
        <v/>
      </c>
      <c r="AI1312" s="9">
        <f>Orders[[#This Row],[Discount]]</f>
        <v>0.06</v>
      </c>
    </row>
    <row r="1313" spans="1:35">
      <c r="A1313">
        <v>24526</v>
      </c>
      <c r="B1313" t="s">
        <v>59</v>
      </c>
      <c r="C1313" s="9">
        <v>0</v>
      </c>
      <c r="D1313" s="7">
        <v>385.37</v>
      </c>
      <c r="E1313">
        <v>29.34</v>
      </c>
      <c r="F1313">
        <v>7.87</v>
      </c>
      <c r="G1313">
        <v>2356</v>
      </c>
      <c r="H1313" t="s">
        <v>2227</v>
      </c>
      <c r="I1313" t="s">
        <v>52</v>
      </c>
      <c r="J1313" t="s">
        <v>117</v>
      </c>
      <c r="K1313" t="s">
        <v>44</v>
      </c>
      <c r="L1313" t="s">
        <v>53</v>
      </c>
      <c r="M1313" t="s">
        <v>62</v>
      </c>
      <c r="N1313" t="s">
        <v>559</v>
      </c>
      <c r="O1313">
        <v>0.54</v>
      </c>
      <c r="P1313" t="s">
        <v>36</v>
      </c>
      <c r="Q1313" t="s">
        <v>37</v>
      </c>
      <c r="R1313" t="s">
        <v>2228</v>
      </c>
      <c r="S1313" t="s">
        <v>2229</v>
      </c>
      <c r="T1313">
        <v>82901</v>
      </c>
      <c r="U1313" s="1">
        <v>42078</v>
      </c>
      <c r="V1313" s="1">
        <v>42080</v>
      </c>
      <c r="W1313">
        <v>22</v>
      </c>
      <c r="X1313" s="6">
        <v>668.38</v>
      </c>
      <c r="Y1313">
        <v>91305</v>
      </c>
      <c r="Z1313">
        <v>2</v>
      </c>
      <c r="AA1313" s="10">
        <v>57.66</v>
      </c>
      <c r="AB1313">
        <v>0</v>
      </c>
      <c r="AC1313" t="s">
        <v>3062</v>
      </c>
      <c r="AD1313" t="s">
        <v>3071</v>
      </c>
      <c r="AE1313" t="str">
        <f>IF(Orders[[#This Row],[Discount]]&gt;0, "Discounted", "Non-Discounted")</f>
        <v>Non-Discounted</v>
      </c>
      <c r="AF1313">
        <f>IF(Orders[[#This Row],[Profit]]&lt;0,Orders[[#This Row],[Profit]], 0)</f>
        <v>0</v>
      </c>
      <c r="AG1313">
        <f>IF(Orders[[#This Row],[Profit]]&gt;0,Orders[[#This Row],[Profit]], 0)</f>
        <v>385.37</v>
      </c>
      <c r="AH1313" s="7">
        <f>IFERROR((Orders[[#This Row],[Sales]]/Orders[[#This Row],[Profit_Prodcut/]])*100, "")</f>
        <v>173.43851363624566</v>
      </c>
      <c r="AI1313" s="9">
        <f>Orders[[#This Row],[Discount]]</f>
        <v>0</v>
      </c>
    </row>
    <row r="1314" spans="1:35">
      <c r="A1314">
        <v>20798</v>
      </c>
      <c r="B1314" t="s">
        <v>109</v>
      </c>
      <c r="C1314" s="9">
        <v>0.1</v>
      </c>
      <c r="D1314" s="7">
        <v>147</v>
      </c>
      <c r="E1314">
        <v>205.99</v>
      </c>
      <c r="F1314">
        <v>8.99</v>
      </c>
      <c r="G1314">
        <v>2358</v>
      </c>
      <c r="H1314" t="s">
        <v>2230</v>
      </c>
      <c r="I1314" t="s">
        <v>52</v>
      </c>
      <c r="J1314" t="s">
        <v>31</v>
      </c>
      <c r="K1314" t="s">
        <v>80</v>
      </c>
      <c r="L1314" t="s">
        <v>81</v>
      </c>
      <c r="M1314" t="s">
        <v>62</v>
      </c>
      <c r="N1314" t="s">
        <v>110</v>
      </c>
      <c r="O1314">
        <v>0.56000000000000005</v>
      </c>
      <c r="P1314" t="s">
        <v>36</v>
      </c>
      <c r="Q1314" t="s">
        <v>139</v>
      </c>
      <c r="R1314" t="s">
        <v>365</v>
      </c>
      <c r="S1314" t="s">
        <v>2058</v>
      </c>
      <c r="T1314">
        <v>33311</v>
      </c>
      <c r="U1314" s="1">
        <v>42067</v>
      </c>
      <c r="V1314" s="1">
        <v>42071</v>
      </c>
      <c r="W1314">
        <v>2</v>
      </c>
      <c r="X1314" s="6">
        <v>324.62</v>
      </c>
      <c r="Y1314">
        <v>88267</v>
      </c>
      <c r="Z1314">
        <v>4</v>
      </c>
      <c r="AA1314" s="10">
        <v>45.28</v>
      </c>
      <c r="AB1314">
        <v>36.07</v>
      </c>
      <c r="AC1314" t="s">
        <v>3062</v>
      </c>
      <c r="AD1314" t="s">
        <v>3070</v>
      </c>
      <c r="AE1314" t="str">
        <f>IF(Orders[[#This Row],[Discount]]&gt;0, "Discounted", "Non-Discounted")</f>
        <v>Discounted</v>
      </c>
      <c r="AF1314">
        <f>IF(Orders[[#This Row],[Profit]]&lt;0,Orders[[#This Row],[Profit]], 0)</f>
        <v>0</v>
      </c>
      <c r="AG1314">
        <f>IF(Orders[[#This Row],[Profit]]&gt;0,Orders[[#This Row],[Profit]], 0)</f>
        <v>147</v>
      </c>
      <c r="AH1314" s="7">
        <f>IFERROR((Orders[[#This Row],[Sales]]/Orders[[#This Row],[Profit_Prodcut/]])*100, "")</f>
        <v>220.8299319727891</v>
      </c>
      <c r="AI1314" s="9">
        <f>Orders[[#This Row],[Discount]]</f>
        <v>0.1</v>
      </c>
    </row>
    <row r="1315" spans="1:35">
      <c r="A1315">
        <v>18892</v>
      </c>
      <c r="B1315" t="s">
        <v>50</v>
      </c>
      <c r="C1315" s="9">
        <v>0.05</v>
      </c>
      <c r="D1315" s="7">
        <v>-1045.02</v>
      </c>
      <c r="E1315">
        <v>2.08</v>
      </c>
      <c r="F1315">
        <v>2.56</v>
      </c>
      <c r="G1315">
        <v>2358</v>
      </c>
      <c r="H1315" t="s">
        <v>2230</v>
      </c>
      <c r="I1315" t="s">
        <v>52</v>
      </c>
      <c r="J1315" t="s">
        <v>43</v>
      </c>
      <c r="K1315" t="s">
        <v>32</v>
      </c>
      <c r="L1315" t="s">
        <v>177</v>
      </c>
      <c r="M1315" t="s">
        <v>54</v>
      </c>
      <c r="N1315" t="s">
        <v>319</v>
      </c>
      <c r="O1315">
        <v>0.55000000000000004</v>
      </c>
      <c r="P1315" t="s">
        <v>36</v>
      </c>
      <c r="Q1315" t="s">
        <v>139</v>
      </c>
      <c r="R1315" t="s">
        <v>365</v>
      </c>
      <c r="S1315" t="s">
        <v>2058</v>
      </c>
      <c r="T1315">
        <v>33311</v>
      </c>
      <c r="U1315" s="1">
        <v>42049</v>
      </c>
      <c r="V1315" s="1">
        <v>42051</v>
      </c>
      <c r="W1315">
        <v>19</v>
      </c>
      <c r="X1315" s="6">
        <v>40.93</v>
      </c>
      <c r="Y1315">
        <v>88268</v>
      </c>
      <c r="Z1315">
        <v>2</v>
      </c>
      <c r="AA1315" s="10">
        <v>-2553.1799999999998</v>
      </c>
      <c r="AB1315">
        <v>2.15</v>
      </c>
      <c r="AC1315" t="s">
        <v>3059</v>
      </c>
      <c r="AD1315" t="s">
        <v>3070</v>
      </c>
      <c r="AE1315" t="str">
        <f>IF(Orders[[#This Row],[Discount]]&gt;0, "Discounted", "Non-Discounted")</f>
        <v>Discounted</v>
      </c>
      <c r="AF1315">
        <f>IF(Orders[[#This Row],[Profit]]&lt;0,Orders[[#This Row],[Profit]], 0)</f>
        <v>-1045.02</v>
      </c>
      <c r="AG1315">
        <f>IF(Orders[[#This Row],[Profit]]&gt;0,Orders[[#This Row],[Profit]], 0)</f>
        <v>0</v>
      </c>
      <c r="AH1315" s="7" t="str">
        <f>IFERROR((Orders[[#This Row],[Sales]]/Orders[[#This Row],[Profit_Prodcut/]])*100, "")</f>
        <v/>
      </c>
      <c r="AI1315" s="9">
        <f>Orders[[#This Row],[Discount]]</f>
        <v>0.05</v>
      </c>
    </row>
    <row r="1316" spans="1:35">
      <c r="A1316">
        <v>21772</v>
      </c>
      <c r="B1316" t="s">
        <v>50</v>
      </c>
      <c r="C1316" s="9">
        <v>0</v>
      </c>
      <c r="D1316" s="7">
        <v>167.16</v>
      </c>
      <c r="E1316">
        <v>7.28</v>
      </c>
      <c r="F1316">
        <v>1.77</v>
      </c>
      <c r="G1316">
        <v>2359</v>
      </c>
      <c r="H1316" t="s">
        <v>2231</v>
      </c>
      <c r="I1316" t="s">
        <v>52</v>
      </c>
      <c r="J1316" t="s">
        <v>43</v>
      </c>
      <c r="K1316" t="s">
        <v>32</v>
      </c>
      <c r="L1316" t="s">
        <v>96</v>
      </c>
      <c r="M1316" t="s">
        <v>34</v>
      </c>
      <c r="N1316" t="s">
        <v>2232</v>
      </c>
      <c r="O1316">
        <v>0.37</v>
      </c>
      <c r="P1316" t="s">
        <v>36</v>
      </c>
      <c r="Q1316" t="s">
        <v>139</v>
      </c>
      <c r="R1316" t="s">
        <v>365</v>
      </c>
      <c r="S1316" t="s">
        <v>2233</v>
      </c>
      <c r="T1316">
        <v>33917</v>
      </c>
      <c r="U1316" s="1">
        <v>42040</v>
      </c>
      <c r="V1316" s="1">
        <v>42040</v>
      </c>
      <c r="W1316">
        <v>7</v>
      </c>
      <c r="X1316" s="6">
        <v>53.42</v>
      </c>
      <c r="Y1316">
        <v>88265</v>
      </c>
      <c r="Z1316">
        <v>0</v>
      </c>
      <c r="AA1316" s="10">
        <v>312.92</v>
      </c>
      <c r="AB1316">
        <v>0</v>
      </c>
      <c r="AC1316" t="s">
        <v>3059</v>
      </c>
      <c r="AD1316" t="s">
        <v>3071</v>
      </c>
      <c r="AE1316" t="str">
        <f>IF(Orders[[#This Row],[Discount]]&gt;0, "Discounted", "Non-Discounted")</f>
        <v>Non-Discounted</v>
      </c>
      <c r="AF1316">
        <f>IF(Orders[[#This Row],[Profit]]&lt;0,Orders[[#This Row],[Profit]], 0)</f>
        <v>0</v>
      </c>
      <c r="AG1316">
        <f>IF(Orders[[#This Row],[Profit]]&gt;0,Orders[[#This Row],[Profit]], 0)</f>
        <v>167.16</v>
      </c>
      <c r="AH1316" s="7">
        <f>IFERROR((Orders[[#This Row],[Sales]]/Orders[[#This Row],[Profit_Prodcut/]])*100, "")</f>
        <v>31.957406078009093</v>
      </c>
      <c r="AI1316" s="9">
        <f>Orders[[#This Row],[Discount]]</f>
        <v>0</v>
      </c>
    </row>
    <row r="1317" spans="1:35">
      <c r="A1317">
        <v>24890</v>
      </c>
      <c r="B1317" t="s">
        <v>28</v>
      </c>
      <c r="C1317" s="9">
        <v>0.06</v>
      </c>
      <c r="D1317" s="7">
        <v>-344.82</v>
      </c>
      <c r="E1317">
        <v>8.33</v>
      </c>
      <c r="F1317">
        <v>1.99</v>
      </c>
      <c r="G1317">
        <v>2361</v>
      </c>
      <c r="H1317" t="s">
        <v>2234</v>
      </c>
      <c r="I1317" t="s">
        <v>52</v>
      </c>
      <c r="J1317" t="s">
        <v>31</v>
      </c>
      <c r="K1317" t="s">
        <v>80</v>
      </c>
      <c r="L1317" t="s">
        <v>183</v>
      </c>
      <c r="M1317" t="s">
        <v>54</v>
      </c>
      <c r="N1317" t="s">
        <v>417</v>
      </c>
      <c r="O1317">
        <v>0.52</v>
      </c>
      <c r="P1317" t="s">
        <v>36</v>
      </c>
      <c r="Q1317" t="s">
        <v>139</v>
      </c>
      <c r="R1317" t="s">
        <v>365</v>
      </c>
      <c r="S1317" t="s">
        <v>2235</v>
      </c>
      <c r="T1317">
        <v>32259</v>
      </c>
      <c r="U1317" s="1">
        <v>42060</v>
      </c>
      <c r="V1317" s="1">
        <v>42061</v>
      </c>
      <c r="W1317">
        <v>1</v>
      </c>
      <c r="X1317" s="6">
        <v>8.49</v>
      </c>
      <c r="Y1317">
        <v>88266</v>
      </c>
      <c r="Z1317">
        <v>1</v>
      </c>
      <c r="AA1317" s="10">
        <v>-4061.48</v>
      </c>
      <c r="AB1317">
        <v>0.54</v>
      </c>
      <c r="AC1317" t="s">
        <v>3059</v>
      </c>
      <c r="AD1317" t="s">
        <v>3070</v>
      </c>
      <c r="AE1317" t="str">
        <f>IF(Orders[[#This Row],[Discount]]&gt;0, "Discounted", "Non-Discounted")</f>
        <v>Discounted</v>
      </c>
      <c r="AF1317">
        <f>IF(Orders[[#This Row],[Profit]]&lt;0,Orders[[#This Row],[Profit]], 0)</f>
        <v>-344.82</v>
      </c>
      <c r="AG1317">
        <f>IF(Orders[[#This Row],[Profit]]&gt;0,Orders[[#This Row],[Profit]], 0)</f>
        <v>0</v>
      </c>
      <c r="AH1317" s="7" t="str">
        <f>IFERROR((Orders[[#This Row],[Sales]]/Orders[[#This Row],[Profit_Prodcut/]])*100, "")</f>
        <v/>
      </c>
      <c r="AI1317" s="9">
        <f>Orders[[#This Row],[Discount]]</f>
        <v>0.06</v>
      </c>
    </row>
    <row r="1318" spans="1:35">
      <c r="A1318">
        <v>19369</v>
      </c>
      <c r="B1318" t="s">
        <v>28</v>
      </c>
      <c r="C1318" s="9">
        <v>0</v>
      </c>
      <c r="D1318" s="7">
        <v>-61.53</v>
      </c>
      <c r="E1318">
        <v>5.77</v>
      </c>
      <c r="F1318">
        <v>5.92</v>
      </c>
      <c r="G1318">
        <v>2363</v>
      </c>
      <c r="H1318" t="s">
        <v>2236</v>
      </c>
      <c r="I1318" t="s">
        <v>52</v>
      </c>
      <c r="J1318" t="s">
        <v>43</v>
      </c>
      <c r="K1318" t="s">
        <v>44</v>
      </c>
      <c r="L1318" t="s">
        <v>53</v>
      </c>
      <c r="M1318" t="s">
        <v>89</v>
      </c>
      <c r="N1318" t="s">
        <v>2237</v>
      </c>
      <c r="O1318">
        <v>0.55000000000000004</v>
      </c>
      <c r="P1318" t="s">
        <v>36</v>
      </c>
      <c r="Q1318" t="s">
        <v>56</v>
      </c>
      <c r="R1318" t="s">
        <v>157</v>
      </c>
      <c r="S1318" t="s">
        <v>2120</v>
      </c>
      <c r="T1318">
        <v>44256</v>
      </c>
      <c r="U1318" s="1">
        <v>42105</v>
      </c>
      <c r="V1318" s="1">
        <v>42107</v>
      </c>
      <c r="W1318">
        <v>11</v>
      </c>
      <c r="X1318" s="6">
        <v>69.89</v>
      </c>
      <c r="Y1318">
        <v>90040</v>
      </c>
      <c r="Z1318">
        <v>2</v>
      </c>
      <c r="AA1318" s="10">
        <v>-88.03</v>
      </c>
      <c r="AB1318">
        <v>0</v>
      </c>
      <c r="AC1318" t="s">
        <v>3061</v>
      </c>
      <c r="AD1318" t="s">
        <v>3071</v>
      </c>
      <c r="AE1318" t="str">
        <f>IF(Orders[[#This Row],[Discount]]&gt;0, "Discounted", "Non-Discounted")</f>
        <v>Non-Discounted</v>
      </c>
      <c r="AF1318">
        <f>IF(Orders[[#This Row],[Profit]]&lt;0,Orders[[#This Row],[Profit]], 0)</f>
        <v>-61.53</v>
      </c>
      <c r="AG1318">
        <f>IF(Orders[[#This Row],[Profit]]&gt;0,Orders[[#This Row],[Profit]], 0)</f>
        <v>0</v>
      </c>
      <c r="AH1318" s="7" t="str">
        <f>IFERROR((Orders[[#This Row],[Sales]]/Orders[[#This Row],[Profit_Prodcut/]])*100, "")</f>
        <v/>
      </c>
      <c r="AI1318" s="9">
        <f>Orders[[#This Row],[Discount]]</f>
        <v>0</v>
      </c>
    </row>
    <row r="1319" spans="1:35">
      <c r="A1319">
        <v>21582</v>
      </c>
      <c r="B1319" t="s">
        <v>109</v>
      </c>
      <c r="C1319" s="9">
        <v>7.0000000000000007E-2</v>
      </c>
      <c r="D1319" s="7">
        <v>-41.97</v>
      </c>
      <c r="E1319">
        <v>5.98</v>
      </c>
      <c r="F1319">
        <v>5.79</v>
      </c>
      <c r="G1319">
        <v>2369</v>
      </c>
      <c r="H1319" t="s">
        <v>2238</v>
      </c>
      <c r="I1319" t="s">
        <v>52</v>
      </c>
      <c r="J1319" t="s">
        <v>117</v>
      </c>
      <c r="K1319" t="s">
        <v>32</v>
      </c>
      <c r="L1319" t="s">
        <v>96</v>
      </c>
      <c r="M1319" t="s">
        <v>62</v>
      </c>
      <c r="N1319" t="s">
        <v>126</v>
      </c>
      <c r="O1319">
        <v>0.36</v>
      </c>
      <c r="P1319" t="s">
        <v>36</v>
      </c>
      <c r="Q1319" t="s">
        <v>139</v>
      </c>
      <c r="R1319" t="s">
        <v>365</v>
      </c>
      <c r="S1319" t="s">
        <v>2239</v>
      </c>
      <c r="T1319">
        <v>33024</v>
      </c>
      <c r="U1319" s="1">
        <v>42017</v>
      </c>
      <c r="V1319" s="1">
        <v>42019</v>
      </c>
      <c r="W1319">
        <v>13</v>
      </c>
      <c r="X1319" s="6">
        <v>77.42</v>
      </c>
      <c r="Y1319">
        <v>90408</v>
      </c>
      <c r="Z1319">
        <v>2</v>
      </c>
      <c r="AA1319" s="10">
        <v>-54.21</v>
      </c>
      <c r="AB1319">
        <v>5.83</v>
      </c>
      <c r="AC1319" t="s">
        <v>3057</v>
      </c>
      <c r="AD1319" t="s">
        <v>3070</v>
      </c>
      <c r="AE1319" t="str">
        <f>IF(Orders[[#This Row],[Discount]]&gt;0, "Discounted", "Non-Discounted")</f>
        <v>Discounted</v>
      </c>
      <c r="AF1319">
        <f>IF(Orders[[#This Row],[Profit]]&lt;0,Orders[[#This Row],[Profit]], 0)</f>
        <v>-41.97</v>
      </c>
      <c r="AG1319">
        <f>IF(Orders[[#This Row],[Profit]]&gt;0,Orders[[#This Row],[Profit]], 0)</f>
        <v>0</v>
      </c>
      <c r="AH1319" s="7" t="str">
        <f>IFERROR((Orders[[#This Row],[Sales]]/Orders[[#This Row],[Profit_Prodcut/]])*100, "")</f>
        <v/>
      </c>
      <c r="AI1319" s="9">
        <f>Orders[[#This Row],[Discount]]</f>
        <v>7.0000000000000007E-2</v>
      </c>
    </row>
    <row r="1320" spans="1:35">
      <c r="A1320">
        <v>21988</v>
      </c>
      <c r="B1320" t="s">
        <v>59</v>
      </c>
      <c r="C1320" s="9">
        <v>0.01</v>
      </c>
      <c r="D1320" s="7">
        <v>-1.56</v>
      </c>
      <c r="E1320">
        <v>1.76</v>
      </c>
      <c r="F1320">
        <v>0.7</v>
      </c>
      <c r="G1320">
        <v>2372</v>
      </c>
      <c r="H1320" t="s">
        <v>2240</v>
      </c>
      <c r="I1320" t="s">
        <v>52</v>
      </c>
      <c r="J1320" t="s">
        <v>31</v>
      </c>
      <c r="K1320" t="s">
        <v>32</v>
      </c>
      <c r="L1320" t="s">
        <v>33</v>
      </c>
      <c r="M1320" t="s">
        <v>34</v>
      </c>
      <c r="N1320" t="s">
        <v>130</v>
      </c>
      <c r="O1320">
        <v>0.56000000000000005</v>
      </c>
      <c r="P1320" t="s">
        <v>36</v>
      </c>
      <c r="Q1320" t="s">
        <v>64</v>
      </c>
      <c r="R1320" t="s">
        <v>65</v>
      </c>
      <c r="S1320" t="s">
        <v>2241</v>
      </c>
      <c r="T1320">
        <v>55803</v>
      </c>
      <c r="U1320" s="1">
        <v>42078</v>
      </c>
      <c r="V1320" s="1">
        <v>42079</v>
      </c>
      <c r="W1320">
        <v>4</v>
      </c>
      <c r="X1320" s="6">
        <v>7.2</v>
      </c>
      <c r="Y1320">
        <v>90714</v>
      </c>
      <c r="Z1320">
        <v>1</v>
      </c>
      <c r="AA1320" s="10">
        <v>-21.67</v>
      </c>
      <c r="AB1320">
        <v>7.0000000000000007E-2</v>
      </c>
      <c r="AC1320" t="s">
        <v>3062</v>
      </c>
      <c r="AD1320" t="s">
        <v>3070</v>
      </c>
      <c r="AE1320" t="str">
        <f>IF(Orders[[#This Row],[Discount]]&gt;0, "Discounted", "Non-Discounted")</f>
        <v>Discounted</v>
      </c>
      <c r="AF1320">
        <f>IF(Orders[[#This Row],[Profit]]&lt;0,Orders[[#This Row],[Profit]], 0)</f>
        <v>-1.56</v>
      </c>
      <c r="AG1320">
        <f>IF(Orders[[#This Row],[Profit]]&gt;0,Orders[[#This Row],[Profit]], 0)</f>
        <v>0</v>
      </c>
      <c r="AH1320" s="7" t="str">
        <f>IFERROR((Orders[[#This Row],[Sales]]/Orders[[#This Row],[Profit_Prodcut/]])*100, "")</f>
        <v/>
      </c>
      <c r="AI1320" s="9">
        <f>Orders[[#This Row],[Discount]]</f>
        <v>0.01</v>
      </c>
    </row>
    <row r="1321" spans="1:35">
      <c r="A1321">
        <v>22827</v>
      </c>
      <c r="B1321" t="s">
        <v>28</v>
      </c>
      <c r="C1321" s="9">
        <v>0.05</v>
      </c>
      <c r="D1321" s="7">
        <v>-100.24</v>
      </c>
      <c r="E1321">
        <v>3.28</v>
      </c>
      <c r="F1321">
        <v>3.97</v>
      </c>
      <c r="G1321">
        <v>2376</v>
      </c>
      <c r="H1321" t="s">
        <v>2242</v>
      </c>
      <c r="I1321" t="s">
        <v>52</v>
      </c>
      <c r="J1321" t="s">
        <v>31</v>
      </c>
      <c r="K1321" t="s">
        <v>32</v>
      </c>
      <c r="L1321" t="s">
        <v>33</v>
      </c>
      <c r="M1321" t="s">
        <v>34</v>
      </c>
      <c r="N1321" t="s">
        <v>1795</v>
      </c>
      <c r="O1321">
        <v>0.56000000000000005</v>
      </c>
      <c r="P1321" t="s">
        <v>36</v>
      </c>
      <c r="Q1321" t="s">
        <v>37</v>
      </c>
      <c r="R1321" t="s">
        <v>1743</v>
      </c>
      <c r="S1321" t="s">
        <v>1744</v>
      </c>
      <c r="T1321">
        <v>83843</v>
      </c>
      <c r="U1321" s="1">
        <v>42068</v>
      </c>
      <c r="V1321" s="1">
        <v>42069</v>
      </c>
      <c r="W1321">
        <v>18</v>
      </c>
      <c r="X1321" s="6">
        <v>61.29</v>
      </c>
      <c r="Y1321">
        <v>91321</v>
      </c>
      <c r="Z1321">
        <v>1</v>
      </c>
      <c r="AA1321" s="10">
        <v>-163.55000000000001</v>
      </c>
      <c r="AB1321">
        <v>3.23</v>
      </c>
      <c r="AC1321" t="s">
        <v>3062</v>
      </c>
      <c r="AD1321" t="s">
        <v>3070</v>
      </c>
      <c r="AE1321" t="str">
        <f>IF(Orders[[#This Row],[Discount]]&gt;0, "Discounted", "Non-Discounted")</f>
        <v>Discounted</v>
      </c>
      <c r="AF1321">
        <f>IF(Orders[[#This Row],[Profit]]&lt;0,Orders[[#This Row],[Profit]], 0)</f>
        <v>-100.24</v>
      </c>
      <c r="AG1321">
        <f>IF(Orders[[#This Row],[Profit]]&gt;0,Orders[[#This Row],[Profit]], 0)</f>
        <v>0</v>
      </c>
      <c r="AH1321" s="7" t="str">
        <f>IFERROR((Orders[[#This Row],[Sales]]/Orders[[#This Row],[Profit_Prodcut/]])*100, "")</f>
        <v/>
      </c>
      <c r="AI1321" s="9">
        <f>Orders[[#This Row],[Discount]]</f>
        <v>0.05</v>
      </c>
    </row>
    <row r="1322" spans="1:35">
      <c r="A1322">
        <v>22828</v>
      </c>
      <c r="B1322" t="s">
        <v>28</v>
      </c>
      <c r="C1322" s="9">
        <v>0.03</v>
      </c>
      <c r="D1322" s="7">
        <v>-262.62</v>
      </c>
      <c r="E1322">
        <v>6.98</v>
      </c>
      <c r="F1322">
        <v>9.69</v>
      </c>
      <c r="G1322">
        <v>2376</v>
      </c>
      <c r="H1322" t="s">
        <v>2242</v>
      </c>
      <c r="I1322" t="s">
        <v>52</v>
      </c>
      <c r="J1322" t="s">
        <v>31</v>
      </c>
      <c r="K1322" t="s">
        <v>32</v>
      </c>
      <c r="L1322" t="s">
        <v>144</v>
      </c>
      <c r="M1322" t="s">
        <v>62</v>
      </c>
      <c r="N1322" t="s">
        <v>2243</v>
      </c>
      <c r="O1322">
        <v>0.83</v>
      </c>
      <c r="P1322" t="s">
        <v>36</v>
      </c>
      <c r="Q1322" t="s">
        <v>37</v>
      </c>
      <c r="R1322" t="s">
        <v>1743</v>
      </c>
      <c r="S1322" t="s">
        <v>1744</v>
      </c>
      <c r="T1322">
        <v>83843</v>
      </c>
      <c r="U1322" s="1">
        <v>42068</v>
      </c>
      <c r="V1322" s="1">
        <v>42070</v>
      </c>
      <c r="W1322">
        <v>15</v>
      </c>
      <c r="X1322" s="6">
        <v>109.15</v>
      </c>
      <c r="Y1322">
        <v>91321</v>
      </c>
      <c r="Z1322">
        <v>2</v>
      </c>
      <c r="AA1322" s="10">
        <v>-240.6</v>
      </c>
      <c r="AB1322">
        <v>3.38</v>
      </c>
      <c r="AC1322" t="s">
        <v>3062</v>
      </c>
      <c r="AD1322" t="s">
        <v>3070</v>
      </c>
      <c r="AE1322" t="str">
        <f>IF(Orders[[#This Row],[Discount]]&gt;0, "Discounted", "Non-Discounted")</f>
        <v>Discounted</v>
      </c>
      <c r="AF1322">
        <f>IF(Orders[[#This Row],[Profit]]&lt;0,Orders[[#This Row],[Profit]], 0)</f>
        <v>-262.62</v>
      </c>
      <c r="AG1322">
        <f>IF(Orders[[#This Row],[Profit]]&gt;0,Orders[[#This Row],[Profit]], 0)</f>
        <v>0</v>
      </c>
      <c r="AH1322" s="7" t="str">
        <f>IFERROR((Orders[[#This Row],[Sales]]/Orders[[#This Row],[Profit_Prodcut/]])*100, "")</f>
        <v/>
      </c>
      <c r="AI1322" s="9">
        <f>Orders[[#This Row],[Discount]]</f>
        <v>0.03</v>
      </c>
    </row>
    <row r="1323" spans="1:35">
      <c r="A1323">
        <v>18151</v>
      </c>
      <c r="B1323" t="s">
        <v>109</v>
      </c>
      <c r="C1323" s="9">
        <v>0.06</v>
      </c>
      <c r="D1323" s="7">
        <v>1019.71</v>
      </c>
      <c r="E1323">
        <v>122.99</v>
      </c>
      <c r="F1323">
        <v>19.989999999999998</v>
      </c>
      <c r="G1323">
        <v>2379</v>
      </c>
      <c r="H1323" t="s">
        <v>2244</v>
      </c>
      <c r="I1323" t="s">
        <v>52</v>
      </c>
      <c r="J1323" t="s">
        <v>61</v>
      </c>
      <c r="K1323" t="s">
        <v>32</v>
      </c>
      <c r="L1323" t="s">
        <v>112</v>
      </c>
      <c r="M1323" t="s">
        <v>62</v>
      </c>
      <c r="N1323" t="s">
        <v>2245</v>
      </c>
      <c r="O1323">
        <v>0.37</v>
      </c>
      <c r="P1323" t="s">
        <v>36</v>
      </c>
      <c r="Q1323" t="s">
        <v>64</v>
      </c>
      <c r="R1323" t="s">
        <v>303</v>
      </c>
      <c r="S1323" t="s">
        <v>2003</v>
      </c>
      <c r="T1323">
        <v>48135</v>
      </c>
      <c r="U1323" s="1">
        <v>42129</v>
      </c>
      <c r="V1323" s="1">
        <v>42131</v>
      </c>
      <c r="W1323">
        <v>12</v>
      </c>
      <c r="X1323" s="6">
        <v>1477.84</v>
      </c>
      <c r="Y1323">
        <v>86655</v>
      </c>
      <c r="Z1323">
        <v>2</v>
      </c>
      <c r="AA1323" s="10">
        <v>69</v>
      </c>
      <c r="AB1323">
        <v>94.33</v>
      </c>
      <c r="AC1323" t="s">
        <v>3060</v>
      </c>
      <c r="AD1323" t="s">
        <v>3070</v>
      </c>
      <c r="AE1323" t="str">
        <f>IF(Orders[[#This Row],[Discount]]&gt;0, "Discounted", "Non-Discounted")</f>
        <v>Discounted</v>
      </c>
      <c r="AF1323">
        <f>IF(Orders[[#This Row],[Profit]]&lt;0,Orders[[#This Row],[Profit]], 0)</f>
        <v>0</v>
      </c>
      <c r="AG1323">
        <f>IF(Orders[[#This Row],[Profit]]&gt;0,Orders[[#This Row],[Profit]], 0)</f>
        <v>1019.71</v>
      </c>
      <c r="AH1323" s="7">
        <f>IFERROR((Orders[[#This Row],[Sales]]/Orders[[#This Row],[Profit_Prodcut/]])*100, "")</f>
        <v>144.92747938139274</v>
      </c>
      <c r="AI1323" s="9">
        <f>Orders[[#This Row],[Discount]]</f>
        <v>0.06</v>
      </c>
    </row>
    <row r="1324" spans="1:35">
      <c r="A1324">
        <v>19898</v>
      </c>
      <c r="B1324" t="s">
        <v>40</v>
      </c>
      <c r="C1324" s="9">
        <v>7.0000000000000007E-2</v>
      </c>
      <c r="D1324" s="7">
        <v>19.04</v>
      </c>
      <c r="E1324">
        <v>3.38</v>
      </c>
      <c r="F1324">
        <v>0.85</v>
      </c>
      <c r="G1324">
        <v>2380</v>
      </c>
      <c r="H1324" t="s">
        <v>2246</v>
      </c>
      <c r="I1324" t="s">
        <v>52</v>
      </c>
      <c r="J1324" t="s">
        <v>61</v>
      </c>
      <c r="K1324" t="s">
        <v>32</v>
      </c>
      <c r="L1324" t="s">
        <v>33</v>
      </c>
      <c r="M1324" t="s">
        <v>34</v>
      </c>
      <c r="N1324" t="s">
        <v>1471</v>
      </c>
      <c r="O1324">
        <v>0.48</v>
      </c>
      <c r="P1324" t="s">
        <v>36</v>
      </c>
      <c r="Q1324" t="s">
        <v>64</v>
      </c>
      <c r="R1324" t="s">
        <v>303</v>
      </c>
      <c r="S1324" t="s">
        <v>2247</v>
      </c>
      <c r="T1324">
        <v>49505</v>
      </c>
      <c r="U1324" s="1">
        <v>42120</v>
      </c>
      <c r="V1324" s="1">
        <v>42122</v>
      </c>
      <c r="W1324">
        <v>9</v>
      </c>
      <c r="X1324" s="6">
        <v>29.08</v>
      </c>
      <c r="Y1324">
        <v>86654</v>
      </c>
      <c r="Z1324">
        <v>2</v>
      </c>
      <c r="AA1324" s="10">
        <v>65.47</v>
      </c>
      <c r="AB1324">
        <v>2.19</v>
      </c>
      <c r="AC1324" t="s">
        <v>3061</v>
      </c>
      <c r="AD1324" t="s">
        <v>3070</v>
      </c>
      <c r="AE1324" t="str">
        <f>IF(Orders[[#This Row],[Discount]]&gt;0, "Discounted", "Non-Discounted")</f>
        <v>Discounted</v>
      </c>
      <c r="AF1324">
        <f>IF(Orders[[#This Row],[Profit]]&lt;0,Orders[[#This Row],[Profit]], 0)</f>
        <v>0</v>
      </c>
      <c r="AG1324">
        <f>IF(Orders[[#This Row],[Profit]]&gt;0,Orders[[#This Row],[Profit]], 0)</f>
        <v>19.04</v>
      </c>
      <c r="AH1324" s="7">
        <f>IFERROR((Orders[[#This Row],[Sales]]/Orders[[#This Row],[Profit_Prodcut/]])*100, "")</f>
        <v>152.73109243697479</v>
      </c>
      <c r="AI1324" s="9">
        <f>Orders[[#This Row],[Discount]]</f>
        <v>7.0000000000000007E-2</v>
      </c>
    </row>
    <row r="1325" spans="1:35">
      <c r="A1325">
        <v>18152</v>
      </c>
      <c r="B1325" t="s">
        <v>109</v>
      </c>
      <c r="C1325" s="9">
        <v>0.08</v>
      </c>
      <c r="D1325" s="7">
        <v>-1069.72</v>
      </c>
      <c r="E1325">
        <v>68.81</v>
      </c>
      <c r="F1325">
        <v>60</v>
      </c>
      <c r="G1325">
        <v>2380</v>
      </c>
      <c r="H1325" t="s">
        <v>2246</v>
      </c>
      <c r="I1325" t="s">
        <v>42</v>
      </c>
      <c r="J1325" t="s">
        <v>61</v>
      </c>
      <c r="K1325" t="s">
        <v>32</v>
      </c>
      <c r="L1325" t="s">
        <v>260</v>
      </c>
      <c r="M1325" t="s">
        <v>46</v>
      </c>
      <c r="N1325" t="s">
        <v>2199</v>
      </c>
      <c r="O1325">
        <v>0.41</v>
      </c>
      <c r="P1325" t="s">
        <v>36</v>
      </c>
      <c r="Q1325" t="s">
        <v>64</v>
      </c>
      <c r="R1325" t="s">
        <v>303</v>
      </c>
      <c r="S1325" t="s">
        <v>2247</v>
      </c>
      <c r="T1325">
        <v>49505</v>
      </c>
      <c r="U1325" s="1">
        <v>42129</v>
      </c>
      <c r="V1325" s="1">
        <v>42131</v>
      </c>
      <c r="W1325">
        <v>17</v>
      </c>
      <c r="X1325" s="6">
        <v>1162.46</v>
      </c>
      <c r="Y1325">
        <v>86655</v>
      </c>
      <c r="Z1325">
        <v>2</v>
      </c>
      <c r="AA1325" s="10">
        <v>-92.02</v>
      </c>
      <c r="AB1325">
        <v>101.08</v>
      </c>
      <c r="AC1325" t="s">
        <v>3060</v>
      </c>
      <c r="AD1325" t="s">
        <v>3070</v>
      </c>
      <c r="AE1325" t="str">
        <f>IF(Orders[[#This Row],[Discount]]&gt;0, "Discounted", "Non-Discounted")</f>
        <v>Discounted</v>
      </c>
      <c r="AF1325">
        <f>IF(Orders[[#This Row],[Profit]]&lt;0,Orders[[#This Row],[Profit]], 0)</f>
        <v>-1069.72</v>
      </c>
      <c r="AG1325">
        <f>IF(Orders[[#This Row],[Profit]]&gt;0,Orders[[#This Row],[Profit]], 0)</f>
        <v>0</v>
      </c>
      <c r="AH1325" s="7" t="str">
        <f>IFERROR((Orders[[#This Row],[Sales]]/Orders[[#This Row],[Profit_Prodcut/]])*100, "")</f>
        <v/>
      </c>
      <c r="AI1325" s="9">
        <f>Orders[[#This Row],[Discount]]</f>
        <v>0.08</v>
      </c>
    </row>
    <row r="1326" spans="1:35">
      <c r="A1326">
        <v>1898</v>
      </c>
      <c r="B1326" t="s">
        <v>40</v>
      </c>
      <c r="C1326" s="9">
        <v>7.0000000000000007E-2</v>
      </c>
      <c r="D1326" s="7">
        <v>19.04</v>
      </c>
      <c r="E1326">
        <v>3.38</v>
      </c>
      <c r="F1326">
        <v>0.85</v>
      </c>
      <c r="G1326">
        <v>2382</v>
      </c>
      <c r="H1326" t="s">
        <v>2248</v>
      </c>
      <c r="I1326" t="s">
        <v>52</v>
      </c>
      <c r="J1326" t="s">
        <v>61</v>
      </c>
      <c r="K1326" t="s">
        <v>32</v>
      </c>
      <c r="L1326" t="s">
        <v>33</v>
      </c>
      <c r="M1326" t="s">
        <v>34</v>
      </c>
      <c r="N1326" t="s">
        <v>1471</v>
      </c>
      <c r="O1326">
        <v>0.48</v>
      </c>
      <c r="P1326" t="s">
        <v>36</v>
      </c>
      <c r="Q1326" t="s">
        <v>56</v>
      </c>
      <c r="R1326" t="s">
        <v>74</v>
      </c>
      <c r="S1326" t="s">
        <v>93</v>
      </c>
      <c r="T1326">
        <v>10024</v>
      </c>
      <c r="U1326" s="1">
        <v>42120</v>
      </c>
      <c r="V1326" s="1">
        <v>42122</v>
      </c>
      <c r="W1326">
        <v>34</v>
      </c>
      <c r="X1326" s="6">
        <v>109.86</v>
      </c>
      <c r="Y1326">
        <v>13606</v>
      </c>
      <c r="Z1326">
        <v>2</v>
      </c>
      <c r="AA1326" s="10">
        <v>17.329999999999998</v>
      </c>
      <c r="AB1326">
        <v>8.27</v>
      </c>
      <c r="AC1326" t="s">
        <v>3061</v>
      </c>
      <c r="AD1326" t="s">
        <v>3070</v>
      </c>
      <c r="AE1326" t="str">
        <f>IF(Orders[[#This Row],[Discount]]&gt;0, "Discounted", "Non-Discounted")</f>
        <v>Discounted</v>
      </c>
      <c r="AF1326">
        <f>IF(Orders[[#This Row],[Profit]]&lt;0,Orders[[#This Row],[Profit]], 0)</f>
        <v>0</v>
      </c>
      <c r="AG1326">
        <f>IF(Orders[[#This Row],[Profit]]&gt;0,Orders[[#This Row],[Profit]], 0)</f>
        <v>19.04</v>
      </c>
      <c r="AH1326" s="7">
        <f>IFERROR((Orders[[#This Row],[Sales]]/Orders[[#This Row],[Profit_Prodcut/]])*100, "")</f>
        <v>576.99579831932772</v>
      </c>
      <c r="AI1326" s="9">
        <f>Orders[[#This Row],[Discount]]</f>
        <v>7.0000000000000007E-2</v>
      </c>
    </row>
    <row r="1327" spans="1:35">
      <c r="A1327">
        <v>151</v>
      </c>
      <c r="B1327" t="s">
        <v>109</v>
      </c>
      <c r="C1327" s="9">
        <v>0.06</v>
      </c>
      <c r="D1327" s="7">
        <v>1408.19</v>
      </c>
      <c r="E1327">
        <v>122.99</v>
      </c>
      <c r="F1327">
        <v>19.989999999999998</v>
      </c>
      <c r="G1327">
        <v>2382</v>
      </c>
      <c r="H1327" t="s">
        <v>2248</v>
      </c>
      <c r="I1327" t="s">
        <v>52</v>
      </c>
      <c r="J1327" t="s">
        <v>61</v>
      </c>
      <c r="K1327" t="s">
        <v>32</v>
      </c>
      <c r="L1327" t="s">
        <v>112</v>
      </c>
      <c r="M1327" t="s">
        <v>62</v>
      </c>
      <c r="N1327" t="s">
        <v>2245</v>
      </c>
      <c r="O1327">
        <v>0.37</v>
      </c>
      <c r="P1327" t="s">
        <v>36</v>
      </c>
      <c r="Q1327" t="s">
        <v>56</v>
      </c>
      <c r="R1327" t="s">
        <v>74</v>
      </c>
      <c r="S1327" t="s">
        <v>93</v>
      </c>
      <c r="T1327">
        <v>10024</v>
      </c>
      <c r="U1327" s="1">
        <v>42129</v>
      </c>
      <c r="V1327" s="1">
        <v>42131</v>
      </c>
      <c r="W1327">
        <v>48</v>
      </c>
      <c r="X1327" s="6">
        <v>5911.35</v>
      </c>
      <c r="Y1327">
        <v>962</v>
      </c>
      <c r="Z1327">
        <v>2</v>
      </c>
      <c r="AA1327" s="10">
        <v>23.82</v>
      </c>
      <c r="AB1327">
        <v>377.32</v>
      </c>
      <c r="AC1327" t="s">
        <v>3060</v>
      </c>
      <c r="AD1327" t="s">
        <v>3070</v>
      </c>
      <c r="AE1327" t="str">
        <f>IF(Orders[[#This Row],[Discount]]&gt;0, "Discounted", "Non-Discounted")</f>
        <v>Discounted</v>
      </c>
      <c r="AF1327">
        <f>IF(Orders[[#This Row],[Profit]]&lt;0,Orders[[#This Row],[Profit]], 0)</f>
        <v>0</v>
      </c>
      <c r="AG1327">
        <f>IF(Orders[[#This Row],[Profit]]&gt;0,Orders[[#This Row],[Profit]], 0)</f>
        <v>1408.19</v>
      </c>
      <c r="AH1327" s="7">
        <f>IFERROR((Orders[[#This Row],[Sales]]/Orders[[#This Row],[Profit_Prodcut/]])*100, "")</f>
        <v>419.78355193546327</v>
      </c>
      <c r="AI1327" s="9">
        <f>Orders[[#This Row],[Discount]]</f>
        <v>0.06</v>
      </c>
    </row>
    <row r="1328" spans="1:35">
      <c r="A1328">
        <v>152</v>
      </c>
      <c r="B1328" t="s">
        <v>109</v>
      </c>
      <c r="C1328" s="9">
        <v>0.08</v>
      </c>
      <c r="D1328" s="7">
        <v>-1069.72</v>
      </c>
      <c r="E1328">
        <v>68.81</v>
      </c>
      <c r="F1328">
        <v>60</v>
      </c>
      <c r="G1328">
        <v>2382</v>
      </c>
      <c r="H1328" t="s">
        <v>2248</v>
      </c>
      <c r="I1328" t="s">
        <v>42</v>
      </c>
      <c r="J1328" t="s">
        <v>61</v>
      </c>
      <c r="K1328" t="s">
        <v>32</v>
      </c>
      <c r="L1328" t="s">
        <v>260</v>
      </c>
      <c r="M1328" t="s">
        <v>46</v>
      </c>
      <c r="N1328" t="s">
        <v>2199</v>
      </c>
      <c r="O1328">
        <v>0.41</v>
      </c>
      <c r="P1328" t="s">
        <v>36</v>
      </c>
      <c r="Q1328" t="s">
        <v>56</v>
      </c>
      <c r="R1328" t="s">
        <v>74</v>
      </c>
      <c r="S1328" t="s">
        <v>93</v>
      </c>
      <c r="T1328">
        <v>10024</v>
      </c>
      <c r="U1328" s="1">
        <v>42129</v>
      </c>
      <c r="V1328" s="1">
        <v>42131</v>
      </c>
      <c r="W1328">
        <v>68</v>
      </c>
      <c r="X1328" s="6">
        <v>4649.8500000000004</v>
      </c>
      <c r="Y1328">
        <v>962</v>
      </c>
      <c r="Z1328">
        <v>2</v>
      </c>
      <c r="AA1328" s="10">
        <v>-23.01</v>
      </c>
      <c r="AB1328">
        <v>404.33</v>
      </c>
      <c r="AC1328" t="s">
        <v>3060</v>
      </c>
      <c r="AD1328" t="s">
        <v>3070</v>
      </c>
      <c r="AE1328" t="str">
        <f>IF(Orders[[#This Row],[Discount]]&gt;0, "Discounted", "Non-Discounted")</f>
        <v>Discounted</v>
      </c>
      <c r="AF1328">
        <f>IF(Orders[[#This Row],[Profit]]&lt;0,Orders[[#This Row],[Profit]], 0)</f>
        <v>-1069.72</v>
      </c>
      <c r="AG1328">
        <f>IF(Orders[[#This Row],[Profit]]&gt;0,Orders[[#This Row],[Profit]], 0)</f>
        <v>0</v>
      </c>
      <c r="AH1328" s="7" t="str">
        <f>IFERROR((Orders[[#This Row],[Sales]]/Orders[[#This Row],[Profit_Prodcut/]])*100, "")</f>
        <v/>
      </c>
      <c r="AI1328" s="9">
        <f>Orders[[#This Row],[Discount]]</f>
        <v>0.08</v>
      </c>
    </row>
    <row r="1329" spans="1:35">
      <c r="A1329">
        <v>21171</v>
      </c>
      <c r="B1329" t="s">
        <v>50</v>
      </c>
      <c r="C1329" s="9">
        <v>0.1</v>
      </c>
      <c r="D1329" s="7">
        <v>2000.11</v>
      </c>
      <c r="E1329">
        <v>130.97999999999999</v>
      </c>
      <c r="F1329">
        <v>30</v>
      </c>
      <c r="G1329">
        <v>2385</v>
      </c>
      <c r="H1329" t="s">
        <v>2249</v>
      </c>
      <c r="I1329" t="s">
        <v>42</v>
      </c>
      <c r="J1329" t="s">
        <v>61</v>
      </c>
      <c r="K1329" t="s">
        <v>44</v>
      </c>
      <c r="L1329" t="s">
        <v>45</v>
      </c>
      <c r="M1329" t="s">
        <v>46</v>
      </c>
      <c r="N1329" t="s">
        <v>549</v>
      </c>
      <c r="O1329">
        <v>0.78</v>
      </c>
      <c r="P1329" t="s">
        <v>36</v>
      </c>
      <c r="Q1329" t="s">
        <v>37</v>
      </c>
      <c r="R1329" t="s">
        <v>369</v>
      </c>
      <c r="S1329" t="s">
        <v>2250</v>
      </c>
      <c r="T1329">
        <v>88001</v>
      </c>
      <c r="U1329" s="1">
        <v>42146</v>
      </c>
      <c r="V1329" s="1">
        <v>42148</v>
      </c>
      <c r="W1329">
        <v>18</v>
      </c>
      <c r="X1329" s="6">
        <v>2259.9899999999998</v>
      </c>
      <c r="Y1329">
        <v>89184</v>
      </c>
      <c r="Z1329">
        <v>2</v>
      </c>
      <c r="AA1329" s="10">
        <v>88.5</v>
      </c>
      <c r="AB1329">
        <v>251.11</v>
      </c>
      <c r="AC1329" t="s">
        <v>3060</v>
      </c>
      <c r="AD1329" t="s">
        <v>3070</v>
      </c>
      <c r="AE1329" t="str">
        <f>IF(Orders[[#This Row],[Discount]]&gt;0, "Discounted", "Non-Discounted")</f>
        <v>Discounted</v>
      </c>
      <c r="AF1329">
        <f>IF(Orders[[#This Row],[Profit]]&lt;0,Orders[[#This Row],[Profit]], 0)</f>
        <v>0</v>
      </c>
      <c r="AG1329">
        <f>IF(Orders[[#This Row],[Profit]]&gt;0,Orders[[#This Row],[Profit]], 0)</f>
        <v>2000.11</v>
      </c>
      <c r="AH1329" s="7">
        <f>IFERROR((Orders[[#This Row],[Sales]]/Orders[[#This Row],[Profit_Prodcut/]])*100, "")</f>
        <v>112.99328536930469</v>
      </c>
      <c r="AI1329" s="9">
        <f>Orders[[#This Row],[Discount]]</f>
        <v>0.1</v>
      </c>
    </row>
    <row r="1330" spans="1:35">
      <c r="A1330">
        <v>23557</v>
      </c>
      <c r="B1330" t="s">
        <v>40</v>
      </c>
      <c r="C1330" s="9">
        <v>0.06</v>
      </c>
      <c r="D1330" s="7">
        <v>-45.64</v>
      </c>
      <c r="E1330">
        <v>4.7699999999999996</v>
      </c>
      <c r="F1330">
        <v>2.39</v>
      </c>
      <c r="G1330">
        <v>2391</v>
      </c>
      <c r="H1330" t="s">
        <v>2251</v>
      </c>
      <c r="I1330" t="s">
        <v>52</v>
      </c>
      <c r="J1330" t="s">
        <v>31</v>
      </c>
      <c r="K1330" t="s">
        <v>80</v>
      </c>
      <c r="L1330" t="s">
        <v>183</v>
      </c>
      <c r="M1330" t="s">
        <v>54</v>
      </c>
      <c r="N1330" t="s">
        <v>2252</v>
      </c>
      <c r="O1330">
        <v>0.72</v>
      </c>
      <c r="P1330" t="s">
        <v>36</v>
      </c>
      <c r="Q1330" t="s">
        <v>56</v>
      </c>
      <c r="R1330" t="s">
        <v>74</v>
      </c>
      <c r="S1330" t="s">
        <v>2253</v>
      </c>
      <c r="T1330">
        <v>11572</v>
      </c>
      <c r="U1330" s="1">
        <v>42149</v>
      </c>
      <c r="V1330" s="1">
        <v>42150</v>
      </c>
      <c r="W1330">
        <v>9</v>
      </c>
      <c r="X1330" s="6">
        <v>42.46</v>
      </c>
      <c r="Y1330">
        <v>91122</v>
      </c>
      <c r="Z1330">
        <v>1</v>
      </c>
      <c r="AA1330" s="10">
        <v>-107.49</v>
      </c>
      <c r="AB1330">
        <v>2.71</v>
      </c>
      <c r="AC1330" t="s">
        <v>3060</v>
      </c>
      <c r="AD1330" t="s">
        <v>3070</v>
      </c>
      <c r="AE1330" t="str">
        <f>IF(Orders[[#This Row],[Discount]]&gt;0, "Discounted", "Non-Discounted")</f>
        <v>Discounted</v>
      </c>
      <c r="AF1330">
        <f>IF(Orders[[#This Row],[Profit]]&lt;0,Orders[[#This Row],[Profit]], 0)</f>
        <v>-45.64</v>
      </c>
      <c r="AG1330">
        <f>IF(Orders[[#This Row],[Profit]]&gt;0,Orders[[#This Row],[Profit]], 0)</f>
        <v>0</v>
      </c>
      <c r="AH1330" s="7" t="str">
        <f>IFERROR((Orders[[#This Row],[Sales]]/Orders[[#This Row],[Profit_Prodcut/]])*100, "")</f>
        <v/>
      </c>
      <c r="AI1330" s="9">
        <f>Orders[[#This Row],[Discount]]</f>
        <v>0.06</v>
      </c>
    </row>
    <row r="1331" spans="1:35">
      <c r="A1331">
        <v>23558</v>
      </c>
      <c r="B1331" t="s">
        <v>40</v>
      </c>
      <c r="C1331" s="9">
        <v>0.1</v>
      </c>
      <c r="D1331" s="7">
        <v>204.49</v>
      </c>
      <c r="E1331">
        <v>27.18</v>
      </c>
      <c r="F1331">
        <v>8.23</v>
      </c>
      <c r="G1331">
        <v>2391</v>
      </c>
      <c r="H1331" t="s">
        <v>2251</v>
      </c>
      <c r="I1331" t="s">
        <v>52</v>
      </c>
      <c r="J1331" t="s">
        <v>31</v>
      </c>
      <c r="K1331" t="s">
        <v>32</v>
      </c>
      <c r="L1331" t="s">
        <v>72</v>
      </c>
      <c r="M1331" t="s">
        <v>62</v>
      </c>
      <c r="N1331" t="s">
        <v>2254</v>
      </c>
      <c r="O1331">
        <v>0.38</v>
      </c>
      <c r="P1331" t="s">
        <v>36</v>
      </c>
      <c r="Q1331" t="s">
        <v>56</v>
      </c>
      <c r="R1331" t="s">
        <v>74</v>
      </c>
      <c r="S1331" t="s">
        <v>2253</v>
      </c>
      <c r="T1331">
        <v>11572</v>
      </c>
      <c r="U1331" s="1">
        <v>42149</v>
      </c>
      <c r="V1331" s="1">
        <v>42151</v>
      </c>
      <c r="W1331">
        <v>12</v>
      </c>
      <c r="X1331" s="6">
        <v>314.06</v>
      </c>
      <c r="Y1331">
        <v>91122</v>
      </c>
      <c r="Z1331">
        <v>2</v>
      </c>
      <c r="AA1331" s="10">
        <v>65.11</v>
      </c>
      <c r="AB1331">
        <v>34.9</v>
      </c>
      <c r="AC1331" t="s">
        <v>3060</v>
      </c>
      <c r="AD1331" t="s">
        <v>3070</v>
      </c>
      <c r="AE1331" t="str">
        <f>IF(Orders[[#This Row],[Discount]]&gt;0, "Discounted", "Non-Discounted")</f>
        <v>Discounted</v>
      </c>
      <c r="AF1331">
        <f>IF(Orders[[#This Row],[Profit]]&lt;0,Orders[[#This Row],[Profit]], 0)</f>
        <v>0</v>
      </c>
      <c r="AG1331">
        <f>IF(Orders[[#This Row],[Profit]]&gt;0,Orders[[#This Row],[Profit]], 0)</f>
        <v>204.49</v>
      </c>
      <c r="AH1331" s="7">
        <f>IFERROR((Orders[[#This Row],[Sales]]/Orders[[#This Row],[Profit_Prodcut/]])*100, "")</f>
        <v>153.58208225341093</v>
      </c>
      <c r="AI1331" s="9">
        <f>Orders[[#This Row],[Discount]]</f>
        <v>0.1</v>
      </c>
    </row>
    <row r="1332" spans="1:35">
      <c r="A1332">
        <v>21462</v>
      </c>
      <c r="B1332" t="s">
        <v>40</v>
      </c>
      <c r="C1332" s="9">
        <v>0</v>
      </c>
      <c r="D1332" s="7">
        <v>-1456</v>
      </c>
      <c r="E1332">
        <v>999.99</v>
      </c>
      <c r="F1332">
        <v>13.99</v>
      </c>
      <c r="G1332">
        <v>2391</v>
      </c>
      <c r="H1332" t="s">
        <v>2251</v>
      </c>
      <c r="I1332" t="s">
        <v>52</v>
      </c>
      <c r="J1332" t="s">
        <v>31</v>
      </c>
      <c r="K1332" t="s">
        <v>80</v>
      </c>
      <c r="L1332" t="s">
        <v>88</v>
      </c>
      <c r="M1332" t="s">
        <v>89</v>
      </c>
      <c r="N1332" t="s">
        <v>533</v>
      </c>
      <c r="O1332">
        <v>0.36</v>
      </c>
      <c r="P1332" t="s">
        <v>36</v>
      </c>
      <c r="Q1332" t="s">
        <v>56</v>
      </c>
      <c r="R1332" t="s">
        <v>74</v>
      </c>
      <c r="S1332" t="s">
        <v>2253</v>
      </c>
      <c r="T1332">
        <v>11572</v>
      </c>
      <c r="U1332" s="1">
        <v>42159</v>
      </c>
      <c r="V1332" s="1">
        <v>42161</v>
      </c>
      <c r="W1332">
        <v>1</v>
      </c>
      <c r="X1332" s="6">
        <v>1009.99</v>
      </c>
      <c r="Y1332">
        <v>91123</v>
      </c>
      <c r="Z1332">
        <v>2</v>
      </c>
      <c r="AA1332" s="10">
        <v>-144.16</v>
      </c>
      <c r="AB1332">
        <v>0</v>
      </c>
      <c r="AC1332" t="s">
        <v>3058</v>
      </c>
      <c r="AD1332" t="s">
        <v>3071</v>
      </c>
      <c r="AE1332" t="str">
        <f>IF(Orders[[#This Row],[Discount]]&gt;0, "Discounted", "Non-Discounted")</f>
        <v>Non-Discounted</v>
      </c>
      <c r="AF1332">
        <f>IF(Orders[[#This Row],[Profit]]&lt;0,Orders[[#This Row],[Profit]], 0)</f>
        <v>-1456</v>
      </c>
      <c r="AG1332">
        <f>IF(Orders[[#This Row],[Profit]]&gt;0,Orders[[#This Row],[Profit]], 0)</f>
        <v>0</v>
      </c>
      <c r="AH1332" s="7" t="str">
        <f>IFERROR((Orders[[#This Row],[Sales]]/Orders[[#This Row],[Profit_Prodcut/]])*100, "")</f>
        <v/>
      </c>
      <c r="AI1332" s="9">
        <f>Orders[[#This Row],[Discount]]</f>
        <v>0</v>
      </c>
    </row>
    <row r="1333" spans="1:35">
      <c r="A1333">
        <v>21463</v>
      </c>
      <c r="B1333" t="s">
        <v>40</v>
      </c>
      <c r="C1333" s="9">
        <v>0.05</v>
      </c>
      <c r="D1333" s="7">
        <v>-22.56</v>
      </c>
      <c r="E1333">
        <v>6.48</v>
      </c>
      <c r="F1333">
        <v>5.14</v>
      </c>
      <c r="G1333">
        <v>2391</v>
      </c>
      <c r="H1333" t="s">
        <v>2251</v>
      </c>
      <c r="I1333" t="s">
        <v>30</v>
      </c>
      <c r="J1333" t="s">
        <v>31</v>
      </c>
      <c r="K1333" t="s">
        <v>32</v>
      </c>
      <c r="L1333" t="s">
        <v>96</v>
      </c>
      <c r="M1333" t="s">
        <v>62</v>
      </c>
      <c r="N1333" t="s">
        <v>941</v>
      </c>
      <c r="O1333">
        <v>0.37</v>
      </c>
      <c r="P1333" t="s">
        <v>36</v>
      </c>
      <c r="Q1333" t="s">
        <v>56</v>
      </c>
      <c r="R1333" t="s">
        <v>74</v>
      </c>
      <c r="S1333" t="s">
        <v>2253</v>
      </c>
      <c r="T1333">
        <v>11572</v>
      </c>
      <c r="U1333" s="1">
        <v>42159</v>
      </c>
      <c r="V1333" s="1">
        <v>42160</v>
      </c>
      <c r="W1333">
        <v>13</v>
      </c>
      <c r="X1333" s="6">
        <v>92.16</v>
      </c>
      <c r="Y1333">
        <v>91123</v>
      </c>
      <c r="Z1333">
        <v>1</v>
      </c>
      <c r="AA1333" s="10">
        <v>-24.48</v>
      </c>
      <c r="AB1333">
        <v>4.8499999999999996</v>
      </c>
      <c r="AC1333" t="s">
        <v>3058</v>
      </c>
      <c r="AD1333" t="s">
        <v>3070</v>
      </c>
      <c r="AE1333" t="str">
        <f>IF(Orders[[#This Row],[Discount]]&gt;0, "Discounted", "Non-Discounted")</f>
        <v>Discounted</v>
      </c>
      <c r="AF1333">
        <f>IF(Orders[[#This Row],[Profit]]&lt;0,Orders[[#This Row],[Profit]], 0)</f>
        <v>-22.56</v>
      </c>
      <c r="AG1333">
        <f>IF(Orders[[#This Row],[Profit]]&gt;0,Orders[[#This Row],[Profit]], 0)</f>
        <v>0</v>
      </c>
      <c r="AH1333" s="7" t="str">
        <f>IFERROR((Orders[[#This Row],[Sales]]/Orders[[#This Row],[Profit_Prodcut/]])*100, "")</f>
        <v/>
      </c>
      <c r="AI1333" s="9">
        <f>Orders[[#This Row],[Discount]]</f>
        <v>0.05</v>
      </c>
    </row>
    <row r="1334" spans="1:35">
      <c r="A1334">
        <v>18277</v>
      </c>
      <c r="B1334" t="s">
        <v>59</v>
      </c>
      <c r="C1334" s="9">
        <v>0.02</v>
      </c>
      <c r="D1334" s="7">
        <v>-1191.53</v>
      </c>
      <c r="E1334">
        <v>6.48</v>
      </c>
      <c r="F1334">
        <v>7.91</v>
      </c>
      <c r="G1334">
        <v>2393</v>
      </c>
      <c r="H1334" t="s">
        <v>2255</v>
      </c>
      <c r="I1334" t="s">
        <v>52</v>
      </c>
      <c r="J1334" t="s">
        <v>31</v>
      </c>
      <c r="K1334" t="s">
        <v>32</v>
      </c>
      <c r="L1334" t="s">
        <v>96</v>
      </c>
      <c r="M1334" t="s">
        <v>62</v>
      </c>
      <c r="N1334" t="s">
        <v>2256</v>
      </c>
      <c r="O1334">
        <v>0.37</v>
      </c>
      <c r="P1334" t="s">
        <v>36</v>
      </c>
      <c r="Q1334" t="s">
        <v>139</v>
      </c>
      <c r="R1334" t="s">
        <v>390</v>
      </c>
      <c r="S1334" t="s">
        <v>655</v>
      </c>
      <c r="T1334">
        <v>30076</v>
      </c>
      <c r="U1334" s="1">
        <v>42153</v>
      </c>
      <c r="V1334" s="1">
        <v>42155</v>
      </c>
      <c r="W1334">
        <v>2</v>
      </c>
      <c r="X1334" s="6">
        <v>16.5</v>
      </c>
      <c r="Y1334">
        <v>86950</v>
      </c>
      <c r="Z1334">
        <v>2</v>
      </c>
      <c r="AA1334" s="10">
        <v>-7221.37</v>
      </c>
      <c r="AB1334">
        <v>0.34</v>
      </c>
      <c r="AC1334" t="s">
        <v>3060</v>
      </c>
      <c r="AD1334" t="s">
        <v>3070</v>
      </c>
      <c r="AE1334" t="str">
        <f>IF(Orders[[#This Row],[Discount]]&gt;0, "Discounted", "Non-Discounted")</f>
        <v>Discounted</v>
      </c>
      <c r="AF1334">
        <f>IF(Orders[[#This Row],[Profit]]&lt;0,Orders[[#This Row],[Profit]], 0)</f>
        <v>-1191.53</v>
      </c>
      <c r="AG1334">
        <f>IF(Orders[[#This Row],[Profit]]&gt;0,Orders[[#This Row],[Profit]], 0)</f>
        <v>0</v>
      </c>
      <c r="AH1334" s="7" t="str">
        <f>IFERROR((Orders[[#This Row],[Sales]]/Orders[[#This Row],[Profit_Prodcut/]])*100, "")</f>
        <v/>
      </c>
      <c r="AI1334" s="9">
        <f>Orders[[#This Row],[Discount]]</f>
        <v>0.02</v>
      </c>
    </row>
    <row r="1335" spans="1:35">
      <c r="A1335">
        <v>18197</v>
      </c>
      <c r="B1335" t="s">
        <v>28</v>
      </c>
      <c r="C1335" s="9">
        <v>0.06</v>
      </c>
      <c r="D1335" s="7">
        <v>-45.01</v>
      </c>
      <c r="E1335">
        <v>105.29</v>
      </c>
      <c r="F1335">
        <v>10.119999999999999</v>
      </c>
      <c r="G1335">
        <v>2393</v>
      </c>
      <c r="H1335" t="s">
        <v>2255</v>
      </c>
      <c r="I1335" t="s">
        <v>52</v>
      </c>
      <c r="J1335" t="s">
        <v>31</v>
      </c>
      <c r="K1335" t="s">
        <v>44</v>
      </c>
      <c r="L1335" t="s">
        <v>53</v>
      </c>
      <c r="M1335" t="s">
        <v>239</v>
      </c>
      <c r="N1335" t="s">
        <v>1509</v>
      </c>
      <c r="O1335">
        <v>0.79</v>
      </c>
      <c r="P1335" t="s">
        <v>36</v>
      </c>
      <c r="Q1335" t="s">
        <v>139</v>
      </c>
      <c r="R1335" t="s">
        <v>390</v>
      </c>
      <c r="S1335" t="s">
        <v>655</v>
      </c>
      <c r="T1335">
        <v>30076</v>
      </c>
      <c r="U1335" s="1">
        <v>42008</v>
      </c>
      <c r="V1335" s="1">
        <v>42010</v>
      </c>
      <c r="W1335">
        <v>12</v>
      </c>
      <c r="X1335" s="6">
        <v>1202.6600000000001</v>
      </c>
      <c r="Y1335">
        <v>86951</v>
      </c>
      <c r="Z1335">
        <v>2</v>
      </c>
      <c r="AA1335" s="10">
        <v>-3.74</v>
      </c>
      <c r="AB1335">
        <v>76.77</v>
      </c>
      <c r="AC1335" t="s">
        <v>3057</v>
      </c>
      <c r="AD1335" t="s">
        <v>3070</v>
      </c>
      <c r="AE1335" t="str">
        <f>IF(Orders[[#This Row],[Discount]]&gt;0, "Discounted", "Non-Discounted")</f>
        <v>Discounted</v>
      </c>
      <c r="AF1335">
        <f>IF(Orders[[#This Row],[Profit]]&lt;0,Orders[[#This Row],[Profit]], 0)</f>
        <v>-45.01</v>
      </c>
      <c r="AG1335">
        <f>IF(Orders[[#This Row],[Profit]]&gt;0,Orders[[#This Row],[Profit]], 0)</f>
        <v>0</v>
      </c>
      <c r="AH1335" s="7" t="str">
        <f>IFERROR((Orders[[#This Row],[Sales]]/Orders[[#This Row],[Profit_Prodcut/]])*100, "")</f>
        <v/>
      </c>
      <c r="AI1335" s="9">
        <f>Orders[[#This Row],[Discount]]</f>
        <v>0.06</v>
      </c>
    </row>
    <row r="1336" spans="1:35">
      <c r="A1336">
        <v>20197</v>
      </c>
      <c r="B1336" t="s">
        <v>50</v>
      </c>
      <c r="C1336" s="9">
        <v>0.01</v>
      </c>
      <c r="D1336" s="7">
        <v>39.21</v>
      </c>
      <c r="E1336">
        <v>11.7</v>
      </c>
      <c r="F1336">
        <v>5.63</v>
      </c>
      <c r="G1336">
        <v>2394</v>
      </c>
      <c r="H1336" t="s">
        <v>2257</v>
      </c>
      <c r="I1336" t="s">
        <v>52</v>
      </c>
      <c r="J1336" t="s">
        <v>31</v>
      </c>
      <c r="K1336" t="s">
        <v>32</v>
      </c>
      <c r="L1336" t="s">
        <v>112</v>
      </c>
      <c r="M1336" t="s">
        <v>62</v>
      </c>
      <c r="N1336" t="s">
        <v>2258</v>
      </c>
      <c r="O1336">
        <v>0.4</v>
      </c>
      <c r="P1336" t="s">
        <v>36</v>
      </c>
      <c r="Q1336" t="s">
        <v>139</v>
      </c>
      <c r="R1336" t="s">
        <v>390</v>
      </c>
      <c r="S1336" t="s">
        <v>2259</v>
      </c>
      <c r="T1336">
        <v>30328</v>
      </c>
      <c r="U1336" s="1">
        <v>42125</v>
      </c>
      <c r="V1336" s="1">
        <v>42127</v>
      </c>
      <c r="W1336">
        <v>16</v>
      </c>
      <c r="X1336" s="6">
        <v>196.69</v>
      </c>
      <c r="Y1336">
        <v>86949</v>
      </c>
      <c r="Z1336">
        <v>2</v>
      </c>
      <c r="AA1336" s="10">
        <v>19.93</v>
      </c>
      <c r="AB1336">
        <v>1.99</v>
      </c>
      <c r="AC1336" t="s">
        <v>3060</v>
      </c>
      <c r="AD1336" t="s">
        <v>3070</v>
      </c>
      <c r="AE1336" t="str">
        <f>IF(Orders[[#This Row],[Discount]]&gt;0, "Discounted", "Non-Discounted")</f>
        <v>Discounted</v>
      </c>
      <c r="AF1336">
        <f>IF(Orders[[#This Row],[Profit]]&lt;0,Orders[[#This Row],[Profit]], 0)</f>
        <v>0</v>
      </c>
      <c r="AG1336">
        <f>IF(Orders[[#This Row],[Profit]]&gt;0,Orders[[#This Row],[Profit]], 0)</f>
        <v>39.21</v>
      </c>
      <c r="AH1336" s="7">
        <f>IFERROR((Orders[[#This Row],[Sales]]/Orders[[#This Row],[Profit_Prodcut/]])*100, "")</f>
        <v>501.63223667431777</v>
      </c>
      <c r="AI1336" s="9">
        <f>Orders[[#This Row],[Discount]]</f>
        <v>0.01</v>
      </c>
    </row>
    <row r="1337" spans="1:35">
      <c r="A1337">
        <v>20198</v>
      </c>
      <c r="B1337" t="s">
        <v>50</v>
      </c>
      <c r="C1337" s="9">
        <v>0.03</v>
      </c>
      <c r="D1337" s="7">
        <v>100.38</v>
      </c>
      <c r="E1337">
        <v>4.55</v>
      </c>
      <c r="F1337">
        <v>1.49</v>
      </c>
      <c r="G1337">
        <v>2394</v>
      </c>
      <c r="H1337" t="s">
        <v>2257</v>
      </c>
      <c r="I1337" t="s">
        <v>52</v>
      </c>
      <c r="J1337" t="s">
        <v>31</v>
      </c>
      <c r="K1337" t="s">
        <v>32</v>
      </c>
      <c r="L1337" t="s">
        <v>112</v>
      </c>
      <c r="M1337" t="s">
        <v>62</v>
      </c>
      <c r="N1337" t="s">
        <v>1443</v>
      </c>
      <c r="O1337">
        <v>0.35</v>
      </c>
      <c r="P1337" t="s">
        <v>36</v>
      </c>
      <c r="Q1337" t="s">
        <v>139</v>
      </c>
      <c r="R1337" t="s">
        <v>390</v>
      </c>
      <c r="S1337" t="s">
        <v>2259</v>
      </c>
      <c r="T1337">
        <v>30328</v>
      </c>
      <c r="U1337" s="1">
        <v>42125</v>
      </c>
      <c r="V1337" s="1">
        <v>42125</v>
      </c>
      <c r="W1337">
        <v>9</v>
      </c>
      <c r="X1337" s="6">
        <v>40.28</v>
      </c>
      <c r="Y1337">
        <v>86949</v>
      </c>
      <c r="Z1337">
        <v>0</v>
      </c>
      <c r="AA1337" s="10">
        <v>249.21</v>
      </c>
      <c r="AB1337">
        <v>1.25</v>
      </c>
      <c r="AC1337" t="s">
        <v>3060</v>
      </c>
      <c r="AD1337" t="s">
        <v>3070</v>
      </c>
      <c r="AE1337" t="str">
        <f>IF(Orders[[#This Row],[Discount]]&gt;0, "Discounted", "Non-Discounted")</f>
        <v>Discounted</v>
      </c>
      <c r="AF1337">
        <f>IF(Orders[[#This Row],[Profit]]&lt;0,Orders[[#This Row],[Profit]], 0)</f>
        <v>0</v>
      </c>
      <c r="AG1337">
        <f>IF(Orders[[#This Row],[Profit]]&gt;0,Orders[[#This Row],[Profit]], 0)</f>
        <v>100.38</v>
      </c>
      <c r="AH1337" s="7">
        <f>IFERROR((Orders[[#This Row],[Sales]]/Orders[[#This Row],[Profit_Prodcut/]])*100, "")</f>
        <v>40.127515441322977</v>
      </c>
      <c r="AI1337" s="9">
        <f>Orders[[#This Row],[Discount]]</f>
        <v>0.03</v>
      </c>
    </row>
    <row r="1338" spans="1:35">
      <c r="A1338">
        <v>24954</v>
      </c>
      <c r="B1338" t="s">
        <v>40</v>
      </c>
      <c r="C1338" s="9">
        <v>0.04</v>
      </c>
      <c r="D1338" s="7">
        <v>79.42</v>
      </c>
      <c r="E1338">
        <v>60.97</v>
      </c>
      <c r="F1338">
        <v>4.5</v>
      </c>
      <c r="G1338">
        <v>2395</v>
      </c>
      <c r="H1338" t="s">
        <v>2260</v>
      </c>
      <c r="I1338" t="s">
        <v>52</v>
      </c>
      <c r="J1338" t="s">
        <v>31</v>
      </c>
      <c r="K1338" t="s">
        <v>32</v>
      </c>
      <c r="L1338" t="s">
        <v>260</v>
      </c>
      <c r="M1338" t="s">
        <v>62</v>
      </c>
      <c r="N1338" t="s">
        <v>2134</v>
      </c>
      <c r="O1338">
        <v>0.56000000000000005</v>
      </c>
      <c r="P1338" t="s">
        <v>36</v>
      </c>
      <c r="Q1338" t="s">
        <v>139</v>
      </c>
      <c r="R1338" t="s">
        <v>390</v>
      </c>
      <c r="S1338" t="s">
        <v>2261</v>
      </c>
      <c r="T1338">
        <v>31401</v>
      </c>
      <c r="U1338" s="1">
        <v>42086</v>
      </c>
      <c r="V1338" s="1">
        <v>42087</v>
      </c>
      <c r="W1338">
        <v>15</v>
      </c>
      <c r="X1338" s="6">
        <v>904.31</v>
      </c>
      <c r="Y1338">
        <v>86952</v>
      </c>
      <c r="Z1338">
        <v>1</v>
      </c>
      <c r="AA1338" s="10">
        <v>8.7799999999999994</v>
      </c>
      <c r="AB1338">
        <v>37.68</v>
      </c>
      <c r="AC1338" t="s">
        <v>3062</v>
      </c>
      <c r="AD1338" t="s">
        <v>3070</v>
      </c>
      <c r="AE1338" t="str">
        <f>IF(Orders[[#This Row],[Discount]]&gt;0, "Discounted", "Non-Discounted")</f>
        <v>Discounted</v>
      </c>
      <c r="AF1338">
        <f>IF(Orders[[#This Row],[Profit]]&lt;0,Orders[[#This Row],[Profit]], 0)</f>
        <v>0</v>
      </c>
      <c r="AG1338">
        <f>IF(Orders[[#This Row],[Profit]]&gt;0,Orders[[#This Row],[Profit]], 0)</f>
        <v>79.42</v>
      </c>
      <c r="AH1338" s="7">
        <f>IFERROR((Orders[[#This Row],[Sales]]/Orders[[#This Row],[Profit_Prodcut/]])*100, "")</f>
        <v>1138.6426592797782</v>
      </c>
      <c r="AI1338" s="9">
        <f>Orders[[#This Row],[Discount]]</f>
        <v>0.04</v>
      </c>
    </row>
    <row r="1339" spans="1:35">
      <c r="A1339">
        <v>22369</v>
      </c>
      <c r="B1339" t="s">
        <v>40</v>
      </c>
      <c r="C1339" s="9">
        <v>0.03</v>
      </c>
      <c r="D1339" s="7">
        <v>-15.09</v>
      </c>
      <c r="E1339">
        <v>7.64</v>
      </c>
      <c r="F1339">
        <v>5.83</v>
      </c>
      <c r="G1339">
        <v>2398</v>
      </c>
      <c r="H1339" t="s">
        <v>2262</v>
      </c>
      <c r="I1339" t="s">
        <v>52</v>
      </c>
      <c r="J1339" t="s">
        <v>31</v>
      </c>
      <c r="K1339" t="s">
        <v>32</v>
      </c>
      <c r="L1339" t="s">
        <v>96</v>
      </c>
      <c r="M1339" t="s">
        <v>34</v>
      </c>
      <c r="N1339" t="s">
        <v>1029</v>
      </c>
      <c r="O1339">
        <v>0.36</v>
      </c>
      <c r="P1339" t="s">
        <v>36</v>
      </c>
      <c r="Q1339" t="s">
        <v>64</v>
      </c>
      <c r="R1339" t="s">
        <v>181</v>
      </c>
      <c r="S1339" t="s">
        <v>2263</v>
      </c>
      <c r="T1339">
        <v>60103</v>
      </c>
      <c r="U1339" s="1">
        <v>42059</v>
      </c>
      <c r="V1339" s="1">
        <v>42061</v>
      </c>
      <c r="W1339">
        <v>12</v>
      </c>
      <c r="X1339" s="6">
        <v>96.86</v>
      </c>
      <c r="Y1339">
        <v>86373</v>
      </c>
      <c r="Z1339">
        <v>2</v>
      </c>
      <c r="AA1339" s="10">
        <v>-15.58</v>
      </c>
      <c r="AB1339">
        <v>3</v>
      </c>
      <c r="AC1339" t="s">
        <v>3059</v>
      </c>
      <c r="AD1339" t="s">
        <v>3070</v>
      </c>
      <c r="AE1339" t="str">
        <f>IF(Orders[[#This Row],[Discount]]&gt;0, "Discounted", "Non-Discounted")</f>
        <v>Discounted</v>
      </c>
      <c r="AF1339">
        <f>IF(Orders[[#This Row],[Profit]]&lt;0,Orders[[#This Row],[Profit]], 0)</f>
        <v>-15.09</v>
      </c>
      <c r="AG1339">
        <f>IF(Orders[[#This Row],[Profit]]&gt;0,Orders[[#This Row],[Profit]], 0)</f>
        <v>0</v>
      </c>
      <c r="AH1339" s="7" t="str">
        <f>IFERROR((Orders[[#This Row],[Sales]]/Orders[[#This Row],[Profit_Prodcut/]])*100, "")</f>
        <v/>
      </c>
      <c r="AI1339" s="9">
        <f>Orders[[#This Row],[Discount]]</f>
        <v>0.03</v>
      </c>
    </row>
    <row r="1340" spans="1:35">
      <c r="A1340">
        <v>19001</v>
      </c>
      <c r="B1340" t="s">
        <v>59</v>
      </c>
      <c r="C1340" s="9">
        <v>0</v>
      </c>
      <c r="D1340" s="7">
        <v>-60.56</v>
      </c>
      <c r="E1340">
        <v>65.989999999999995</v>
      </c>
      <c r="F1340">
        <v>3.99</v>
      </c>
      <c r="G1340">
        <v>2417</v>
      </c>
      <c r="H1340" t="s">
        <v>2264</v>
      </c>
      <c r="I1340" t="s">
        <v>52</v>
      </c>
      <c r="J1340" t="s">
        <v>117</v>
      </c>
      <c r="K1340" t="s">
        <v>80</v>
      </c>
      <c r="L1340" t="s">
        <v>81</v>
      </c>
      <c r="M1340" t="s">
        <v>62</v>
      </c>
      <c r="N1340" t="s">
        <v>1056</v>
      </c>
      <c r="O1340">
        <v>0.59</v>
      </c>
      <c r="P1340" t="s">
        <v>36</v>
      </c>
      <c r="Q1340" t="s">
        <v>139</v>
      </c>
      <c r="R1340" t="s">
        <v>140</v>
      </c>
      <c r="S1340" t="s">
        <v>2029</v>
      </c>
      <c r="T1340">
        <v>22124</v>
      </c>
      <c r="U1340" s="1">
        <v>42077</v>
      </c>
      <c r="V1340" s="1">
        <v>42078</v>
      </c>
      <c r="W1340">
        <v>13</v>
      </c>
      <c r="X1340" s="6">
        <v>765.65</v>
      </c>
      <c r="Y1340">
        <v>86754</v>
      </c>
      <c r="Z1340">
        <v>1</v>
      </c>
      <c r="AA1340" s="10">
        <v>-7.91</v>
      </c>
      <c r="AB1340">
        <v>0</v>
      </c>
      <c r="AC1340" t="s">
        <v>3062</v>
      </c>
      <c r="AD1340" t="s">
        <v>3071</v>
      </c>
      <c r="AE1340" t="str">
        <f>IF(Orders[[#This Row],[Discount]]&gt;0, "Discounted", "Non-Discounted")</f>
        <v>Non-Discounted</v>
      </c>
      <c r="AF1340">
        <f>IF(Orders[[#This Row],[Profit]]&lt;0,Orders[[#This Row],[Profit]], 0)</f>
        <v>-60.56</v>
      </c>
      <c r="AG1340">
        <f>IF(Orders[[#This Row],[Profit]]&gt;0,Orders[[#This Row],[Profit]], 0)</f>
        <v>0</v>
      </c>
      <c r="AH1340" s="7" t="str">
        <f>IFERROR((Orders[[#This Row],[Sales]]/Orders[[#This Row],[Profit_Prodcut/]])*100, "")</f>
        <v/>
      </c>
      <c r="AI1340" s="9">
        <f>Orders[[#This Row],[Discount]]</f>
        <v>0</v>
      </c>
    </row>
    <row r="1341" spans="1:35">
      <c r="A1341">
        <v>20325</v>
      </c>
      <c r="B1341" t="s">
        <v>50</v>
      </c>
      <c r="C1341" s="9">
        <v>0.03</v>
      </c>
      <c r="D1341" s="7">
        <v>-1473.91</v>
      </c>
      <c r="E1341">
        <v>2.1</v>
      </c>
      <c r="F1341">
        <v>0.7</v>
      </c>
      <c r="G1341">
        <v>2418</v>
      </c>
      <c r="H1341" t="s">
        <v>2265</v>
      </c>
      <c r="I1341" t="s">
        <v>52</v>
      </c>
      <c r="J1341" t="s">
        <v>117</v>
      </c>
      <c r="K1341" t="s">
        <v>32</v>
      </c>
      <c r="L1341" t="s">
        <v>33</v>
      </c>
      <c r="M1341" t="s">
        <v>34</v>
      </c>
      <c r="N1341" t="s">
        <v>2266</v>
      </c>
      <c r="O1341">
        <v>0.56999999999999995</v>
      </c>
      <c r="P1341" t="s">
        <v>36</v>
      </c>
      <c r="Q1341" t="s">
        <v>139</v>
      </c>
      <c r="R1341" t="s">
        <v>140</v>
      </c>
      <c r="S1341" t="s">
        <v>2267</v>
      </c>
      <c r="T1341">
        <v>23805</v>
      </c>
      <c r="U1341" s="1">
        <v>42010</v>
      </c>
      <c r="V1341" s="1">
        <v>42011</v>
      </c>
      <c r="W1341">
        <v>4</v>
      </c>
      <c r="X1341" s="6">
        <v>8.7200000000000006</v>
      </c>
      <c r="Y1341">
        <v>86750</v>
      </c>
      <c r="Z1341">
        <v>1</v>
      </c>
      <c r="AA1341" s="10">
        <v>-16902.59</v>
      </c>
      <c r="AB1341">
        <v>0.27</v>
      </c>
      <c r="AC1341" t="s">
        <v>3057</v>
      </c>
      <c r="AD1341" t="s">
        <v>3070</v>
      </c>
      <c r="AE1341" t="str">
        <f>IF(Orders[[#This Row],[Discount]]&gt;0, "Discounted", "Non-Discounted")</f>
        <v>Discounted</v>
      </c>
      <c r="AF1341">
        <f>IF(Orders[[#This Row],[Profit]]&lt;0,Orders[[#This Row],[Profit]], 0)</f>
        <v>-1473.91</v>
      </c>
      <c r="AG1341">
        <f>IF(Orders[[#This Row],[Profit]]&gt;0,Orders[[#This Row],[Profit]], 0)</f>
        <v>0</v>
      </c>
      <c r="AH1341" s="7" t="str">
        <f>IFERROR((Orders[[#This Row],[Sales]]/Orders[[#This Row],[Profit_Prodcut/]])*100, "")</f>
        <v/>
      </c>
      <c r="AI1341" s="9">
        <f>Orders[[#This Row],[Discount]]</f>
        <v>0.03</v>
      </c>
    </row>
    <row r="1342" spans="1:35">
      <c r="A1342">
        <v>21724</v>
      </c>
      <c r="B1342" t="s">
        <v>28</v>
      </c>
      <c r="C1342" s="9">
        <v>0.1</v>
      </c>
      <c r="D1342" s="7">
        <v>-343.13</v>
      </c>
      <c r="E1342">
        <v>599.99</v>
      </c>
      <c r="F1342">
        <v>24.49</v>
      </c>
      <c r="G1342">
        <v>2418</v>
      </c>
      <c r="H1342" t="s">
        <v>2265</v>
      </c>
      <c r="I1342" t="s">
        <v>52</v>
      </c>
      <c r="J1342" t="s">
        <v>117</v>
      </c>
      <c r="K1342" t="s">
        <v>80</v>
      </c>
      <c r="L1342" t="s">
        <v>590</v>
      </c>
      <c r="M1342" t="s">
        <v>239</v>
      </c>
      <c r="N1342" t="s">
        <v>2268</v>
      </c>
      <c r="O1342">
        <v>0.5</v>
      </c>
      <c r="P1342" t="s">
        <v>36</v>
      </c>
      <c r="Q1342" t="s">
        <v>139</v>
      </c>
      <c r="R1342" t="s">
        <v>140</v>
      </c>
      <c r="S1342" t="s">
        <v>2267</v>
      </c>
      <c r="T1342">
        <v>23805</v>
      </c>
      <c r="U1342" s="1">
        <v>42014</v>
      </c>
      <c r="V1342" s="1">
        <v>42015</v>
      </c>
      <c r="W1342">
        <v>11</v>
      </c>
      <c r="X1342" s="6">
        <v>6355.69</v>
      </c>
      <c r="Y1342">
        <v>86753</v>
      </c>
      <c r="Z1342">
        <v>1</v>
      </c>
      <c r="AA1342" s="10">
        <v>-5.4</v>
      </c>
      <c r="AB1342">
        <v>706.19</v>
      </c>
      <c r="AC1342" t="s">
        <v>3057</v>
      </c>
      <c r="AD1342" t="s">
        <v>3070</v>
      </c>
      <c r="AE1342" t="str">
        <f>IF(Orders[[#This Row],[Discount]]&gt;0, "Discounted", "Non-Discounted")</f>
        <v>Discounted</v>
      </c>
      <c r="AF1342">
        <f>IF(Orders[[#This Row],[Profit]]&lt;0,Orders[[#This Row],[Profit]], 0)</f>
        <v>-343.13</v>
      </c>
      <c r="AG1342">
        <f>IF(Orders[[#This Row],[Profit]]&gt;0,Orders[[#This Row],[Profit]], 0)</f>
        <v>0</v>
      </c>
      <c r="AH1342" s="7" t="str">
        <f>IFERROR((Orders[[#This Row],[Sales]]/Orders[[#This Row],[Profit_Prodcut/]])*100, "")</f>
        <v/>
      </c>
      <c r="AI1342" s="9">
        <f>Orders[[#This Row],[Discount]]</f>
        <v>0.1</v>
      </c>
    </row>
    <row r="1343" spans="1:35">
      <c r="A1343">
        <v>21725</v>
      </c>
      <c r="B1343" t="s">
        <v>28</v>
      </c>
      <c r="C1343" s="9">
        <v>0.06</v>
      </c>
      <c r="D1343" s="7">
        <v>66.36</v>
      </c>
      <c r="E1343">
        <v>2.78</v>
      </c>
      <c r="F1343">
        <v>1.25</v>
      </c>
      <c r="G1343">
        <v>2418</v>
      </c>
      <c r="H1343" t="s">
        <v>2265</v>
      </c>
      <c r="I1343" t="s">
        <v>52</v>
      </c>
      <c r="J1343" t="s">
        <v>117</v>
      </c>
      <c r="K1343" t="s">
        <v>32</v>
      </c>
      <c r="L1343" t="s">
        <v>33</v>
      </c>
      <c r="M1343" t="s">
        <v>34</v>
      </c>
      <c r="N1343" t="s">
        <v>2208</v>
      </c>
      <c r="O1343">
        <v>0.59</v>
      </c>
      <c r="P1343" t="s">
        <v>36</v>
      </c>
      <c r="Q1343" t="s">
        <v>139</v>
      </c>
      <c r="R1343" t="s">
        <v>140</v>
      </c>
      <c r="S1343" t="s">
        <v>2267</v>
      </c>
      <c r="T1343">
        <v>23805</v>
      </c>
      <c r="U1343" s="1">
        <v>42014</v>
      </c>
      <c r="V1343" s="1">
        <v>42016</v>
      </c>
      <c r="W1343">
        <v>10</v>
      </c>
      <c r="X1343" s="6">
        <v>28.09</v>
      </c>
      <c r="Y1343">
        <v>86753</v>
      </c>
      <c r="Z1343">
        <v>2</v>
      </c>
      <c r="AA1343" s="10">
        <v>236.24</v>
      </c>
      <c r="AB1343">
        <v>1.79</v>
      </c>
      <c r="AC1343" t="s">
        <v>3057</v>
      </c>
      <c r="AD1343" t="s">
        <v>3070</v>
      </c>
      <c r="AE1343" t="str">
        <f>IF(Orders[[#This Row],[Discount]]&gt;0, "Discounted", "Non-Discounted")</f>
        <v>Discounted</v>
      </c>
      <c r="AF1343">
        <f>IF(Orders[[#This Row],[Profit]]&lt;0,Orders[[#This Row],[Profit]], 0)</f>
        <v>0</v>
      </c>
      <c r="AG1343">
        <f>IF(Orders[[#This Row],[Profit]]&gt;0,Orders[[#This Row],[Profit]], 0)</f>
        <v>66.36</v>
      </c>
      <c r="AH1343" s="7">
        <f>IFERROR((Orders[[#This Row],[Sales]]/Orders[[#This Row],[Profit_Prodcut/]])*100, "")</f>
        <v>42.329716696805306</v>
      </c>
      <c r="AI1343" s="9">
        <f>Orders[[#This Row],[Discount]]</f>
        <v>0.06</v>
      </c>
    </row>
    <row r="1344" spans="1:35">
      <c r="A1344">
        <v>22376</v>
      </c>
      <c r="B1344" t="s">
        <v>40</v>
      </c>
      <c r="C1344" s="9">
        <v>7.0000000000000007E-2</v>
      </c>
      <c r="D1344" s="7">
        <v>-162.91999999999999</v>
      </c>
      <c r="E1344">
        <v>225.04</v>
      </c>
      <c r="F1344">
        <v>11.79</v>
      </c>
      <c r="G1344">
        <v>2419</v>
      </c>
      <c r="H1344" t="s">
        <v>2269</v>
      </c>
      <c r="I1344" t="s">
        <v>52</v>
      </c>
      <c r="J1344" t="s">
        <v>117</v>
      </c>
      <c r="K1344" t="s">
        <v>32</v>
      </c>
      <c r="L1344" t="s">
        <v>260</v>
      </c>
      <c r="M1344" t="s">
        <v>89</v>
      </c>
      <c r="N1344" t="s">
        <v>2270</v>
      </c>
      <c r="O1344">
        <v>0.42</v>
      </c>
      <c r="P1344" t="s">
        <v>36</v>
      </c>
      <c r="Q1344" t="s">
        <v>139</v>
      </c>
      <c r="R1344" t="s">
        <v>140</v>
      </c>
      <c r="S1344" t="s">
        <v>1451</v>
      </c>
      <c r="T1344">
        <v>23701</v>
      </c>
      <c r="U1344" s="1">
        <v>42089</v>
      </c>
      <c r="V1344" s="1">
        <v>42089</v>
      </c>
      <c r="W1344">
        <v>5</v>
      </c>
      <c r="X1344" s="6">
        <v>1130.1500000000001</v>
      </c>
      <c r="Y1344">
        <v>86751</v>
      </c>
      <c r="Z1344">
        <v>0</v>
      </c>
      <c r="AA1344" s="10">
        <v>-14.42</v>
      </c>
      <c r="AB1344">
        <v>85.07</v>
      </c>
      <c r="AC1344" t="s">
        <v>3062</v>
      </c>
      <c r="AD1344" t="s">
        <v>3070</v>
      </c>
      <c r="AE1344" t="str">
        <f>IF(Orders[[#This Row],[Discount]]&gt;0, "Discounted", "Non-Discounted")</f>
        <v>Discounted</v>
      </c>
      <c r="AF1344">
        <f>IF(Orders[[#This Row],[Profit]]&lt;0,Orders[[#This Row],[Profit]], 0)</f>
        <v>-162.91999999999999</v>
      </c>
      <c r="AG1344">
        <f>IF(Orders[[#This Row],[Profit]]&gt;0,Orders[[#This Row],[Profit]], 0)</f>
        <v>0</v>
      </c>
      <c r="AH1344" s="7" t="str">
        <f>IFERROR((Orders[[#This Row],[Sales]]/Orders[[#This Row],[Profit_Prodcut/]])*100, "")</f>
        <v/>
      </c>
      <c r="AI1344" s="9">
        <f>Orders[[#This Row],[Discount]]</f>
        <v>7.0000000000000007E-2</v>
      </c>
    </row>
    <row r="1345" spans="1:35">
      <c r="A1345">
        <v>22377</v>
      </c>
      <c r="B1345" t="s">
        <v>40</v>
      </c>
      <c r="C1345" s="9">
        <v>0.03</v>
      </c>
      <c r="D1345" s="7">
        <v>859.72</v>
      </c>
      <c r="E1345">
        <v>7.84</v>
      </c>
      <c r="F1345">
        <v>4.71</v>
      </c>
      <c r="G1345">
        <v>2419</v>
      </c>
      <c r="H1345" t="s">
        <v>2269</v>
      </c>
      <c r="I1345" t="s">
        <v>52</v>
      </c>
      <c r="J1345" t="s">
        <v>117</v>
      </c>
      <c r="K1345" t="s">
        <v>32</v>
      </c>
      <c r="L1345" t="s">
        <v>112</v>
      </c>
      <c r="M1345" t="s">
        <v>62</v>
      </c>
      <c r="N1345" t="s">
        <v>2271</v>
      </c>
      <c r="O1345">
        <v>0.35</v>
      </c>
      <c r="P1345" t="s">
        <v>36</v>
      </c>
      <c r="Q1345" t="s">
        <v>139</v>
      </c>
      <c r="R1345" t="s">
        <v>140</v>
      </c>
      <c r="S1345" t="s">
        <v>1451</v>
      </c>
      <c r="T1345">
        <v>23701</v>
      </c>
      <c r="U1345" s="1">
        <v>42089</v>
      </c>
      <c r="V1345" s="1">
        <v>42092</v>
      </c>
      <c r="W1345">
        <v>7</v>
      </c>
      <c r="X1345" s="6">
        <v>54.37</v>
      </c>
      <c r="Y1345">
        <v>86751</v>
      </c>
      <c r="Z1345">
        <v>3</v>
      </c>
      <c r="AA1345" s="10">
        <v>1581.24</v>
      </c>
      <c r="AB1345">
        <v>1.68</v>
      </c>
      <c r="AC1345" t="s">
        <v>3062</v>
      </c>
      <c r="AD1345" t="s">
        <v>3070</v>
      </c>
      <c r="AE1345" t="str">
        <f>IF(Orders[[#This Row],[Discount]]&gt;0, "Discounted", "Non-Discounted")</f>
        <v>Discounted</v>
      </c>
      <c r="AF1345">
        <f>IF(Orders[[#This Row],[Profit]]&lt;0,Orders[[#This Row],[Profit]], 0)</f>
        <v>0</v>
      </c>
      <c r="AG1345">
        <f>IF(Orders[[#This Row],[Profit]]&gt;0,Orders[[#This Row],[Profit]], 0)</f>
        <v>859.72</v>
      </c>
      <c r="AH1345" s="7">
        <f>IFERROR((Orders[[#This Row],[Sales]]/Orders[[#This Row],[Profit_Prodcut/]])*100, "")</f>
        <v>6.3241520495044892</v>
      </c>
      <c r="AI1345" s="9">
        <f>Orders[[#This Row],[Discount]]</f>
        <v>0.03</v>
      </c>
    </row>
    <row r="1346" spans="1:35">
      <c r="A1346">
        <v>25271</v>
      </c>
      <c r="B1346" t="s">
        <v>28</v>
      </c>
      <c r="C1346" s="9">
        <v>0.04</v>
      </c>
      <c r="D1346" s="7">
        <v>-23.07</v>
      </c>
      <c r="E1346">
        <v>9.11</v>
      </c>
      <c r="F1346">
        <v>2.15</v>
      </c>
      <c r="G1346">
        <v>2420</v>
      </c>
      <c r="H1346" t="s">
        <v>2272</v>
      </c>
      <c r="I1346" t="s">
        <v>52</v>
      </c>
      <c r="J1346" t="s">
        <v>117</v>
      </c>
      <c r="K1346" t="s">
        <v>32</v>
      </c>
      <c r="L1346" t="s">
        <v>96</v>
      </c>
      <c r="M1346" t="s">
        <v>34</v>
      </c>
      <c r="N1346" t="s">
        <v>1260</v>
      </c>
      <c r="O1346">
        <v>0.4</v>
      </c>
      <c r="P1346" t="s">
        <v>36</v>
      </c>
      <c r="Q1346" t="s">
        <v>139</v>
      </c>
      <c r="R1346" t="s">
        <v>140</v>
      </c>
      <c r="S1346" t="s">
        <v>1569</v>
      </c>
      <c r="T1346">
        <v>23223</v>
      </c>
      <c r="U1346" s="1">
        <v>42130</v>
      </c>
      <c r="V1346" s="1">
        <v>42130</v>
      </c>
      <c r="W1346">
        <v>11</v>
      </c>
      <c r="X1346" s="6">
        <v>100.87</v>
      </c>
      <c r="Y1346">
        <v>86752</v>
      </c>
      <c r="Z1346">
        <v>0</v>
      </c>
      <c r="AA1346" s="10">
        <v>-22.87</v>
      </c>
      <c r="AB1346">
        <v>4.2</v>
      </c>
      <c r="AC1346" t="s">
        <v>3060</v>
      </c>
      <c r="AD1346" t="s">
        <v>3070</v>
      </c>
      <c r="AE1346" t="str">
        <f>IF(Orders[[#This Row],[Discount]]&gt;0, "Discounted", "Non-Discounted")</f>
        <v>Discounted</v>
      </c>
      <c r="AF1346">
        <f>IF(Orders[[#This Row],[Profit]]&lt;0,Orders[[#This Row],[Profit]], 0)</f>
        <v>-23.07</v>
      </c>
      <c r="AG1346">
        <f>IF(Orders[[#This Row],[Profit]]&gt;0,Orders[[#This Row],[Profit]], 0)</f>
        <v>0</v>
      </c>
      <c r="AH1346" s="7" t="str">
        <f>IFERROR((Orders[[#This Row],[Sales]]/Orders[[#This Row],[Profit_Prodcut/]])*100, "")</f>
        <v/>
      </c>
      <c r="AI1346" s="9">
        <f>Orders[[#This Row],[Discount]]</f>
        <v>0.04</v>
      </c>
    </row>
    <row r="1347" spans="1:35">
      <c r="A1347">
        <v>18802</v>
      </c>
      <c r="B1347" t="s">
        <v>40</v>
      </c>
      <c r="C1347" s="9">
        <v>0.05</v>
      </c>
      <c r="D1347" s="7">
        <v>650.29999999999995</v>
      </c>
      <c r="E1347">
        <v>150.97999999999999</v>
      </c>
      <c r="F1347">
        <v>43.71</v>
      </c>
      <c r="G1347">
        <v>2422</v>
      </c>
      <c r="H1347" t="s">
        <v>2273</v>
      </c>
      <c r="I1347" t="s">
        <v>42</v>
      </c>
      <c r="J1347" t="s">
        <v>43</v>
      </c>
      <c r="K1347" t="s">
        <v>44</v>
      </c>
      <c r="L1347" t="s">
        <v>45</v>
      </c>
      <c r="M1347" t="s">
        <v>46</v>
      </c>
      <c r="N1347" t="s">
        <v>2274</v>
      </c>
      <c r="O1347">
        <v>0.55000000000000004</v>
      </c>
      <c r="P1347" t="s">
        <v>36</v>
      </c>
      <c r="Q1347" t="s">
        <v>64</v>
      </c>
      <c r="R1347" t="s">
        <v>133</v>
      </c>
      <c r="S1347" t="s">
        <v>2275</v>
      </c>
      <c r="T1347">
        <v>77340</v>
      </c>
      <c r="U1347" s="1">
        <v>42148</v>
      </c>
      <c r="V1347" s="1">
        <v>42149</v>
      </c>
      <c r="W1347">
        <v>12</v>
      </c>
      <c r="X1347" s="6">
        <v>1857.08</v>
      </c>
      <c r="Y1347">
        <v>89053</v>
      </c>
      <c r="Z1347">
        <v>1</v>
      </c>
      <c r="AA1347" s="10">
        <v>35.020000000000003</v>
      </c>
      <c r="AB1347">
        <v>97.74</v>
      </c>
      <c r="AC1347" t="s">
        <v>3060</v>
      </c>
      <c r="AD1347" t="s">
        <v>3070</v>
      </c>
      <c r="AE1347" t="str">
        <f>IF(Orders[[#This Row],[Discount]]&gt;0, "Discounted", "Non-Discounted")</f>
        <v>Discounted</v>
      </c>
      <c r="AF1347">
        <f>IF(Orders[[#This Row],[Profit]]&lt;0,Orders[[#This Row],[Profit]], 0)</f>
        <v>0</v>
      </c>
      <c r="AG1347">
        <f>IF(Orders[[#This Row],[Profit]]&gt;0,Orders[[#This Row],[Profit]], 0)</f>
        <v>650.29999999999995</v>
      </c>
      <c r="AH1347" s="7">
        <f>IFERROR((Orders[[#This Row],[Sales]]/Orders[[#This Row],[Profit_Prodcut/]])*100, "")</f>
        <v>285.57281254805474</v>
      </c>
      <c r="AI1347" s="9">
        <f>Orders[[#This Row],[Discount]]</f>
        <v>0.05</v>
      </c>
    </row>
    <row r="1348" spans="1:35">
      <c r="A1348">
        <v>19817</v>
      </c>
      <c r="B1348" t="s">
        <v>59</v>
      </c>
      <c r="C1348" s="9">
        <v>0.09</v>
      </c>
      <c r="D1348" s="7">
        <v>-154.31</v>
      </c>
      <c r="E1348">
        <v>3.89</v>
      </c>
      <c r="F1348">
        <v>7.01</v>
      </c>
      <c r="G1348">
        <v>2422</v>
      </c>
      <c r="H1348" t="s">
        <v>2273</v>
      </c>
      <c r="I1348" t="s">
        <v>30</v>
      </c>
      <c r="J1348" t="s">
        <v>43</v>
      </c>
      <c r="K1348" t="s">
        <v>32</v>
      </c>
      <c r="L1348" t="s">
        <v>112</v>
      </c>
      <c r="M1348" t="s">
        <v>62</v>
      </c>
      <c r="N1348" t="s">
        <v>1342</v>
      </c>
      <c r="O1348">
        <v>0.37</v>
      </c>
      <c r="P1348" t="s">
        <v>36</v>
      </c>
      <c r="Q1348" t="s">
        <v>64</v>
      </c>
      <c r="R1348" t="s">
        <v>133</v>
      </c>
      <c r="S1348" t="s">
        <v>2275</v>
      </c>
      <c r="T1348">
        <v>77340</v>
      </c>
      <c r="U1348" s="1">
        <v>42026</v>
      </c>
      <c r="V1348" s="1">
        <v>42028</v>
      </c>
      <c r="W1348">
        <v>10</v>
      </c>
      <c r="X1348" s="6">
        <v>42.56</v>
      </c>
      <c r="Y1348">
        <v>89055</v>
      </c>
      <c r="Z1348">
        <v>2</v>
      </c>
      <c r="AA1348" s="10">
        <v>-362.56</v>
      </c>
      <c r="AB1348">
        <v>4.21</v>
      </c>
      <c r="AC1348" t="s">
        <v>3057</v>
      </c>
      <c r="AD1348" t="s">
        <v>3070</v>
      </c>
      <c r="AE1348" t="str">
        <f>IF(Orders[[#This Row],[Discount]]&gt;0, "Discounted", "Non-Discounted")</f>
        <v>Discounted</v>
      </c>
      <c r="AF1348">
        <f>IF(Orders[[#This Row],[Profit]]&lt;0,Orders[[#This Row],[Profit]], 0)</f>
        <v>-154.31</v>
      </c>
      <c r="AG1348">
        <f>IF(Orders[[#This Row],[Profit]]&gt;0,Orders[[#This Row],[Profit]], 0)</f>
        <v>0</v>
      </c>
      <c r="AH1348" s="7" t="str">
        <f>IFERROR((Orders[[#This Row],[Sales]]/Orders[[#This Row],[Profit_Prodcut/]])*100, "")</f>
        <v/>
      </c>
      <c r="AI1348" s="9">
        <f>Orders[[#This Row],[Discount]]</f>
        <v>0.09</v>
      </c>
    </row>
    <row r="1349" spans="1:35">
      <c r="A1349">
        <v>25126</v>
      </c>
      <c r="B1349" t="s">
        <v>109</v>
      </c>
      <c r="C1349" s="9">
        <v>0.04</v>
      </c>
      <c r="D1349" s="7">
        <v>269.94</v>
      </c>
      <c r="E1349">
        <v>100.98</v>
      </c>
      <c r="F1349">
        <v>7.18</v>
      </c>
      <c r="G1349">
        <v>2423</v>
      </c>
      <c r="H1349" t="s">
        <v>2276</v>
      </c>
      <c r="I1349" t="s">
        <v>52</v>
      </c>
      <c r="J1349" t="s">
        <v>43</v>
      </c>
      <c r="K1349" t="s">
        <v>80</v>
      </c>
      <c r="L1349" t="s">
        <v>183</v>
      </c>
      <c r="M1349" t="s">
        <v>62</v>
      </c>
      <c r="N1349" t="s">
        <v>2277</v>
      </c>
      <c r="O1349">
        <v>0.4</v>
      </c>
      <c r="P1349" t="s">
        <v>36</v>
      </c>
      <c r="Q1349" t="s">
        <v>64</v>
      </c>
      <c r="R1349" t="s">
        <v>133</v>
      </c>
      <c r="S1349" t="s">
        <v>2278</v>
      </c>
      <c r="T1349">
        <v>76053</v>
      </c>
      <c r="U1349" s="1">
        <v>42025</v>
      </c>
      <c r="V1349" s="1">
        <v>42030</v>
      </c>
      <c r="W1349">
        <v>4</v>
      </c>
      <c r="X1349" s="6">
        <v>414.91</v>
      </c>
      <c r="Y1349">
        <v>89054</v>
      </c>
      <c r="Z1349">
        <v>5</v>
      </c>
      <c r="AA1349" s="10">
        <v>65.06</v>
      </c>
      <c r="AB1349">
        <v>17.29</v>
      </c>
      <c r="AC1349" t="s">
        <v>3057</v>
      </c>
      <c r="AD1349" t="s">
        <v>3070</v>
      </c>
      <c r="AE1349" t="str">
        <f>IF(Orders[[#This Row],[Discount]]&gt;0, "Discounted", "Non-Discounted")</f>
        <v>Discounted</v>
      </c>
      <c r="AF1349">
        <f>IF(Orders[[#This Row],[Profit]]&lt;0,Orders[[#This Row],[Profit]], 0)</f>
        <v>0</v>
      </c>
      <c r="AG1349">
        <f>IF(Orders[[#This Row],[Profit]]&gt;0,Orders[[#This Row],[Profit]], 0)</f>
        <v>269.94</v>
      </c>
      <c r="AH1349" s="7">
        <f>IFERROR((Orders[[#This Row],[Sales]]/Orders[[#This Row],[Profit_Prodcut/]])*100, "")</f>
        <v>153.70452693191081</v>
      </c>
      <c r="AI1349" s="9">
        <f>Orders[[#This Row],[Discount]]</f>
        <v>0.04</v>
      </c>
    </row>
    <row r="1350" spans="1:35">
      <c r="A1350">
        <v>21761</v>
      </c>
      <c r="B1350" t="s">
        <v>28</v>
      </c>
      <c r="C1350" s="9">
        <v>0.08</v>
      </c>
      <c r="D1350" s="7">
        <v>63.06</v>
      </c>
      <c r="E1350">
        <v>30.93</v>
      </c>
      <c r="F1350">
        <v>3.92</v>
      </c>
      <c r="G1350">
        <v>2426</v>
      </c>
      <c r="H1350" t="s">
        <v>2279</v>
      </c>
      <c r="I1350" t="s">
        <v>52</v>
      </c>
      <c r="J1350" t="s">
        <v>61</v>
      </c>
      <c r="K1350" t="s">
        <v>44</v>
      </c>
      <c r="L1350" t="s">
        <v>53</v>
      </c>
      <c r="M1350" t="s">
        <v>54</v>
      </c>
      <c r="N1350" t="s">
        <v>1752</v>
      </c>
      <c r="O1350">
        <v>0.44</v>
      </c>
      <c r="P1350" t="s">
        <v>36</v>
      </c>
      <c r="Q1350" t="s">
        <v>64</v>
      </c>
      <c r="R1350" t="s">
        <v>133</v>
      </c>
      <c r="S1350" t="s">
        <v>2280</v>
      </c>
      <c r="T1350">
        <v>75061</v>
      </c>
      <c r="U1350" s="1">
        <v>42078</v>
      </c>
      <c r="V1350" s="1">
        <v>42079</v>
      </c>
      <c r="W1350">
        <v>3</v>
      </c>
      <c r="X1350" s="6">
        <v>91.39</v>
      </c>
      <c r="Y1350">
        <v>90859</v>
      </c>
      <c r="Z1350">
        <v>1</v>
      </c>
      <c r="AA1350" s="10">
        <v>69</v>
      </c>
      <c r="AB1350">
        <v>7.95</v>
      </c>
      <c r="AC1350" t="s">
        <v>3062</v>
      </c>
      <c r="AD1350" t="s">
        <v>3070</v>
      </c>
      <c r="AE1350" t="str">
        <f>IF(Orders[[#This Row],[Discount]]&gt;0, "Discounted", "Non-Discounted")</f>
        <v>Discounted</v>
      </c>
      <c r="AF1350">
        <f>IF(Orders[[#This Row],[Profit]]&lt;0,Orders[[#This Row],[Profit]], 0)</f>
        <v>0</v>
      </c>
      <c r="AG1350">
        <f>IF(Orders[[#This Row],[Profit]]&gt;0,Orders[[#This Row],[Profit]], 0)</f>
        <v>63.06</v>
      </c>
      <c r="AH1350" s="7">
        <f>IFERROR((Orders[[#This Row],[Sales]]/Orders[[#This Row],[Profit_Prodcut/]])*100, "")</f>
        <v>144.92546780843639</v>
      </c>
      <c r="AI1350" s="9">
        <f>Orders[[#This Row],[Discount]]</f>
        <v>0.08</v>
      </c>
    </row>
    <row r="1351" spans="1:35">
      <c r="A1351">
        <v>20496</v>
      </c>
      <c r="B1351" t="s">
        <v>109</v>
      </c>
      <c r="C1351" s="9">
        <v>0.08</v>
      </c>
      <c r="D1351" s="7">
        <v>139.58000000000001</v>
      </c>
      <c r="E1351">
        <v>4.4800000000000004</v>
      </c>
      <c r="F1351">
        <v>49</v>
      </c>
      <c r="G1351">
        <v>2426</v>
      </c>
      <c r="H1351" t="s">
        <v>2279</v>
      </c>
      <c r="I1351" t="s">
        <v>52</v>
      </c>
      <c r="J1351" t="s">
        <v>61</v>
      </c>
      <c r="K1351" t="s">
        <v>32</v>
      </c>
      <c r="L1351" t="s">
        <v>260</v>
      </c>
      <c r="M1351" t="s">
        <v>239</v>
      </c>
      <c r="N1351" t="s">
        <v>683</v>
      </c>
      <c r="O1351">
        <v>0.6</v>
      </c>
      <c r="P1351" t="s">
        <v>36</v>
      </c>
      <c r="Q1351" t="s">
        <v>64</v>
      </c>
      <c r="R1351" t="s">
        <v>133</v>
      </c>
      <c r="S1351" t="s">
        <v>2280</v>
      </c>
      <c r="T1351">
        <v>75061</v>
      </c>
      <c r="U1351" s="1">
        <v>42126</v>
      </c>
      <c r="V1351" s="1">
        <v>42126</v>
      </c>
      <c r="W1351">
        <v>37</v>
      </c>
      <c r="X1351" s="6">
        <v>202.29</v>
      </c>
      <c r="Y1351">
        <v>90861</v>
      </c>
      <c r="Z1351">
        <v>0</v>
      </c>
      <c r="AA1351" s="10">
        <v>69</v>
      </c>
      <c r="AB1351">
        <v>17.59</v>
      </c>
      <c r="AC1351" t="s">
        <v>3060</v>
      </c>
      <c r="AD1351" t="s">
        <v>3070</v>
      </c>
      <c r="AE1351" t="str">
        <f>IF(Orders[[#This Row],[Discount]]&gt;0, "Discounted", "Non-Discounted")</f>
        <v>Discounted</v>
      </c>
      <c r="AF1351">
        <f>IF(Orders[[#This Row],[Profit]]&lt;0,Orders[[#This Row],[Profit]], 0)</f>
        <v>0</v>
      </c>
      <c r="AG1351">
        <f>IF(Orders[[#This Row],[Profit]]&gt;0,Orders[[#This Row],[Profit]], 0)</f>
        <v>139.58000000000001</v>
      </c>
      <c r="AH1351" s="7">
        <f>IFERROR((Orders[[#This Row],[Sales]]/Orders[[#This Row],[Profit_Prodcut/]])*100, "")</f>
        <v>144.92764006304625</v>
      </c>
      <c r="AI1351" s="9">
        <f>Orders[[#This Row],[Discount]]</f>
        <v>0.08</v>
      </c>
    </row>
    <row r="1352" spans="1:35">
      <c r="A1352">
        <v>20497</v>
      </c>
      <c r="B1352" t="s">
        <v>109</v>
      </c>
      <c r="C1352" s="9">
        <v>0</v>
      </c>
      <c r="D1352" s="7">
        <v>109.67</v>
      </c>
      <c r="E1352">
        <v>17.670000000000002</v>
      </c>
      <c r="F1352">
        <v>8.99</v>
      </c>
      <c r="G1352">
        <v>2426</v>
      </c>
      <c r="H1352" t="s">
        <v>2279</v>
      </c>
      <c r="I1352" t="s">
        <v>52</v>
      </c>
      <c r="J1352" t="s">
        <v>61</v>
      </c>
      <c r="K1352" t="s">
        <v>44</v>
      </c>
      <c r="L1352" t="s">
        <v>53</v>
      </c>
      <c r="M1352" t="s">
        <v>54</v>
      </c>
      <c r="N1352" t="s">
        <v>810</v>
      </c>
      <c r="O1352">
        <v>0.47</v>
      </c>
      <c r="P1352" t="s">
        <v>36</v>
      </c>
      <c r="Q1352" t="s">
        <v>64</v>
      </c>
      <c r="R1352" t="s">
        <v>133</v>
      </c>
      <c r="S1352" t="s">
        <v>2280</v>
      </c>
      <c r="T1352">
        <v>75061</v>
      </c>
      <c r="U1352" s="1">
        <v>42126</v>
      </c>
      <c r="V1352" s="1">
        <v>42133</v>
      </c>
      <c r="W1352">
        <v>9</v>
      </c>
      <c r="X1352" s="6">
        <v>168.71</v>
      </c>
      <c r="Y1352">
        <v>90861</v>
      </c>
      <c r="Z1352">
        <v>7</v>
      </c>
      <c r="AA1352" s="10">
        <v>65.010000000000005</v>
      </c>
      <c r="AB1352">
        <v>0</v>
      </c>
      <c r="AC1352" t="s">
        <v>3060</v>
      </c>
      <c r="AD1352" t="s">
        <v>3071</v>
      </c>
      <c r="AE1352" t="str">
        <f>IF(Orders[[#This Row],[Discount]]&gt;0, "Discounted", "Non-Discounted")</f>
        <v>Non-Discounted</v>
      </c>
      <c r="AF1352">
        <f>IF(Orders[[#This Row],[Profit]]&lt;0,Orders[[#This Row],[Profit]], 0)</f>
        <v>0</v>
      </c>
      <c r="AG1352">
        <f>IF(Orders[[#This Row],[Profit]]&gt;0,Orders[[#This Row],[Profit]], 0)</f>
        <v>109.67</v>
      </c>
      <c r="AH1352" s="7">
        <f>IFERROR((Orders[[#This Row],[Sales]]/Orders[[#This Row],[Profit_Prodcut/]])*100, "")</f>
        <v>153.83422996261513</v>
      </c>
      <c r="AI1352" s="9">
        <f>Orders[[#This Row],[Discount]]</f>
        <v>0</v>
      </c>
    </row>
    <row r="1353" spans="1:35">
      <c r="A1353">
        <v>23729</v>
      </c>
      <c r="B1353" t="s">
        <v>28</v>
      </c>
      <c r="C1353" s="9">
        <v>0.03</v>
      </c>
      <c r="D1353" s="7">
        <v>395.31</v>
      </c>
      <c r="E1353">
        <v>40.99</v>
      </c>
      <c r="F1353">
        <v>19.989999999999998</v>
      </c>
      <c r="G1353">
        <v>2427</v>
      </c>
      <c r="H1353" t="s">
        <v>2281</v>
      </c>
      <c r="I1353" t="s">
        <v>52</v>
      </c>
      <c r="J1353" t="s">
        <v>31</v>
      </c>
      <c r="K1353" t="s">
        <v>32</v>
      </c>
      <c r="L1353" t="s">
        <v>96</v>
      </c>
      <c r="M1353" t="s">
        <v>62</v>
      </c>
      <c r="N1353" t="s">
        <v>1936</v>
      </c>
      <c r="O1353">
        <v>0.36</v>
      </c>
      <c r="P1353" t="s">
        <v>36</v>
      </c>
      <c r="Q1353" t="s">
        <v>64</v>
      </c>
      <c r="R1353" t="s">
        <v>133</v>
      </c>
      <c r="S1353" t="s">
        <v>2282</v>
      </c>
      <c r="T1353">
        <v>76248</v>
      </c>
      <c r="U1353" s="1">
        <v>42052</v>
      </c>
      <c r="V1353" s="1">
        <v>42053</v>
      </c>
      <c r="W1353">
        <v>21</v>
      </c>
      <c r="X1353" s="6">
        <v>885.65</v>
      </c>
      <c r="Y1353">
        <v>90860</v>
      </c>
      <c r="Z1353">
        <v>1</v>
      </c>
      <c r="AA1353" s="10">
        <v>44.63</v>
      </c>
      <c r="AB1353">
        <v>27.39</v>
      </c>
      <c r="AC1353" t="s">
        <v>3059</v>
      </c>
      <c r="AD1353" t="s">
        <v>3070</v>
      </c>
      <c r="AE1353" t="str">
        <f>IF(Orders[[#This Row],[Discount]]&gt;0, "Discounted", "Non-Discounted")</f>
        <v>Discounted</v>
      </c>
      <c r="AF1353">
        <f>IF(Orders[[#This Row],[Profit]]&lt;0,Orders[[#This Row],[Profit]], 0)</f>
        <v>0</v>
      </c>
      <c r="AG1353">
        <f>IF(Orders[[#This Row],[Profit]]&gt;0,Orders[[#This Row],[Profit]], 0)</f>
        <v>395.31</v>
      </c>
      <c r="AH1353" s="7">
        <f>IFERROR((Orders[[#This Row],[Sales]]/Orders[[#This Row],[Profit_Prodcut/]])*100, "")</f>
        <v>224.03936151374867</v>
      </c>
      <c r="AI1353" s="9">
        <f>Orders[[#This Row],[Discount]]</f>
        <v>0.03</v>
      </c>
    </row>
    <row r="1354" spans="1:35">
      <c r="A1354">
        <v>22562</v>
      </c>
      <c r="B1354" t="s">
        <v>40</v>
      </c>
      <c r="C1354" s="9">
        <v>0.1</v>
      </c>
      <c r="D1354" s="7">
        <v>104.91</v>
      </c>
      <c r="E1354">
        <v>14.28</v>
      </c>
      <c r="F1354">
        <v>2.99</v>
      </c>
      <c r="G1354">
        <v>2430</v>
      </c>
      <c r="H1354" t="s">
        <v>2283</v>
      </c>
      <c r="I1354" t="s">
        <v>52</v>
      </c>
      <c r="J1354" t="s">
        <v>43</v>
      </c>
      <c r="K1354" t="s">
        <v>32</v>
      </c>
      <c r="L1354" t="s">
        <v>112</v>
      </c>
      <c r="M1354" t="s">
        <v>62</v>
      </c>
      <c r="N1354" t="s">
        <v>1715</v>
      </c>
      <c r="O1354">
        <v>0.39</v>
      </c>
      <c r="P1354" t="s">
        <v>36</v>
      </c>
      <c r="Q1354" t="s">
        <v>64</v>
      </c>
      <c r="R1354" t="s">
        <v>133</v>
      </c>
      <c r="S1354" t="s">
        <v>2284</v>
      </c>
      <c r="T1354">
        <v>76541</v>
      </c>
      <c r="U1354" s="1">
        <v>42087</v>
      </c>
      <c r="V1354" s="1">
        <v>42088</v>
      </c>
      <c r="W1354">
        <v>11</v>
      </c>
      <c r="X1354" s="6">
        <v>152.05000000000001</v>
      </c>
      <c r="Y1354">
        <v>91108</v>
      </c>
      <c r="Z1354">
        <v>1</v>
      </c>
      <c r="AA1354" s="10">
        <v>69</v>
      </c>
      <c r="AB1354">
        <v>16.89</v>
      </c>
      <c r="AC1354" t="s">
        <v>3062</v>
      </c>
      <c r="AD1354" t="s">
        <v>3070</v>
      </c>
      <c r="AE1354" t="str">
        <f>IF(Orders[[#This Row],[Discount]]&gt;0, "Discounted", "Non-Discounted")</f>
        <v>Discounted</v>
      </c>
      <c r="AF1354">
        <f>IF(Orders[[#This Row],[Profit]]&lt;0,Orders[[#This Row],[Profit]], 0)</f>
        <v>0</v>
      </c>
      <c r="AG1354">
        <f>IF(Orders[[#This Row],[Profit]]&gt;0,Orders[[#This Row],[Profit]], 0)</f>
        <v>104.91</v>
      </c>
      <c r="AH1354" s="7">
        <f>IFERROR((Orders[[#This Row],[Sales]]/Orders[[#This Row],[Profit_Prodcut/]])*100, "")</f>
        <v>144.93375274044419</v>
      </c>
      <c r="AI1354" s="9">
        <f>Orders[[#This Row],[Discount]]</f>
        <v>0.1</v>
      </c>
    </row>
    <row r="1355" spans="1:35">
      <c r="A1355">
        <v>22105</v>
      </c>
      <c r="B1355" t="s">
        <v>40</v>
      </c>
      <c r="C1355" s="9">
        <v>0.04</v>
      </c>
      <c r="D1355" s="7">
        <v>24.59</v>
      </c>
      <c r="E1355">
        <v>7.08</v>
      </c>
      <c r="F1355">
        <v>2.35</v>
      </c>
      <c r="G1355">
        <v>2430</v>
      </c>
      <c r="H1355" t="s">
        <v>2283</v>
      </c>
      <c r="I1355" t="s">
        <v>52</v>
      </c>
      <c r="J1355" t="s">
        <v>43</v>
      </c>
      <c r="K1355" t="s">
        <v>32</v>
      </c>
      <c r="L1355" t="s">
        <v>33</v>
      </c>
      <c r="M1355" t="s">
        <v>34</v>
      </c>
      <c r="N1355" t="s">
        <v>1146</v>
      </c>
      <c r="O1355">
        <v>0.47</v>
      </c>
      <c r="P1355" t="s">
        <v>36</v>
      </c>
      <c r="Q1355" t="s">
        <v>64</v>
      </c>
      <c r="R1355" t="s">
        <v>133</v>
      </c>
      <c r="S1355" t="s">
        <v>2284</v>
      </c>
      <c r="T1355">
        <v>76541</v>
      </c>
      <c r="U1355" s="1">
        <v>42104</v>
      </c>
      <c r="V1355" s="1">
        <v>42105</v>
      </c>
      <c r="W1355">
        <v>7</v>
      </c>
      <c r="X1355" s="6">
        <v>49.1</v>
      </c>
      <c r="Y1355">
        <v>91109</v>
      </c>
      <c r="Z1355">
        <v>1</v>
      </c>
      <c r="AA1355" s="10">
        <v>50.08</v>
      </c>
      <c r="AB1355">
        <v>2.0499999999999998</v>
      </c>
      <c r="AC1355" t="s">
        <v>3061</v>
      </c>
      <c r="AD1355" t="s">
        <v>3070</v>
      </c>
      <c r="AE1355" t="str">
        <f>IF(Orders[[#This Row],[Discount]]&gt;0, "Discounted", "Non-Discounted")</f>
        <v>Discounted</v>
      </c>
      <c r="AF1355">
        <f>IF(Orders[[#This Row],[Profit]]&lt;0,Orders[[#This Row],[Profit]], 0)</f>
        <v>0</v>
      </c>
      <c r="AG1355">
        <f>IF(Orders[[#This Row],[Profit]]&gt;0,Orders[[#This Row],[Profit]], 0)</f>
        <v>24.59</v>
      </c>
      <c r="AH1355" s="7">
        <f>IFERROR((Orders[[#This Row],[Sales]]/Orders[[#This Row],[Profit_Prodcut/]])*100, "")</f>
        <v>199.67466449776333</v>
      </c>
      <c r="AI1355" s="9">
        <f>Orders[[#This Row],[Discount]]</f>
        <v>0.04</v>
      </c>
    </row>
    <row r="1356" spans="1:35">
      <c r="A1356">
        <v>20731</v>
      </c>
      <c r="B1356" t="s">
        <v>109</v>
      </c>
      <c r="C1356" s="9">
        <v>0.03</v>
      </c>
      <c r="D1356" s="7">
        <v>-458.74</v>
      </c>
      <c r="E1356">
        <v>140.99</v>
      </c>
      <c r="F1356">
        <v>4.2</v>
      </c>
      <c r="G1356">
        <v>2430</v>
      </c>
      <c r="H1356" t="s">
        <v>2283</v>
      </c>
      <c r="I1356" t="s">
        <v>52</v>
      </c>
      <c r="J1356" t="s">
        <v>43</v>
      </c>
      <c r="K1356" t="s">
        <v>80</v>
      </c>
      <c r="L1356" t="s">
        <v>81</v>
      </c>
      <c r="M1356" t="s">
        <v>62</v>
      </c>
      <c r="N1356" t="s">
        <v>2285</v>
      </c>
      <c r="O1356">
        <v>0.59</v>
      </c>
      <c r="P1356" t="s">
        <v>36</v>
      </c>
      <c r="Q1356" t="s">
        <v>64</v>
      </c>
      <c r="R1356" t="s">
        <v>133</v>
      </c>
      <c r="S1356" t="s">
        <v>2284</v>
      </c>
      <c r="T1356">
        <v>76541</v>
      </c>
      <c r="U1356" s="1">
        <v>42092</v>
      </c>
      <c r="V1356" s="1">
        <v>42100</v>
      </c>
      <c r="W1356">
        <v>2</v>
      </c>
      <c r="X1356" s="6">
        <v>246.44</v>
      </c>
      <c r="Y1356">
        <v>91110</v>
      </c>
      <c r="Z1356">
        <v>8</v>
      </c>
      <c r="AA1356" s="10">
        <v>-186.15</v>
      </c>
      <c r="AB1356">
        <v>7.62</v>
      </c>
      <c r="AC1356" t="s">
        <v>3062</v>
      </c>
      <c r="AD1356" t="s">
        <v>3070</v>
      </c>
      <c r="AE1356" t="str">
        <f>IF(Orders[[#This Row],[Discount]]&gt;0, "Discounted", "Non-Discounted")</f>
        <v>Discounted</v>
      </c>
      <c r="AF1356">
        <f>IF(Orders[[#This Row],[Profit]]&lt;0,Orders[[#This Row],[Profit]], 0)</f>
        <v>-458.74</v>
      </c>
      <c r="AG1356">
        <f>IF(Orders[[#This Row],[Profit]]&gt;0,Orders[[#This Row],[Profit]], 0)</f>
        <v>0</v>
      </c>
      <c r="AH1356" s="7" t="str">
        <f>IFERROR((Orders[[#This Row],[Sales]]/Orders[[#This Row],[Profit_Prodcut/]])*100, "")</f>
        <v/>
      </c>
      <c r="AI1356" s="9">
        <f>Orders[[#This Row],[Discount]]</f>
        <v>0.03</v>
      </c>
    </row>
    <row r="1357" spans="1:35">
      <c r="A1357">
        <v>3490</v>
      </c>
      <c r="B1357" t="s">
        <v>40</v>
      </c>
      <c r="C1357" s="9">
        <v>0.05</v>
      </c>
      <c r="D1357" s="7">
        <v>-9.18</v>
      </c>
      <c r="E1357">
        <v>8.85</v>
      </c>
      <c r="F1357">
        <v>5.6</v>
      </c>
      <c r="G1357">
        <v>2431</v>
      </c>
      <c r="H1357" t="s">
        <v>2286</v>
      </c>
      <c r="I1357" t="s">
        <v>52</v>
      </c>
      <c r="J1357" t="s">
        <v>117</v>
      </c>
      <c r="K1357" t="s">
        <v>32</v>
      </c>
      <c r="L1357" t="s">
        <v>112</v>
      </c>
      <c r="M1357" t="s">
        <v>62</v>
      </c>
      <c r="N1357" t="s">
        <v>2287</v>
      </c>
      <c r="O1357">
        <v>0.36</v>
      </c>
      <c r="P1357" t="s">
        <v>36</v>
      </c>
      <c r="Q1357" t="s">
        <v>37</v>
      </c>
      <c r="R1357" t="s">
        <v>48</v>
      </c>
      <c r="S1357" t="s">
        <v>666</v>
      </c>
      <c r="T1357">
        <v>90004</v>
      </c>
      <c r="U1357" s="1">
        <v>42165</v>
      </c>
      <c r="V1357" s="1">
        <v>42166</v>
      </c>
      <c r="W1357">
        <v>21</v>
      </c>
      <c r="X1357" s="6">
        <v>199.08</v>
      </c>
      <c r="Y1357">
        <v>24869</v>
      </c>
      <c r="Z1357">
        <v>1</v>
      </c>
      <c r="AA1357" s="10">
        <v>-4.6100000000000003</v>
      </c>
      <c r="AB1357">
        <v>10.48</v>
      </c>
      <c r="AC1357" t="s">
        <v>3058</v>
      </c>
      <c r="AD1357" t="s">
        <v>3070</v>
      </c>
      <c r="AE1357" t="str">
        <f>IF(Orders[[#This Row],[Discount]]&gt;0, "Discounted", "Non-Discounted")</f>
        <v>Discounted</v>
      </c>
      <c r="AF1357">
        <f>IF(Orders[[#This Row],[Profit]]&lt;0,Orders[[#This Row],[Profit]], 0)</f>
        <v>-9.18</v>
      </c>
      <c r="AG1357">
        <f>IF(Orders[[#This Row],[Profit]]&gt;0,Orders[[#This Row],[Profit]], 0)</f>
        <v>0</v>
      </c>
      <c r="AH1357" s="7" t="str">
        <f>IFERROR((Orders[[#This Row],[Sales]]/Orders[[#This Row],[Profit_Prodcut/]])*100, "")</f>
        <v/>
      </c>
      <c r="AI1357" s="9">
        <f>Orders[[#This Row],[Discount]]</f>
        <v>0.05</v>
      </c>
    </row>
    <row r="1358" spans="1:35">
      <c r="A1358">
        <v>819</v>
      </c>
      <c r="B1358" t="s">
        <v>28</v>
      </c>
      <c r="C1358" s="9">
        <v>7.0000000000000007E-2</v>
      </c>
      <c r="D1358" s="7">
        <v>-121.75</v>
      </c>
      <c r="E1358">
        <v>155.06</v>
      </c>
      <c r="F1358">
        <v>7.07</v>
      </c>
      <c r="G1358">
        <v>2431</v>
      </c>
      <c r="H1358" t="s">
        <v>2286</v>
      </c>
      <c r="I1358" t="s">
        <v>52</v>
      </c>
      <c r="J1358" t="s">
        <v>117</v>
      </c>
      <c r="K1358" t="s">
        <v>32</v>
      </c>
      <c r="L1358" t="s">
        <v>144</v>
      </c>
      <c r="M1358" t="s">
        <v>62</v>
      </c>
      <c r="N1358" t="s">
        <v>145</v>
      </c>
      <c r="O1358">
        <v>0.59</v>
      </c>
      <c r="P1358" t="s">
        <v>36</v>
      </c>
      <c r="Q1358" t="s">
        <v>37</v>
      </c>
      <c r="R1358" t="s">
        <v>48</v>
      </c>
      <c r="S1358" t="s">
        <v>666</v>
      </c>
      <c r="T1358">
        <v>90004</v>
      </c>
      <c r="U1358" s="1">
        <v>42143</v>
      </c>
      <c r="V1358" s="1">
        <v>42143</v>
      </c>
      <c r="W1358">
        <v>14</v>
      </c>
      <c r="X1358" s="6">
        <v>2039.07</v>
      </c>
      <c r="Y1358">
        <v>5920</v>
      </c>
      <c r="Z1358">
        <v>0</v>
      </c>
      <c r="AA1358" s="10">
        <v>-5.97</v>
      </c>
      <c r="AB1358">
        <v>153.47999999999999</v>
      </c>
      <c r="AC1358" t="s">
        <v>3060</v>
      </c>
      <c r="AD1358" t="s">
        <v>3070</v>
      </c>
      <c r="AE1358" t="str">
        <f>IF(Orders[[#This Row],[Discount]]&gt;0, "Discounted", "Non-Discounted")</f>
        <v>Discounted</v>
      </c>
      <c r="AF1358">
        <f>IF(Orders[[#This Row],[Profit]]&lt;0,Orders[[#This Row],[Profit]], 0)</f>
        <v>-121.75</v>
      </c>
      <c r="AG1358">
        <f>IF(Orders[[#This Row],[Profit]]&gt;0,Orders[[#This Row],[Profit]], 0)</f>
        <v>0</v>
      </c>
      <c r="AH1358" s="7" t="str">
        <f>IFERROR((Orders[[#This Row],[Sales]]/Orders[[#This Row],[Profit_Prodcut/]])*100, "")</f>
        <v/>
      </c>
      <c r="AI1358" s="9">
        <f>Orders[[#This Row],[Discount]]</f>
        <v>7.0000000000000007E-2</v>
      </c>
    </row>
    <row r="1359" spans="1:35">
      <c r="A1359">
        <v>18819</v>
      </c>
      <c r="B1359" t="s">
        <v>28</v>
      </c>
      <c r="C1359" s="9">
        <v>7.0000000000000007E-2</v>
      </c>
      <c r="D1359" s="7">
        <v>24.35</v>
      </c>
      <c r="E1359">
        <v>155.06</v>
      </c>
      <c r="F1359">
        <v>7.07</v>
      </c>
      <c r="G1359">
        <v>2432</v>
      </c>
      <c r="H1359" t="s">
        <v>2288</v>
      </c>
      <c r="I1359" t="s">
        <v>52</v>
      </c>
      <c r="J1359" t="s">
        <v>117</v>
      </c>
      <c r="K1359" t="s">
        <v>32</v>
      </c>
      <c r="L1359" t="s">
        <v>144</v>
      </c>
      <c r="M1359" t="s">
        <v>62</v>
      </c>
      <c r="N1359" t="s">
        <v>145</v>
      </c>
      <c r="O1359">
        <v>0.59</v>
      </c>
      <c r="P1359" t="s">
        <v>36</v>
      </c>
      <c r="Q1359" t="s">
        <v>64</v>
      </c>
      <c r="R1359" t="s">
        <v>307</v>
      </c>
      <c r="S1359" t="s">
        <v>2289</v>
      </c>
      <c r="T1359">
        <v>73110</v>
      </c>
      <c r="U1359" s="1">
        <v>42143</v>
      </c>
      <c r="V1359" s="1">
        <v>42143</v>
      </c>
      <c r="W1359">
        <v>3</v>
      </c>
      <c r="X1359" s="6">
        <v>436.94</v>
      </c>
      <c r="Y1359">
        <v>89096</v>
      </c>
      <c r="Z1359">
        <v>0</v>
      </c>
      <c r="AA1359" s="10">
        <v>5.57</v>
      </c>
      <c r="AB1359">
        <v>32.89</v>
      </c>
      <c r="AC1359" t="s">
        <v>3060</v>
      </c>
      <c r="AD1359" t="s">
        <v>3070</v>
      </c>
      <c r="AE1359" t="str">
        <f>IF(Orders[[#This Row],[Discount]]&gt;0, "Discounted", "Non-Discounted")</f>
        <v>Discounted</v>
      </c>
      <c r="AF1359">
        <f>IF(Orders[[#This Row],[Profit]]&lt;0,Orders[[#This Row],[Profit]], 0)</f>
        <v>0</v>
      </c>
      <c r="AG1359">
        <f>IF(Orders[[#This Row],[Profit]]&gt;0,Orders[[#This Row],[Profit]], 0)</f>
        <v>24.35</v>
      </c>
      <c r="AH1359" s="7">
        <f>IFERROR((Orders[[#This Row],[Sales]]/Orders[[#This Row],[Profit_Prodcut/]])*100, "")</f>
        <v>1794.4147843942503</v>
      </c>
      <c r="AI1359" s="9">
        <f>Orders[[#This Row],[Discount]]</f>
        <v>7.0000000000000007E-2</v>
      </c>
    </row>
    <row r="1360" spans="1:35">
      <c r="A1360">
        <v>20286</v>
      </c>
      <c r="B1360" t="s">
        <v>40</v>
      </c>
      <c r="C1360" s="9">
        <v>0.09</v>
      </c>
      <c r="D1360" s="7">
        <v>-34.76</v>
      </c>
      <c r="E1360">
        <v>5.4</v>
      </c>
      <c r="F1360">
        <v>7.78</v>
      </c>
      <c r="G1360">
        <v>2432</v>
      </c>
      <c r="H1360" t="s">
        <v>2288</v>
      </c>
      <c r="I1360" t="s">
        <v>30</v>
      </c>
      <c r="J1360" t="s">
        <v>117</v>
      </c>
      <c r="K1360" t="s">
        <v>32</v>
      </c>
      <c r="L1360" t="s">
        <v>112</v>
      </c>
      <c r="M1360" t="s">
        <v>62</v>
      </c>
      <c r="N1360" t="s">
        <v>313</v>
      </c>
      <c r="O1360">
        <v>0.37</v>
      </c>
      <c r="P1360" t="s">
        <v>36</v>
      </c>
      <c r="Q1360" t="s">
        <v>64</v>
      </c>
      <c r="R1360" t="s">
        <v>307</v>
      </c>
      <c r="S1360" t="s">
        <v>2289</v>
      </c>
      <c r="T1360">
        <v>73110</v>
      </c>
      <c r="U1360" s="1">
        <v>42161</v>
      </c>
      <c r="V1360" s="1">
        <v>42163</v>
      </c>
      <c r="W1360">
        <v>6</v>
      </c>
      <c r="X1360" s="6">
        <v>37.380000000000003</v>
      </c>
      <c r="Y1360">
        <v>89097</v>
      </c>
      <c r="Z1360">
        <v>2</v>
      </c>
      <c r="AA1360" s="10">
        <v>-93</v>
      </c>
      <c r="AB1360">
        <v>3.7</v>
      </c>
      <c r="AC1360" t="s">
        <v>3058</v>
      </c>
      <c r="AD1360" t="s">
        <v>3070</v>
      </c>
      <c r="AE1360" t="str">
        <f>IF(Orders[[#This Row],[Discount]]&gt;0, "Discounted", "Non-Discounted")</f>
        <v>Discounted</v>
      </c>
      <c r="AF1360">
        <f>IF(Orders[[#This Row],[Profit]]&lt;0,Orders[[#This Row],[Profit]], 0)</f>
        <v>-34.76</v>
      </c>
      <c r="AG1360">
        <f>IF(Orders[[#This Row],[Profit]]&gt;0,Orders[[#This Row],[Profit]], 0)</f>
        <v>0</v>
      </c>
      <c r="AH1360" s="7" t="str">
        <f>IFERROR((Orders[[#This Row],[Sales]]/Orders[[#This Row],[Profit_Prodcut/]])*100, "")</f>
        <v/>
      </c>
      <c r="AI1360" s="9">
        <f>Orders[[#This Row],[Discount]]</f>
        <v>0.09</v>
      </c>
    </row>
    <row r="1361" spans="1:35">
      <c r="A1361">
        <v>21490</v>
      </c>
      <c r="B1361" t="s">
        <v>40</v>
      </c>
      <c r="C1361" s="9">
        <v>0.05</v>
      </c>
      <c r="D1361" s="7">
        <v>-7.34</v>
      </c>
      <c r="E1361">
        <v>8.85</v>
      </c>
      <c r="F1361">
        <v>5.6</v>
      </c>
      <c r="G1361">
        <v>2433</v>
      </c>
      <c r="H1361" t="s">
        <v>2290</v>
      </c>
      <c r="I1361" t="s">
        <v>52</v>
      </c>
      <c r="J1361" t="s">
        <v>117</v>
      </c>
      <c r="K1361" t="s">
        <v>32</v>
      </c>
      <c r="L1361" t="s">
        <v>112</v>
      </c>
      <c r="M1361" t="s">
        <v>62</v>
      </c>
      <c r="N1361" t="s">
        <v>2287</v>
      </c>
      <c r="O1361">
        <v>0.36</v>
      </c>
      <c r="P1361" t="s">
        <v>36</v>
      </c>
      <c r="Q1361" t="s">
        <v>64</v>
      </c>
      <c r="R1361" t="s">
        <v>307</v>
      </c>
      <c r="S1361" t="s">
        <v>2291</v>
      </c>
      <c r="T1361">
        <v>73160</v>
      </c>
      <c r="U1361" s="1">
        <v>42165</v>
      </c>
      <c r="V1361" s="1">
        <v>42166</v>
      </c>
      <c r="W1361">
        <v>5</v>
      </c>
      <c r="X1361" s="6">
        <v>47.4</v>
      </c>
      <c r="Y1361">
        <v>89095</v>
      </c>
      <c r="Z1361">
        <v>1</v>
      </c>
      <c r="AA1361" s="10">
        <v>-15.49</v>
      </c>
      <c r="AB1361">
        <v>2.4900000000000002</v>
      </c>
      <c r="AC1361" t="s">
        <v>3058</v>
      </c>
      <c r="AD1361" t="s">
        <v>3070</v>
      </c>
      <c r="AE1361" t="str">
        <f>IF(Orders[[#This Row],[Discount]]&gt;0, "Discounted", "Non-Discounted")</f>
        <v>Discounted</v>
      </c>
      <c r="AF1361">
        <f>IF(Orders[[#This Row],[Profit]]&lt;0,Orders[[#This Row],[Profit]], 0)</f>
        <v>-7.34</v>
      </c>
      <c r="AG1361">
        <f>IF(Orders[[#This Row],[Profit]]&gt;0,Orders[[#This Row],[Profit]], 0)</f>
        <v>0</v>
      </c>
      <c r="AH1361" s="7" t="str">
        <f>IFERROR((Orders[[#This Row],[Sales]]/Orders[[#This Row],[Profit_Prodcut/]])*100, "")</f>
        <v/>
      </c>
      <c r="AI1361" s="9">
        <f>Orders[[#This Row],[Discount]]</f>
        <v>0.05</v>
      </c>
    </row>
    <row r="1362" spans="1:35">
      <c r="A1362">
        <v>19566</v>
      </c>
      <c r="B1362" t="s">
        <v>109</v>
      </c>
      <c r="C1362" s="9">
        <v>0.09</v>
      </c>
      <c r="D1362" s="7">
        <v>35.29</v>
      </c>
      <c r="E1362">
        <v>90.97</v>
      </c>
      <c r="F1362">
        <v>14</v>
      </c>
      <c r="G1362">
        <v>2437</v>
      </c>
      <c r="H1362" t="s">
        <v>2292</v>
      </c>
      <c r="I1362" t="s">
        <v>42</v>
      </c>
      <c r="J1362" t="s">
        <v>43</v>
      </c>
      <c r="K1362" t="s">
        <v>80</v>
      </c>
      <c r="L1362" t="s">
        <v>88</v>
      </c>
      <c r="M1362" t="s">
        <v>46</v>
      </c>
      <c r="N1362" t="s">
        <v>1807</v>
      </c>
      <c r="O1362">
        <v>0.36</v>
      </c>
      <c r="P1362" t="s">
        <v>36</v>
      </c>
      <c r="Q1362" t="s">
        <v>64</v>
      </c>
      <c r="R1362" t="s">
        <v>1860</v>
      </c>
      <c r="S1362" t="s">
        <v>2293</v>
      </c>
      <c r="T1362">
        <v>53150</v>
      </c>
      <c r="U1362" s="1">
        <v>42064</v>
      </c>
      <c r="V1362" s="1">
        <v>42066</v>
      </c>
      <c r="W1362">
        <v>3</v>
      </c>
      <c r="X1362" s="6">
        <v>260</v>
      </c>
      <c r="Y1362">
        <v>90301</v>
      </c>
      <c r="Z1362">
        <v>2</v>
      </c>
      <c r="AA1362" s="10">
        <v>13.57</v>
      </c>
      <c r="AB1362">
        <v>25.71</v>
      </c>
      <c r="AC1362" t="s">
        <v>3062</v>
      </c>
      <c r="AD1362" t="s">
        <v>3070</v>
      </c>
      <c r="AE1362" t="str">
        <f>IF(Orders[[#This Row],[Discount]]&gt;0, "Discounted", "Non-Discounted")</f>
        <v>Discounted</v>
      </c>
      <c r="AF1362">
        <f>IF(Orders[[#This Row],[Profit]]&lt;0,Orders[[#This Row],[Profit]], 0)</f>
        <v>0</v>
      </c>
      <c r="AG1362">
        <f>IF(Orders[[#This Row],[Profit]]&gt;0,Orders[[#This Row],[Profit]], 0)</f>
        <v>35.29</v>
      </c>
      <c r="AH1362" s="7">
        <f>IFERROR((Orders[[#This Row],[Sales]]/Orders[[#This Row],[Profit_Prodcut/]])*100, "")</f>
        <v>736.75262113913288</v>
      </c>
      <c r="AI1362" s="9">
        <f>Orders[[#This Row],[Discount]]</f>
        <v>0.09</v>
      </c>
    </row>
    <row r="1363" spans="1:35">
      <c r="A1363">
        <v>20157</v>
      </c>
      <c r="B1363" t="s">
        <v>59</v>
      </c>
      <c r="C1363" s="9">
        <v>0.02</v>
      </c>
      <c r="D1363" s="7">
        <v>-100.17</v>
      </c>
      <c r="E1363">
        <v>63.94</v>
      </c>
      <c r="F1363">
        <v>14.48</v>
      </c>
      <c r="G1363">
        <v>2441</v>
      </c>
      <c r="H1363" t="s">
        <v>2294</v>
      </c>
      <c r="I1363" t="s">
        <v>52</v>
      </c>
      <c r="J1363" t="s">
        <v>117</v>
      </c>
      <c r="K1363" t="s">
        <v>44</v>
      </c>
      <c r="L1363" t="s">
        <v>53</v>
      </c>
      <c r="M1363" t="s">
        <v>62</v>
      </c>
      <c r="N1363" t="s">
        <v>522</v>
      </c>
      <c r="O1363">
        <v>0.46</v>
      </c>
      <c r="P1363" t="s">
        <v>36</v>
      </c>
      <c r="Q1363" t="s">
        <v>139</v>
      </c>
      <c r="R1363" t="s">
        <v>365</v>
      </c>
      <c r="S1363" t="s">
        <v>2295</v>
      </c>
      <c r="T1363">
        <v>32935</v>
      </c>
      <c r="U1363" s="1">
        <v>42098</v>
      </c>
      <c r="V1363" s="1">
        <v>42098</v>
      </c>
      <c r="W1363">
        <v>11</v>
      </c>
      <c r="X1363" s="6">
        <v>709.7</v>
      </c>
      <c r="Y1363">
        <v>89300</v>
      </c>
      <c r="Z1363">
        <v>0</v>
      </c>
      <c r="AA1363" s="10">
        <v>-14.11</v>
      </c>
      <c r="AB1363">
        <v>14.48</v>
      </c>
      <c r="AC1363" t="s">
        <v>3061</v>
      </c>
      <c r="AD1363" t="s">
        <v>3070</v>
      </c>
      <c r="AE1363" t="str">
        <f>IF(Orders[[#This Row],[Discount]]&gt;0, "Discounted", "Non-Discounted")</f>
        <v>Discounted</v>
      </c>
      <c r="AF1363">
        <f>IF(Orders[[#This Row],[Profit]]&lt;0,Orders[[#This Row],[Profit]], 0)</f>
        <v>-100.17</v>
      </c>
      <c r="AG1363">
        <f>IF(Orders[[#This Row],[Profit]]&gt;0,Orders[[#This Row],[Profit]], 0)</f>
        <v>0</v>
      </c>
      <c r="AH1363" s="7" t="str">
        <f>IFERROR((Orders[[#This Row],[Sales]]/Orders[[#This Row],[Profit_Prodcut/]])*100, "")</f>
        <v/>
      </c>
      <c r="AI1363" s="9">
        <f>Orders[[#This Row],[Discount]]</f>
        <v>0.02</v>
      </c>
    </row>
    <row r="1364" spans="1:35">
      <c r="A1364">
        <v>20158</v>
      </c>
      <c r="B1364" t="s">
        <v>59</v>
      </c>
      <c r="C1364" s="9">
        <v>0.01</v>
      </c>
      <c r="D1364" s="7">
        <v>-3.95</v>
      </c>
      <c r="E1364">
        <v>5.0199999999999996</v>
      </c>
      <c r="F1364">
        <v>5.14</v>
      </c>
      <c r="G1364">
        <v>2442</v>
      </c>
      <c r="H1364" t="s">
        <v>2296</v>
      </c>
      <c r="I1364" t="s">
        <v>52</v>
      </c>
      <c r="J1364" t="s">
        <v>117</v>
      </c>
      <c r="K1364" t="s">
        <v>80</v>
      </c>
      <c r="L1364" t="s">
        <v>183</v>
      </c>
      <c r="M1364" t="s">
        <v>54</v>
      </c>
      <c r="N1364" t="s">
        <v>843</v>
      </c>
      <c r="O1364">
        <v>0.79</v>
      </c>
      <c r="P1364" t="s">
        <v>36</v>
      </c>
      <c r="Q1364" t="s">
        <v>139</v>
      </c>
      <c r="R1364" t="s">
        <v>365</v>
      </c>
      <c r="S1364" t="s">
        <v>2297</v>
      </c>
      <c r="T1364">
        <v>32953</v>
      </c>
      <c r="U1364" s="1">
        <v>42098</v>
      </c>
      <c r="V1364" s="1">
        <v>42100</v>
      </c>
      <c r="W1364">
        <v>5</v>
      </c>
      <c r="X1364" s="6">
        <v>27.42</v>
      </c>
      <c r="Y1364">
        <v>89300</v>
      </c>
      <c r="Z1364">
        <v>2</v>
      </c>
      <c r="AA1364" s="10">
        <v>-14.4</v>
      </c>
      <c r="AB1364">
        <v>0.28000000000000003</v>
      </c>
      <c r="AC1364" t="s">
        <v>3061</v>
      </c>
      <c r="AD1364" t="s">
        <v>3070</v>
      </c>
      <c r="AE1364" t="str">
        <f>IF(Orders[[#This Row],[Discount]]&gt;0, "Discounted", "Non-Discounted")</f>
        <v>Discounted</v>
      </c>
      <c r="AF1364">
        <f>IF(Orders[[#This Row],[Profit]]&lt;0,Orders[[#This Row],[Profit]], 0)</f>
        <v>-3.95</v>
      </c>
      <c r="AG1364">
        <f>IF(Orders[[#This Row],[Profit]]&gt;0,Orders[[#This Row],[Profit]], 0)</f>
        <v>0</v>
      </c>
      <c r="AH1364" s="7" t="str">
        <f>IFERROR((Orders[[#This Row],[Sales]]/Orders[[#This Row],[Profit_Prodcut/]])*100, "")</f>
        <v/>
      </c>
      <c r="AI1364" s="9">
        <f>Orders[[#This Row],[Discount]]</f>
        <v>0.01</v>
      </c>
    </row>
    <row r="1365" spans="1:35">
      <c r="A1365">
        <v>21084</v>
      </c>
      <c r="B1365" t="s">
        <v>28</v>
      </c>
      <c r="C1365" s="9">
        <v>0.05</v>
      </c>
      <c r="D1365" s="7">
        <v>1633.99</v>
      </c>
      <c r="E1365">
        <v>58.1</v>
      </c>
      <c r="F1365">
        <v>1.49</v>
      </c>
      <c r="G1365">
        <v>2443</v>
      </c>
      <c r="H1365" t="s">
        <v>2298</v>
      </c>
      <c r="I1365" t="s">
        <v>52</v>
      </c>
      <c r="J1365" t="s">
        <v>31</v>
      </c>
      <c r="K1365" t="s">
        <v>32</v>
      </c>
      <c r="L1365" t="s">
        <v>112</v>
      </c>
      <c r="M1365" t="s">
        <v>62</v>
      </c>
      <c r="N1365" t="s">
        <v>286</v>
      </c>
      <c r="O1365">
        <v>0.38</v>
      </c>
      <c r="P1365" t="s">
        <v>36</v>
      </c>
      <c r="Q1365" t="s">
        <v>139</v>
      </c>
      <c r="R1365" t="s">
        <v>365</v>
      </c>
      <c r="S1365" t="s">
        <v>450</v>
      </c>
      <c r="T1365">
        <v>33142</v>
      </c>
      <c r="U1365" s="1">
        <v>42022</v>
      </c>
      <c r="V1365" s="1">
        <v>42022</v>
      </c>
      <c r="W1365">
        <v>13</v>
      </c>
      <c r="X1365" s="6">
        <v>739.06</v>
      </c>
      <c r="Y1365">
        <v>89299</v>
      </c>
      <c r="Z1365">
        <v>0</v>
      </c>
      <c r="AA1365" s="10">
        <v>221.09</v>
      </c>
      <c r="AB1365">
        <v>38.9</v>
      </c>
      <c r="AC1365" t="s">
        <v>3057</v>
      </c>
      <c r="AD1365" t="s">
        <v>3070</v>
      </c>
      <c r="AE1365" t="str">
        <f>IF(Orders[[#This Row],[Discount]]&gt;0, "Discounted", "Non-Discounted")</f>
        <v>Discounted</v>
      </c>
      <c r="AF1365">
        <f>IF(Orders[[#This Row],[Profit]]&lt;0,Orders[[#This Row],[Profit]], 0)</f>
        <v>0</v>
      </c>
      <c r="AG1365">
        <f>IF(Orders[[#This Row],[Profit]]&gt;0,Orders[[#This Row],[Profit]], 0)</f>
        <v>1633.99</v>
      </c>
      <c r="AH1365" s="7">
        <f>IFERROR((Orders[[#This Row],[Sales]]/Orders[[#This Row],[Profit_Prodcut/]])*100, "")</f>
        <v>45.230386966872501</v>
      </c>
      <c r="AI1365" s="9">
        <f>Orders[[#This Row],[Discount]]</f>
        <v>0.05</v>
      </c>
    </row>
    <row r="1366" spans="1:35">
      <c r="A1366">
        <v>25304</v>
      </c>
      <c r="B1366" t="s">
        <v>40</v>
      </c>
      <c r="C1366" s="9">
        <v>0.06</v>
      </c>
      <c r="D1366" s="7">
        <v>-2002.63</v>
      </c>
      <c r="E1366">
        <v>2.2799999999999998</v>
      </c>
      <c r="F1366">
        <v>5.2</v>
      </c>
      <c r="G1366">
        <v>2443</v>
      </c>
      <c r="H1366" t="s">
        <v>2298</v>
      </c>
      <c r="I1366" t="s">
        <v>52</v>
      </c>
      <c r="J1366" t="s">
        <v>31</v>
      </c>
      <c r="K1366" t="s">
        <v>32</v>
      </c>
      <c r="L1366" t="s">
        <v>33</v>
      </c>
      <c r="M1366" t="s">
        <v>34</v>
      </c>
      <c r="N1366" t="s">
        <v>2299</v>
      </c>
      <c r="O1366">
        <v>0.41</v>
      </c>
      <c r="P1366" t="s">
        <v>36</v>
      </c>
      <c r="Q1366" t="s">
        <v>139</v>
      </c>
      <c r="R1366" t="s">
        <v>365</v>
      </c>
      <c r="S1366" t="s">
        <v>450</v>
      </c>
      <c r="T1366">
        <v>33142</v>
      </c>
      <c r="U1366" s="1">
        <v>42156</v>
      </c>
      <c r="V1366" s="1">
        <v>42158</v>
      </c>
      <c r="W1366">
        <v>13</v>
      </c>
      <c r="X1366" s="6">
        <v>30.47</v>
      </c>
      <c r="Y1366">
        <v>89301</v>
      </c>
      <c r="Z1366">
        <v>2</v>
      </c>
      <c r="AA1366" s="10">
        <v>-6572.47</v>
      </c>
      <c r="AB1366">
        <v>1.94</v>
      </c>
      <c r="AC1366" t="s">
        <v>3058</v>
      </c>
      <c r="AD1366" t="s">
        <v>3070</v>
      </c>
      <c r="AE1366" t="str">
        <f>IF(Orders[[#This Row],[Discount]]&gt;0, "Discounted", "Non-Discounted")</f>
        <v>Discounted</v>
      </c>
      <c r="AF1366">
        <f>IF(Orders[[#This Row],[Profit]]&lt;0,Orders[[#This Row],[Profit]], 0)</f>
        <v>-2002.63</v>
      </c>
      <c r="AG1366">
        <f>IF(Orders[[#This Row],[Profit]]&gt;0,Orders[[#This Row],[Profit]], 0)</f>
        <v>0</v>
      </c>
      <c r="AH1366" s="7" t="str">
        <f>IFERROR((Orders[[#This Row],[Sales]]/Orders[[#This Row],[Profit_Prodcut/]])*100, "")</f>
        <v/>
      </c>
      <c r="AI1366" s="9">
        <f>Orders[[#This Row],[Discount]]</f>
        <v>0.06</v>
      </c>
    </row>
    <row r="1367" spans="1:35">
      <c r="A1367">
        <v>25742</v>
      </c>
      <c r="B1367" t="s">
        <v>28</v>
      </c>
      <c r="C1367" s="9">
        <v>0.09</v>
      </c>
      <c r="D1367" s="7">
        <v>-126.21</v>
      </c>
      <c r="E1367">
        <v>6.48</v>
      </c>
      <c r="F1367">
        <v>7.03</v>
      </c>
      <c r="G1367">
        <v>2448</v>
      </c>
      <c r="H1367" t="s">
        <v>2300</v>
      </c>
      <c r="I1367" t="s">
        <v>52</v>
      </c>
      <c r="J1367" t="s">
        <v>117</v>
      </c>
      <c r="K1367" t="s">
        <v>32</v>
      </c>
      <c r="L1367" t="s">
        <v>96</v>
      </c>
      <c r="M1367" t="s">
        <v>62</v>
      </c>
      <c r="N1367" t="s">
        <v>377</v>
      </c>
      <c r="O1367">
        <v>0.37</v>
      </c>
      <c r="P1367" t="s">
        <v>36</v>
      </c>
      <c r="Q1367" t="s">
        <v>64</v>
      </c>
      <c r="R1367" t="s">
        <v>65</v>
      </c>
      <c r="S1367" t="s">
        <v>2301</v>
      </c>
      <c r="T1367">
        <v>55410</v>
      </c>
      <c r="U1367" s="1">
        <v>42184</v>
      </c>
      <c r="V1367" s="1">
        <v>42186</v>
      </c>
      <c r="W1367">
        <v>16</v>
      </c>
      <c r="X1367" s="6">
        <v>96.96</v>
      </c>
      <c r="Y1367">
        <v>87790</v>
      </c>
      <c r="Z1367">
        <v>2</v>
      </c>
      <c r="AA1367" s="10">
        <v>-130.16999999999999</v>
      </c>
      <c r="AB1367">
        <v>9.59</v>
      </c>
      <c r="AC1367" t="s">
        <v>3058</v>
      </c>
      <c r="AD1367" t="s">
        <v>3070</v>
      </c>
      <c r="AE1367" t="str">
        <f>IF(Orders[[#This Row],[Discount]]&gt;0, "Discounted", "Non-Discounted")</f>
        <v>Discounted</v>
      </c>
      <c r="AF1367">
        <f>IF(Orders[[#This Row],[Profit]]&lt;0,Orders[[#This Row],[Profit]], 0)</f>
        <v>-126.21</v>
      </c>
      <c r="AG1367">
        <f>IF(Orders[[#This Row],[Profit]]&gt;0,Orders[[#This Row],[Profit]], 0)</f>
        <v>0</v>
      </c>
      <c r="AH1367" s="7" t="str">
        <f>IFERROR((Orders[[#This Row],[Sales]]/Orders[[#This Row],[Profit_Prodcut/]])*100, "")</f>
        <v/>
      </c>
      <c r="AI1367" s="9">
        <f>Orders[[#This Row],[Discount]]</f>
        <v>0.09</v>
      </c>
    </row>
    <row r="1368" spans="1:35">
      <c r="A1368">
        <v>20687</v>
      </c>
      <c r="B1368" t="s">
        <v>40</v>
      </c>
      <c r="C1368" s="9">
        <v>0.08</v>
      </c>
      <c r="D1368" s="7">
        <v>-5.54</v>
      </c>
      <c r="E1368">
        <v>4.13</v>
      </c>
      <c r="F1368">
        <v>1.17</v>
      </c>
      <c r="G1368">
        <v>2450</v>
      </c>
      <c r="H1368" t="s">
        <v>2302</v>
      </c>
      <c r="I1368" t="s">
        <v>52</v>
      </c>
      <c r="J1368" t="s">
        <v>43</v>
      </c>
      <c r="K1368" t="s">
        <v>32</v>
      </c>
      <c r="L1368" t="s">
        <v>33</v>
      </c>
      <c r="M1368" t="s">
        <v>34</v>
      </c>
      <c r="N1368" t="s">
        <v>2303</v>
      </c>
      <c r="O1368">
        <v>0.56999999999999995</v>
      </c>
      <c r="P1368" t="s">
        <v>36</v>
      </c>
      <c r="Q1368" t="s">
        <v>64</v>
      </c>
      <c r="R1368" t="s">
        <v>1860</v>
      </c>
      <c r="S1368" t="s">
        <v>2304</v>
      </c>
      <c r="T1368">
        <v>53545</v>
      </c>
      <c r="U1368" s="1">
        <v>42147</v>
      </c>
      <c r="V1368" s="1">
        <v>42149</v>
      </c>
      <c r="W1368">
        <v>1</v>
      </c>
      <c r="X1368" s="6">
        <v>4.21</v>
      </c>
      <c r="Y1368">
        <v>90322</v>
      </c>
      <c r="Z1368">
        <v>2</v>
      </c>
      <c r="AA1368" s="10">
        <v>-131.59</v>
      </c>
      <c r="AB1368">
        <v>0.37</v>
      </c>
      <c r="AC1368" t="s">
        <v>3060</v>
      </c>
      <c r="AD1368" t="s">
        <v>3070</v>
      </c>
      <c r="AE1368" t="str">
        <f>IF(Orders[[#This Row],[Discount]]&gt;0, "Discounted", "Non-Discounted")</f>
        <v>Discounted</v>
      </c>
      <c r="AF1368">
        <f>IF(Orders[[#This Row],[Profit]]&lt;0,Orders[[#This Row],[Profit]], 0)</f>
        <v>-5.54</v>
      </c>
      <c r="AG1368">
        <f>IF(Orders[[#This Row],[Profit]]&gt;0,Orders[[#This Row],[Profit]], 0)</f>
        <v>0</v>
      </c>
      <c r="AH1368" s="7" t="str">
        <f>IFERROR((Orders[[#This Row],[Sales]]/Orders[[#This Row],[Profit_Prodcut/]])*100, "")</f>
        <v/>
      </c>
      <c r="AI1368" s="9">
        <f>Orders[[#This Row],[Discount]]</f>
        <v>0.08</v>
      </c>
    </row>
    <row r="1369" spans="1:35">
      <c r="A1369">
        <v>21198</v>
      </c>
      <c r="B1369" t="s">
        <v>59</v>
      </c>
      <c r="C1369" s="9">
        <v>0.06</v>
      </c>
      <c r="D1369" s="7">
        <v>-68.430000000000007</v>
      </c>
      <c r="E1369">
        <v>3499.99</v>
      </c>
      <c r="F1369">
        <v>24.49</v>
      </c>
      <c r="G1369">
        <v>2454</v>
      </c>
      <c r="H1369" t="s">
        <v>2305</v>
      </c>
      <c r="I1369" t="s">
        <v>30</v>
      </c>
      <c r="J1369" t="s">
        <v>31</v>
      </c>
      <c r="K1369" t="s">
        <v>80</v>
      </c>
      <c r="L1369" t="s">
        <v>590</v>
      </c>
      <c r="M1369" t="s">
        <v>239</v>
      </c>
      <c r="N1369" t="s">
        <v>1311</v>
      </c>
      <c r="O1369">
        <v>0.37</v>
      </c>
      <c r="P1369" t="s">
        <v>36</v>
      </c>
      <c r="Q1369" t="s">
        <v>139</v>
      </c>
      <c r="R1369" t="s">
        <v>1280</v>
      </c>
      <c r="S1369" t="s">
        <v>2306</v>
      </c>
      <c r="T1369">
        <v>35244</v>
      </c>
      <c r="U1369" s="1">
        <v>42064</v>
      </c>
      <c r="V1369" s="1">
        <v>42067</v>
      </c>
      <c r="W1369">
        <v>1</v>
      </c>
      <c r="X1369" s="6">
        <v>3550.28</v>
      </c>
      <c r="Y1369">
        <v>89219</v>
      </c>
      <c r="Z1369">
        <v>3</v>
      </c>
      <c r="AA1369" s="10">
        <v>-1.93</v>
      </c>
      <c r="AB1369">
        <v>226.61</v>
      </c>
      <c r="AC1369" t="s">
        <v>3062</v>
      </c>
      <c r="AD1369" t="s">
        <v>3070</v>
      </c>
      <c r="AE1369" t="str">
        <f>IF(Orders[[#This Row],[Discount]]&gt;0, "Discounted", "Non-Discounted")</f>
        <v>Discounted</v>
      </c>
      <c r="AF1369">
        <f>IF(Orders[[#This Row],[Profit]]&lt;0,Orders[[#This Row],[Profit]], 0)</f>
        <v>-68.430000000000007</v>
      </c>
      <c r="AG1369">
        <f>IF(Orders[[#This Row],[Profit]]&gt;0,Orders[[#This Row],[Profit]], 0)</f>
        <v>0</v>
      </c>
      <c r="AH1369" s="7" t="str">
        <f>IFERROR((Orders[[#This Row],[Sales]]/Orders[[#This Row],[Profit_Prodcut/]])*100, "")</f>
        <v/>
      </c>
      <c r="AI1369" s="9">
        <f>Orders[[#This Row],[Discount]]</f>
        <v>0.06</v>
      </c>
    </row>
    <row r="1370" spans="1:35">
      <c r="A1370">
        <v>25536</v>
      </c>
      <c r="B1370" t="s">
        <v>28</v>
      </c>
      <c r="C1370" s="9">
        <v>7.0000000000000007E-2</v>
      </c>
      <c r="D1370" s="7">
        <v>733.28</v>
      </c>
      <c r="E1370">
        <v>179.99</v>
      </c>
      <c r="F1370">
        <v>19.989999999999998</v>
      </c>
      <c r="G1370">
        <v>2456</v>
      </c>
      <c r="H1370" t="s">
        <v>2307</v>
      </c>
      <c r="I1370" t="s">
        <v>52</v>
      </c>
      <c r="J1370" t="s">
        <v>43</v>
      </c>
      <c r="K1370" t="s">
        <v>80</v>
      </c>
      <c r="L1370" t="s">
        <v>183</v>
      </c>
      <c r="M1370" t="s">
        <v>62</v>
      </c>
      <c r="N1370" t="s">
        <v>582</v>
      </c>
      <c r="O1370">
        <v>0.48</v>
      </c>
      <c r="P1370" t="s">
        <v>36</v>
      </c>
      <c r="Q1370" t="s">
        <v>139</v>
      </c>
      <c r="R1370" t="s">
        <v>1280</v>
      </c>
      <c r="S1370" t="s">
        <v>2308</v>
      </c>
      <c r="T1370">
        <v>36608</v>
      </c>
      <c r="U1370" s="1">
        <v>42026</v>
      </c>
      <c r="V1370" s="1">
        <v>42027</v>
      </c>
      <c r="W1370">
        <v>7</v>
      </c>
      <c r="X1370" s="6">
        <v>1188.6300000000001</v>
      </c>
      <c r="Y1370">
        <v>89218</v>
      </c>
      <c r="Z1370">
        <v>1</v>
      </c>
      <c r="AA1370" s="10">
        <v>61.69</v>
      </c>
      <c r="AB1370">
        <v>89.47</v>
      </c>
      <c r="AC1370" t="s">
        <v>3057</v>
      </c>
      <c r="AD1370" t="s">
        <v>3070</v>
      </c>
      <c r="AE1370" t="str">
        <f>IF(Orders[[#This Row],[Discount]]&gt;0, "Discounted", "Non-Discounted")</f>
        <v>Discounted</v>
      </c>
      <c r="AF1370">
        <f>IF(Orders[[#This Row],[Profit]]&lt;0,Orders[[#This Row],[Profit]], 0)</f>
        <v>0</v>
      </c>
      <c r="AG1370">
        <f>IF(Orders[[#This Row],[Profit]]&gt;0,Orders[[#This Row],[Profit]], 0)</f>
        <v>733.28</v>
      </c>
      <c r="AH1370" s="7">
        <f>IFERROR((Orders[[#This Row],[Sales]]/Orders[[#This Row],[Profit_Prodcut/]])*100, "")</f>
        <v>162.09769801440106</v>
      </c>
      <c r="AI1370" s="9">
        <f>Orders[[#This Row],[Discount]]</f>
        <v>7.0000000000000007E-2</v>
      </c>
    </row>
    <row r="1371" spans="1:35">
      <c r="A1371">
        <v>25537</v>
      </c>
      <c r="B1371" t="s">
        <v>28</v>
      </c>
      <c r="C1371" s="9">
        <v>0.02</v>
      </c>
      <c r="D1371" s="7">
        <v>-905.99</v>
      </c>
      <c r="E1371">
        <v>92.23</v>
      </c>
      <c r="F1371">
        <v>39.61</v>
      </c>
      <c r="G1371">
        <v>2456</v>
      </c>
      <c r="H1371" t="s">
        <v>2307</v>
      </c>
      <c r="I1371" t="s">
        <v>30</v>
      </c>
      <c r="J1371" t="s">
        <v>43</v>
      </c>
      <c r="K1371" t="s">
        <v>44</v>
      </c>
      <c r="L1371" t="s">
        <v>53</v>
      </c>
      <c r="M1371" t="s">
        <v>89</v>
      </c>
      <c r="N1371" t="s">
        <v>2309</v>
      </c>
      <c r="O1371">
        <v>0.67</v>
      </c>
      <c r="P1371" t="s">
        <v>36</v>
      </c>
      <c r="Q1371" t="s">
        <v>139</v>
      </c>
      <c r="R1371" t="s">
        <v>1280</v>
      </c>
      <c r="S1371" t="s">
        <v>2308</v>
      </c>
      <c r="T1371">
        <v>36608</v>
      </c>
      <c r="U1371" s="1">
        <v>42026</v>
      </c>
      <c r="V1371" s="1">
        <v>42027</v>
      </c>
      <c r="W1371">
        <v>11</v>
      </c>
      <c r="X1371" s="6">
        <v>1009.93</v>
      </c>
      <c r="Y1371">
        <v>89218</v>
      </c>
      <c r="Z1371">
        <v>1</v>
      </c>
      <c r="AA1371" s="10">
        <v>-89.71</v>
      </c>
      <c r="AB1371">
        <v>20.61</v>
      </c>
      <c r="AC1371" t="s">
        <v>3057</v>
      </c>
      <c r="AD1371" t="s">
        <v>3070</v>
      </c>
      <c r="AE1371" t="str">
        <f>IF(Orders[[#This Row],[Discount]]&gt;0, "Discounted", "Non-Discounted")</f>
        <v>Discounted</v>
      </c>
      <c r="AF1371">
        <f>IF(Orders[[#This Row],[Profit]]&lt;0,Orders[[#This Row],[Profit]], 0)</f>
        <v>-905.99</v>
      </c>
      <c r="AG1371">
        <f>IF(Orders[[#This Row],[Profit]]&gt;0,Orders[[#This Row],[Profit]], 0)</f>
        <v>0</v>
      </c>
      <c r="AH1371" s="7" t="str">
        <f>IFERROR((Orders[[#This Row],[Sales]]/Orders[[#This Row],[Profit_Prodcut/]])*100, "")</f>
        <v/>
      </c>
      <c r="AI1371" s="9">
        <f>Orders[[#This Row],[Discount]]</f>
        <v>0.02</v>
      </c>
    </row>
    <row r="1372" spans="1:35">
      <c r="A1372">
        <v>25535</v>
      </c>
      <c r="B1372" t="s">
        <v>28</v>
      </c>
      <c r="C1372" s="9">
        <v>0.02</v>
      </c>
      <c r="D1372" s="7">
        <v>-21.63</v>
      </c>
      <c r="E1372">
        <v>15.22</v>
      </c>
      <c r="F1372">
        <v>9.73</v>
      </c>
      <c r="G1372">
        <v>2457</v>
      </c>
      <c r="H1372" t="s">
        <v>2310</v>
      </c>
      <c r="I1372" t="s">
        <v>52</v>
      </c>
      <c r="J1372" t="s">
        <v>43</v>
      </c>
      <c r="K1372" t="s">
        <v>32</v>
      </c>
      <c r="L1372" t="s">
        <v>112</v>
      </c>
      <c r="M1372" t="s">
        <v>62</v>
      </c>
      <c r="N1372" t="s">
        <v>2311</v>
      </c>
      <c r="O1372">
        <v>0.36</v>
      </c>
      <c r="P1372" t="s">
        <v>36</v>
      </c>
      <c r="Q1372" t="s">
        <v>64</v>
      </c>
      <c r="R1372" t="s">
        <v>65</v>
      </c>
      <c r="S1372" t="s">
        <v>2312</v>
      </c>
      <c r="T1372">
        <v>55014</v>
      </c>
      <c r="U1372" s="1">
        <v>42026</v>
      </c>
      <c r="V1372" s="1">
        <v>42026</v>
      </c>
      <c r="W1372">
        <v>9</v>
      </c>
      <c r="X1372" s="6">
        <v>140.69999999999999</v>
      </c>
      <c r="Y1372">
        <v>89218</v>
      </c>
      <c r="Z1372">
        <v>0</v>
      </c>
      <c r="AA1372" s="10">
        <v>-15.37</v>
      </c>
      <c r="AB1372">
        <v>2.87</v>
      </c>
      <c r="AC1372" t="s">
        <v>3057</v>
      </c>
      <c r="AD1372" t="s">
        <v>3070</v>
      </c>
      <c r="AE1372" t="str">
        <f>IF(Orders[[#This Row],[Discount]]&gt;0, "Discounted", "Non-Discounted")</f>
        <v>Discounted</v>
      </c>
      <c r="AF1372">
        <f>IF(Orders[[#This Row],[Profit]]&lt;0,Orders[[#This Row],[Profit]], 0)</f>
        <v>-21.63</v>
      </c>
      <c r="AG1372">
        <f>IF(Orders[[#This Row],[Profit]]&gt;0,Orders[[#This Row],[Profit]], 0)</f>
        <v>0</v>
      </c>
      <c r="AH1372" s="7" t="str">
        <f>IFERROR((Orders[[#This Row],[Sales]]/Orders[[#This Row],[Profit_Prodcut/]])*100, "")</f>
        <v/>
      </c>
      <c r="AI1372" s="9">
        <f>Orders[[#This Row],[Discount]]</f>
        <v>0.02</v>
      </c>
    </row>
    <row r="1373" spans="1:35">
      <c r="A1373">
        <v>22321</v>
      </c>
      <c r="B1373" t="s">
        <v>28</v>
      </c>
      <c r="C1373" s="9">
        <v>0.03</v>
      </c>
      <c r="D1373" s="7">
        <v>-35.04</v>
      </c>
      <c r="E1373">
        <v>6.48</v>
      </c>
      <c r="F1373">
        <v>8.73</v>
      </c>
      <c r="G1373">
        <v>2458</v>
      </c>
      <c r="H1373" t="s">
        <v>2313</v>
      </c>
      <c r="I1373" t="s">
        <v>52</v>
      </c>
      <c r="J1373" t="s">
        <v>43</v>
      </c>
      <c r="K1373" t="s">
        <v>32</v>
      </c>
      <c r="L1373" t="s">
        <v>96</v>
      </c>
      <c r="M1373" t="s">
        <v>62</v>
      </c>
      <c r="N1373" t="s">
        <v>2314</v>
      </c>
      <c r="O1373">
        <v>0.37</v>
      </c>
      <c r="P1373" t="s">
        <v>36</v>
      </c>
      <c r="Q1373" t="s">
        <v>64</v>
      </c>
      <c r="R1373" t="s">
        <v>65</v>
      </c>
      <c r="S1373" t="s">
        <v>2301</v>
      </c>
      <c r="T1373">
        <v>55410</v>
      </c>
      <c r="U1373" s="1">
        <v>42007</v>
      </c>
      <c r="V1373" s="1">
        <v>42009</v>
      </c>
      <c r="W1373">
        <v>2</v>
      </c>
      <c r="X1373" s="6">
        <v>15.95</v>
      </c>
      <c r="Y1373">
        <v>91285</v>
      </c>
      <c r="Z1373">
        <v>2</v>
      </c>
      <c r="AA1373" s="10">
        <v>-219.69</v>
      </c>
      <c r="AB1373">
        <v>0.49</v>
      </c>
      <c r="AC1373" t="s">
        <v>3057</v>
      </c>
      <c r="AD1373" t="s">
        <v>3070</v>
      </c>
      <c r="AE1373" t="str">
        <f>IF(Orders[[#This Row],[Discount]]&gt;0, "Discounted", "Non-Discounted")</f>
        <v>Discounted</v>
      </c>
      <c r="AF1373">
        <f>IF(Orders[[#This Row],[Profit]]&lt;0,Orders[[#This Row],[Profit]], 0)</f>
        <v>-35.04</v>
      </c>
      <c r="AG1373">
        <f>IF(Orders[[#This Row],[Profit]]&gt;0,Orders[[#This Row],[Profit]], 0)</f>
        <v>0</v>
      </c>
      <c r="AH1373" s="7" t="str">
        <f>IFERROR((Orders[[#This Row],[Sales]]/Orders[[#This Row],[Profit_Prodcut/]])*100, "")</f>
        <v/>
      </c>
      <c r="AI1373" s="9">
        <f>Orders[[#This Row],[Discount]]</f>
        <v>0.03</v>
      </c>
    </row>
    <row r="1374" spans="1:35">
      <c r="A1374">
        <v>21190</v>
      </c>
      <c r="B1374" t="s">
        <v>59</v>
      </c>
      <c r="C1374" s="9">
        <v>0.05</v>
      </c>
      <c r="D1374" s="7">
        <v>5.98</v>
      </c>
      <c r="E1374">
        <v>12.88</v>
      </c>
      <c r="F1374">
        <v>4.59</v>
      </c>
      <c r="G1374">
        <v>2458</v>
      </c>
      <c r="H1374" t="s">
        <v>2313</v>
      </c>
      <c r="I1374" t="s">
        <v>52</v>
      </c>
      <c r="J1374" t="s">
        <v>43</v>
      </c>
      <c r="K1374" t="s">
        <v>32</v>
      </c>
      <c r="L1374" t="s">
        <v>177</v>
      </c>
      <c r="M1374" t="s">
        <v>34</v>
      </c>
      <c r="N1374" t="s">
        <v>1624</v>
      </c>
      <c r="O1374">
        <v>0.82</v>
      </c>
      <c r="P1374" t="s">
        <v>36</v>
      </c>
      <c r="Q1374" t="s">
        <v>64</v>
      </c>
      <c r="R1374" t="s">
        <v>65</v>
      </c>
      <c r="S1374" t="s">
        <v>2301</v>
      </c>
      <c r="T1374">
        <v>55410</v>
      </c>
      <c r="U1374" s="1">
        <v>42147</v>
      </c>
      <c r="V1374" s="1">
        <v>42149</v>
      </c>
      <c r="W1374">
        <v>3</v>
      </c>
      <c r="X1374" s="6">
        <v>42.35</v>
      </c>
      <c r="Y1374">
        <v>91286</v>
      </c>
      <c r="Z1374">
        <v>2</v>
      </c>
      <c r="AA1374" s="10">
        <v>14.12</v>
      </c>
      <c r="AB1374">
        <v>2.23</v>
      </c>
      <c r="AC1374" t="s">
        <v>3060</v>
      </c>
      <c r="AD1374" t="s">
        <v>3070</v>
      </c>
      <c r="AE1374" t="str">
        <f>IF(Orders[[#This Row],[Discount]]&gt;0, "Discounted", "Non-Discounted")</f>
        <v>Discounted</v>
      </c>
      <c r="AF1374">
        <f>IF(Orders[[#This Row],[Profit]]&lt;0,Orders[[#This Row],[Profit]], 0)</f>
        <v>0</v>
      </c>
      <c r="AG1374">
        <f>IF(Orders[[#This Row],[Profit]]&gt;0,Orders[[#This Row],[Profit]], 0)</f>
        <v>5.98</v>
      </c>
      <c r="AH1374" s="7">
        <f>IFERROR((Orders[[#This Row],[Sales]]/Orders[[#This Row],[Profit_Prodcut/]])*100, "")</f>
        <v>708.19397993311043</v>
      </c>
      <c r="AI1374" s="9">
        <f>Orders[[#This Row],[Discount]]</f>
        <v>0.05</v>
      </c>
    </row>
    <row r="1375" spans="1:35">
      <c r="A1375">
        <v>4321</v>
      </c>
      <c r="B1375" t="s">
        <v>28</v>
      </c>
      <c r="C1375" s="9">
        <v>0.03</v>
      </c>
      <c r="D1375" s="7">
        <v>-35.04</v>
      </c>
      <c r="E1375">
        <v>6.48</v>
      </c>
      <c r="F1375">
        <v>8.73</v>
      </c>
      <c r="G1375">
        <v>2460</v>
      </c>
      <c r="H1375" t="s">
        <v>2315</v>
      </c>
      <c r="I1375" t="s">
        <v>52</v>
      </c>
      <c r="J1375" t="s">
        <v>43</v>
      </c>
      <c r="K1375" t="s">
        <v>32</v>
      </c>
      <c r="L1375" t="s">
        <v>96</v>
      </c>
      <c r="M1375" t="s">
        <v>62</v>
      </c>
      <c r="N1375" t="s">
        <v>2314</v>
      </c>
      <c r="O1375">
        <v>0.37</v>
      </c>
      <c r="P1375" t="s">
        <v>36</v>
      </c>
      <c r="Q1375" t="s">
        <v>56</v>
      </c>
      <c r="R1375" t="s">
        <v>74</v>
      </c>
      <c r="S1375" t="s">
        <v>93</v>
      </c>
      <c r="T1375">
        <v>10035</v>
      </c>
      <c r="U1375" s="1">
        <v>42007</v>
      </c>
      <c r="V1375" s="1">
        <v>42009</v>
      </c>
      <c r="W1375">
        <v>8</v>
      </c>
      <c r="X1375" s="6">
        <v>63.78</v>
      </c>
      <c r="Y1375">
        <v>30785</v>
      </c>
      <c r="Z1375">
        <v>2</v>
      </c>
      <c r="AA1375" s="10">
        <v>-54.94</v>
      </c>
      <c r="AB1375">
        <v>1.97</v>
      </c>
      <c r="AC1375" t="s">
        <v>3057</v>
      </c>
      <c r="AD1375" t="s">
        <v>3070</v>
      </c>
      <c r="AE1375" t="str">
        <f>IF(Orders[[#This Row],[Discount]]&gt;0, "Discounted", "Non-Discounted")</f>
        <v>Discounted</v>
      </c>
      <c r="AF1375">
        <f>IF(Orders[[#This Row],[Profit]]&lt;0,Orders[[#This Row],[Profit]], 0)</f>
        <v>-35.04</v>
      </c>
      <c r="AG1375">
        <f>IF(Orders[[#This Row],[Profit]]&gt;0,Orders[[#This Row],[Profit]], 0)</f>
        <v>0</v>
      </c>
      <c r="AH1375" s="7" t="str">
        <f>IFERROR((Orders[[#This Row],[Sales]]/Orders[[#This Row],[Profit_Prodcut/]])*100, "")</f>
        <v/>
      </c>
      <c r="AI1375" s="9">
        <f>Orders[[#This Row],[Discount]]</f>
        <v>0.03</v>
      </c>
    </row>
    <row r="1376" spans="1:35">
      <c r="A1376">
        <v>4322</v>
      </c>
      <c r="B1376" t="s">
        <v>28</v>
      </c>
      <c r="C1376" s="9">
        <v>7.0000000000000007E-2</v>
      </c>
      <c r="D1376" s="7">
        <v>149.53</v>
      </c>
      <c r="E1376">
        <v>9.93</v>
      </c>
      <c r="F1376">
        <v>1.0900000000000001</v>
      </c>
      <c r="G1376">
        <v>2460</v>
      </c>
      <c r="H1376" t="s">
        <v>2315</v>
      </c>
      <c r="I1376" t="s">
        <v>52</v>
      </c>
      <c r="J1376" t="s">
        <v>43</v>
      </c>
      <c r="K1376" t="s">
        <v>32</v>
      </c>
      <c r="L1376" t="s">
        <v>33</v>
      </c>
      <c r="M1376" t="s">
        <v>34</v>
      </c>
      <c r="N1376" t="s">
        <v>2316</v>
      </c>
      <c r="O1376">
        <v>0.43</v>
      </c>
      <c r="P1376" t="s">
        <v>36</v>
      </c>
      <c r="Q1376" t="s">
        <v>56</v>
      </c>
      <c r="R1376" t="s">
        <v>74</v>
      </c>
      <c r="S1376" t="s">
        <v>93</v>
      </c>
      <c r="T1376">
        <v>10035</v>
      </c>
      <c r="U1376" s="1">
        <v>42007</v>
      </c>
      <c r="V1376" s="1">
        <v>42010</v>
      </c>
      <c r="W1376">
        <v>46</v>
      </c>
      <c r="X1376" s="6">
        <v>451.61</v>
      </c>
      <c r="Y1376">
        <v>30785</v>
      </c>
      <c r="Z1376">
        <v>3</v>
      </c>
      <c r="AA1376" s="10">
        <v>33.11</v>
      </c>
      <c r="AB1376">
        <v>33.99</v>
      </c>
      <c r="AC1376" t="s">
        <v>3057</v>
      </c>
      <c r="AD1376" t="s">
        <v>3070</v>
      </c>
      <c r="AE1376" t="str">
        <f>IF(Orders[[#This Row],[Discount]]&gt;0, "Discounted", "Non-Discounted")</f>
        <v>Discounted</v>
      </c>
      <c r="AF1376">
        <f>IF(Orders[[#This Row],[Profit]]&lt;0,Orders[[#This Row],[Profit]], 0)</f>
        <v>0</v>
      </c>
      <c r="AG1376">
        <f>IF(Orders[[#This Row],[Profit]]&gt;0,Orders[[#This Row],[Profit]], 0)</f>
        <v>149.53</v>
      </c>
      <c r="AH1376" s="7">
        <f>IFERROR((Orders[[#This Row],[Sales]]/Orders[[#This Row],[Profit_Prodcut/]])*100, "")</f>
        <v>302.01966160636664</v>
      </c>
      <c r="AI1376" s="9">
        <f>Orders[[#This Row],[Discount]]</f>
        <v>7.0000000000000007E-2</v>
      </c>
    </row>
    <row r="1377" spans="1:35">
      <c r="A1377">
        <v>25859</v>
      </c>
      <c r="B1377" t="s">
        <v>28</v>
      </c>
      <c r="C1377" s="9">
        <v>0.09</v>
      </c>
      <c r="D1377" s="7">
        <v>608.26</v>
      </c>
      <c r="E1377">
        <v>1.74</v>
      </c>
      <c r="F1377">
        <v>4.08</v>
      </c>
      <c r="G1377">
        <v>2464</v>
      </c>
      <c r="H1377" t="s">
        <v>2317</v>
      </c>
      <c r="I1377" t="s">
        <v>30</v>
      </c>
      <c r="J1377" t="s">
        <v>117</v>
      </c>
      <c r="K1377" t="s">
        <v>44</v>
      </c>
      <c r="L1377" t="s">
        <v>53</v>
      </c>
      <c r="M1377" t="s">
        <v>54</v>
      </c>
      <c r="N1377" t="s">
        <v>222</v>
      </c>
      <c r="O1377">
        <v>0.53</v>
      </c>
      <c r="P1377" t="s">
        <v>36</v>
      </c>
      <c r="Q1377" t="s">
        <v>139</v>
      </c>
      <c r="R1377" t="s">
        <v>174</v>
      </c>
      <c r="S1377" t="s">
        <v>2318</v>
      </c>
      <c r="T1377">
        <v>71111</v>
      </c>
      <c r="U1377" s="1">
        <v>42135</v>
      </c>
      <c r="V1377" s="1">
        <v>42137</v>
      </c>
      <c r="W1377">
        <v>4</v>
      </c>
      <c r="X1377" s="6">
        <v>10.41</v>
      </c>
      <c r="Y1377">
        <v>88713</v>
      </c>
      <c r="Z1377">
        <v>2</v>
      </c>
      <c r="AA1377" s="10">
        <v>5843.05</v>
      </c>
      <c r="AB1377">
        <v>1.03</v>
      </c>
      <c r="AC1377" t="s">
        <v>3060</v>
      </c>
      <c r="AD1377" t="s">
        <v>3070</v>
      </c>
      <c r="AE1377" t="str">
        <f>IF(Orders[[#This Row],[Discount]]&gt;0, "Discounted", "Non-Discounted")</f>
        <v>Discounted</v>
      </c>
      <c r="AF1377">
        <f>IF(Orders[[#This Row],[Profit]]&lt;0,Orders[[#This Row],[Profit]], 0)</f>
        <v>0</v>
      </c>
      <c r="AG1377">
        <f>IF(Orders[[#This Row],[Profit]]&gt;0,Orders[[#This Row],[Profit]], 0)</f>
        <v>608.26</v>
      </c>
      <c r="AH1377" s="7">
        <f>IFERROR((Orders[[#This Row],[Sales]]/Orders[[#This Row],[Profit_Prodcut/]])*100, "")</f>
        <v>1.7114391871896888</v>
      </c>
      <c r="AI1377" s="9">
        <f>Orders[[#This Row],[Discount]]</f>
        <v>0.09</v>
      </c>
    </row>
    <row r="1378" spans="1:35">
      <c r="A1378">
        <v>25860</v>
      </c>
      <c r="B1378" t="s">
        <v>28</v>
      </c>
      <c r="C1378" s="9">
        <v>0.08</v>
      </c>
      <c r="D1378" s="7">
        <v>-570.16999999999996</v>
      </c>
      <c r="E1378">
        <v>227.55</v>
      </c>
      <c r="F1378">
        <v>32.479999999999997</v>
      </c>
      <c r="G1378">
        <v>2464</v>
      </c>
      <c r="H1378" t="s">
        <v>2317</v>
      </c>
      <c r="I1378" t="s">
        <v>42</v>
      </c>
      <c r="J1378" t="s">
        <v>117</v>
      </c>
      <c r="K1378" t="s">
        <v>44</v>
      </c>
      <c r="L1378" t="s">
        <v>155</v>
      </c>
      <c r="M1378" t="s">
        <v>124</v>
      </c>
      <c r="N1378" t="s">
        <v>2319</v>
      </c>
      <c r="O1378">
        <v>0.68</v>
      </c>
      <c r="P1378" t="s">
        <v>36</v>
      </c>
      <c r="Q1378" t="s">
        <v>139</v>
      </c>
      <c r="R1378" t="s">
        <v>174</v>
      </c>
      <c r="S1378" t="s">
        <v>2318</v>
      </c>
      <c r="T1378">
        <v>71111</v>
      </c>
      <c r="U1378" s="1">
        <v>42135</v>
      </c>
      <c r="V1378" s="1">
        <v>42135</v>
      </c>
      <c r="W1378">
        <v>16</v>
      </c>
      <c r="X1378" s="6">
        <v>2849.64</v>
      </c>
      <c r="Y1378">
        <v>88713</v>
      </c>
      <c r="Z1378">
        <v>0</v>
      </c>
      <c r="AA1378" s="10">
        <v>-20.010000000000002</v>
      </c>
      <c r="AB1378">
        <v>247.79</v>
      </c>
      <c r="AC1378" t="s">
        <v>3060</v>
      </c>
      <c r="AD1378" t="s">
        <v>3070</v>
      </c>
      <c r="AE1378" t="str">
        <f>IF(Orders[[#This Row],[Discount]]&gt;0, "Discounted", "Non-Discounted")</f>
        <v>Discounted</v>
      </c>
      <c r="AF1378">
        <f>IF(Orders[[#This Row],[Profit]]&lt;0,Orders[[#This Row],[Profit]], 0)</f>
        <v>-570.16999999999996</v>
      </c>
      <c r="AG1378">
        <f>IF(Orders[[#This Row],[Profit]]&gt;0,Orders[[#This Row],[Profit]], 0)</f>
        <v>0</v>
      </c>
      <c r="AH1378" s="7" t="str">
        <f>IFERROR((Orders[[#This Row],[Sales]]/Orders[[#This Row],[Profit_Prodcut/]])*100, "")</f>
        <v/>
      </c>
      <c r="AI1378" s="9">
        <f>Orders[[#This Row],[Discount]]</f>
        <v>0.08</v>
      </c>
    </row>
    <row r="1379" spans="1:35">
      <c r="A1379">
        <v>25807</v>
      </c>
      <c r="B1379" t="s">
        <v>40</v>
      </c>
      <c r="C1379" s="9">
        <v>0.05</v>
      </c>
      <c r="D1379" s="7">
        <v>1.28</v>
      </c>
      <c r="E1379">
        <v>6.28</v>
      </c>
      <c r="F1379">
        <v>5.36</v>
      </c>
      <c r="G1379">
        <v>2464</v>
      </c>
      <c r="H1379" t="s">
        <v>2317</v>
      </c>
      <c r="I1379" t="s">
        <v>52</v>
      </c>
      <c r="J1379" t="s">
        <v>117</v>
      </c>
      <c r="K1379" t="s">
        <v>32</v>
      </c>
      <c r="L1379" t="s">
        <v>112</v>
      </c>
      <c r="M1379" t="s">
        <v>62</v>
      </c>
      <c r="N1379" t="s">
        <v>2320</v>
      </c>
      <c r="O1379">
        <v>0.4</v>
      </c>
      <c r="P1379" t="s">
        <v>36</v>
      </c>
      <c r="Q1379" t="s">
        <v>139</v>
      </c>
      <c r="R1379" t="s">
        <v>174</v>
      </c>
      <c r="S1379" t="s">
        <v>2318</v>
      </c>
      <c r="T1379">
        <v>71111</v>
      </c>
      <c r="U1379" s="1">
        <v>42024</v>
      </c>
      <c r="V1379" s="1">
        <v>42027</v>
      </c>
      <c r="W1379">
        <v>6</v>
      </c>
      <c r="X1379" s="6">
        <v>38.04</v>
      </c>
      <c r="Y1379">
        <v>88714</v>
      </c>
      <c r="Z1379">
        <v>3</v>
      </c>
      <c r="AA1379" s="10">
        <v>3.36</v>
      </c>
      <c r="AB1379">
        <v>2</v>
      </c>
      <c r="AC1379" t="s">
        <v>3057</v>
      </c>
      <c r="AD1379" t="s">
        <v>3070</v>
      </c>
      <c r="AE1379" t="str">
        <f>IF(Orders[[#This Row],[Discount]]&gt;0, "Discounted", "Non-Discounted")</f>
        <v>Discounted</v>
      </c>
      <c r="AF1379">
        <f>IF(Orders[[#This Row],[Profit]]&lt;0,Orders[[#This Row],[Profit]], 0)</f>
        <v>0</v>
      </c>
      <c r="AG1379">
        <f>IF(Orders[[#This Row],[Profit]]&gt;0,Orders[[#This Row],[Profit]], 0)</f>
        <v>1.28</v>
      </c>
      <c r="AH1379" s="7">
        <f>IFERROR((Orders[[#This Row],[Sales]]/Orders[[#This Row],[Profit_Prodcut/]])*100, "")</f>
        <v>2971.875</v>
      </c>
      <c r="AI1379" s="9">
        <f>Orders[[#This Row],[Discount]]</f>
        <v>0.05</v>
      </c>
    </row>
    <row r="1380" spans="1:35">
      <c r="A1380">
        <v>25808</v>
      </c>
      <c r="B1380" t="s">
        <v>40</v>
      </c>
      <c r="C1380" s="9">
        <v>0.04</v>
      </c>
      <c r="D1380" s="7">
        <v>424.29</v>
      </c>
      <c r="E1380">
        <v>3.08</v>
      </c>
      <c r="F1380">
        <v>0.99</v>
      </c>
      <c r="G1380">
        <v>2464</v>
      </c>
      <c r="H1380" t="s">
        <v>2317</v>
      </c>
      <c r="I1380" t="s">
        <v>52</v>
      </c>
      <c r="J1380" t="s">
        <v>117</v>
      </c>
      <c r="K1380" t="s">
        <v>32</v>
      </c>
      <c r="L1380" t="s">
        <v>137</v>
      </c>
      <c r="M1380" t="s">
        <v>62</v>
      </c>
      <c r="N1380" t="s">
        <v>1996</v>
      </c>
      <c r="O1380">
        <v>0.37</v>
      </c>
      <c r="P1380" t="s">
        <v>36</v>
      </c>
      <c r="Q1380" t="s">
        <v>139</v>
      </c>
      <c r="R1380" t="s">
        <v>174</v>
      </c>
      <c r="S1380" t="s">
        <v>2318</v>
      </c>
      <c r="T1380">
        <v>71111</v>
      </c>
      <c r="U1380" s="1">
        <v>42024</v>
      </c>
      <c r="V1380" s="1">
        <v>42025</v>
      </c>
      <c r="W1380">
        <v>14</v>
      </c>
      <c r="X1380" s="6">
        <v>42.53</v>
      </c>
      <c r="Y1380">
        <v>88714</v>
      </c>
      <c r="Z1380">
        <v>1</v>
      </c>
      <c r="AA1380" s="10">
        <v>997.63</v>
      </c>
      <c r="AB1380">
        <v>1.77</v>
      </c>
      <c r="AC1380" t="s">
        <v>3057</v>
      </c>
      <c r="AD1380" t="s">
        <v>3070</v>
      </c>
      <c r="AE1380" t="str">
        <f>IF(Orders[[#This Row],[Discount]]&gt;0, "Discounted", "Non-Discounted")</f>
        <v>Discounted</v>
      </c>
      <c r="AF1380">
        <f>IF(Orders[[#This Row],[Profit]]&lt;0,Orders[[#This Row],[Profit]], 0)</f>
        <v>0</v>
      </c>
      <c r="AG1380">
        <f>IF(Orders[[#This Row],[Profit]]&gt;0,Orders[[#This Row],[Profit]], 0)</f>
        <v>424.29</v>
      </c>
      <c r="AH1380" s="7">
        <f>IFERROR((Orders[[#This Row],[Sales]]/Orders[[#This Row],[Profit_Prodcut/]])*100, "")</f>
        <v>10.023804473355488</v>
      </c>
      <c r="AI1380" s="9">
        <f>Orders[[#This Row],[Discount]]</f>
        <v>0.04</v>
      </c>
    </row>
    <row r="1381" spans="1:35">
      <c r="A1381">
        <v>22580</v>
      </c>
      <c r="B1381" t="s">
        <v>59</v>
      </c>
      <c r="C1381" s="9">
        <v>0.04</v>
      </c>
      <c r="D1381" s="7">
        <v>-3.72</v>
      </c>
      <c r="E1381">
        <v>2.08</v>
      </c>
      <c r="F1381">
        <v>1.49</v>
      </c>
      <c r="G1381">
        <v>2466</v>
      </c>
      <c r="H1381" t="s">
        <v>2321</v>
      </c>
      <c r="I1381" t="s">
        <v>52</v>
      </c>
      <c r="J1381" t="s">
        <v>31</v>
      </c>
      <c r="K1381" t="s">
        <v>32</v>
      </c>
      <c r="L1381" t="s">
        <v>112</v>
      </c>
      <c r="M1381" t="s">
        <v>62</v>
      </c>
      <c r="N1381" t="s">
        <v>1352</v>
      </c>
      <c r="O1381">
        <v>0.36</v>
      </c>
      <c r="P1381" t="s">
        <v>36</v>
      </c>
      <c r="Q1381" t="s">
        <v>64</v>
      </c>
      <c r="R1381" t="s">
        <v>303</v>
      </c>
      <c r="S1381" t="s">
        <v>2322</v>
      </c>
      <c r="T1381">
        <v>49783</v>
      </c>
      <c r="U1381" s="1">
        <v>42062</v>
      </c>
      <c r="V1381" s="1">
        <v>42063</v>
      </c>
      <c r="W1381">
        <v>7</v>
      </c>
      <c r="X1381" s="6">
        <v>14.77</v>
      </c>
      <c r="Y1381">
        <v>88136</v>
      </c>
      <c r="Z1381">
        <v>1</v>
      </c>
      <c r="AA1381" s="10">
        <v>-25.18</v>
      </c>
      <c r="AB1381">
        <v>0.62</v>
      </c>
      <c r="AC1381" t="s">
        <v>3059</v>
      </c>
      <c r="AD1381" t="s">
        <v>3070</v>
      </c>
      <c r="AE1381" t="str">
        <f>IF(Orders[[#This Row],[Discount]]&gt;0, "Discounted", "Non-Discounted")</f>
        <v>Discounted</v>
      </c>
      <c r="AF1381">
        <f>IF(Orders[[#This Row],[Profit]]&lt;0,Orders[[#This Row],[Profit]], 0)</f>
        <v>-3.72</v>
      </c>
      <c r="AG1381">
        <f>IF(Orders[[#This Row],[Profit]]&gt;0,Orders[[#This Row],[Profit]], 0)</f>
        <v>0</v>
      </c>
      <c r="AH1381" s="7" t="str">
        <f>IFERROR((Orders[[#This Row],[Sales]]/Orders[[#This Row],[Profit_Prodcut/]])*100, "")</f>
        <v/>
      </c>
      <c r="AI1381" s="9">
        <f>Orders[[#This Row],[Discount]]</f>
        <v>0.04</v>
      </c>
    </row>
    <row r="1382" spans="1:35">
      <c r="A1382">
        <v>22582</v>
      </c>
      <c r="B1382" t="s">
        <v>59</v>
      </c>
      <c r="C1382" s="9">
        <v>0.02</v>
      </c>
      <c r="D1382" s="7">
        <v>101.97</v>
      </c>
      <c r="E1382">
        <v>53.98</v>
      </c>
      <c r="F1382">
        <v>5.5</v>
      </c>
      <c r="G1382">
        <v>2466</v>
      </c>
      <c r="H1382" t="s">
        <v>2321</v>
      </c>
      <c r="I1382" t="s">
        <v>30</v>
      </c>
      <c r="J1382" t="s">
        <v>31</v>
      </c>
      <c r="K1382" t="s">
        <v>80</v>
      </c>
      <c r="L1382" t="s">
        <v>183</v>
      </c>
      <c r="M1382" t="s">
        <v>62</v>
      </c>
      <c r="N1382" t="s">
        <v>2323</v>
      </c>
      <c r="O1382">
        <v>0.62</v>
      </c>
      <c r="P1382" t="s">
        <v>36</v>
      </c>
      <c r="Q1382" t="s">
        <v>64</v>
      </c>
      <c r="R1382" t="s">
        <v>303</v>
      </c>
      <c r="S1382" t="s">
        <v>2322</v>
      </c>
      <c r="T1382">
        <v>49783</v>
      </c>
      <c r="U1382" s="1">
        <v>42062</v>
      </c>
      <c r="V1382" s="1">
        <v>42063</v>
      </c>
      <c r="W1382">
        <v>8</v>
      </c>
      <c r="X1382" s="6">
        <v>438.33</v>
      </c>
      <c r="Y1382">
        <v>88136</v>
      </c>
      <c r="Z1382">
        <v>1</v>
      </c>
      <c r="AA1382" s="10">
        <v>23.26</v>
      </c>
      <c r="AB1382">
        <v>8.9499999999999993</v>
      </c>
      <c r="AC1382" t="s">
        <v>3059</v>
      </c>
      <c r="AD1382" t="s">
        <v>3070</v>
      </c>
      <c r="AE1382" t="str">
        <f>IF(Orders[[#This Row],[Discount]]&gt;0, "Discounted", "Non-Discounted")</f>
        <v>Discounted</v>
      </c>
      <c r="AF1382">
        <f>IF(Orders[[#This Row],[Profit]]&lt;0,Orders[[#This Row],[Profit]], 0)</f>
        <v>0</v>
      </c>
      <c r="AG1382">
        <f>IF(Orders[[#This Row],[Profit]]&gt;0,Orders[[#This Row],[Profit]], 0)</f>
        <v>101.97</v>
      </c>
      <c r="AH1382" s="7">
        <f>IFERROR((Orders[[#This Row],[Sales]]/Orders[[#This Row],[Profit_Prodcut/]])*100, "")</f>
        <v>429.86172403648129</v>
      </c>
      <c r="AI1382" s="9">
        <f>Orders[[#This Row],[Discount]]</f>
        <v>0.02</v>
      </c>
    </row>
    <row r="1383" spans="1:35">
      <c r="A1383">
        <v>22583</v>
      </c>
      <c r="B1383" t="s">
        <v>59</v>
      </c>
      <c r="C1383" s="9">
        <v>0.05</v>
      </c>
      <c r="D1383" s="7">
        <v>-16.63</v>
      </c>
      <c r="E1383">
        <v>4.9800000000000004</v>
      </c>
      <c r="F1383">
        <v>5.0199999999999996</v>
      </c>
      <c r="G1383">
        <v>2466</v>
      </c>
      <c r="H1383" t="s">
        <v>2321</v>
      </c>
      <c r="I1383" t="s">
        <v>52</v>
      </c>
      <c r="J1383" t="s">
        <v>31</v>
      </c>
      <c r="K1383" t="s">
        <v>32</v>
      </c>
      <c r="L1383" t="s">
        <v>96</v>
      </c>
      <c r="M1383" t="s">
        <v>62</v>
      </c>
      <c r="N1383" t="s">
        <v>2324</v>
      </c>
      <c r="O1383">
        <v>0.38</v>
      </c>
      <c r="P1383" t="s">
        <v>36</v>
      </c>
      <c r="Q1383" t="s">
        <v>64</v>
      </c>
      <c r="R1383" t="s">
        <v>303</v>
      </c>
      <c r="S1383" t="s">
        <v>2322</v>
      </c>
      <c r="T1383">
        <v>49783</v>
      </c>
      <c r="U1383" s="1">
        <v>42062</v>
      </c>
      <c r="V1383" s="1">
        <v>42062</v>
      </c>
      <c r="W1383">
        <v>7</v>
      </c>
      <c r="X1383" s="6">
        <v>38.11</v>
      </c>
      <c r="Y1383">
        <v>88136</v>
      </c>
      <c r="Z1383">
        <v>0</v>
      </c>
      <c r="AA1383" s="10">
        <v>-43.65</v>
      </c>
      <c r="AB1383">
        <v>2.0099999999999998</v>
      </c>
      <c r="AC1383" t="s">
        <v>3059</v>
      </c>
      <c r="AD1383" t="s">
        <v>3070</v>
      </c>
      <c r="AE1383" t="str">
        <f>IF(Orders[[#This Row],[Discount]]&gt;0, "Discounted", "Non-Discounted")</f>
        <v>Discounted</v>
      </c>
      <c r="AF1383">
        <f>IF(Orders[[#This Row],[Profit]]&lt;0,Orders[[#This Row],[Profit]], 0)</f>
        <v>-16.63</v>
      </c>
      <c r="AG1383">
        <f>IF(Orders[[#This Row],[Profit]]&gt;0,Orders[[#This Row],[Profit]], 0)</f>
        <v>0</v>
      </c>
      <c r="AH1383" s="7" t="str">
        <f>IFERROR((Orders[[#This Row],[Sales]]/Orders[[#This Row],[Profit_Prodcut/]])*100, "")</f>
        <v/>
      </c>
      <c r="AI1383" s="9">
        <f>Orders[[#This Row],[Discount]]</f>
        <v>0.05</v>
      </c>
    </row>
    <row r="1384" spans="1:35">
      <c r="A1384">
        <v>19766</v>
      </c>
      <c r="B1384" t="s">
        <v>50</v>
      </c>
      <c r="C1384" s="9">
        <v>0.09</v>
      </c>
      <c r="D1384" s="7">
        <v>765.75</v>
      </c>
      <c r="E1384">
        <v>58.1</v>
      </c>
      <c r="F1384">
        <v>1.49</v>
      </c>
      <c r="G1384">
        <v>2468</v>
      </c>
      <c r="H1384" t="s">
        <v>2325</v>
      </c>
      <c r="I1384" t="s">
        <v>30</v>
      </c>
      <c r="J1384" t="s">
        <v>43</v>
      </c>
      <c r="K1384" t="s">
        <v>32</v>
      </c>
      <c r="L1384" t="s">
        <v>112</v>
      </c>
      <c r="M1384" t="s">
        <v>62</v>
      </c>
      <c r="N1384" t="s">
        <v>286</v>
      </c>
      <c r="O1384">
        <v>0.38</v>
      </c>
      <c r="P1384" t="s">
        <v>36</v>
      </c>
      <c r="Q1384" t="s">
        <v>139</v>
      </c>
      <c r="R1384" t="s">
        <v>325</v>
      </c>
      <c r="S1384" t="s">
        <v>2326</v>
      </c>
      <c r="T1384">
        <v>28144</v>
      </c>
      <c r="U1384" s="1">
        <v>42121</v>
      </c>
      <c r="V1384" s="1">
        <v>42123</v>
      </c>
      <c r="W1384">
        <v>3</v>
      </c>
      <c r="X1384" s="6">
        <v>169.46</v>
      </c>
      <c r="Y1384">
        <v>88135</v>
      </c>
      <c r="Z1384">
        <v>2</v>
      </c>
      <c r="AA1384" s="10">
        <v>451.88</v>
      </c>
      <c r="AB1384">
        <v>16.760000000000002</v>
      </c>
      <c r="AC1384" t="s">
        <v>3061</v>
      </c>
      <c r="AD1384" t="s">
        <v>3070</v>
      </c>
      <c r="AE1384" t="str">
        <f>IF(Orders[[#This Row],[Discount]]&gt;0, "Discounted", "Non-Discounted")</f>
        <v>Discounted</v>
      </c>
      <c r="AF1384">
        <f>IF(Orders[[#This Row],[Profit]]&lt;0,Orders[[#This Row],[Profit]], 0)</f>
        <v>0</v>
      </c>
      <c r="AG1384">
        <f>IF(Orders[[#This Row],[Profit]]&gt;0,Orders[[#This Row],[Profit]], 0)</f>
        <v>765.75</v>
      </c>
      <c r="AH1384" s="7">
        <f>IFERROR((Orders[[#This Row],[Sales]]/Orders[[#This Row],[Profit_Prodcut/]])*100, "")</f>
        <v>22.129937969311133</v>
      </c>
      <c r="AI1384" s="9">
        <f>Orders[[#This Row],[Discount]]</f>
        <v>0.09</v>
      </c>
    </row>
    <row r="1385" spans="1:35">
      <c r="A1385">
        <v>18684</v>
      </c>
      <c r="B1385" t="s">
        <v>50</v>
      </c>
      <c r="C1385" s="9">
        <v>0.04</v>
      </c>
      <c r="D1385" s="7">
        <v>-335.04</v>
      </c>
      <c r="E1385">
        <v>65.989999999999995</v>
      </c>
      <c r="F1385">
        <v>8.99</v>
      </c>
      <c r="G1385">
        <v>2468</v>
      </c>
      <c r="H1385" t="s">
        <v>2325</v>
      </c>
      <c r="I1385" t="s">
        <v>52</v>
      </c>
      <c r="J1385" t="s">
        <v>31</v>
      </c>
      <c r="K1385" t="s">
        <v>80</v>
      </c>
      <c r="L1385" t="s">
        <v>81</v>
      </c>
      <c r="M1385" t="s">
        <v>62</v>
      </c>
      <c r="N1385" t="s">
        <v>1667</v>
      </c>
      <c r="O1385">
        <v>0.55000000000000004</v>
      </c>
      <c r="P1385" t="s">
        <v>36</v>
      </c>
      <c r="Q1385" t="s">
        <v>139</v>
      </c>
      <c r="R1385" t="s">
        <v>325</v>
      </c>
      <c r="S1385" t="s">
        <v>2326</v>
      </c>
      <c r="T1385">
        <v>28144</v>
      </c>
      <c r="U1385" s="1">
        <v>42076</v>
      </c>
      <c r="V1385" s="1">
        <v>42077</v>
      </c>
      <c r="W1385">
        <v>13</v>
      </c>
      <c r="X1385" s="6">
        <v>724.57</v>
      </c>
      <c r="Y1385">
        <v>88137</v>
      </c>
      <c r="Z1385">
        <v>1</v>
      </c>
      <c r="AA1385" s="10">
        <v>-46.24</v>
      </c>
      <c r="AB1385">
        <v>30.19</v>
      </c>
      <c r="AC1385" t="s">
        <v>3062</v>
      </c>
      <c r="AD1385" t="s">
        <v>3070</v>
      </c>
      <c r="AE1385" t="str">
        <f>IF(Orders[[#This Row],[Discount]]&gt;0, "Discounted", "Non-Discounted")</f>
        <v>Discounted</v>
      </c>
      <c r="AF1385">
        <f>IF(Orders[[#This Row],[Profit]]&lt;0,Orders[[#This Row],[Profit]], 0)</f>
        <v>-335.04</v>
      </c>
      <c r="AG1385">
        <f>IF(Orders[[#This Row],[Profit]]&gt;0,Orders[[#This Row],[Profit]], 0)</f>
        <v>0</v>
      </c>
      <c r="AH1385" s="7" t="str">
        <f>IFERROR((Orders[[#This Row],[Sales]]/Orders[[#This Row],[Profit_Prodcut/]])*100, "")</f>
        <v/>
      </c>
      <c r="AI1385" s="9">
        <f>Orders[[#This Row],[Discount]]</f>
        <v>0.04</v>
      </c>
    </row>
    <row r="1386" spans="1:35">
      <c r="A1386">
        <v>26057</v>
      </c>
      <c r="B1386" t="s">
        <v>109</v>
      </c>
      <c r="C1386" s="9">
        <v>0.1</v>
      </c>
      <c r="D1386" s="7">
        <v>35.28</v>
      </c>
      <c r="E1386">
        <v>4.91</v>
      </c>
      <c r="F1386">
        <v>0.5</v>
      </c>
      <c r="G1386">
        <v>2472</v>
      </c>
      <c r="H1386" t="s">
        <v>2327</v>
      </c>
      <c r="I1386" t="s">
        <v>30</v>
      </c>
      <c r="J1386" t="s">
        <v>43</v>
      </c>
      <c r="K1386" t="s">
        <v>32</v>
      </c>
      <c r="L1386" t="s">
        <v>137</v>
      </c>
      <c r="M1386" t="s">
        <v>62</v>
      </c>
      <c r="N1386" t="s">
        <v>166</v>
      </c>
      <c r="O1386">
        <v>0.36</v>
      </c>
      <c r="P1386" t="s">
        <v>36</v>
      </c>
      <c r="Q1386" t="s">
        <v>64</v>
      </c>
      <c r="R1386" t="s">
        <v>181</v>
      </c>
      <c r="S1386" t="s">
        <v>2328</v>
      </c>
      <c r="T1386">
        <v>60432</v>
      </c>
      <c r="U1386" s="1">
        <v>42056</v>
      </c>
      <c r="V1386" s="1">
        <v>42056</v>
      </c>
      <c r="W1386">
        <v>10</v>
      </c>
      <c r="X1386" s="6">
        <v>51.13</v>
      </c>
      <c r="Y1386">
        <v>86514</v>
      </c>
      <c r="Z1386">
        <v>0</v>
      </c>
      <c r="AA1386" s="10">
        <v>69</v>
      </c>
      <c r="AB1386">
        <v>5.68</v>
      </c>
      <c r="AC1386" t="s">
        <v>3059</v>
      </c>
      <c r="AD1386" t="s">
        <v>3070</v>
      </c>
      <c r="AE1386" t="str">
        <f>IF(Orders[[#This Row],[Discount]]&gt;0, "Discounted", "Non-Discounted")</f>
        <v>Discounted</v>
      </c>
      <c r="AF1386">
        <f>IF(Orders[[#This Row],[Profit]]&lt;0,Orders[[#This Row],[Profit]], 0)</f>
        <v>0</v>
      </c>
      <c r="AG1386">
        <f>IF(Orders[[#This Row],[Profit]]&gt;0,Orders[[#This Row],[Profit]], 0)</f>
        <v>35.28</v>
      </c>
      <c r="AH1386" s="7">
        <f>IFERROR((Orders[[#This Row],[Sales]]/Orders[[#This Row],[Profit_Prodcut/]])*100, "")</f>
        <v>144.92630385487527</v>
      </c>
      <c r="AI1386" s="9">
        <f>Orders[[#This Row],[Discount]]</f>
        <v>0.1</v>
      </c>
    </row>
    <row r="1387" spans="1:35">
      <c r="A1387">
        <v>24584</v>
      </c>
      <c r="B1387" t="s">
        <v>50</v>
      </c>
      <c r="C1387" s="9">
        <v>7.0000000000000007E-2</v>
      </c>
      <c r="D1387" s="7">
        <v>-188.03</v>
      </c>
      <c r="E1387">
        <v>5.18</v>
      </c>
      <c r="F1387">
        <v>5.74</v>
      </c>
      <c r="G1387">
        <v>2481</v>
      </c>
      <c r="H1387" t="s">
        <v>2329</v>
      </c>
      <c r="I1387" t="s">
        <v>30</v>
      </c>
      <c r="J1387" t="s">
        <v>31</v>
      </c>
      <c r="K1387" t="s">
        <v>32</v>
      </c>
      <c r="L1387" t="s">
        <v>112</v>
      </c>
      <c r="M1387" t="s">
        <v>62</v>
      </c>
      <c r="N1387" t="s">
        <v>878</v>
      </c>
      <c r="O1387">
        <v>0.36</v>
      </c>
      <c r="P1387" t="s">
        <v>36</v>
      </c>
      <c r="Q1387" t="s">
        <v>139</v>
      </c>
      <c r="R1387" t="s">
        <v>174</v>
      </c>
      <c r="S1387" t="s">
        <v>1481</v>
      </c>
      <c r="T1387">
        <v>70506</v>
      </c>
      <c r="U1387" s="1">
        <v>42100</v>
      </c>
      <c r="V1387" s="1">
        <v>42102</v>
      </c>
      <c r="W1387">
        <v>14</v>
      </c>
      <c r="X1387" s="6">
        <v>79.61</v>
      </c>
      <c r="Y1387">
        <v>91000</v>
      </c>
      <c r="Z1387">
        <v>2</v>
      </c>
      <c r="AA1387" s="10">
        <v>-236.19</v>
      </c>
      <c r="AB1387">
        <v>5.99</v>
      </c>
      <c r="AC1387" t="s">
        <v>3061</v>
      </c>
      <c r="AD1387" t="s">
        <v>3070</v>
      </c>
      <c r="AE1387" t="str">
        <f>IF(Orders[[#This Row],[Discount]]&gt;0, "Discounted", "Non-Discounted")</f>
        <v>Discounted</v>
      </c>
      <c r="AF1387">
        <f>IF(Orders[[#This Row],[Profit]]&lt;0,Orders[[#This Row],[Profit]], 0)</f>
        <v>-188.03</v>
      </c>
      <c r="AG1387">
        <f>IF(Orders[[#This Row],[Profit]]&gt;0,Orders[[#This Row],[Profit]], 0)</f>
        <v>0</v>
      </c>
      <c r="AH1387" s="7" t="str">
        <f>IFERROR((Orders[[#This Row],[Sales]]/Orders[[#This Row],[Profit_Prodcut/]])*100, "")</f>
        <v/>
      </c>
      <c r="AI1387" s="9">
        <f>Orders[[#This Row],[Discount]]</f>
        <v>7.0000000000000007E-2</v>
      </c>
    </row>
    <row r="1388" spans="1:35">
      <c r="A1388">
        <v>24568</v>
      </c>
      <c r="B1388" t="s">
        <v>59</v>
      </c>
      <c r="C1388" s="9">
        <v>0.05</v>
      </c>
      <c r="D1388" s="7">
        <v>322.12</v>
      </c>
      <c r="E1388">
        <v>6.48</v>
      </c>
      <c r="F1388">
        <v>7.91</v>
      </c>
      <c r="G1388">
        <v>2484</v>
      </c>
      <c r="H1388" t="s">
        <v>2330</v>
      </c>
      <c r="I1388" t="s">
        <v>52</v>
      </c>
      <c r="J1388" t="s">
        <v>31</v>
      </c>
      <c r="K1388" t="s">
        <v>32</v>
      </c>
      <c r="L1388" t="s">
        <v>96</v>
      </c>
      <c r="M1388" t="s">
        <v>62</v>
      </c>
      <c r="N1388" t="s">
        <v>2256</v>
      </c>
      <c r="O1388">
        <v>0.37</v>
      </c>
      <c r="P1388" t="s">
        <v>36</v>
      </c>
      <c r="Q1388" t="s">
        <v>139</v>
      </c>
      <c r="R1388" t="s">
        <v>365</v>
      </c>
      <c r="S1388" t="s">
        <v>2331</v>
      </c>
      <c r="T1388">
        <v>33881</v>
      </c>
      <c r="U1388" s="1">
        <v>42076</v>
      </c>
      <c r="V1388" s="1">
        <v>42077</v>
      </c>
      <c r="W1388">
        <v>16</v>
      </c>
      <c r="X1388" s="6">
        <v>109.99</v>
      </c>
      <c r="Y1388">
        <v>88998</v>
      </c>
      <c r="Z1388">
        <v>1</v>
      </c>
      <c r="AA1388" s="10">
        <v>292.86</v>
      </c>
      <c r="AB1388">
        <v>5.79</v>
      </c>
      <c r="AC1388" t="s">
        <v>3062</v>
      </c>
      <c r="AD1388" t="s">
        <v>3070</v>
      </c>
      <c r="AE1388" t="str">
        <f>IF(Orders[[#This Row],[Discount]]&gt;0, "Discounted", "Non-Discounted")</f>
        <v>Discounted</v>
      </c>
      <c r="AF1388">
        <f>IF(Orders[[#This Row],[Profit]]&lt;0,Orders[[#This Row],[Profit]], 0)</f>
        <v>0</v>
      </c>
      <c r="AG1388">
        <f>IF(Orders[[#This Row],[Profit]]&gt;0,Orders[[#This Row],[Profit]], 0)</f>
        <v>322.12</v>
      </c>
      <c r="AH1388" s="7">
        <f>IFERROR((Orders[[#This Row],[Sales]]/Orders[[#This Row],[Profit_Prodcut/]])*100, "")</f>
        <v>34.145660002483545</v>
      </c>
      <c r="AI1388" s="9">
        <f>Orders[[#This Row],[Discount]]</f>
        <v>0.05</v>
      </c>
    </row>
    <row r="1389" spans="1:35">
      <c r="A1389">
        <v>24569</v>
      </c>
      <c r="B1389" t="s">
        <v>59</v>
      </c>
      <c r="C1389" s="9">
        <v>0.03</v>
      </c>
      <c r="D1389" s="7">
        <v>366.54</v>
      </c>
      <c r="E1389">
        <v>111.03</v>
      </c>
      <c r="F1389">
        <v>8.64</v>
      </c>
      <c r="G1389">
        <v>2484</v>
      </c>
      <c r="H1389" t="s">
        <v>2330</v>
      </c>
      <c r="I1389" t="s">
        <v>52</v>
      </c>
      <c r="J1389" t="s">
        <v>31</v>
      </c>
      <c r="K1389" t="s">
        <v>32</v>
      </c>
      <c r="L1389" t="s">
        <v>144</v>
      </c>
      <c r="M1389" t="s">
        <v>62</v>
      </c>
      <c r="N1389" t="s">
        <v>2332</v>
      </c>
      <c r="O1389">
        <v>0.78</v>
      </c>
      <c r="P1389" t="s">
        <v>36</v>
      </c>
      <c r="Q1389" t="s">
        <v>139</v>
      </c>
      <c r="R1389" t="s">
        <v>365</v>
      </c>
      <c r="S1389" t="s">
        <v>2331</v>
      </c>
      <c r="T1389">
        <v>33881</v>
      </c>
      <c r="U1389" s="1">
        <v>42076</v>
      </c>
      <c r="V1389" s="1">
        <v>42077</v>
      </c>
      <c r="W1389">
        <v>8</v>
      </c>
      <c r="X1389" s="6">
        <v>900.12</v>
      </c>
      <c r="Y1389">
        <v>88998</v>
      </c>
      <c r="Z1389">
        <v>1</v>
      </c>
      <c r="AA1389" s="10">
        <v>40.72</v>
      </c>
      <c r="AB1389">
        <v>27.84</v>
      </c>
      <c r="AC1389" t="s">
        <v>3062</v>
      </c>
      <c r="AD1389" t="s">
        <v>3070</v>
      </c>
      <c r="AE1389" t="str">
        <f>IF(Orders[[#This Row],[Discount]]&gt;0, "Discounted", "Non-Discounted")</f>
        <v>Discounted</v>
      </c>
      <c r="AF1389">
        <f>IF(Orders[[#This Row],[Profit]]&lt;0,Orders[[#This Row],[Profit]], 0)</f>
        <v>0</v>
      </c>
      <c r="AG1389">
        <f>IF(Orders[[#This Row],[Profit]]&gt;0,Orders[[#This Row],[Profit]], 0)</f>
        <v>366.54</v>
      </c>
      <c r="AH1389" s="7">
        <f>IFERROR((Orders[[#This Row],[Sales]]/Orders[[#This Row],[Profit_Prodcut/]])*100, "")</f>
        <v>245.5721067277787</v>
      </c>
      <c r="AI1389" s="9">
        <f>Orders[[#This Row],[Discount]]</f>
        <v>0.03</v>
      </c>
    </row>
    <row r="1390" spans="1:35">
      <c r="A1390">
        <v>22028</v>
      </c>
      <c r="B1390" t="s">
        <v>28</v>
      </c>
      <c r="C1390" s="9">
        <v>0.02</v>
      </c>
      <c r="D1390" s="7">
        <v>-439.91</v>
      </c>
      <c r="E1390">
        <v>71.37</v>
      </c>
      <c r="F1390">
        <v>69</v>
      </c>
      <c r="G1390">
        <v>2486</v>
      </c>
      <c r="H1390" t="s">
        <v>2333</v>
      </c>
      <c r="I1390" t="s">
        <v>52</v>
      </c>
      <c r="J1390" t="s">
        <v>61</v>
      </c>
      <c r="K1390" t="s">
        <v>44</v>
      </c>
      <c r="L1390" t="s">
        <v>155</v>
      </c>
      <c r="M1390" t="s">
        <v>239</v>
      </c>
      <c r="N1390" t="s">
        <v>2223</v>
      </c>
      <c r="O1390">
        <v>0.68</v>
      </c>
      <c r="P1390" t="s">
        <v>36</v>
      </c>
      <c r="Q1390" t="s">
        <v>139</v>
      </c>
      <c r="R1390" t="s">
        <v>390</v>
      </c>
      <c r="S1390" t="s">
        <v>2334</v>
      </c>
      <c r="T1390">
        <v>30458</v>
      </c>
      <c r="U1390" s="1">
        <v>42041</v>
      </c>
      <c r="V1390" s="1">
        <v>42042</v>
      </c>
      <c r="W1390">
        <v>4</v>
      </c>
      <c r="X1390" s="6">
        <v>237.62</v>
      </c>
      <c r="Y1390">
        <v>91414</v>
      </c>
      <c r="Z1390">
        <v>1</v>
      </c>
      <c r="AA1390" s="10">
        <v>-185.13</v>
      </c>
      <c r="AB1390">
        <v>4.8499999999999996</v>
      </c>
      <c r="AC1390" t="s">
        <v>3059</v>
      </c>
      <c r="AD1390" t="s">
        <v>3070</v>
      </c>
      <c r="AE1390" t="str">
        <f>IF(Orders[[#This Row],[Discount]]&gt;0, "Discounted", "Non-Discounted")</f>
        <v>Discounted</v>
      </c>
      <c r="AF1390">
        <f>IF(Orders[[#This Row],[Profit]]&lt;0,Orders[[#This Row],[Profit]], 0)</f>
        <v>-439.91</v>
      </c>
      <c r="AG1390">
        <f>IF(Orders[[#This Row],[Profit]]&gt;0,Orders[[#This Row],[Profit]], 0)</f>
        <v>0</v>
      </c>
      <c r="AH1390" s="7" t="str">
        <f>IFERROR((Orders[[#This Row],[Sales]]/Orders[[#This Row],[Profit_Prodcut/]])*100, "")</f>
        <v/>
      </c>
      <c r="AI1390" s="9">
        <f>Orders[[#This Row],[Discount]]</f>
        <v>0.02</v>
      </c>
    </row>
    <row r="1391" spans="1:35">
      <c r="A1391">
        <v>22029</v>
      </c>
      <c r="B1391" t="s">
        <v>28</v>
      </c>
      <c r="C1391" s="9">
        <v>0.03</v>
      </c>
      <c r="D1391" s="7">
        <v>1087.72</v>
      </c>
      <c r="E1391">
        <v>205.99</v>
      </c>
      <c r="F1391">
        <v>8.99</v>
      </c>
      <c r="G1391">
        <v>2486</v>
      </c>
      <c r="H1391" t="s">
        <v>2333</v>
      </c>
      <c r="I1391" t="s">
        <v>30</v>
      </c>
      <c r="J1391" t="s">
        <v>61</v>
      </c>
      <c r="K1391" t="s">
        <v>80</v>
      </c>
      <c r="L1391" t="s">
        <v>81</v>
      </c>
      <c r="M1391" t="s">
        <v>62</v>
      </c>
      <c r="N1391" t="s">
        <v>1544</v>
      </c>
      <c r="O1391">
        <v>0.6</v>
      </c>
      <c r="P1391" t="s">
        <v>36</v>
      </c>
      <c r="Q1391" t="s">
        <v>139</v>
      </c>
      <c r="R1391" t="s">
        <v>390</v>
      </c>
      <c r="S1391" t="s">
        <v>2334</v>
      </c>
      <c r="T1391">
        <v>30458</v>
      </c>
      <c r="U1391" s="1">
        <v>42041</v>
      </c>
      <c r="V1391" s="1">
        <v>42043</v>
      </c>
      <c r="W1391">
        <v>1</v>
      </c>
      <c r="X1391" s="6">
        <v>176.42</v>
      </c>
      <c r="Y1391">
        <v>91414</v>
      </c>
      <c r="Z1391">
        <v>2</v>
      </c>
      <c r="AA1391" s="10">
        <v>616.54999999999995</v>
      </c>
      <c r="AB1391">
        <v>5.46</v>
      </c>
      <c r="AC1391" t="s">
        <v>3059</v>
      </c>
      <c r="AD1391" t="s">
        <v>3070</v>
      </c>
      <c r="AE1391" t="str">
        <f>IF(Orders[[#This Row],[Discount]]&gt;0, "Discounted", "Non-Discounted")</f>
        <v>Discounted</v>
      </c>
      <c r="AF1391">
        <f>IF(Orders[[#This Row],[Profit]]&lt;0,Orders[[#This Row],[Profit]], 0)</f>
        <v>0</v>
      </c>
      <c r="AG1391">
        <f>IF(Orders[[#This Row],[Profit]]&gt;0,Orders[[#This Row],[Profit]], 0)</f>
        <v>1087.72</v>
      </c>
      <c r="AH1391" s="7">
        <f>IFERROR((Orders[[#This Row],[Sales]]/Orders[[#This Row],[Profit_Prodcut/]])*100, "")</f>
        <v>16.219247600485417</v>
      </c>
      <c r="AI1391" s="9">
        <f>Orders[[#This Row],[Discount]]</f>
        <v>0.03</v>
      </c>
    </row>
    <row r="1392" spans="1:35">
      <c r="A1392">
        <v>23495</v>
      </c>
      <c r="B1392" t="s">
        <v>109</v>
      </c>
      <c r="C1392" s="9">
        <v>0</v>
      </c>
      <c r="D1392" s="7">
        <v>9.1999999999999993</v>
      </c>
      <c r="E1392">
        <v>180.98</v>
      </c>
      <c r="F1392">
        <v>30</v>
      </c>
      <c r="G1392">
        <v>2486</v>
      </c>
      <c r="H1392" t="s">
        <v>2333</v>
      </c>
      <c r="I1392" t="s">
        <v>42</v>
      </c>
      <c r="J1392" t="s">
        <v>61</v>
      </c>
      <c r="K1392" t="s">
        <v>44</v>
      </c>
      <c r="L1392" t="s">
        <v>45</v>
      </c>
      <c r="M1392" t="s">
        <v>46</v>
      </c>
      <c r="N1392" t="s">
        <v>1888</v>
      </c>
      <c r="O1392">
        <v>0.69</v>
      </c>
      <c r="P1392" t="s">
        <v>36</v>
      </c>
      <c r="Q1392" t="s">
        <v>139</v>
      </c>
      <c r="R1392" t="s">
        <v>390</v>
      </c>
      <c r="S1392" t="s">
        <v>2334</v>
      </c>
      <c r="T1392">
        <v>30458</v>
      </c>
      <c r="U1392" s="1">
        <v>42038</v>
      </c>
      <c r="V1392" s="1">
        <v>42040</v>
      </c>
      <c r="W1392">
        <v>11</v>
      </c>
      <c r="X1392" s="6">
        <v>2084.16</v>
      </c>
      <c r="Y1392">
        <v>91416</v>
      </c>
      <c r="Z1392">
        <v>2</v>
      </c>
      <c r="AA1392" s="10">
        <v>0.44</v>
      </c>
      <c r="AB1392">
        <v>0</v>
      </c>
      <c r="AC1392" t="s">
        <v>3059</v>
      </c>
      <c r="AD1392" t="s">
        <v>3071</v>
      </c>
      <c r="AE1392" t="str">
        <f>IF(Orders[[#This Row],[Discount]]&gt;0, "Discounted", "Non-Discounted")</f>
        <v>Non-Discounted</v>
      </c>
      <c r="AF1392">
        <f>IF(Orders[[#This Row],[Profit]]&lt;0,Orders[[#This Row],[Profit]], 0)</f>
        <v>0</v>
      </c>
      <c r="AG1392">
        <f>IF(Orders[[#This Row],[Profit]]&gt;0,Orders[[#This Row],[Profit]], 0)</f>
        <v>9.1999999999999993</v>
      </c>
      <c r="AH1392" s="7">
        <f>IFERROR((Orders[[#This Row],[Sales]]/Orders[[#This Row],[Profit_Prodcut/]])*100, "")</f>
        <v>22653.91304347826</v>
      </c>
      <c r="AI1392" s="9">
        <f>Orders[[#This Row],[Discount]]</f>
        <v>0</v>
      </c>
    </row>
    <row r="1393" spans="1:35">
      <c r="A1393">
        <v>23983</v>
      </c>
      <c r="B1393" t="s">
        <v>40</v>
      </c>
      <c r="C1393" s="9">
        <v>0.04</v>
      </c>
      <c r="D1393" s="7">
        <v>257.08</v>
      </c>
      <c r="E1393">
        <v>3.08</v>
      </c>
      <c r="F1393">
        <v>0.99</v>
      </c>
      <c r="G1393">
        <v>2487</v>
      </c>
      <c r="H1393" t="s">
        <v>2335</v>
      </c>
      <c r="I1393" t="s">
        <v>52</v>
      </c>
      <c r="J1393" t="s">
        <v>61</v>
      </c>
      <c r="K1393" t="s">
        <v>32</v>
      </c>
      <c r="L1393" t="s">
        <v>137</v>
      </c>
      <c r="M1393" t="s">
        <v>62</v>
      </c>
      <c r="N1393" t="s">
        <v>1996</v>
      </c>
      <c r="O1393">
        <v>0.37</v>
      </c>
      <c r="P1393" t="s">
        <v>36</v>
      </c>
      <c r="Q1393" t="s">
        <v>139</v>
      </c>
      <c r="R1393" t="s">
        <v>390</v>
      </c>
      <c r="S1393" t="s">
        <v>2336</v>
      </c>
      <c r="T1393">
        <v>30084</v>
      </c>
      <c r="U1393" s="1">
        <v>42175</v>
      </c>
      <c r="V1393" s="1">
        <v>42176</v>
      </c>
      <c r="W1393">
        <v>14</v>
      </c>
      <c r="X1393" s="6">
        <v>43.41</v>
      </c>
      <c r="Y1393">
        <v>91415</v>
      </c>
      <c r="Z1393">
        <v>1</v>
      </c>
      <c r="AA1393" s="10">
        <v>592.22</v>
      </c>
      <c r="AB1393">
        <v>1.81</v>
      </c>
      <c r="AC1393" t="s">
        <v>3058</v>
      </c>
      <c r="AD1393" t="s">
        <v>3070</v>
      </c>
      <c r="AE1393" t="str">
        <f>IF(Orders[[#This Row],[Discount]]&gt;0, "Discounted", "Non-Discounted")</f>
        <v>Discounted</v>
      </c>
      <c r="AF1393">
        <f>IF(Orders[[#This Row],[Profit]]&lt;0,Orders[[#This Row],[Profit]], 0)</f>
        <v>0</v>
      </c>
      <c r="AG1393">
        <f>IF(Orders[[#This Row],[Profit]]&gt;0,Orders[[#This Row],[Profit]], 0)</f>
        <v>257.08</v>
      </c>
      <c r="AH1393" s="7">
        <f>IFERROR((Orders[[#This Row],[Sales]]/Orders[[#This Row],[Profit_Prodcut/]])*100, "")</f>
        <v>16.885794305274622</v>
      </c>
      <c r="AI1393" s="9">
        <f>Orders[[#This Row],[Discount]]</f>
        <v>0.04</v>
      </c>
    </row>
    <row r="1394" spans="1:35">
      <c r="A1394">
        <v>23984</v>
      </c>
      <c r="B1394" t="s">
        <v>40</v>
      </c>
      <c r="C1394" s="9">
        <v>0.1</v>
      </c>
      <c r="D1394" s="7">
        <v>0.79</v>
      </c>
      <c r="E1394">
        <v>2.78</v>
      </c>
      <c r="F1394">
        <v>1.25</v>
      </c>
      <c r="G1394">
        <v>2487</v>
      </c>
      <c r="H1394" t="s">
        <v>2335</v>
      </c>
      <c r="I1394" t="s">
        <v>52</v>
      </c>
      <c r="J1394" t="s">
        <v>61</v>
      </c>
      <c r="K1394" t="s">
        <v>32</v>
      </c>
      <c r="L1394" t="s">
        <v>33</v>
      </c>
      <c r="M1394" t="s">
        <v>34</v>
      </c>
      <c r="N1394" t="s">
        <v>2208</v>
      </c>
      <c r="O1394">
        <v>0.59</v>
      </c>
      <c r="P1394" t="s">
        <v>36</v>
      </c>
      <c r="Q1394" t="s">
        <v>139</v>
      </c>
      <c r="R1394" t="s">
        <v>390</v>
      </c>
      <c r="S1394" t="s">
        <v>2336</v>
      </c>
      <c r="T1394">
        <v>30084</v>
      </c>
      <c r="U1394" s="1">
        <v>42175</v>
      </c>
      <c r="V1394" s="1">
        <v>42176</v>
      </c>
      <c r="W1394">
        <v>18</v>
      </c>
      <c r="X1394" s="6">
        <v>46.42</v>
      </c>
      <c r="Y1394">
        <v>91415</v>
      </c>
      <c r="Z1394">
        <v>1</v>
      </c>
      <c r="AA1394" s="10">
        <v>1.69</v>
      </c>
      <c r="AB1394">
        <v>5.16</v>
      </c>
      <c r="AC1394" t="s">
        <v>3058</v>
      </c>
      <c r="AD1394" t="s">
        <v>3070</v>
      </c>
      <c r="AE1394" t="str">
        <f>IF(Orders[[#This Row],[Discount]]&gt;0, "Discounted", "Non-Discounted")</f>
        <v>Discounted</v>
      </c>
      <c r="AF1394">
        <f>IF(Orders[[#This Row],[Profit]]&lt;0,Orders[[#This Row],[Profit]], 0)</f>
        <v>0</v>
      </c>
      <c r="AG1394">
        <f>IF(Orders[[#This Row],[Profit]]&gt;0,Orders[[#This Row],[Profit]], 0)</f>
        <v>0.79</v>
      </c>
      <c r="AH1394" s="7">
        <f>IFERROR((Orders[[#This Row],[Sales]]/Orders[[#This Row],[Profit_Prodcut/]])*100, "")</f>
        <v>5875.9493670886077</v>
      </c>
      <c r="AI1394" s="9">
        <f>Orders[[#This Row],[Discount]]</f>
        <v>0.1</v>
      </c>
    </row>
    <row r="1395" spans="1:35">
      <c r="A1395">
        <v>24476</v>
      </c>
      <c r="B1395" t="s">
        <v>40</v>
      </c>
      <c r="C1395" s="9">
        <v>0.02</v>
      </c>
      <c r="D1395" s="7">
        <v>88.56</v>
      </c>
      <c r="E1395">
        <v>136.97999999999999</v>
      </c>
      <c r="F1395">
        <v>24.49</v>
      </c>
      <c r="G1395">
        <v>2487</v>
      </c>
      <c r="H1395" t="s">
        <v>2335</v>
      </c>
      <c r="I1395" t="s">
        <v>30</v>
      </c>
      <c r="J1395" t="s">
        <v>61</v>
      </c>
      <c r="K1395" t="s">
        <v>44</v>
      </c>
      <c r="L1395" t="s">
        <v>53</v>
      </c>
      <c r="M1395" t="s">
        <v>239</v>
      </c>
      <c r="N1395" t="s">
        <v>1650</v>
      </c>
      <c r="O1395">
        <v>0.59</v>
      </c>
      <c r="P1395" t="s">
        <v>36</v>
      </c>
      <c r="Q1395" t="s">
        <v>139</v>
      </c>
      <c r="R1395" t="s">
        <v>390</v>
      </c>
      <c r="S1395" t="s">
        <v>2336</v>
      </c>
      <c r="T1395">
        <v>30084</v>
      </c>
      <c r="U1395" s="1">
        <v>42157</v>
      </c>
      <c r="V1395" s="1">
        <v>42158</v>
      </c>
      <c r="W1395">
        <v>8</v>
      </c>
      <c r="X1395" s="6">
        <v>1140.95</v>
      </c>
      <c r="Y1395">
        <v>91417</v>
      </c>
      <c r="Z1395">
        <v>1</v>
      </c>
      <c r="AA1395" s="10">
        <v>7.76</v>
      </c>
      <c r="AB1395">
        <v>23.28</v>
      </c>
      <c r="AC1395" t="s">
        <v>3058</v>
      </c>
      <c r="AD1395" t="s">
        <v>3070</v>
      </c>
      <c r="AE1395" t="str">
        <f>IF(Orders[[#This Row],[Discount]]&gt;0, "Discounted", "Non-Discounted")</f>
        <v>Discounted</v>
      </c>
      <c r="AF1395">
        <f>IF(Orders[[#This Row],[Profit]]&lt;0,Orders[[#This Row],[Profit]], 0)</f>
        <v>0</v>
      </c>
      <c r="AG1395">
        <f>IF(Orders[[#This Row],[Profit]]&gt;0,Orders[[#This Row],[Profit]], 0)</f>
        <v>88.56</v>
      </c>
      <c r="AH1395" s="7">
        <f>IFERROR((Orders[[#This Row],[Sales]]/Orders[[#This Row],[Profit_Prodcut/]])*100, "")</f>
        <v>1288.3355916892504</v>
      </c>
      <c r="AI1395" s="9">
        <f>Orders[[#This Row],[Discount]]</f>
        <v>0.02</v>
      </c>
    </row>
    <row r="1396" spans="1:35">
      <c r="A1396">
        <v>20065</v>
      </c>
      <c r="B1396" t="s">
        <v>28</v>
      </c>
      <c r="C1396" s="9">
        <v>0.08</v>
      </c>
      <c r="D1396" s="7">
        <v>12.73</v>
      </c>
      <c r="E1396">
        <v>4.91</v>
      </c>
      <c r="F1396">
        <v>0.5</v>
      </c>
      <c r="G1396">
        <v>2488</v>
      </c>
      <c r="H1396" t="s">
        <v>2337</v>
      </c>
      <c r="I1396" t="s">
        <v>52</v>
      </c>
      <c r="J1396" t="s">
        <v>117</v>
      </c>
      <c r="K1396" t="s">
        <v>32</v>
      </c>
      <c r="L1396" t="s">
        <v>137</v>
      </c>
      <c r="M1396" t="s">
        <v>62</v>
      </c>
      <c r="N1396" t="s">
        <v>166</v>
      </c>
      <c r="O1396">
        <v>0.36</v>
      </c>
      <c r="P1396" t="s">
        <v>36</v>
      </c>
      <c r="Q1396" t="s">
        <v>139</v>
      </c>
      <c r="R1396" t="s">
        <v>961</v>
      </c>
      <c r="S1396" t="s">
        <v>2338</v>
      </c>
      <c r="T1396">
        <v>72023</v>
      </c>
      <c r="U1396" s="1">
        <v>42103</v>
      </c>
      <c r="V1396" s="1">
        <v>42103</v>
      </c>
      <c r="W1396">
        <v>9</v>
      </c>
      <c r="X1396" s="6">
        <v>42.69</v>
      </c>
      <c r="Y1396">
        <v>86887</v>
      </c>
      <c r="Z1396">
        <v>0</v>
      </c>
      <c r="AA1396" s="10">
        <v>29.81</v>
      </c>
      <c r="AB1396">
        <v>3.71</v>
      </c>
      <c r="AC1396" t="s">
        <v>3061</v>
      </c>
      <c r="AD1396" t="s">
        <v>3070</v>
      </c>
      <c r="AE1396" t="str">
        <f>IF(Orders[[#This Row],[Discount]]&gt;0, "Discounted", "Non-Discounted")</f>
        <v>Discounted</v>
      </c>
      <c r="AF1396">
        <f>IF(Orders[[#This Row],[Profit]]&lt;0,Orders[[#This Row],[Profit]], 0)</f>
        <v>0</v>
      </c>
      <c r="AG1396">
        <f>IF(Orders[[#This Row],[Profit]]&gt;0,Orders[[#This Row],[Profit]], 0)</f>
        <v>12.73</v>
      </c>
      <c r="AH1396" s="7">
        <f>IFERROR((Orders[[#This Row],[Sales]]/Orders[[#This Row],[Profit_Prodcut/]])*100, "")</f>
        <v>335.34956794972504</v>
      </c>
      <c r="AI1396" s="9">
        <f>Orders[[#This Row],[Discount]]</f>
        <v>0.08</v>
      </c>
    </row>
    <row r="1397" spans="1:35">
      <c r="A1397">
        <v>20066</v>
      </c>
      <c r="B1397" t="s">
        <v>28</v>
      </c>
      <c r="C1397" s="9">
        <v>0.02</v>
      </c>
      <c r="D1397" s="7">
        <v>160.81</v>
      </c>
      <c r="E1397">
        <v>28.15</v>
      </c>
      <c r="F1397">
        <v>6.17</v>
      </c>
      <c r="G1397">
        <v>2488</v>
      </c>
      <c r="H1397" t="s">
        <v>2337</v>
      </c>
      <c r="I1397" t="s">
        <v>52</v>
      </c>
      <c r="J1397" t="s">
        <v>117</v>
      </c>
      <c r="K1397" t="s">
        <v>32</v>
      </c>
      <c r="L1397" t="s">
        <v>33</v>
      </c>
      <c r="M1397" t="s">
        <v>54</v>
      </c>
      <c r="N1397" t="s">
        <v>2339</v>
      </c>
      <c r="O1397">
        <v>0.55000000000000004</v>
      </c>
      <c r="P1397" t="s">
        <v>36</v>
      </c>
      <c r="Q1397" t="s">
        <v>139</v>
      </c>
      <c r="R1397" t="s">
        <v>961</v>
      </c>
      <c r="S1397" t="s">
        <v>2338</v>
      </c>
      <c r="T1397">
        <v>72023</v>
      </c>
      <c r="U1397" s="1">
        <v>42103</v>
      </c>
      <c r="V1397" s="1">
        <v>42104</v>
      </c>
      <c r="W1397">
        <v>11</v>
      </c>
      <c r="X1397" s="6">
        <v>327.41000000000003</v>
      </c>
      <c r="Y1397">
        <v>86887</v>
      </c>
      <c r="Z1397">
        <v>1</v>
      </c>
      <c r="AA1397" s="10">
        <v>49.11</v>
      </c>
      <c r="AB1397">
        <v>6.68</v>
      </c>
      <c r="AC1397" t="s">
        <v>3061</v>
      </c>
      <c r="AD1397" t="s">
        <v>3070</v>
      </c>
      <c r="AE1397" t="str">
        <f>IF(Orders[[#This Row],[Discount]]&gt;0, "Discounted", "Non-Discounted")</f>
        <v>Discounted</v>
      </c>
      <c r="AF1397">
        <f>IF(Orders[[#This Row],[Profit]]&lt;0,Orders[[#This Row],[Profit]], 0)</f>
        <v>0</v>
      </c>
      <c r="AG1397">
        <f>IF(Orders[[#This Row],[Profit]]&gt;0,Orders[[#This Row],[Profit]], 0)</f>
        <v>160.81</v>
      </c>
      <c r="AH1397" s="7">
        <f>IFERROR((Orders[[#This Row],[Sales]]/Orders[[#This Row],[Profit_Prodcut/]])*100, "")</f>
        <v>203.60052235557492</v>
      </c>
      <c r="AI1397" s="9">
        <f>Orders[[#This Row],[Discount]]</f>
        <v>0.02</v>
      </c>
    </row>
    <row r="1398" spans="1:35">
      <c r="A1398">
        <v>20602</v>
      </c>
      <c r="B1398" t="s">
        <v>28</v>
      </c>
      <c r="C1398" s="9">
        <v>0.01</v>
      </c>
      <c r="D1398" s="7">
        <v>-1596.75</v>
      </c>
      <c r="E1398">
        <v>2036.48</v>
      </c>
      <c r="F1398">
        <v>14.7</v>
      </c>
      <c r="G1398">
        <v>2489</v>
      </c>
      <c r="H1398" t="s">
        <v>2340</v>
      </c>
      <c r="I1398" t="s">
        <v>42</v>
      </c>
      <c r="J1398" t="s">
        <v>117</v>
      </c>
      <c r="K1398" t="s">
        <v>80</v>
      </c>
      <c r="L1398" t="s">
        <v>88</v>
      </c>
      <c r="M1398" t="s">
        <v>46</v>
      </c>
      <c r="N1398" t="s">
        <v>636</v>
      </c>
      <c r="O1398">
        <v>0.55000000000000004</v>
      </c>
      <c r="P1398" t="s">
        <v>36</v>
      </c>
      <c r="Q1398" t="s">
        <v>37</v>
      </c>
      <c r="R1398" t="s">
        <v>48</v>
      </c>
      <c r="S1398" t="s">
        <v>698</v>
      </c>
      <c r="T1398">
        <v>94521</v>
      </c>
      <c r="U1398" s="1">
        <v>42046</v>
      </c>
      <c r="V1398" s="1">
        <v>42048</v>
      </c>
      <c r="W1398">
        <v>2</v>
      </c>
      <c r="X1398" s="6">
        <v>3786.84</v>
      </c>
      <c r="Y1398">
        <v>86883</v>
      </c>
      <c r="Z1398">
        <v>2</v>
      </c>
      <c r="AA1398" s="10">
        <v>-42.17</v>
      </c>
      <c r="AB1398">
        <v>38.25</v>
      </c>
      <c r="AC1398" t="s">
        <v>3059</v>
      </c>
      <c r="AD1398" t="s">
        <v>3070</v>
      </c>
      <c r="AE1398" t="str">
        <f>IF(Orders[[#This Row],[Discount]]&gt;0, "Discounted", "Non-Discounted")</f>
        <v>Discounted</v>
      </c>
      <c r="AF1398">
        <f>IF(Orders[[#This Row],[Profit]]&lt;0,Orders[[#This Row],[Profit]], 0)</f>
        <v>-1596.75</v>
      </c>
      <c r="AG1398">
        <f>IF(Orders[[#This Row],[Profit]]&gt;0,Orders[[#This Row],[Profit]], 0)</f>
        <v>0</v>
      </c>
      <c r="AH1398" s="7" t="str">
        <f>IFERROR((Orders[[#This Row],[Sales]]/Orders[[#This Row],[Profit_Prodcut/]])*100, "")</f>
        <v/>
      </c>
      <c r="AI1398" s="9">
        <f>Orders[[#This Row],[Discount]]</f>
        <v>0.01</v>
      </c>
    </row>
    <row r="1399" spans="1:35">
      <c r="A1399">
        <v>21212</v>
      </c>
      <c r="B1399" t="s">
        <v>59</v>
      </c>
      <c r="C1399" s="9">
        <v>0.04</v>
      </c>
      <c r="D1399" s="7">
        <v>1388.36</v>
      </c>
      <c r="E1399">
        <v>419.19</v>
      </c>
      <c r="F1399">
        <v>19.989999999999998</v>
      </c>
      <c r="G1399">
        <v>2489</v>
      </c>
      <c r="H1399" t="s">
        <v>2340</v>
      </c>
      <c r="I1399" t="s">
        <v>52</v>
      </c>
      <c r="J1399" t="s">
        <v>43</v>
      </c>
      <c r="K1399" t="s">
        <v>32</v>
      </c>
      <c r="L1399" t="s">
        <v>144</v>
      </c>
      <c r="M1399" t="s">
        <v>62</v>
      </c>
      <c r="N1399" t="s">
        <v>744</v>
      </c>
      <c r="O1399">
        <v>0.57999999999999996</v>
      </c>
      <c r="P1399" t="s">
        <v>36</v>
      </c>
      <c r="Q1399" t="s">
        <v>37</v>
      </c>
      <c r="R1399" t="s">
        <v>48</v>
      </c>
      <c r="S1399" t="s">
        <v>698</v>
      </c>
      <c r="T1399">
        <v>94521</v>
      </c>
      <c r="U1399" s="1">
        <v>42120</v>
      </c>
      <c r="V1399" s="1">
        <v>42121</v>
      </c>
      <c r="W1399">
        <v>5</v>
      </c>
      <c r="X1399" s="6">
        <v>2012.11</v>
      </c>
      <c r="Y1399">
        <v>86885</v>
      </c>
      <c r="Z1399">
        <v>1</v>
      </c>
      <c r="AA1399" s="10">
        <v>69</v>
      </c>
      <c r="AB1399">
        <v>83.84</v>
      </c>
      <c r="AC1399" t="s">
        <v>3061</v>
      </c>
      <c r="AD1399" t="s">
        <v>3070</v>
      </c>
      <c r="AE1399" t="str">
        <f>IF(Orders[[#This Row],[Discount]]&gt;0, "Discounted", "Non-Discounted")</f>
        <v>Discounted</v>
      </c>
      <c r="AF1399">
        <f>IF(Orders[[#This Row],[Profit]]&lt;0,Orders[[#This Row],[Profit]], 0)</f>
        <v>0</v>
      </c>
      <c r="AG1399">
        <f>IF(Orders[[#This Row],[Profit]]&gt;0,Orders[[#This Row],[Profit]], 0)</f>
        <v>1388.36</v>
      </c>
      <c r="AH1399" s="7">
        <f>IFERROR((Orders[[#This Row],[Sales]]/Orders[[#This Row],[Profit_Prodcut/]])*100, "")</f>
        <v>144.92710824281886</v>
      </c>
      <c r="AI1399" s="9">
        <f>Orders[[#This Row],[Discount]]</f>
        <v>0.04</v>
      </c>
    </row>
    <row r="1400" spans="1:35">
      <c r="A1400">
        <v>21338</v>
      </c>
      <c r="B1400" t="s">
        <v>40</v>
      </c>
      <c r="C1400" s="9">
        <v>7.0000000000000007E-2</v>
      </c>
      <c r="D1400" s="7">
        <v>109.84</v>
      </c>
      <c r="E1400">
        <v>65.989999999999995</v>
      </c>
      <c r="F1400">
        <v>8.8000000000000007</v>
      </c>
      <c r="G1400">
        <v>2489</v>
      </c>
      <c r="H1400" t="s">
        <v>2340</v>
      </c>
      <c r="I1400" t="s">
        <v>52</v>
      </c>
      <c r="J1400" t="s">
        <v>43</v>
      </c>
      <c r="K1400" t="s">
        <v>80</v>
      </c>
      <c r="L1400" t="s">
        <v>81</v>
      </c>
      <c r="M1400" t="s">
        <v>62</v>
      </c>
      <c r="N1400" t="s">
        <v>754</v>
      </c>
      <c r="O1400">
        <v>0.57999999999999996</v>
      </c>
      <c r="P1400" t="s">
        <v>36</v>
      </c>
      <c r="Q1400" t="s">
        <v>37</v>
      </c>
      <c r="R1400" t="s">
        <v>48</v>
      </c>
      <c r="S1400" t="s">
        <v>698</v>
      </c>
      <c r="T1400">
        <v>94521</v>
      </c>
      <c r="U1400" s="1">
        <v>42016</v>
      </c>
      <c r="V1400" s="1">
        <v>42016</v>
      </c>
      <c r="W1400">
        <v>9</v>
      </c>
      <c r="X1400" s="6">
        <v>471.66</v>
      </c>
      <c r="Y1400">
        <v>86886</v>
      </c>
      <c r="Z1400">
        <v>0</v>
      </c>
      <c r="AA1400" s="10">
        <v>23.29</v>
      </c>
      <c r="AB1400">
        <v>35.5</v>
      </c>
      <c r="AC1400" t="s">
        <v>3057</v>
      </c>
      <c r="AD1400" t="s">
        <v>3070</v>
      </c>
      <c r="AE1400" t="str">
        <f>IF(Orders[[#This Row],[Discount]]&gt;0, "Discounted", "Non-Discounted")</f>
        <v>Discounted</v>
      </c>
      <c r="AF1400">
        <f>IF(Orders[[#This Row],[Profit]]&lt;0,Orders[[#This Row],[Profit]], 0)</f>
        <v>0</v>
      </c>
      <c r="AG1400">
        <f>IF(Orders[[#This Row],[Profit]]&gt;0,Orders[[#This Row],[Profit]], 0)</f>
        <v>109.84</v>
      </c>
      <c r="AH1400" s="7">
        <f>IFERROR((Orders[[#This Row],[Sales]]/Orders[[#This Row],[Profit_Prodcut/]])*100, "")</f>
        <v>429.40640932265114</v>
      </c>
      <c r="AI1400" s="9">
        <f>Orders[[#This Row],[Discount]]</f>
        <v>7.0000000000000007E-2</v>
      </c>
    </row>
    <row r="1401" spans="1:35">
      <c r="A1401">
        <v>24856</v>
      </c>
      <c r="B1401" t="s">
        <v>50</v>
      </c>
      <c r="C1401" s="9">
        <v>0.09</v>
      </c>
      <c r="D1401" s="7">
        <v>-93.85</v>
      </c>
      <c r="E1401">
        <v>348.21</v>
      </c>
      <c r="F1401">
        <v>40.19</v>
      </c>
      <c r="G1401">
        <v>2490</v>
      </c>
      <c r="H1401" t="s">
        <v>2341</v>
      </c>
      <c r="I1401" t="s">
        <v>42</v>
      </c>
      <c r="J1401" t="s">
        <v>43</v>
      </c>
      <c r="K1401" t="s">
        <v>44</v>
      </c>
      <c r="L1401" t="s">
        <v>155</v>
      </c>
      <c r="M1401" t="s">
        <v>124</v>
      </c>
      <c r="N1401" t="s">
        <v>1574</v>
      </c>
      <c r="O1401">
        <v>0.62</v>
      </c>
      <c r="P1401" t="s">
        <v>36</v>
      </c>
      <c r="Q1401" t="s">
        <v>37</v>
      </c>
      <c r="R1401" t="s">
        <v>48</v>
      </c>
      <c r="S1401" t="s">
        <v>2342</v>
      </c>
      <c r="T1401">
        <v>92627</v>
      </c>
      <c r="U1401" s="1">
        <v>42049</v>
      </c>
      <c r="V1401" s="1">
        <v>42051</v>
      </c>
      <c r="W1401">
        <v>2</v>
      </c>
      <c r="X1401" s="6">
        <v>662.8</v>
      </c>
      <c r="Y1401">
        <v>86884</v>
      </c>
      <c r="Z1401">
        <v>2</v>
      </c>
      <c r="AA1401" s="10">
        <v>-14.16</v>
      </c>
      <c r="AB1401">
        <v>65.55</v>
      </c>
      <c r="AC1401" t="s">
        <v>3059</v>
      </c>
      <c r="AD1401" t="s">
        <v>3070</v>
      </c>
      <c r="AE1401" t="str">
        <f>IF(Orders[[#This Row],[Discount]]&gt;0, "Discounted", "Non-Discounted")</f>
        <v>Discounted</v>
      </c>
      <c r="AF1401">
        <f>IF(Orders[[#This Row],[Profit]]&lt;0,Orders[[#This Row],[Profit]], 0)</f>
        <v>-93.85</v>
      </c>
      <c r="AG1401">
        <f>IF(Orders[[#This Row],[Profit]]&gt;0,Orders[[#This Row],[Profit]], 0)</f>
        <v>0</v>
      </c>
      <c r="AH1401" s="7" t="str">
        <f>IFERROR((Orders[[#This Row],[Sales]]/Orders[[#This Row],[Profit_Prodcut/]])*100, "")</f>
        <v/>
      </c>
      <c r="AI1401" s="9">
        <f>Orders[[#This Row],[Discount]]</f>
        <v>0.09</v>
      </c>
    </row>
    <row r="1402" spans="1:35">
      <c r="A1402">
        <v>21339</v>
      </c>
      <c r="B1402" t="s">
        <v>40</v>
      </c>
      <c r="C1402" s="9">
        <v>0</v>
      </c>
      <c r="D1402" s="7">
        <v>82.7</v>
      </c>
      <c r="E1402">
        <v>10.01</v>
      </c>
      <c r="F1402">
        <v>1.99</v>
      </c>
      <c r="G1402">
        <v>2490</v>
      </c>
      <c r="H1402" t="s">
        <v>2341</v>
      </c>
      <c r="I1402" t="s">
        <v>30</v>
      </c>
      <c r="J1402" t="s">
        <v>43</v>
      </c>
      <c r="K1402" t="s">
        <v>80</v>
      </c>
      <c r="L1402" t="s">
        <v>183</v>
      </c>
      <c r="M1402" t="s">
        <v>54</v>
      </c>
      <c r="N1402" t="s">
        <v>2343</v>
      </c>
      <c r="O1402">
        <v>0.41</v>
      </c>
      <c r="P1402" t="s">
        <v>36</v>
      </c>
      <c r="Q1402" t="s">
        <v>37</v>
      </c>
      <c r="R1402" t="s">
        <v>48</v>
      </c>
      <c r="S1402" t="s">
        <v>2342</v>
      </c>
      <c r="T1402">
        <v>92627</v>
      </c>
      <c r="U1402" s="1">
        <v>42016</v>
      </c>
      <c r="V1402" s="1">
        <v>42018</v>
      </c>
      <c r="W1402">
        <v>11</v>
      </c>
      <c r="X1402" s="6">
        <v>119.86</v>
      </c>
      <c r="Y1402">
        <v>86886</v>
      </c>
      <c r="Z1402">
        <v>2</v>
      </c>
      <c r="AA1402" s="10">
        <v>69</v>
      </c>
      <c r="AB1402">
        <v>0</v>
      </c>
      <c r="AC1402" t="s">
        <v>3057</v>
      </c>
      <c r="AD1402" t="s">
        <v>3071</v>
      </c>
      <c r="AE1402" t="str">
        <f>IF(Orders[[#This Row],[Discount]]&gt;0, "Discounted", "Non-Discounted")</f>
        <v>Non-Discounted</v>
      </c>
      <c r="AF1402">
        <f>IF(Orders[[#This Row],[Profit]]&lt;0,Orders[[#This Row],[Profit]], 0)</f>
        <v>0</v>
      </c>
      <c r="AG1402">
        <f>IF(Orders[[#This Row],[Profit]]&gt;0,Orders[[#This Row],[Profit]], 0)</f>
        <v>82.7</v>
      </c>
      <c r="AH1402" s="7">
        <f>IFERROR((Orders[[#This Row],[Sales]]/Orders[[#This Row],[Profit_Prodcut/]])*100, "")</f>
        <v>144.93349455864569</v>
      </c>
      <c r="AI1402" s="9">
        <f>Orders[[#This Row],[Discount]]</f>
        <v>0</v>
      </c>
    </row>
    <row r="1403" spans="1:35">
      <c r="A1403">
        <v>6856</v>
      </c>
      <c r="B1403" t="s">
        <v>50</v>
      </c>
      <c r="C1403" s="9">
        <v>0.09</v>
      </c>
      <c r="D1403" s="7">
        <v>-93.85</v>
      </c>
      <c r="E1403">
        <v>348.21</v>
      </c>
      <c r="F1403">
        <v>40.19</v>
      </c>
      <c r="G1403">
        <v>2491</v>
      </c>
      <c r="H1403" t="s">
        <v>2344</v>
      </c>
      <c r="I1403" t="s">
        <v>42</v>
      </c>
      <c r="J1403" t="s">
        <v>43</v>
      </c>
      <c r="K1403" t="s">
        <v>44</v>
      </c>
      <c r="L1403" t="s">
        <v>155</v>
      </c>
      <c r="M1403" t="s">
        <v>124</v>
      </c>
      <c r="N1403" t="s">
        <v>1574</v>
      </c>
      <c r="O1403">
        <v>0.62</v>
      </c>
      <c r="P1403" t="s">
        <v>36</v>
      </c>
      <c r="Q1403" t="s">
        <v>37</v>
      </c>
      <c r="R1403" t="s">
        <v>48</v>
      </c>
      <c r="S1403" t="s">
        <v>666</v>
      </c>
      <c r="T1403">
        <v>90045</v>
      </c>
      <c r="U1403" s="1">
        <v>42049</v>
      </c>
      <c r="V1403" s="1">
        <v>42051</v>
      </c>
      <c r="W1403">
        <v>8</v>
      </c>
      <c r="X1403" s="6">
        <v>2651.21</v>
      </c>
      <c r="Y1403">
        <v>48836</v>
      </c>
      <c r="Z1403">
        <v>2</v>
      </c>
      <c r="AA1403" s="10">
        <v>-3.54</v>
      </c>
      <c r="AB1403">
        <v>262.20999999999998</v>
      </c>
      <c r="AC1403" t="s">
        <v>3059</v>
      </c>
      <c r="AD1403" t="s">
        <v>3070</v>
      </c>
      <c r="AE1403" t="str">
        <f>IF(Orders[[#This Row],[Discount]]&gt;0, "Discounted", "Non-Discounted")</f>
        <v>Discounted</v>
      </c>
      <c r="AF1403">
        <f>IF(Orders[[#This Row],[Profit]]&lt;0,Orders[[#This Row],[Profit]], 0)</f>
        <v>-93.85</v>
      </c>
      <c r="AG1403">
        <f>IF(Orders[[#This Row],[Profit]]&gt;0,Orders[[#This Row],[Profit]], 0)</f>
        <v>0</v>
      </c>
      <c r="AH1403" s="7" t="str">
        <f>IFERROR((Orders[[#This Row],[Sales]]/Orders[[#This Row],[Profit_Prodcut/]])*100, "")</f>
        <v/>
      </c>
      <c r="AI1403" s="9">
        <f>Orders[[#This Row],[Discount]]</f>
        <v>0.09</v>
      </c>
    </row>
    <row r="1404" spans="1:35">
      <c r="A1404">
        <v>1617</v>
      </c>
      <c r="B1404" t="s">
        <v>109</v>
      </c>
      <c r="C1404" s="9">
        <v>0.06</v>
      </c>
      <c r="D1404" s="7">
        <v>0.37</v>
      </c>
      <c r="E1404">
        <v>4.28</v>
      </c>
      <c r="F1404">
        <v>0.94</v>
      </c>
      <c r="G1404">
        <v>2491</v>
      </c>
      <c r="H1404" t="s">
        <v>2344</v>
      </c>
      <c r="I1404" t="s">
        <v>52</v>
      </c>
      <c r="J1404" t="s">
        <v>117</v>
      </c>
      <c r="K1404" t="s">
        <v>32</v>
      </c>
      <c r="L1404" t="s">
        <v>33</v>
      </c>
      <c r="M1404" t="s">
        <v>34</v>
      </c>
      <c r="N1404" t="s">
        <v>1649</v>
      </c>
      <c r="O1404">
        <v>0.56000000000000005</v>
      </c>
      <c r="P1404" t="s">
        <v>36</v>
      </c>
      <c r="Q1404" t="s">
        <v>37</v>
      </c>
      <c r="R1404" t="s">
        <v>48</v>
      </c>
      <c r="S1404" t="s">
        <v>666</v>
      </c>
      <c r="T1404">
        <v>90045</v>
      </c>
      <c r="U1404" s="1">
        <v>42120</v>
      </c>
      <c r="V1404" s="1">
        <v>42122</v>
      </c>
      <c r="W1404">
        <v>9</v>
      </c>
      <c r="X1404" s="6">
        <v>38.96</v>
      </c>
      <c r="Y1404">
        <v>11712</v>
      </c>
      <c r="Z1404">
        <v>2</v>
      </c>
      <c r="AA1404" s="10">
        <v>0.95</v>
      </c>
      <c r="AB1404">
        <v>2.4900000000000002</v>
      </c>
      <c r="AC1404" t="s">
        <v>3061</v>
      </c>
      <c r="AD1404" t="s">
        <v>3070</v>
      </c>
      <c r="AE1404" t="str">
        <f>IF(Orders[[#This Row],[Discount]]&gt;0, "Discounted", "Non-Discounted")</f>
        <v>Discounted</v>
      </c>
      <c r="AF1404">
        <f>IF(Orders[[#This Row],[Profit]]&lt;0,Orders[[#This Row],[Profit]], 0)</f>
        <v>0</v>
      </c>
      <c r="AG1404">
        <f>IF(Orders[[#This Row],[Profit]]&gt;0,Orders[[#This Row],[Profit]], 0)</f>
        <v>0.37</v>
      </c>
      <c r="AH1404" s="7">
        <f>IFERROR((Orders[[#This Row],[Sales]]/Orders[[#This Row],[Profit_Prodcut/]])*100, "")</f>
        <v>10529.72972972973</v>
      </c>
      <c r="AI1404" s="9">
        <f>Orders[[#This Row],[Discount]]</f>
        <v>0.06</v>
      </c>
    </row>
    <row r="1405" spans="1:35">
      <c r="A1405">
        <v>3212</v>
      </c>
      <c r="B1405" t="s">
        <v>59</v>
      </c>
      <c r="C1405" s="9">
        <v>0.04</v>
      </c>
      <c r="D1405" s="7">
        <v>1947.67</v>
      </c>
      <c r="E1405">
        <v>419.19</v>
      </c>
      <c r="F1405">
        <v>19.989999999999998</v>
      </c>
      <c r="G1405">
        <v>2491</v>
      </c>
      <c r="H1405" t="s">
        <v>2344</v>
      </c>
      <c r="I1405" t="s">
        <v>52</v>
      </c>
      <c r="J1405" t="s">
        <v>43</v>
      </c>
      <c r="K1405" t="s">
        <v>32</v>
      </c>
      <c r="L1405" t="s">
        <v>144</v>
      </c>
      <c r="M1405" t="s">
        <v>62</v>
      </c>
      <c r="N1405" t="s">
        <v>744</v>
      </c>
      <c r="O1405">
        <v>0.57999999999999996</v>
      </c>
      <c r="P1405" t="s">
        <v>36</v>
      </c>
      <c r="Q1405" t="s">
        <v>37</v>
      </c>
      <c r="R1405" t="s">
        <v>48</v>
      </c>
      <c r="S1405" t="s">
        <v>666</v>
      </c>
      <c r="T1405">
        <v>90045</v>
      </c>
      <c r="U1405" s="1">
        <v>42120</v>
      </c>
      <c r="V1405" s="1">
        <v>42121</v>
      </c>
      <c r="W1405">
        <v>20</v>
      </c>
      <c r="X1405" s="6">
        <v>8048.45</v>
      </c>
      <c r="Y1405">
        <v>23042</v>
      </c>
      <c r="Z1405">
        <v>1</v>
      </c>
      <c r="AA1405" s="10">
        <v>24.2</v>
      </c>
      <c r="AB1405">
        <v>335.35</v>
      </c>
      <c r="AC1405" t="s">
        <v>3061</v>
      </c>
      <c r="AD1405" t="s">
        <v>3070</v>
      </c>
      <c r="AE1405" t="str">
        <f>IF(Orders[[#This Row],[Discount]]&gt;0, "Discounted", "Non-Discounted")</f>
        <v>Discounted</v>
      </c>
      <c r="AF1405">
        <f>IF(Orders[[#This Row],[Profit]]&lt;0,Orders[[#This Row],[Profit]], 0)</f>
        <v>0</v>
      </c>
      <c r="AG1405">
        <f>IF(Orders[[#This Row],[Profit]]&gt;0,Orders[[#This Row],[Profit]], 0)</f>
        <v>1947.67</v>
      </c>
      <c r="AH1405" s="7">
        <f>IFERROR((Orders[[#This Row],[Sales]]/Orders[[#This Row],[Profit_Prodcut/]])*100, "")</f>
        <v>413.23478823414644</v>
      </c>
      <c r="AI1405" s="9">
        <f>Orders[[#This Row],[Discount]]</f>
        <v>0.04</v>
      </c>
    </row>
    <row r="1406" spans="1:35">
      <c r="A1406">
        <v>3338</v>
      </c>
      <c r="B1406" t="s">
        <v>40</v>
      </c>
      <c r="C1406" s="9">
        <v>7.0000000000000007E-2</v>
      </c>
      <c r="D1406" s="7">
        <v>109.84</v>
      </c>
      <c r="E1406">
        <v>65.989999999999995</v>
      </c>
      <c r="F1406">
        <v>8.8000000000000007</v>
      </c>
      <c r="G1406">
        <v>2491</v>
      </c>
      <c r="H1406" t="s">
        <v>2344</v>
      </c>
      <c r="I1406" t="s">
        <v>52</v>
      </c>
      <c r="J1406" t="s">
        <v>43</v>
      </c>
      <c r="K1406" t="s">
        <v>80</v>
      </c>
      <c r="L1406" t="s">
        <v>81</v>
      </c>
      <c r="M1406" t="s">
        <v>62</v>
      </c>
      <c r="N1406" t="s">
        <v>754</v>
      </c>
      <c r="O1406">
        <v>0.57999999999999996</v>
      </c>
      <c r="P1406" t="s">
        <v>36</v>
      </c>
      <c r="Q1406" t="s">
        <v>37</v>
      </c>
      <c r="R1406" t="s">
        <v>48</v>
      </c>
      <c r="S1406" t="s">
        <v>666</v>
      </c>
      <c r="T1406">
        <v>90045</v>
      </c>
      <c r="U1406" s="1">
        <v>42016</v>
      </c>
      <c r="V1406" s="1">
        <v>42016</v>
      </c>
      <c r="W1406">
        <v>37</v>
      </c>
      <c r="X1406" s="6">
        <v>1939.03</v>
      </c>
      <c r="Y1406">
        <v>23877</v>
      </c>
      <c r="Z1406">
        <v>0</v>
      </c>
      <c r="AA1406" s="10">
        <v>5.66</v>
      </c>
      <c r="AB1406">
        <v>145.94999999999999</v>
      </c>
      <c r="AC1406" t="s">
        <v>3057</v>
      </c>
      <c r="AD1406" t="s">
        <v>3070</v>
      </c>
      <c r="AE1406" t="str">
        <f>IF(Orders[[#This Row],[Discount]]&gt;0, "Discounted", "Non-Discounted")</f>
        <v>Discounted</v>
      </c>
      <c r="AF1406">
        <f>IF(Orders[[#This Row],[Profit]]&lt;0,Orders[[#This Row],[Profit]], 0)</f>
        <v>0</v>
      </c>
      <c r="AG1406">
        <f>IF(Orders[[#This Row],[Profit]]&gt;0,Orders[[#This Row],[Profit]], 0)</f>
        <v>109.84</v>
      </c>
      <c r="AH1406" s="7">
        <f>IFERROR((Orders[[#This Row],[Sales]]/Orders[[#This Row],[Profit_Prodcut/]])*100, "")</f>
        <v>1765.3222869628551</v>
      </c>
      <c r="AI1406" s="9">
        <f>Orders[[#This Row],[Discount]]</f>
        <v>7.0000000000000007E-2</v>
      </c>
    </row>
    <row r="1407" spans="1:35">
      <c r="A1407">
        <v>3339</v>
      </c>
      <c r="B1407" t="s">
        <v>40</v>
      </c>
      <c r="C1407" s="9">
        <v>0</v>
      </c>
      <c r="D1407" s="7">
        <v>128.03</v>
      </c>
      <c r="E1407">
        <v>10.01</v>
      </c>
      <c r="F1407">
        <v>1.99</v>
      </c>
      <c r="G1407">
        <v>2491</v>
      </c>
      <c r="H1407" t="s">
        <v>2344</v>
      </c>
      <c r="I1407" t="s">
        <v>30</v>
      </c>
      <c r="J1407" t="s">
        <v>43</v>
      </c>
      <c r="K1407" t="s">
        <v>80</v>
      </c>
      <c r="L1407" t="s">
        <v>183</v>
      </c>
      <c r="M1407" t="s">
        <v>54</v>
      </c>
      <c r="N1407" t="s">
        <v>2343</v>
      </c>
      <c r="O1407">
        <v>0.41</v>
      </c>
      <c r="P1407" t="s">
        <v>36</v>
      </c>
      <c r="Q1407" t="s">
        <v>37</v>
      </c>
      <c r="R1407" t="s">
        <v>48</v>
      </c>
      <c r="S1407" t="s">
        <v>666</v>
      </c>
      <c r="T1407">
        <v>90045</v>
      </c>
      <c r="U1407" s="1">
        <v>42016</v>
      </c>
      <c r="V1407" s="1">
        <v>42018</v>
      </c>
      <c r="W1407">
        <v>42</v>
      </c>
      <c r="X1407" s="6">
        <v>457.63</v>
      </c>
      <c r="Y1407">
        <v>23877</v>
      </c>
      <c r="Z1407">
        <v>2</v>
      </c>
      <c r="AA1407" s="10">
        <v>27.98</v>
      </c>
      <c r="AB1407">
        <v>0</v>
      </c>
      <c r="AC1407" t="s">
        <v>3057</v>
      </c>
      <c r="AD1407" t="s">
        <v>3071</v>
      </c>
      <c r="AE1407" t="str">
        <f>IF(Orders[[#This Row],[Discount]]&gt;0, "Discounted", "Non-Discounted")</f>
        <v>Non-Discounted</v>
      </c>
      <c r="AF1407">
        <f>IF(Orders[[#This Row],[Profit]]&lt;0,Orders[[#This Row],[Profit]], 0)</f>
        <v>0</v>
      </c>
      <c r="AG1407">
        <f>IF(Orders[[#This Row],[Profit]]&gt;0,Orders[[#This Row],[Profit]], 0)</f>
        <v>128.03</v>
      </c>
      <c r="AH1407" s="7">
        <f>IFERROR((Orders[[#This Row],[Sales]]/Orders[[#This Row],[Profit_Prodcut/]])*100, "")</f>
        <v>357.43966257908306</v>
      </c>
      <c r="AI1407" s="9">
        <f>Orders[[#This Row],[Discount]]</f>
        <v>0</v>
      </c>
    </row>
    <row r="1408" spans="1:35">
      <c r="A1408">
        <v>2065</v>
      </c>
      <c r="B1408" t="s">
        <v>28</v>
      </c>
      <c r="C1408" s="9">
        <v>0.08</v>
      </c>
      <c r="D1408" s="7">
        <v>31.75</v>
      </c>
      <c r="E1408">
        <v>4.91</v>
      </c>
      <c r="F1408">
        <v>0.5</v>
      </c>
      <c r="G1408">
        <v>2491</v>
      </c>
      <c r="H1408" t="s">
        <v>2344</v>
      </c>
      <c r="I1408" t="s">
        <v>52</v>
      </c>
      <c r="J1408" t="s">
        <v>117</v>
      </c>
      <c r="K1408" t="s">
        <v>32</v>
      </c>
      <c r="L1408" t="s">
        <v>137</v>
      </c>
      <c r="M1408" t="s">
        <v>62</v>
      </c>
      <c r="N1408" t="s">
        <v>166</v>
      </c>
      <c r="O1408">
        <v>0.36</v>
      </c>
      <c r="P1408" t="s">
        <v>36</v>
      </c>
      <c r="Q1408" t="s">
        <v>37</v>
      </c>
      <c r="R1408" t="s">
        <v>48</v>
      </c>
      <c r="S1408" t="s">
        <v>666</v>
      </c>
      <c r="T1408">
        <v>90045</v>
      </c>
      <c r="U1408" s="1">
        <v>42103</v>
      </c>
      <c r="V1408" s="1">
        <v>42103</v>
      </c>
      <c r="W1408">
        <v>36</v>
      </c>
      <c r="X1408" s="6">
        <v>170.75</v>
      </c>
      <c r="Y1408">
        <v>14785</v>
      </c>
      <c r="Z1408">
        <v>0</v>
      </c>
      <c r="AA1408" s="10">
        <v>18.600000000000001</v>
      </c>
      <c r="AB1408">
        <v>14.85</v>
      </c>
      <c r="AC1408" t="s">
        <v>3061</v>
      </c>
      <c r="AD1408" t="s">
        <v>3070</v>
      </c>
      <c r="AE1408" t="str">
        <f>IF(Orders[[#This Row],[Discount]]&gt;0, "Discounted", "Non-Discounted")</f>
        <v>Discounted</v>
      </c>
      <c r="AF1408">
        <f>IF(Orders[[#This Row],[Profit]]&lt;0,Orders[[#This Row],[Profit]], 0)</f>
        <v>0</v>
      </c>
      <c r="AG1408">
        <f>IF(Orders[[#This Row],[Profit]]&gt;0,Orders[[#This Row],[Profit]], 0)</f>
        <v>31.75</v>
      </c>
      <c r="AH1408" s="7">
        <f>IFERROR((Orders[[#This Row],[Sales]]/Orders[[#This Row],[Profit_Prodcut/]])*100, "")</f>
        <v>537.79527559055123</v>
      </c>
      <c r="AI1408" s="9">
        <f>Orders[[#This Row],[Discount]]</f>
        <v>0.08</v>
      </c>
    </row>
    <row r="1409" spans="1:35">
      <c r="A1409">
        <v>2066</v>
      </c>
      <c r="B1409" t="s">
        <v>28</v>
      </c>
      <c r="C1409" s="9">
        <v>0.02</v>
      </c>
      <c r="D1409" s="7">
        <v>117.21</v>
      </c>
      <c r="E1409">
        <v>28.15</v>
      </c>
      <c r="F1409">
        <v>6.17</v>
      </c>
      <c r="G1409">
        <v>2491</v>
      </c>
      <c r="H1409" t="s">
        <v>2344</v>
      </c>
      <c r="I1409" t="s">
        <v>52</v>
      </c>
      <c r="J1409" t="s">
        <v>117</v>
      </c>
      <c r="K1409" t="s">
        <v>32</v>
      </c>
      <c r="L1409" t="s">
        <v>33</v>
      </c>
      <c r="M1409" t="s">
        <v>54</v>
      </c>
      <c r="N1409" t="s">
        <v>2339</v>
      </c>
      <c r="O1409">
        <v>0.55000000000000004</v>
      </c>
      <c r="P1409" t="s">
        <v>36</v>
      </c>
      <c r="Q1409" t="s">
        <v>37</v>
      </c>
      <c r="R1409" t="s">
        <v>48</v>
      </c>
      <c r="S1409" t="s">
        <v>666</v>
      </c>
      <c r="T1409">
        <v>90045</v>
      </c>
      <c r="U1409" s="1">
        <v>42103</v>
      </c>
      <c r="V1409" s="1">
        <v>42104</v>
      </c>
      <c r="W1409">
        <v>45</v>
      </c>
      <c r="X1409" s="6">
        <v>1339.42</v>
      </c>
      <c r="Y1409">
        <v>14785</v>
      </c>
      <c r="Z1409">
        <v>1</v>
      </c>
      <c r="AA1409" s="10">
        <v>8.75</v>
      </c>
      <c r="AB1409">
        <v>27.34</v>
      </c>
      <c r="AC1409" t="s">
        <v>3061</v>
      </c>
      <c r="AD1409" t="s">
        <v>3070</v>
      </c>
      <c r="AE1409" t="str">
        <f>IF(Orders[[#This Row],[Discount]]&gt;0, "Discounted", "Non-Discounted")</f>
        <v>Discounted</v>
      </c>
      <c r="AF1409">
        <f>IF(Orders[[#This Row],[Profit]]&lt;0,Orders[[#This Row],[Profit]], 0)</f>
        <v>0</v>
      </c>
      <c r="AG1409">
        <f>IF(Orders[[#This Row],[Profit]]&gt;0,Orders[[#This Row],[Profit]], 0)</f>
        <v>117.21</v>
      </c>
      <c r="AH1409" s="7">
        <f>IFERROR((Orders[[#This Row],[Sales]]/Orders[[#This Row],[Profit_Prodcut/]])*100, "")</f>
        <v>1142.7523248869552</v>
      </c>
      <c r="AI1409" s="9">
        <f>Orders[[#This Row],[Discount]]</f>
        <v>0.02</v>
      </c>
    </row>
    <row r="1410" spans="1:35">
      <c r="A1410">
        <v>19617</v>
      </c>
      <c r="B1410" t="s">
        <v>109</v>
      </c>
      <c r="C1410" s="9">
        <v>0.06</v>
      </c>
      <c r="D1410" s="7">
        <v>0.37</v>
      </c>
      <c r="E1410">
        <v>4.28</v>
      </c>
      <c r="F1410">
        <v>0.94</v>
      </c>
      <c r="G1410">
        <v>2495</v>
      </c>
      <c r="H1410" t="s">
        <v>2345</v>
      </c>
      <c r="I1410" t="s">
        <v>52</v>
      </c>
      <c r="J1410" t="s">
        <v>117</v>
      </c>
      <c r="K1410" t="s">
        <v>32</v>
      </c>
      <c r="L1410" t="s">
        <v>33</v>
      </c>
      <c r="M1410" t="s">
        <v>34</v>
      </c>
      <c r="N1410" t="s">
        <v>1649</v>
      </c>
      <c r="O1410">
        <v>0.56000000000000005</v>
      </c>
      <c r="P1410" t="s">
        <v>36</v>
      </c>
      <c r="Q1410" t="s">
        <v>37</v>
      </c>
      <c r="R1410" t="s">
        <v>2228</v>
      </c>
      <c r="S1410" t="s">
        <v>2229</v>
      </c>
      <c r="T1410">
        <v>82901</v>
      </c>
      <c r="U1410" s="1">
        <v>42120</v>
      </c>
      <c r="V1410" s="1">
        <v>42122</v>
      </c>
      <c r="W1410">
        <v>2</v>
      </c>
      <c r="X1410" s="6">
        <v>8.66</v>
      </c>
      <c r="Y1410">
        <v>86885</v>
      </c>
      <c r="Z1410">
        <v>2</v>
      </c>
      <c r="AA1410" s="10">
        <v>4.2699999999999996</v>
      </c>
      <c r="AB1410">
        <v>0.55000000000000004</v>
      </c>
      <c r="AC1410" t="s">
        <v>3061</v>
      </c>
      <c r="AD1410" t="s">
        <v>3070</v>
      </c>
      <c r="AE1410" t="str">
        <f>IF(Orders[[#This Row],[Discount]]&gt;0, "Discounted", "Non-Discounted")</f>
        <v>Discounted</v>
      </c>
      <c r="AF1410">
        <f>IF(Orders[[#This Row],[Profit]]&lt;0,Orders[[#This Row],[Profit]], 0)</f>
        <v>0</v>
      </c>
      <c r="AG1410">
        <f>IF(Orders[[#This Row],[Profit]]&gt;0,Orders[[#This Row],[Profit]], 0)</f>
        <v>0.37</v>
      </c>
      <c r="AH1410" s="7">
        <f>IFERROR((Orders[[#This Row],[Sales]]/Orders[[#This Row],[Profit_Prodcut/]])*100, "")</f>
        <v>2340.5405405405409</v>
      </c>
      <c r="AI1410" s="9">
        <f>Orders[[#This Row],[Discount]]</f>
        <v>0.06</v>
      </c>
    </row>
    <row r="1411" spans="1:35">
      <c r="A1411">
        <v>2296</v>
      </c>
      <c r="B1411" t="s">
        <v>40</v>
      </c>
      <c r="C1411" s="9">
        <v>0.09</v>
      </c>
      <c r="D1411" s="7">
        <v>1240.25</v>
      </c>
      <c r="E1411">
        <v>355.98</v>
      </c>
      <c r="F1411">
        <v>58.92</v>
      </c>
      <c r="G1411">
        <v>2498</v>
      </c>
      <c r="H1411" t="s">
        <v>2346</v>
      </c>
      <c r="I1411" t="s">
        <v>42</v>
      </c>
      <c r="J1411" t="s">
        <v>31</v>
      </c>
      <c r="K1411" t="s">
        <v>44</v>
      </c>
      <c r="L1411" t="s">
        <v>45</v>
      </c>
      <c r="M1411" t="s">
        <v>46</v>
      </c>
      <c r="N1411" t="s">
        <v>1296</v>
      </c>
      <c r="O1411">
        <v>0.64</v>
      </c>
      <c r="P1411" t="s">
        <v>36</v>
      </c>
      <c r="Q1411" t="s">
        <v>37</v>
      </c>
      <c r="R1411" t="s">
        <v>48</v>
      </c>
      <c r="S1411" t="s">
        <v>1734</v>
      </c>
      <c r="T1411">
        <v>92024</v>
      </c>
      <c r="U1411" s="1">
        <v>42053</v>
      </c>
      <c r="V1411" s="1">
        <v>42055</v>
      </c>
      <c r="W1411">
        <v>30</v>
      </c>
      <c r="X1411" s="6">
        <v>10554.63</v>
      </c>
      <c r="Y1411">
        <v>16547</v>
      </c>
      <c r="Z1411">
        <v>2</v>
      </c>
      <c r="AA1411" s="10">
        <v>11.75</v>
      </c>
      <c r="AB1411">
        <v>1043.8599999999999</v>
      </c>
      <c r="AC1411" t="s">
        <v>3059</v>
      </c>
      <c r="AD1411" t="s">
        <v>3070</v>
      </c>
      <c r="AE1411" t="str">
        <f>IF(Orders[[#This Row],[Discount]]&gt;0, "Discounted", "Non-Discounted")</f>
        <v>Discounted</v>
      </c>
      <c r="AF1411">
        <f>IF(Orders[[#This Row],[Profit]]&lt;0,Orders[[#This Row],[Profit]], 0)</f>
        <v>0</v>
      </c>
      <c r="AG1411">
        <f>IF(Orders[[#This Row],[Profit]]&gt;0,Orders[[#This Row],[Profit]], 0)</f>
        <v>1240.25</v>
      </c>
      <c r="AH1411" s="7">
        <f>IFERROR((Orders[[#This Row],[Sales]]/Orders[[#This Row],[Profit_Prodcut/]])*100, "")</f>
        <v>851.00826446280985</v>
      </c>
      <c r="AI1411" s="9">
        <f>Orders[[#This Row],[Discount]]</f>
        <v>0.09</v>
      </c>
    </row>
    <row r="1412" spans="1:35">
      <c r="A1412">
        <v>2297</v>
      </c>
      <c r="B1412" t="s">
        <v>40</v>
      </c>
      <c r="C1412" s="9">
        <v>0.04</v>
      </c>
      <c r="D1412" s="7">
        <v>-533.23</v>
      </c>
      <c r="E1412">
        <v>218.75</v>
      </c>
      <c r="F1412">
        <v>69.64</v>
      </c>
      <c r="G1412">
        <v>2498</v>
      </c>
      <c r="H1412" t="s">
        <v>2346</v>
      </c>
      <c r="I1412" t="s">
        <v>42</v>
      </c>
      <c r="J1412" t="s">
        <v>31</v>
      </c>
      <c r="K1412" t="s">
        <v>44</v>
      </c>
      <c r="L1412" t="s">
        <v>155</v>
      </c>
      <c r="M1412" t="s">
        <v>124</v>
      </c>
      <c r="N1412" t="s">
        <v>658</v>
      </c>
      <c r="O1412">
        <v>0.77</v>
      </c>
      <c r="P1412" t="s">
        <v>36</v>
      </c>
      <c r="Q1412" t="s">
        <v>37</v>
      </c>
      <c r="R1412" t="s">
        <v>48</v>
      </c>
      <c r="S1412" t="s">
        <v>1734</v>
      </c>
      <c r="T1412">
        <v>92024</v>
      </c>
      <c r="U1412" s="1">
        <v>42053</v>
      </c>
      <c r="V1412" s="1">
        <v>42053</v>
      </c>
      <c r="W1412">
        <v>8</v>
      </c>
      <c r="X1412" s="6">
        <v>1749.64</v>
      </c>
      <c r="Y1412">
        <v>16547</v>
      </c>
      <c r="Z1412">
        <v>0</v>
      </c>
      <c r="AA1412" s="10">
        <v>-30.48</v>
      </c>
      <c r="AB1412">
        <v>72.900000000000006</v>
      </c>
      <c r="AC1412" t="s">
        <v>3059</v>
      </c>
      <c r="AD1412" t="s">
        <v>3070</v>
      </c>
      <c r="AE1412" t="str">
        <f>IF(Orders[[#This Row],[Discount]]&gt;0, "Discounted", "Non-Discounted")</f>
        <v>Discounted</v>
      </c>
      <c r="AF1412">
        <f>IF(Orders[[#This Row],[Profit]]&lt;0,Orders[[#This Row],[Profit]], 0)</f>
        <v>-533.23</v>
      </c>
      <c r="AG1412">
        <f>IF(Orders[[#This Row],[Profit]]&gt;0,Orders[[#This Row],[Profit]], 0)</f>
        <v>0</v>
      </c>
      <c r="AH1412" s="7" t="str">
        <f>IFERROR((Orders[[#This Row],[Sales]]/Orders[[#This Row],[Profit_Prodcut/]])*100, "")</f>
        <v/>
      </c>
      <c r="AI1412" s="9">
        <f>Orders[[#This Row],[Discount]]</f>
        <v>0.04</v>
      </c>
    </row>
    <row r="1413" spans="1:35">
      <c r="A1413">
        <v>7628</v>
      </c>
      <c r="B1413" t="s">
        <v>59</v>
      </c>
      <c r="C1413" s="9">
        <v>0.09</v>
      </c>
      <c r="D1413" s="7">
        <v>-61.59</v>
      </c>
      <c r="E1413">
        <v>6.28</v>
      </c>
      <c r="F1413">
        <v>5.41</v>
      </c>
      <c r="G1413">
        <v>2498</v>
      </c>
      <c r="H1413" t="s">
        <v>2346</v>
      </c>
      <c r="I1413" t="s">
        <v>52</v>
      </c>
      <c r="J1413" t="s">
        <v>61</v>
      </c>
      <c r="K1413" t="s">
        <v>44</v>
      </c>
      <c r="L1413" t="s">
        <v>53</v>
      </c>
      <c r="M1413" t="s">
        <v>62</v>
      </c>
      <c r="N1413" t="s">
        <v>1687</v>
      </c>
      <c r="O1413">
        <v>0.53</v>
      </c>
      <c r="P1413" t="s">
        <v>36</v>
      </c>
      <c r="Q1413" t="s">
        <v>37</v>
      </c>
      <c r="R1413" t="s">
        <v>48</v>
      </c>
      <c r="S1413" t="s">
        <v>1734</v>
      </c>
      <c r="T1413">
        <v>92024</v>
      </c>
      <c r="U1413" s="1">
        <v>42037</v>
      </c>
      <c r="V1413" s="1">
        <v>42039</v>
      </c>
      <c r="W1413">
        <v>56</v>
      </c>
      <c r="X1413" s="6">
        <v>355.4</v>
      </c>
      <c r="Y1413">
        <v>54567</v>
      </c>
      <c r="Z1413">
        <v>2</v>
      </c>
      <c r="AA1413" s="10">
        <v>-17.329999999999998</v>
      </c>
      <c r="AB1413">
        <v>35.15</v>
      </c>
      <c r="AC1413" t="s">
        <v>3059</v>
      </c>
      <c r="AD1413" t="s">
        <v>3070</v>
      </c>
      <c r="AE1413" t="str">
        <f>IF(Orders[[#This Row],[Discount]]&gt;0, "Discounted", "Non-Discounted")</f>
        <v>Discounted</v>
      </c>
      <c r="AF1413">
        <f>IF(Orders[[#This Row],[Profit]]&lt;0,Orders[[#This Row],[Profit]], 0)</f>
        <v>-61.59</v>
      </c>
      <c r="AG1413">
        <f>IF(Orders[[#This Row],[Profit]]&gt;0,Orders[[#This Row],[Profit]], 0)</f>
        <v>0</v>
      </c>
      <c r="AH1413" s="7" t="str">
        <f>IFERROR((Orders[[#This Row],[Sales]]/Orders[[#This Row],[Profit_Prodcut/]])*100, "")</f>
        <v/>
      </c>
      <c r="AI1413" s="9">
        <f>Orders[[#This Row],[Discount]]</f>
        <v>0.09</v>
      </c>
    </row>
    <row r="1414" spans="1:35">
      <c r="A1414">
        <v>2768</v>
      </c>
      <c r="B1414" t="s">
        <v>40</v>
      </c>
      <c r="C1414" s="9">
        <v>0.08</v>
      </c>
      <c r="D1414" s="7">
        <v>-46.25</v>
      </c>
      <c r="E1414">
        <v>1.68</v>
      </c>
      <c r="F1414">
        <v>1.57</v>
      </c>
      <c r="G1414">
        <v>2498</v>
      </c>
      <c r="H1414" t="s">
        <v>2346</v>
      </c>
      <c r="I1414" t="s">
        <v>52</v>
      </c>
      <c r="J1414" t="s">
        <v>61</v>
      </c>
      <c r="K1414" t="s">
        <v>32</v>
      </c>
      <c r="L1414" t="s">
        <v>33</v>
      </c>
      <c r="M1414" t="s">
        <v>34</v>
      </c>
      <c r="N1414" t="s">
        <v>99</v>
      </c>
      <c r="O1414">
        <v>0.59</v>
      </c>
      <c r="P1414" t="s">
        <v>36</v>
      </c>
      <c r="Q1414" t="s">
        <v>37</v>
      </c>
      <c r="R1414" t="s">
        <v>48</v>
      </c>
      <c r="S1414" t="s">
        <v>1734</v>
      </c>
      <c r="T1414">
        <v>92024</v>
      </c>
      <c r="U1414" s="1">
        <v>42040</v>
      </c>
      <c r="V1414" s="1">
        <v>42041</v>
      </c>
      <c r="W1414">
        <v>88</v>
      </c>
      <c r="X1414" s="6">
        <v>148.36000000000001</v>
      </c>
      <c r="Y1414">
        <v>20007</v>
      </c>
      <c r="Z1414">
        <v>1</v>
      </c>
      <c r="AA1414" s="10">
        <v>-31.17</v>
      </c>
      <c r="AB1414">
        <v>12.9</v>
      </c>
      <c r="AC1414" t="s">
        <v>3059</v>
      </c>
      <c r="AD1414" t="s">
        <v>3070</v>
      </c>
      <c r="AE1414" t="str">
        <f>IF(Orders[[#This Row],[Discount]]&gt;0, "Discounted", "Non-Discounted")</f>
        <v>Discounted</v>
      </c>
      <c r="AF1414">
        <f>IF(Orders[[#This Row],[Profit]]&lt;0,Orders[[#This Row],[Profit]], 0)</f>
        <v>-46.25</v>
      </c>
      <c r="AG1414">
        <f>IF(Orders[[#This Row],[Profit]]&gt;0,Orders[[#This Row],[Profit]], 0)</f>
        <v>0</v>
      </c>
      <c r="AH1414" s="7" t="str">
        <f>IFERROR((Orders[[#This Row],[Sales]]/Orders[[#This Row],[Profit_Prodcut/]])*100, "")</f>
        <v/>
      </c>
      <c r="AI1414" s="9">
        <f>Orders[[#This Row],[Discount]]</f>
        <v>0.08</v>
      </c>
    </row>
    <row r="1415" spans="1:35">
      <c r="A1415">
        <v>20296</v>
      </c>
      <c r="B1415" t="s">
        <v>40</v>
      </c>
      <c r="C1415" s="9">
        <v>0.09</v>
      </c>
      <c r="D1415" s="7">
        <v>1240.25</v>
      </c>
      <c r="E1415">
        <v>355.98</v>
      </c>
      <c r="F1415">
        <v>58.92</v>
      </c>
      <c r="G1415">
        <v>2499</v>
      </c>
      <c r="H1415" t="s">
        <v>2347</v>
      </c>
      <c r="I1415" t="s">
        <v>42</v>
      </c>
      <c r="J1415" t="s">
        <v>31</v>
      </c>
      <c r="K1415" t="s">
        <v>44</v>
      </c>
      <c r="L1415" t="s">
        <v>45</v>
      </c>
      <c r="M1415" t="s">
        <v>46</v>
      </c>
      <c r="N1415" t="s">
        <v>1296</v>
      </c>
      <c r="O1415">
        <v>0.64</v>
      </c>
      <c r="P1415" t="s">
        <v>36</v>
      </c>
      <c r="Q1415" t="s">
        <v>64</v>
      </c>
      <c r="R1415" t="s">
        <v>181</v>
      </c>
      <c r="S1415" t="s">
        <v>2348</v>
      </c>
      <c r="T1415">
        <v>60901</v>
      </c>
      <c r="U1415" s="1">
        <v>42053</v>
      </c>
      <c r="V1415" s="1">
        <v>42055</v>
      </c>
      <c r="W1415">
        <v>8</v>
      </c>
      <c r="X1415" s="6">
        <v>2814.57</v>
      </c>
      <c r="Y1415">
        <v>88319</v>
      </c>
      <c r="Z1415">
        <v>2</v>
      </c>
      <c r="AA1415" s="10">
        <v>44.07</v>
      </c>
      <c r="AB1415">
        <v>278.36</v>
      </c>
      <c r="AC1415" t="s">
        <v>3059</v>
      </c>
      <c r="AD1415" t="s">
        <v>3070</v>
      </c>
      <c r="AE1415" t="str">
        <f>IF(Orders[[#This Row],[Discount]]&gt;0, "Discounted", "Non-Discounted")</f>
        <v>Discounted</v>
      </c>
      <c r="AF1415">
        <f>IF(Orders[[#This Row],[Profit]]&lt;0,Orders[[#This Row],[Profit]], 0)</f>
        <v>0</v>
      </c>
      <c r="AG1415">
        <f>IF(Orders[[#This Row],[Profit]]&gt;0,Orders[[#This Row],[Profit]], 0)</f>
        <v>1240.25</v>
      </c>
      <c r="AH1415" s="7">
        <f>IFERROR((Orders[[#This Row],[Sales]]/Orders[[#This Row],[Profit_Prodcut/]])*100, "")</f>
        <v>226.93569844789357</v>
      </c>
      <c r="AI1415" s="9">
        <f>Orders[[#This Row],[Discount]]</f>
        <v>0.09</v>
      </c>
    </row>
    <row r="1416" spans="1:35">
      <c r="A1416">
        <v>25628</v>
      </c>
      <c r="B1416" t="s">
        <v>59</v>
      </c>
      <c r="C1416" s="9">
        <v>0.09</v>
      </c>
      <c r="D1416" s="7">
        <v>-32.03</v>
      </c>
      <c r="E1416">
        <v>6.28</v>
      </c>
      <c r="F1416">
        <v>5.41</v>
      </c>
      <c r="G1416">
        <v>2500</v>
      </c>
      <c r="H1416" t="s">
        <v>2349</v>
      </c>
      <c r="I1416" t="s">
        <v>52</v>
      </c>
      <c r="J1416" t="s">
        <v>61</v>
      </c>
      <c r="K1416" t="s">
        <v>44</v>
      </c>
      <c r="L1416" t="s">
        <v>53</v>
      </c>
      <c r="M1416" t="s">
        <v>62</v>
      </c>
      <c r="N1416" t="s">
        <v>1687</v>
      </c>
      <c r="O1416">
        <v>0.53</v>
      </c>
      <c r="P1416" t="s">
        <v>36</v>
      </c>
      <c r="Q1416" t="s">
        <v>64</v>
      </c>
      <c r="R1416" t="s">
        <v>181</v>
      </c>
      <c r="S1416" t="s">
        <v>2350</v>
      </c>
      <c r="T1416">
        <v>60102</v>
      </c>
      <c r="U1416" s="1">
        <v>42037</v>
      </c>
      <c r="V1416" s="1">
        <v>42039</v>
      </c>
      <c r="W1416">
        <v>14</v>
      </c>
      <c r="X1416" s="6">
        <v>88.85</v>
      </c>
      <c r="Y1416">
        <v>88320</v>
      </c>
      <c r="Z1416">
        <v>2</v>
      </c>
      <c r="AA1416" s="10">
        <v>-36.049999999999997</v>
      </c>
      <c r="AB1416">
        <v>8.7899999999999991</v>
      </c>
      <c r="AC1416" t="s">
        <v>3059</v>
      </c>
      <c r="AD1416" t="s">
        <v>3070</v>
      </c>
      <c r="AE1416" t="str">
        <f>IF(Orders[[#This Row],[Discount]]&gt;0, "Discounted", "Non-Discounted")</f>
        <v>Discounted</v>
      </c>
      <c r="AF1416">
        <f>IF(Orders[[#This Row],[Profit]]&lt;0,Orders[[#This Row],[Profit]], 0)</f>
        <v>-32.03</v>
      </c>
      <c r="AG1416">
        <f>IF(Orders[[#This Row],[Profit]]&gt;0,Orders[[#This Row],[Profit]], 0)</f>
        <v>0</v>
      </c>
      <c r="AH1416" s="7" t="str">
        <f>IFERROR((Orders[[#This Row],[Sales]]/Orders[[#This Row],[Profit_Prodcut/]])*100, "")</f>
        <v/>
      </c>
      <c r="AI1416" s="9">
        <f>Orders[[#This Row],[Discount]]</f>
        <v>0.09</v>
      </c>
    </row>
    <row r="1417" spans="1:35">
      <c r="A1417">
        <v>24899</v>
      </c>
      <c r="B1417" t="s">
        <v>28</v>
      </c>
      <c r="C1417" s="9">
        <v>0.1</v>
      </c>
      <c r="D1417" s="7">
        <v>-45.82</v>
      </c>
      <c r="E1417">
        <v>24.92</v>
      </c>
      <c r="F1417">
        <v>12.98</v>
      </c>
      <c r="G1417">
        <v>2502</v>
      </c>
      <c r="H1417" t="s">
        <v>2351</v>
      </c>
      <c r="I1417" t="s">
        <v>52</v>
      </c>
      <c r="J1417" t="s">
        <v>43</v>
      </c>
      <c r="K1417" t="s">
        <v>32</v>
      </c>
      <c r="L1417" t="s">
        <v>112</v>
      </c>
      <c r="M1417" t="s">
        <v>62</v>
      </c>
      <c r="N1417" t="s">
        <v>1942</v>
      </c>
      <c r="O1417">
        <v>0.39</v>
      </c>
      <c r="P1417" t="s">
        <v>36</v>
      </c>
      <c r="Q1417" t="s">
        <v>64</v>
      </c>
      <c r="R1417" t="s">
        <v>706</v>
      </c>
      <c r="S1417" t="s">
        <v>2352</v>
      </c>
      <c r="T1417">
        <v>46321</v>
      </c>
      <c r="U1417" s="1">
        <v>42082</v>
      </c>
      <c r="V1417" s="1">
        <v>42082</v>
      </c>
      <c r="W1417">
        <v>3</v>
      </c>
      <c r="X1417" s="6">
        <v>70.819999999999993</v>
      </c>
      <c r="Y1417">
        <v>91310</v>
      </c>
      <c r="Z1417">
        <v>0</v>
      </c>
      <c r="AA1417" s="10">
        <v>-64.69</v>
      </c>
      <c r="AB1417">
        <v>7.87</v>
      </c>
      <c r="AC1417" t="s">
        <v>3062</v>
      </c>
      <c r="AD1417" t="s">
        <v>3070</v>
      </c>
      <c r="AE1417" t="str">
        <f>IF(Orders[[#This Row],[Discount]]&gt;0, "Discounted", "Non-Discounted")</f>
        <v>Discounted</v>
      </c>
      <c r="AF1417">
        <f>IF(Orders[[#This Row],[Profit]]&lt;0,Orders[[#This Row],[Profit]], 0)</f>
        <v>-45.82</v>
      </c>
      <c r="AG1417">
        <f>IF(Orders[[#This Row],[Profit]]&gt;0,Orders[[#This Row],[Profit]], 0)</f>
        <v>0</v>
      </c>
      <c r="AH1417" s="7" t="str">
        <f>IFERROR((Orders[[#This Row],[Sales]]/Orders[[#This Row],[Profit_Prodcut/]])*100, "")</f>
        <v/>
      </c>
      <c r="AI1417" s="9">
        <f>Orders[[#This Row],[Discount]]</f>
        <v>0.1</v>
      </c>
    </row>
    <row r="1418" spans="1:35">
      <c r="A1418">
        <v>24901</v>
      </c>
      <c r="B1418" t="s">
        <v>28</v>
      </c>
      <c r="C1418" s="9">
        <v>0</v>
      </c>
      <c r="D1418" s="7">
        <v>30.63</v>
      </c>
      <c r="E1418">
        <v>12.28</v>
      </c>
      <c r="F1418">
        <v>6.35</v>
      </c>
      <c r="G1418">
        <v>2502</v>
      </c>
      <c r="H1418" t="s">
        <v>2351</v>
      </c>
      <c r="I1418" t="s">
        <v>30</v>
      </c>
      <c r="J1418" t="s">
        <v>43</v>
      </c>
      <c r="K1418" t="s">
        <v>32</v>
      </c>
      <c r="L1418" t="s">
        <v>96</v>
      </c>
      <c r="M1418" t="s">
        <v>62</v>
      </c>
      <c r="N1418" t="s">
        <v>1577</v>
      </c>
      <c r="O1418">
        <v>0.38</v>
      </c>
      <c r="P1418" t="s">
        <v>36</v>
      </c>
      <c r="Q1418" t="s">
        <v>64</v>
      </c>
      <c r="R1418" t="s">
        <v>706</v>
      </c>
      <c r="S1418" t="s">
        <v>2352</v>
      </c>
      <c r="T1418">
        <v>46321</v>
      </c>
      <c r="U1418" s="1">
        <v>42082</v>
      </c>
      <c r="V1418" s="1">
        <v>42083</v>
      </c>
      <c r="W1418">
        <v>7</v>
      </c>
      <c r="X1418" s="6">
        <v>90.44</v>
      </c>
      <c r="Y1418">
        <v>91310</v>
      </c>
      <c r="Z1418">
        <v>1</v>
      </c>
      <c r="AA1418" s="10">
        <v>33.869999999999997</v>
      </c>
      <c r="AB1418">
        <v>0</v>
      </c>
      <c r="AC1418" t="s">
        <v>3062</v>
      </c>
      <c r="AD1418" t="s">
        <v>3071</v>
      </c>
      <c r="AE1418" t="str">
        <f>IF(Orders[[#This Row],[Discount]]&gt;0, "Discounted", "Non-Discounted")</f>
        <v>Non-Discounted</v>
      </c>
      <c r="AF1418">
        <f>IF(Orders[[#This Row],[Profit]]&lt;0,Orders[[#This Row],[Profit]], 0)</f>
        <v>0</v>
      </c>
      <c r="AG1418">
        <f>IF(Orders[[#This Row],[Profit]]&gt;0,Orders[[#This Row],[Profit]], 0)</f>
        <v>30.63</v>
      </c>
      <c r="AH1418" s="7">
        <f>IFERROR((Orders[[#This Row],[Sales]]/Orders[[#This Row],[Profit_Prodcut/]])*100, "")</f>
        <v>295.26607900750895</v>
      </c>
      <c r="AI1418" s="9">
        <f>Orders[[#This Row],[Discount]]</f>
        <v>0</v>
      </c>
    </row>
    <row r="1419" spans="1:35">
      <c r="A1419">
        <v>18219</v>
      </c>
      <c r="B1419" t="s">
        <v>59</v>
      </c>
      <c r="C1419" s="9">
        <v>0.02</v>
      </c>
      <c r="D1419" s="7">
        <v>-6.84</v>
      </c>
      <c r="E1419">
        <v>6.48</v>
      </c>
      <c r="F1419">
        <v>8.74</v>
      </c>
      <c r="G1419">
        <v>2506</v>
      </c>
      <c r="H1419" t="s">
        <v>2353</v>
      </c>
      <c r="I1419" t="s">
        <v>52</v>
      </c>
      <c r="J1419" t="s">
        <v>43</v>
      </c>
      <c r="K1419" t="s">
        <v>32</v>
      </c>
      <c r="L1419" t="s">
        <v>96</v>
      </c>
      <c r="M1419" t="s">
        <v>62</v>
      </c>
      <c r="N1419" t="s">
        <v>2354</v>
      </c>
      <c r="O1419">
        <v>0.36</v>
      </c>
      <c r="P1419" t="s">
        <v>36</v>
      </c>
      <c r="Q1419" t="s">
        <v>56</v>
      </c>
      <c r="R1419" t="s">
        <v>231</v>
      </c>
      <c r="S1419" t="s">
        <v>2355</v>
      </c>
      <c r="T1419">
        <v>6408</v>
      </c>
      <c r="U1419" s="1">
        <v>42160</v>
      </c>
      <c r="V1419" s="1">
        <v>42162</v>
      </c>
      <c r="W1419">
        <v>1</v>
      </c>
      <c r="X1419" s="6">
        <v>10.72</v>
      </c>
      <c r="Y1419">
        <v>87033</v>
      </c>
      <c r="Z1419">
        <v>2</v>
      </c>
      <c r="AA1419" s="10">
        <v>-63.76</v>
      </c>
      <c r="AB1419">
        <v>0.22</v>
      </c>
      <c r="AC1419" t="s">
        <v>3058</v>
      </c>
      <c r="AD1419" t="s">
        <v>3070</v>
      </c>
      <c r="AE1419" t="str">
        <f>IF(Orders[[#This Row],[Discount]]&gt;0, "Discounted", "Non-Discounted")</f>
        <v>Discounted</v>
      </c>
      <c r="AF1419">
        <f>IF(Orders[[#This Row],[Profit]]&lt;0,Orders[[#This Row],[Profit]], 0)</f>
        <v>-6.84</v>
      </c>
      <c r="AG1419">
        <f>IF(Orders[[#This Row],[Profit]]&gt;0,Orders[[#This Row],[Profit]], 0)</f>
        <v>0</v>
      </c>
      <c r="AH1419" s="7" t="str">
        <f>IFERROR((Orders[[#This Row],[Sales]]/Orders[[#This Row],[Profit_Prodcut/]])*100, "")</f>
        <v/>
      </c>
      <c r="AI1419" s="9">
        <f>Orders[[#This Row],[Discount]]</f>
        <v>0.02</v>
      </c>
    </row>
    <row r="1420" spans="1:35">
      <c r="A1420">
        <v>18217</v>
      </c>
      <c r="B1420" t="s">
        <v>59</v>
      </c>
      <c r="C1420" s="9">
        <v>0.06</v>
      </c>
      <c r="D1420" s="7">
        <v>7024.21</v>
      </c>
      <c r="E1420">
        <v>699.99</v>
      </c>
      <c r="F1420">
        <v>24.49</v>
      </c>
      <c r="G1420">
        <v>2507</v>
      </c>
      <c r="H1420" t="s">
        <v>2356</v>
      </c>
      <c r="I1420" t="s">
        <v>30</v>
      </c>
      <c r="J1420" t="s">
        <v>43</v>
      </c>
      <c r="K1420" t="s">
        <v>80</v>
      </c>
      <c r="L1420" t="s">
        <v>590</v>
      </c>
      <c r="M1420" t="s">
        <v>239</v>
      </c>
      <c r="N1420" t="s">
        <v>591</v>
      </c>
      <c r="O1420">
        <v>0.41</v>
      </c>
      <c r="P1420" t="s">
        <v>36</v>
      </c>
      <c r="Q1420" t="s">
        <v>56</v>
      </c>
      <c r="R1420" t="s">
        <v>191</v>
      </c>
      <c r="S1420" t="s">
        <v>453</v>
      </c>
      <c r="T1420">
        <v>4401</v>
      </c>
      <c r="U1420" s="1">
        <v>42160</v>
      </c>
      <c r="V1420" s="1">
        <v>42162</v>
      </c>
      <c r="W1420">
        <v>15</v>
      </c>
      <c r="X1420" s="6">
        <v>10180.01</v>
      </c>
      <c r="Y1420">
        <v>87033</v>
      </c>
      <c r="Z1420">
        <v>2</v>
      </c>
      <c r="AA1420" s="10">
        <v>69</v>
      </c>
      <c r="AB1420">
        <v>649.79</v>
      </c>
      <c r="AC1420" t="s">
        <v>3058</v>
      </c>
      <c r="AD1420" t="s">
        <v>3070</v>
      </c>
      <c r="AE1420" t="str">
        <f>IF(Orders[[#This Row],[Discount]]&gt;0, "Discounted", "Non-Discounted")</f>
        <v>Discounted</v>
      </c>
      <c r="AF1420">
        <f>IF(Orders[[#This Row],[Profit]]&lt;0,Orders[[#This Row],[Profit]], 0)</f>
        <v>0</v>
      </c>
      <c r="AG1420">
        <f>IF(Orders[[#This Row],[Profit]]&gt;0,Orders[[#This Row],[Profit]], 0)</f>
        <v>7024.21</v>
      </c>
      <c r="AH1420" s="7">
        <f>IFERROR((Orders[[#This Row],[Sales]]/Orders[[#This Row],[Profit_Prodcut/]])*100, "")</f>
        <v>144.92747227090305</v>
      </c>
      <c r="AI1420" s="9">
        <f>Orders[[#This Row],[Discount]]</f>
        <v>0.06</v>
      </c>
    </row>
    <row r="1421" spans="1:35">
      <c r="A1421">
        <v>23265</v>
      </c>
      <c r="B1421" t="s">
        <v>109</v>
      </c>
      <c r="C1421" s="9">
        <v>0.02</v>
      </c>
      <c r="D1421" s="7">
        <v>-137.49</v>
      </c>
      <c r="E1421">
        <v>5.81</v>
      </c>
      <c r="F1421">
        <v>8.49</v>
      </c>
      <c r="G1421">
        <v>2508</v>
      </c>
      <c r="H1421" t="s">
        <v>2357</v>
      </c>
      <c r="I1421" t="s">
        <v>52</v>
      </c>
      <c r="J1421" t="s">
        <v>43</v>
      </c>
      <c r="K1421" t="s">
        <v>32</v>
      </c>
      <c r="L1421" t="s">
        <v>112</v>
      </c>
      <c r="M1421" t="s">
        <v>62</v>
      </c>
      <c r="N1421" t="s">
        <v>328</v>
      </c>
      <c r="O1421">
        <v>0.39</v>
      </c>
      <c r="P1421" t="s">
        <v>36</v>
      </c>
      <c r="Q1421" t="s">
        <v>56</v>
      </c>
      <c r="R1421" t="s">
        <v>191</v>
      </c>
      <c r="S1421" t="s">
        <v>436</v>
      </c>
      <c r="T1421">
        <v>4073</v>
      </c>
      <c r="U1421" s="1">
        <v>42012</v>
      </c>
      <c r="V1421" s="1">
        <v>42016</v>
      </c>
      <c r="W1421">
        <v>7</v>
      </c>
      <c r="X1421" s="6">
        <v>42.44</v>
      </c>
      <c r="Y1421">
        <v>87031</v>
      </c>
      <c r="Z1421">
        <v>4</v>
      </c>
      <c r="AA1421" s="10">
        <v>-323.97000000000003</v>
      </c>
      <c r="AB1421">
        <v>0.87</v>
      </c>
      <c r="AC1421" t="s">
        <v>3057</v>
      </c>
      <c r="AD1421" t="s">
        <v>3070</v>
      </c>
      <c r="AE1421" t="str">
        <f>IF(Orders[[#This Row],[Discount]]&gt;0, "Discounted", "Non-Discounted")</f>
        <v>Discounted</v>
      </c>
      <c r="AF1421">
        <f>IF(Orders[[#This Row],[Profit]]&lt;0,Orders[[#This Row],[Profit]], 0)</f>
        <v>-137.49</v>
      </c>
      <c r="AG1421">
        <f>IF(Orders[[#This Row],[Profit]]&gt;0,Orders[[#This Row],[Profit]], 0)</f>
        <v>0</v>
      </c>
      <c r="AH1421" s="7" t="str">
        <f>IFERROR((Orders[[#This Row],[Sales]]/Orders[[#This Row],[Profit_Prodcut/]])*100, "")</f>
        <v/>
      </c>
      <c r="AI1421" s="9">
        <f>Orders[[#This Row],[Discount]]</f>
        <v>0.02</v>
      </c>
    </row>
    <row r="1422" spans="1:35">
      <c r="A1422">
        <v>21918</v>
      </c>
      <c r="B1422" t="s">
        <v>59</v>
      </c>
      <c r="C1422" s="9">
        <v>0.05</v>
      </c>
      <c r="D1422" s="7">
        <v>308.67</v>
      </c>
      <c r="E1422">
        <v>30.98</v>
      </c>
      <c r="F1422">
        <v>9.18</v>
      </c>
      <c r="G1422">
        <v>2509</v>
      </c>
      <c r="H1422" t="s">
        <v>2358</v>
      </c>
      <c r="I1422" t="s">
        <v>52</v>
      </c>
      <c r="J1422" t="s">
        <v>43</v>
      </c>
      <c r="K1422" t="s">
        <v>32</v>
      </c>
      <c r="L1422" t="s">
        <v>96</v>
      </c>
      <c r="M1422" t="s">
        <v>62</v>
      </c>
      <c r="N1422" t="s">
        <v>2359</v>
      </c>
      <c r="O1422">
        <v>0.4</v>
      </c>
      <c r="P1422" t="s">
        <v>36</v>
      </c>
      <c r="Q1422" t="s">
        <v>56</v>
      </c>
      <c r="R1422" t="s">
        <v>191</v>
      </c>
      <c r="S1422" t="s">
        <v>597</v>
      </c>
      <c r="T1422">
        <v>4106</v>
      </c>
      <c r="U1422" s="1">
        <v>42129</v>
      </c>
      <c r="V1422" s="1">
        <v>42129</v>
      </c>
      <c r="W1422">
        <v>15</v>
      </c>
      <c r="X1422" s="6">
        <v>462.57</v>
      </c>
      <c r="Y1422">
        <v>87029</v>
      </c>
      <c r="Z1422">
        <v>0</v>
      </c>
      <c r="AA1422" s="10">
        <v>66.73</v>
      </c>
      <c r="AB1422">
        <v>24.35</v>
      </c>
      <c r="AC1422" t="s">
        <v>3060</v>
      </c>
      <c r="AD1422" t="s">
        <v>3070</v>
      </c>
      <c r="AE1422" t="str">
        <f>IF(Orders[[#This Row],[Discount]]&gt;0, "Discounted", "Non-Discounted")</f>
        <v>Discounted</v>
      </c>
      <c r="AF1422">
        <f>IF(Orders[[#This Row],[Profit]]&lt;0,Orders[[#This Row],[Profit]], 0)</f>
        <v>0</v>
      </c>
      <c r="AG1422">
        <f>IF(Orders[[#This Row],[Profit]]&gt;0,Orders[[#This Row],[Profit]], 0)</f>
        <v>308.67</v>
      </c>
      <c r="AH1422" s="7">
        <f>IFERROR((Orders[[#This Row],[Sales]]/Orders[[#This Row],[Profit_Prodcut/]])*100, "")</f>
        <v>149.85907279619011</v>
      </c>
      <c r="AI1422" s="9">
        <f>Orders[[#This Row],[Discount]]</f>
        <v>0.05</v>
      </c>
    </row>
    <row r="1423" spans="1:35">
      <c r="A1423">
        <v>21102</v>
      </c>
      <c r="B1423" t="s">
        <v>40</v>
      </c>
      <c r="C1423" s="9">
        <v>0.04</v>
      </c>
      <c r="D1423" s="7">
        <v>-223.94</v>
      </c>
      <c r="E1423">
        <v>6.48</v>
      </c>
      <c r="F1423">
        <v>9.5399999999999991</v>
      </c>
      <c r="G1423">
        <v>2512</v>
      </c>
      <c r="H1423" t="s">
        <v>2360</v>
      </c>
      <c r="I1423" t="s">
        <v>52</v>
      </c>
      <c r="J1423" t="s">
        <v>43</v>
      </c>
      <c r="K1423" t="s">
        <v>32</v>
      </c>
      <c r="L1423" t="s">
        <v>96</v>
      </c>
      <c r="M1423" t="s">
        <v>62</v>
      </c>
      <c r="N1423" t="s">
        <v>2361</v>
      </c>
      <c r="O1423">
        <v>0.37</v>
      </c>
      <c r="P1423" t="s">
        <v>36</v>
      </c>
      <c r="Q1423" t="s">
        <v>56</v>
      </c>
      <c r="R1423" t="s">
        <v>196</v>
      </c>
      <c r="S1423" t="s">
        <v>2362</v>
      </c>
      <c r="T1423">
        <v>2138</v>
      </c>
      <c r="U1423" s="1">
        <v>42170</v>
      </c>
      <c r="V1423" s="1">
        <v>42172</v>
      </c>
      <c r="W1423">
        <v>19</v>
      </c>
      <c r="X1423" s="6">
        <v>125.37</v>
      </c>
      <c r="Y1423">
        <v>87030</v>
      </c>
      <c r="Z1423">
        <v>2</v>
      </c>
      <c r="AA1423" s="10">
        <v>-178.63</v>
      </c>
      <c r="AB1423">
        <v>5.22</v>
      </c>
      <c r="AC1423" t="s">
        <v>3058</v>
      </c>
      <c r="AD1423" t="s">
        <v>3070</v>
      </c>
      <c r="AE1423" t="str">
        <f>IF(Orders[[#This Row],[Discount]]&gt;0, "Discounted", "Non-Discounted")</f>
        <v>Discounted</v>
      </c>
      <c r="AF1423">
        <f>IF(Orders[[#This Row],[Profit]]&lt;0,Orders[[#This Row],[Profit]], 0)</f>
        <v>-223.94</v>
      </c>
      <c r="AG1423">
        <f>IF(Orders[[#This Row],[Profit]]&gt;0,Orders[[#This Row],[Profit]], 0)</f>
        <v>0</v>
      </c>
      <c r="AH1423" s="7" t="str">
        <f>IFERROR((Orders[[#This Row],[Sales]]/Orders[[#This Row],[Profit_Prodcut/]])*100, "")</f>
        <v/>
      </c>
      <c r="AI1423" s="9">
        <f>Orders[[#This Row],[Discount]]</f>
        <v>0.04</v>
      </c>
    </row>
    <row r="1424" spans="1:35">
      <c r="A1424">
        <v>18220</v>
      </c>
      <c r="B1424" t="s">
        <v>59</v>
      </c>
      <c r="C1424" s="9">
        <v>0.02</v>
      </c>
      <c r="D1424" s="7">
        <v>36.49</v>
      </c>
      <c r="E1424">
        <v>17.149999999999999</v>
      </c>
      <c r="F1424">
        <v>4.96</v>
      </c>
      <c r="G1424">
        <v>2516</v>
      </c>
      <c r="H1424" t="s">
        <v>2363</v>
      </c>
      <c r="I1424" t="s">
        <v>52</v>
      </c>
      <c r="J1424" t="s">
        <v>43</v>
      </c>
      <c r="K1424" t="s">
        <v>32</v>
      </c>
      <c r="L1424" t="s">
        <v>144</v>
      </c>
      <c r="M1424" t="s">
        <v>62</v>
      </c>
      <c r="N1424" t="s">
        <v>608</v>
      </c>
      <c r="O1424">
        <v>0.57999999999999996</v>
      </c>
      <c r="P1424" t="s">
        <v>36</v>
      </c>
      <c r="Q1424" t="s">
        <v>56</v>
      </c>
      <c r="R1424" t="s">
        <v>57</v>
      </c>
      <c r="S1424" t="s">
        <v>1483</v>
      </c>
      <c r="T1424">
        <v>7631</v>
      </c>
      <c r="U1424" s="1">
        <v>42160</v>
      </c>
      <c r="V1424" s="1">
        <v>42162</v>
      </c>
      <c r="W1424">
        <v>11</v>
      </c>
      <c r="X1424" s="6">
        <v>190.85</v>
      </c>
      <c r="Y1424">
        <v>87033</v>
      </c>
      <c r="Z1424">
        <v>2</v>
      </c>
      <c r="AA1424" s="10">
        <v>19.12</v>
      </c>
      <c r="AB1424">
        <v>3.89</v>
      </c>
      <c r="AC1424" t="s">
        <v>3058</v>
      </c>
      <c r="AD1424" t="s">
        <v>3070</v>
      </c>
      <c r="AE1424" t="str">
        <f>IF(Orders[[#This Row],[Discount]]&gt;0, "Discounted", "Non-Discounted")</f>
        <v>Discounted</v>
      </c>
      <c r="AF1424">
        <f>IF(Orders[[#This Row],[Profit]]&lt;0,Orders[[#This Row],[Profit]], 0)</f>
        <v>0</v>
      </c>
      <c r="AG1424">
        <f>IF(Orders[[#This Row],[Profit]]&gt;0,Orders[[#This Row],[Profit]], 0)</f>
        <v>36.49</v>
      </c>
      <c r="AH1424" s="7">
        <f>IFERROR((Orders[[#This Row],[Sales]]/Orders[[#This Row],[Profit_Prodcut/]])*100, "")</f>
        <v>523.02000548095361</v>
      </c>
      <c r="AI1424" s="9">
        <f>Orders[[#This Row],[Discount]]</f>
        <v>0.02</v>
      </c>
    </row>
    <row r="1425" spans="1:35">
      <c r="A1425">
        <v>18221</v>
      </c>
      <c r="B1425" t="s">
        <v>59</v>
      </c>
      <c r="C1425" s="9">
        <v>7.0000000000000007E-2</v>
      </c>
      <c r="D1425" s="7">
        <v>255.77</v>
      </c>
      <c r="E1425">
        <v>30.98</v>
      </c>
      <c r="F1425">
        <v>8.74</v>
      </c>
      <c r="G1425">
        <v>2520</v>
      </c>
      <c r="H1425" t="s">
        <v>2364</v>
      </c>
      <c r="I1425" t="s">
        <v>52</v>
      </c>
      <c r="J1425" t="s">
        <v>43</v>
      </c>
      <c r="K1425" t="s">
        <v>32</v>
      </c>
      <c r="L1425" t="s">
        <v>96</v>
      </c>
      <c r="M1425" t="s">
        <v>62</v>
      </c>
      <c r="N1425" t="s">
        <v>2068</v>
      </c>
      <c r="O1425">
        <v>0.4</v>
      </c>
      <c r="P1425" t="s">
        <v>36</v>
      </c>
      <c r="Q1425" t="s">
        <v>56</v>
      </c>
      <c r="R1425" t="s">
        <v>472</v>
      </c>
      <c r="S1425" t="s">
        <v>2365</v>
      </c>
      <c r="T1425">
        <v>2908</v>
      </c>
      <c r="U1425" s="1">
        <v>42160</v>
      </c>
      <c r="V1425" s="1">
        <v>42161</v>
      </c>
      <c r="W1425">
        <v>12</v>
      </c>
      <c r="X1425" s="6">
        <v>370.68</v>
      </c>
      <c r="Y1425">
        <v>87033</v>
      </c>
      <c r="Z1425">
        <v>1</v>
      </c>
      <c r="AA1425" s="10">
        <v>69</v>
      </c>
      <c r="AB1425">
        <v>27.9</v>
      </c>
      <c r="AC1425" t="s">
        <v>3058</v>
      </c>
      <c r="AD1425" t="s">
        <v>3070</v>
      </c>
      <c r="AE1425" t="str">
        <f>IF(Orders[[#This Row],[Discount]]&gt;0, "Discounted", "Non-Discounted")</f>
        <v>Discounted</v>
      </c>
      <c r="AF1425">
        <f>IF(Orders[[#This Row],[Profit]]&lt;0,Orders[[#This Row],[Profit]], 0)</f>
        <v>0</v>
      </c>
      <c r="AG1425">
        <f>IF(Orders[[#This Row],[Profit]]&gt;0,Orders[[#This Row],[Profit]], 0)</f>
        <v>255.77</v>
      </c>
      <c r="AH1425" s="7">
        <f>IFERROR((Orders[[#This Row],[Sales]]/Orders[[#This Row],[Profit_Prodcut/]])*100, "")</f>
        <v>144.92708292606636</v>
      </c>
      <c r="AI1425" s="9">
        <f>Orders[[#This Row],[Discount]]</f>
        <v>7.0000000000000007E-2</v>
      </c>
    </row>
    <row r="1426" spans="1:35">
      <c r="A1426">
        <v>25463</v>
      </c>
      <c r="B1426" t="s">
        <v>59</v>
      </c>
      <c r="C1426" s="9">
        <v>0</v>
      </c>
      <c r="D1426" s="7">
        <v>1656.66</v>
      </c>
      <c r="E1426">
        <v>175.99</v>
      </c>
      <c r="F1426">
        <v>4.99</v>
      </c>
      <c r="G1426">
        <v>2521</v>
      </c>
      <c r="H1426" t="s">
        <v>2366</v>
      </c>
      <c r="I1426" t="s">
        <v>52</v>
      </c>
      <c r="J1426" t="s">
        <v>43</v>
      </c>
      <c r="K1426" t="s">
        <v>80</v>
      </c>
      <c r="L1426" t="s">
        <v>81</v>
      </c>
      <c r="M1426" t="s">
        <v>62</v>
      </c>
      <c r="N1426" t="s">
        <v>142</v>
      </c>
      <c r="O1426">
        <v>0.59</v>
      </c>
      <c r="P1426" t="s">
        <v>36</v>
      </c>
      <c r="Q1426" t="s">
        <v>64</v>
      </c>
      <c r="R1426" t="s">
        <v>133</v>
      </c>
      <c r="S1426" t="s">
        <v>2367</v>
      </c>
      <c r="T1426">
        <v>75109</v>
      </c>
      <c r="U1426" s="1">
        <v>42053</v>
      </c>
      <c r="V1426" s="1">
        <v>42056</v>
      </c>
      <c r="W1426">
        <v>15</v>
      </c>
      <c r="X1426" s="6">
        <v>2400.9499999999998</v>
      </c>
      <c r="Y1426">
        <v>87032</v>
      </c>
      <c r="Z1426">
        <v>3</v>
      </c>
      <c r="AA1426" s="10">
        <v>69</v>
      </c>
      <c r="AB1426">
        <v>0</v>
      </c>
      <c r="AC1426" t="s">
        <v>3059</v>
      </c>
      <c r="AD1426" t="s">
        <v>3071</v>
      </c>
      <c r="AE1426" t="str">
        <f>IF(Orders[[#This Row],[Discount]]&gt;0, "Discounted", "Non-Discounted")</f>
        <v>Non-Discounted</v>
      </c>
      <c r="AF1426">
        <f>IF(Orders[[#This Row],[Profit]]&lt;0,Orders[[#This Row],[Profit]], 0)</f>
        <v>0</v>
      </c>
      <c r="AG1426">
        <f>IF(Orders[[#This Row],[Profit]]&gt;0,Orders[[#This Row],[Profit]], 0)</f>
        <v>1656.66</v>
      </c>
      <c r="AH1426" s="7">
        <f>IFERROR((Orders[[#This Row],[Sales]]/Orders[[#This Row],[Profit_Prodcut/]])*100, "")</f>
        <v>144.92714256395396</v>
      </c>
      <c r="AI1426" s="9">
        <f>Orders[[#This Row],[Discount]]</f>
        <v>0</v>
      </c>
    </row>
    <row r="1427" spans="1:35">
      <c r="A1427">
        <v>18218</v>
      </c>
      <c r="B1427" t="s">
        <v>59</v>
      </c>
      <c r="C1427" s="9">
        <v>0.04</v>
      </c>
      <c r="D1427" s="7">
        <v>2639.01</v>
      </c>
      <c r="E1427">
        <v>1360.14</v>
      </c>
      <c r="F1427">
        <v>14.7</v>
      </c>
      <c r="G1427">
        <v>2522</v>
      </c>
      <c r="H1427" t="s">
        <v>2368</v>
      </c>
      <c r="I1427" t="s">
        <v>42</v>
      </c>
      <c r="J1427" t="s">
        <v>43</v>
      </c>
      <c r="K1427" t="s">
        <v>80</v>
      </c>
      <c r="L1427" t="s">
        <v>88</v>
      </c>
      <c r="M1427" t="s">
        <v>46</v>
      </c>
      <c r="N1427" t="s">
        <v>603</v>
      </c>
      <c r="O1427">
        <v>0.59</v>
      </c>
      <c r="P1427" t="s">
        <v>36</v>
      </c>
      <c r="Q1427" t="s">
        <v>56</v>
      </c>
      <c r="R1427" t="s">
        <v>152</v>
      </c>
      <c r="S1427" t="s">
        <v>153</v>
      </c>
      <c r="T1427">
        <v>5401</v>
      </c>
      <c r="U1427" s="1">
        <v>42160</v>
      </c>
      <c r="V1427" s="1">
        <v>42163</v>
      </c>
      <c r="W1427">
        <v>6</v>
      </c>
      <c r="X1427" s="6">
        <v>7303.05</v>
      </c>
      <c r="Y1427">
        <v>87033</v>
      </c>
      <c r="Z1427">
        <v>3</v>
      </c>
      <c r="AA1427" s="10">
        <v>36.14</v>
      </c>
      <c r="AB1427">
        <v>304.29000000000002</v>
      </c>
      <c r="AC1427" t="s">
        <v>3058</v>
      </c>
      <c r="AD1427" t="s">
        <v>3070</v>
      </c>
      <c r="AE1427" t="str">
        <f>IF(Orders[[#This Row],[Discount]]&gt;0, "Discounted", "Non-Discounted")</f>
        <v>Discounted</v>
      </c>
      <c r="AF1427">
        <f>IF(Orders[[#This Row],[Profit]]&lt;0,Orders[[#This Row],[Profit]], 0)</f>
        <v>0</v>
      </c>
      <c r="AG1427">
        <f>IF(Orders[[#This Row],[Profit]]&gt;0,Orders[[#This Row],[Profit]], 0)</f>
        <v>2639.01</v>
      </c>
      <c r="AH1427" s="7">
        <f>IFERROR((Orders[[#This Row],[Sales]]/Orders[[#This Row],[Profit_Prodcut/]])*100, "")</f>
        <v>276.73445723964664</v>
      </c>
      <c r="AI1427" s="9">
        <f>Orders[[#This Row],[Discount]]</f>
        <v>0.04</v>
      </c>
    </row>
    <row r="1428" spans="1:35">
      <c r="A1428">
        <v>18866</v>
      </c>
      <c r="B1428" t="s">
        <v>50</v>
      </c>
      <c r="C1428" s="9">
        <v>0.01</v>
      </c>
      <c r="D1428" s="7">
        <v>395.76</v>
      </c>
      <c r="E1428">
        <v>2.16</v>
      </c>
      <c r="F1428">
        <v>6.05</v>
      </c>
      <c r="G1428">
        <v>2526</v>
      </c>
      <c r="H1428" t="s">
        <v>2369</v>
      </c>
      <c r="I1428" t="s">
        <v>52</v>
      </c>
      <c r="J1428" t="s">
        <v>31</v>
      </c>
      <c r="K1428" t="s">
        <v>32</v>
      </c>
      <c r="L1428" t="s">
        <v>112</v>
      </c>
      <c r="M1428" t="s">
        <v>62</v>
      </c>
      <c r="N1428" t="s">
        <v>1538</v>
      </c>
      <c r="O1428">
        <v>0.37</v>
      </c>
      <c r="P1428" t="s">
        <v>36</v>
      </c>
      <c r="Q1428" t="s">
        <v>139</v>
      </c>
      <c r="R1428" t="s">
        <v>174</v>
      </c>
      <c r="S1428" t="s">
        <v>1481</v>
      </c>
      <c r="T1428">
        <v>70506</v>
      </c>
      <c r="U1428" s="1">
        <v>42147</v>
      </c>
      <c r="V1428" s="1">
        <v>42149</v>
      </c>
      <c r="W1428">
        <v>24</v>
      </c>
      <c r="X1428" s="6">
        <v>58.05</v>
      </c>
      <c r="Y1428">
        <v>87208</v>
      </c>
      <c r="Z1428">
        <v>2</v>
      </c>
      <c r="AA1428" s="10">
        <v>681.76</v>
      </c>
      <c r="AB1428">
        <v>0.59</v>
      </c>
      <c r="AC1428" t="s">
        <v>3060</v>
      </c>
      <c r="AD1428" t="s">
        <v>3070</v>
      </c>
      <c r="AE1428" t="str">
        <f>IF(Orders[[#This Row],[Discount]]&gt;0, "Discounted", "Non-Discounted")</f>
        <v>Discounted</v>
      </c>
      <c r="AF1428">
        <f>IF(Orders[[#This Row],[Profit]]&lt;0,Orders[[#This Row],[Profit]], 0)</f>
        <v>0</v>
      </c>
      <c r="AG1428">
        <f>IF(Orders[[#This Row],[Profit]]&gt;0,Orders[[#This Row],[Profit]], 0)</f>
        <v>395.76</v>
      </c>
      <c r="AH1428" s="7">
        <f>IFERROR((Orders[[#This Row],[Sales]]/Orders[[#This Row],[Profit_Prodcut/]])*100, "")</f>
        <v>14.667980594299577</v>
      </c>
      <c r="AI1428" s="9">
        <f>Orders[[#This Row],[Discount]]</f>
        <v>0.01</v>
      </c>
    </row>
    <row r="1429" spans="1:35">
      <c r="A1429">
        <v>18867</v>
      </c>
      <c r="B1429" t="s">
        <v>50</v>
      </c>
      <c r="C1429" s="9">
        <v>7.0000000000000007E-2</v>
      </c>
      <c r="D1429" s="7">
        <v>-39.4</v>
      </c>
      <c r="E1429">
        <v>21.38</v>
      </c>
      <c r="F1429">
        <v>8.99</v>
      </c>
      <c r="G1429">
        <v>2527</v>
      </c>
      <c r="H1429" t="s">
        <v>2370</v>
      </c>
      <c r="I1429" t="s">
        <v>52</v>
      </c>
      <c r="J1429" t="s">
        <v>31</v>
      </c>
      <c r="K1429" t="s">
        <v>32</v>
      </c>
      <c r="L1429" t="s">
        <v>33</v>
      </c>
      <c r="M1429" t="s">
        <v>54</v>
      </c>
      <c r="N1429" t="s">
        <v>2201</v>
      </c>
      <c r="O1429">
        <v>0.59</v>
      </c>
      <c r="P1429" t="s">
        <v>36</v>
      </c>
      <c r="Q1429" t="s">
        <v>139</v>
      </c>
      <c r="R1429" t="s">
        <v>174</v>
      </c>
      <c r="S1429" t="s">
        <v>2371</v>
      </c>
      <c r="T1429">
        <v>70601</v>
      </c>
      <c r="U1429" s="1">
        <v>42147</v>
      </c>
      <c r="V1429" s="1">
        <v>42149</v>
      </c>
      <c r="W1429">
        <v>3</v>
      </c>
      <c r="X1429" s="6">
        <v>68.64</v>
      </c>
      <c r="Y1429">
        <v>87208</v>
      </c>
      <c r="Z1429">
        <v>2</v>
      </c>
      <c r="AA1429" s="10">
        <v>-57.4</v>
      </c>
      <c r="AB1429">
        <v>5.17</v>
      </c>
      <c r="AC1429" t="s">
        <v>3060</v>
      </c>
      <c r="AD1429" t="s">
        <v>3070</v>
      </c>
      <c r="AE1429" t="str">
        <f>IF(Orders[[#This Row],[Discount]]&gt;0, "Discounted", "Non-Discounted")</f>
        <v>Discounted</v>
      </c>
      <c r="AF1429">
        <f>IF(Orders[[#This Row],[Profit]]&lt;0,Orders[[#This Row],[Profit]], 0)</f>
        <v>-39.4</v>
      </c>
      <c r="AG1429">
        <f>IF(Orders[[#This Row],[Profit]]&gt;0,Orders[[#This Row],[Profit]], 0)</f>
        <v>0</v>
      </c>
      <c r="AH1429" s="7" t="str">
        <f>IFERROR((Orders[[#This Row],[Sales]]/Orders[[#This Row],[Profit_Prodcut/]])*100, "")</f>
        <v/>
      </c>
      <c r="AI1429" s="9">
        <f>Orders[[#This Row],[Discount]]</f>
        <v>7.0000000000000007E-2</v>
      </c>
    </row>
    <row r="1430" spans="1:35">
      <c r="A1430">
        <v>20254</v>
      </c>
      <c r="B1430" t="s">
        <v>28</v>
      </c>
      <c r="C1430" s="9">
        <v>0.04</v>
      </c>
      <c r="D1430" s="7">
        <v>-89.5</v>
      </c>
      <c r="E1430">
        <v>40.98</v>
      </c>
      <c r="F1430">
        <v>6.5</v>
      </c>
      <c r="G1430">
        <v>2530</v>
      </c>
      <c r="H1430" t="s">
        <v>2372</v>
      </c>
      <c r="I1430" t="s">
        <v>52</v>
      </c>
      <c r="J1430" t="s">
        <v>61</v>
      </c>
      <c r="K1430" t="s">
        <v>80</v>
      </c>
      <c r="L1430" t="s">
        <v>183</v>
      </c>
      <c r="M1430" t="s">
        <v>62</v>
      </c>
      <c r="N1430" t="s">
        <v>1272</v>
      </c>
      <c r="O1430">
        <v>0.74</v>
      </c>
      <c r="P1430" t="s">
        <v>36</v>
      </c>
      <c r="Q1430" t="s">
        <v>37</v>
      </c>
      <c r="R1430" t="s">
        <v>48</v>
      </c>
      <c r="S1430" t="s">
        <v>2373</v>
      </c>
      <c r="T1430">
        <v>92307</v>
      </c>
      <c r="U1430" s="1">
        <v>42092</v>
      </c>
      <c r="V1430" s="1">
        <v>42093</v>
      </c>
      <c r="W1430">
        <v>7</v>
      </c>
      <c r="X1430" s="6">
        <v>277.07</v>
      </c>
      <c r="Y1430">
        <v>87451</v>
      </c>
      <c r="Z1430">
        <v>1</v>
      </c>
      <c r="AA1430" s="10">
        <v>-32.299999999999997</v>
      </c>
      <c r="AB1430">
        <v>11.54</v>
      </c>
      <c r="AC1430" t="s">
        <v>3062</v>
      </c>
      <c r="AD1430" t="s">
        <v>3070</v>
      </c>
      <c r="AE1430" t="str">
        <f>IF(Orders[[#This Row],[Discount]]&gt;0, "Discounted", "Non-Discounted")</f>
        <v>Discounted</v>
      </c>
      <c r="AF1430">
        <f>IF(Orders[[#This Row],[Profit]]&lt;0,Orders[[#This Row],[Profit]], 0)</f>
        <v>-89.5</v>
      </c>
      <c r="AG1430">
        <f>IF(Orders[[#This Row],[Profit]]&gt;0,Orders[[#This Row],[Profit]], 0)</f>
        <v>0</v>
      </c>
      <c r="AH1430" s="7" t="str">
        <f>IFERROR((Orders[[#This Row],[Sales]]/Orders[[#This Row],[Profit_Prodcut/]])*100, "")</f>
        <v/>
      </c>
      <c r="AI1430" s="9">
        <f>Orders[[#This Row],[Discount]]</f>
        <v>0.04</v>
      </c>
    </row>
    <row r="1431" spans="1:35">
      <c r="A1431">
        <v>23782</v>
      </c>
      <c r="B1431" t="s">
        <v>59</v>
      </c>
      <c r="C1431" s="9">
        <v>0.08</v>
      </c>
      <c r="D1431" s="7">
        <v>28.4</v>
      </c>
      <c r="E1431">
        <v>4</v>
      </c>
      <c r="F1431">
        <v>1.3</v>
      </c>
      <c r="G1431">
        <v>2531</v>
      </c>
      <c r="H1431" t="s">
        <v>2374</v>
      </c>
      <c r="I1431" t="s">
        <v>52</v>
      </c>
      <c r="J1431" t="s">
        <v>61</v>
      </c>
      <c r="K1431" t="s">
        <v>32</v>
      </c>
      <c r="L1431" t="s">
        <v>96</v>
      </c>
      <c r="M1431" t="s">
        <v>34</v>
      </c>
      <c r="N1431" t="s">
        <v>207</v>
      </c>
      <c r="O1431">
        <v>0.37</v>
      </c>
      <c r="P1431" t="s">
        <v>36</v>
      </c>
      <c r="Q1431" t="s">
        <v>37</v>
      </c>
      <c r="R1431" t="s">
        <v>48</v>
      </c>
      <c r="S1431" t="s">
        <v>2375</v>
      </c>
      <c r="T1431">
        <v>93422</v>
      </c>
      <c r="U1431" s="1">
        <v>42126</v>
      </c>
      <c r="V1431" s="1">
        <v>42128</v>
      </c>
      <c r="W1431">
        <v>14</v>
      </c>
      <c r="X1431" s="6">
        <v>51.99</v>
      </c>
      <c r="Y1431">
        <v>87452</v>
      </c>
      <c r="Z1431">
        <v>2</v>
      </c>
      <c r="AA1431" s="10">
        <v>54.63</v>
      </c>
      <c r="AB1431">
        <v>4.5199999999999996</v>
      </c>
      <c r="AC1431" t="s">
        <v>3060</v>
      </c>
      <c r="AD1431" t="s">
        <v>3070</v>
      </c>
      <c r="AE1431" t="str">
        <f>IF(Orders[[#This Row],[Discount]]&gt;0, "Discounted", "Non-Discounted")</f>
        <v>Discounted</v>
      </c>
      <c r="AF1431">
        <f>IF(Orders[[#This Row],[Profit]]&lt;0,Orders[[#This Row],[Profit]], 0)</f>
        <v>0</v>
      </c>
      <c r="AG1431">
        <f>IF(Orders[[#This Row],[Profit]]&gt;0,Orders[[#This Row],[Profit]], 0)</f>
        <v>28.4</v>
      </c>
      <c r="AH1431" s="7">
        <f>IFERROR((Orders[[#This Row],[Sales]]/Orders[[#This Row],[Profit_Prodcut/]])*100, "")</f>
        <v>183.06338028169017</v>
      </c>
      <c r="AI1431" s="9">
        <f>Orders[[#This Row],[Discount]]</f>
        <v>0.08</v>
      </c>
    </row>
    <row r="1432" spans="1:35">
      <c r="A1432">
        <v>20255</v>
      </c>
      <c r="B1432" t="s">
        <v>28</v>
      </c>
      <c r="C1432" s="9">
        <v>0.05</v>
      </c>
      <c r="D1432" s="7">
        <v>103.27</v>
      </c>
      <c r="E1432">
        <v>35.99</v>
      </c>
      <c r="F1432">
        <v>3.3</v>
      </c>
      <c r="G1432">
        <v>2534</v>
      </c>
      <c r="H1432" t="s">
        <v>2376</v>
      </c>
      <c r="I1432" t="s">
        <v>52</v>
      </c>
      <c r="J1432" t="s">
        <v>61</v>
      </c>
      <c r="K1432" t="s">
        <v>80</v>
      </c>
      <c r="L1432" t="s">
        <v>81</v>
      </c>
      <c r="M1432" t="s">
        <v>54</v>
      </c>
      <c r="N1432" t="s">
        <v>1276</v>
      </c>
      <c r="O1432">
        <v>0.39</v>
      </c>
      <c r="P1432" t="s">
        <v>36</v>
      </c>
      <c r="Q1432" t="s">
        <v>56</v>
      </c>
      <c r="R1432" t="s">
        <v>191</v>
      </c>
      <c r="S1432" t="s">
        <v>453</v>
      </c>
      <c r="T1432">
        <v>4401</v>
      </c>
      <c r="U1432" s="1">
        <v>42092</v>
      </c>
      <c r="V1432" s="1">
        <v>42094</v>
      </c>
      <c r="W1432">
        <v>5</v>
      </c>
      <c r="X1432" s="6">
        <v>149.66999999999999</v>
      </c>
      <c r="Y1432">
        <v>87451</v>
      </c>
      <c r="Z1432">
        <v>2</v>
      </c>
      <c r="AA1432" s="10">
        <v>69</v>
      </c>
      <c r="AB1432">
        <v>7.88</v>
      </c>
      <c r="AC1432" t="s">
        <v>3062</v>
      </c>
      <c r="AD1432" t="s">
        <v>3070</v>
      </c>
      <c r="AE1432" t="str">
        <f>IF(Orders[[#This Row],[Discount]]&gt;0, "Discounted", "Non-Discounted")</f>
        <v>Discounted</v>
      </c>
      <c r="AF1432">
        <f>IF(Orders[[#This Row],[Profit]]&lt;0,Orders[[#This Row],[Profit]], 0)</f>
        <v>0</v>
      </c>
      <c r="AG1432">
        <f>IF(Orders[[#This Row],[Profit]]&gt;0,Orders[[#This Row],[Profit]], 0)</f>
        <v>103.27</v>
      </c>
      <c r="AH1432" s="7">
        <f>IFERROR((Orders[[#This Row],[Sales]]/Orders[[#This Row],[Profit_Prodcut/]])*100, "")</f>
        <v>144.93076401665536</v>
      </c>
      <c r="AI1432" s="9">
        <f>Orders[[#This Row],[Discount]]</f>
        <v>0.05</v>
      </c>
    </row>
    <row r="1433" spans="1:35">
      <c r="A1433">
        <v>22839</v>
      </c>
      <c r="B1433" t="s">
        <v>40</v>
      </c>
      <c r="C1433" s="9">
        <v>0.08</v>
      </c>
      <c r="D1433" s="7">
        <v>215.72</v>
      </c>
      <c r="E1433">
        <v>12.53</v>
      </c>
      <c r="F1433">
        <v>0.5</v>
      </c>
      <c r="G1433">
        <v>2539</v>
      </c>
      <c r="H1433" t="s">
        <v>2377</v>
      </c>
      <c r="I1433" t="s">
        <v>52</v>
      </c>
      <c r="J1433" t="s">
        <v>43</v>
      </c>
      <c r="K1433" t="s">
        <v>32</v>
      </c>
      <c r="L1433" t="s">
        <v>137</v>
      </c>
      <c r="M1433" t="s">
        <v>62</v>
      </c>
      <c r="N1433" t="s">
        <v>1666</v>
      </c>
      <c r="O1433">
        <v>0.38</v>
      </c>
      <c r="P1433" t="s">
        <v>36</v>
      </c>
      <c r="Q1433" t="s">
        <v>139</v>
      </c>
      <c r="R1433" t="s">
        <v>365</v>
      </c>
      <c r="S1433" t="s">
        <v>2378</v>
      </c>
      <c r="T1433">
        <v>32789</v>
      </c>
      <c r="U1433" s="1">
        <v>42101</v>
      </c>
      <c r="V1433" s="1">
        <v>42102</v>
      </c>
      <c r="W1433">
        <v>5</v>
      </c>
      <c r="X1433" s="6">
        <v>61.1</v>
      </c>
      <c r="Y1433">
        <v>91017</v>
      </c>
      <c r="Z1433">
        <v>1</v>
      </c>
      <c r="AA1433" s="10">
        <v>353.06</v>
      </c>
      <c r="AB1433">
        <v>5.31</v>
      </c>
      <c r="AC1433" t="s">
        <v>3061</v>
      </c>
      <c r="AD1433" t="s">
        <v>3070</v>
      </c>
      <c r="AE1433" t="str">
        <f>IF(Orders[[#This Row],[Discount]]&gt;0, "Discounted", "Non-Discounted")</f>
        <v>Discounted</v>
      </c>
      <c r="AF1433">
        <f>IF(Orders[[#This Row],[Profit]]&lt;0,Orders[[#This Row],[Profit]], 0)</f>
        <v>0</v>
      </c>
      <c r="AG1433">
        <f>IF(Orders[[#This Row],[Profit]]&gt;0,Orders[[#This Row],[Profit]], 0)</f>
        <v>215.72</v>
      </c>
      <c r="AH1433" s="7">
        <f>IFERROR((Orders[[#This Row],[Sales]]/Orders[[#This Row],[Profit_Prodcut/]])*100, "")</f>
        <v>28.323753013165216</v>
      </c>
      <c r="AI1433" s="9">
        <f>Orders[[#This Row],[Discount]]</f>
        <v>0.08</v>
      </c>
    </row>
    <row r="1434" spans="1:35">
      <c r="A1434">
        <v>22840</v>
      </c>
      <c r="B1434" t="s">
        <v>40</v>
      </c>
      <c r="C1434" s="9">
        <v>0.02</v>
      </c>
      <c r="D1434" s="7">
        <v>106.98</v>
      </c>
      <c r="E1434">
        <v>178.47</v>
      </c>
      <c r="F1434">
        <v>19.989999999999998</v>
      </c>
      <c r="G1434">
        <v>2540</v>
      </c>
      <c r="H1434" t="s">
        <v>2379</v>
      </c>
      <c r="I1434" t="s">
        <v>52</v>
      </c>
      <c r="J1434" t="s">
        <v>43</v>
      </c>
      <c r="K1434" t="s">
        <v>32</v>
      </c>
      <c r="L1434" t="s">
        <v>144</v>
      </c>
      <c r="M1434" t="s">
        <v>62</v>
      </c>
      <c r="N1434" t="s">
        <v>531</v>
      </c>
      <c r="O1434">
        <v>0.55000000000000004</v>
      </c>
      <c r="P1434" t="s">
        <v>36</v>
      </c>
      <c r="Q1434" t="s">
        <v>139</v>
      </c>
      <c r="R1434" t="s">
        <v>365</v>
      </c>
      <c r="S1434" t="s">
        <v>2380</v>
      </c>
      <c r="T1434">
        <v>32708</v>
      </c>
      <c r="U1434" s="1">
        <v>42101</v>
      </c>
      <c r="V1434" s="1">
        <v>42102</v>
      </c>
      <c r="W1434">
        <v>1</v>
      </c>
      <c r="X1434" s="6">
        <v>193.81</v>
      </c>
      <c r="Y1434">
        <v>91017</v>
      </c>
      <c r="Z1434">
        <v>1</v>
      </c>
      <c r="AA1434" s="10">
        <v>55.2</v>
      </c>
      <c r="AB1434">
        <v>3.96</v>
      </c>
      <c r="AC1434" t="s">
        <v>3061</v>
      </c>
      <c r="AD1434" t="s">
        <v>3070</v>
      </c>
      <c r="AE1434" t="str">
        <f>IF(Orders[[#This Row],[Discount]]&gt;0, "Discounted", "Non-Discounted")</f>
        <v>Discounted</v>
      </c>
      <c r="AF1434">
        <f>IF(Orders[[#This Row],[Profit]]&lt;0,Orders[[#This Row],[Profit]], 0)</f>
        <v>0</v>
      </c>
      <c r="AG1434">
        <f>IF(Orders[[#This Row],[Profit]]&gt;0,Orders[[#This Row],[Profit]], 0)</f>
        <v>106.98</v>
      </c>
      <c r="AH1434" s="7">
        <f>IFERROR((Orders[[#This Row],[Sales]]/Orders[[#This Row],[Profit_Prodcut/]])*100, "")</f>
        <v>181.16470368293139</v>
      </c>
      <c r="AI1434" s="9">
        <f>Orders[[#This Row],[Discount]]</f>
        <v>0.02</v>
      </c>
    </row>
    <row r="1435" spans="1:35">
      <c r="A1435">
        <v>19031</v>
      </c>
      <c r="B1435" t="s">
        <v>59</v>
      </c>
      <c r="C1435" s="9">
        <v>0.05</v>
      </c>
      <c r="D1435" s="7">
        <v>3.54</v>
      </c>
      <c r="E1435">
        <v>15.68</v>
      </c>
      <c r="F1435">
        <v>3.73</v>
      </c>
      <c r="G1435">
        <v>2543</v>
      </c>
      <c r="H1435" t="s">
        <v>2381</v>
      </c>
      <c r="I1435" t="s">
        <v>52</v>
      </c>
      <c r="J1435" t="s">
        <v>61</v>
      </c>
      <c r="K1435" t="s">
        <v>44</v>
      </c>
      <c r="L1435" t="s">
        <v>53</v>
      </c>
      <c r="M1435" t="s">
        <v>54</v>
      </c>
      <c r="N1435" t="s">
        <v>2382</v>
      </c>
      <c r="O1435">
        <v>0.46</v>
      </c>
      <c r="P1435" t="s">
        <v>36</v>
      </c>
      <c r="Q1435" t="s">
        <v>139</v>
      </c>
      <c r="R1435" t="s">
        <v>140</v>
      </c>
      <c r="S1435" t="s">
        <v>1569</v>
      </c>
      <c r="T1435">
        <v>23223</v>
      </c>
      <c r="U1435" s="1">
        <v>42166</v>
      </c>
      <c r="V1435" s="1">
        <v>42167</v>
      </c>
      <c r="W1435">
        <v>17</v>
      </c>
      <c r="X1435" s="6">
        <v>257.48</v>
      </c>
      <c r="Y1435">
        <v>87917</v>
      </c>
      <c r="Z1435">
        <v>1</v>
      </c>
      <c r="AA1435" s="10">
        <v>1.37</v>
      </c>
      <c r="AB1435">
        <v>13.55</v>
      </c>
      <c r="AC1435" t="s">
        <v>3058</v>
      </c>
      <c r="AD1435" t="s">
        <v>3070</v>
      </c>
      <c r="AE1435" t="str">
        <f>IF(Orders[[#This Row],[Discount]]&gt;0, "Discounted", "Non-Discounted")</f>
        <v>Discounted</v>
      </c>
      <c r="AF1435">
        <f>IF(Orders[[#This Row],[Profit]]&lt;0,Orders[[#This Row],[Profit]], 0)</f>
        <v>0</v>
      </c>
      <c r="AG1435">
        <f>IF(Orders[[#This Row],[Profit]]&gt;0,Orders[[#This Row],[Profit]], 0)</f>
        <v>3.54</v>
      </c>
      <c r="AH1435" s="7">
        <f>IFERROR((Orders[[#This Row],[Sales]]/Orders[[#This Row],[Profit_Prodcut/]])*100, "")</f>
        <v>7273.4463276836168</v>
      </c>
      <c r="AI1435" s="9">
        <f>Orders[[#This Row],[Discount]]</f>
        <v>0.05</v>
      </c>
    </row>
    <row r="1436" spans="1:35">
      <c r="A1436">
        <v>19032</v>
      </c>
      <c r="B1436" t="s">
        <v>59</v>
      </c>
      <c r="C1436" s="9">
        <v>0.02</v>
      </c>
      <c r="D1436" s="7">
        <v>40.28</v>
      </c>
      <c r="E1436">
        <v>195.99</v>
      </c>
      <c r="F1436">
        <v>4.2</v>
      </c>
      <c r="G1436">
        <v>2543</v>
      </c>
      <c r="H1436" t="s">
        <v>2381</v>
      </c>
      <c r="I1436" t="s">
        <v>52</v>
      </c>
      <c r="J1436" t="s">
        <v>61</v>
      </c>
      <c r="K1436" t="s">
        <v>80</v>
      </c>
      <c r="L1436" t="s">
        <v>81</v>
      </c>
      <c r="M1436" t="s">
        <v>62</v>
      </c>
      <c r="N1436" t="s">
        <v>2222</v>
      </c>
      <c r="O1436">
        <v>0.56000000000000005</v>
      </c>
      <c r="P1436" t="s">
        <v>36</v>
      </c>
      <c r="Q1436" t="s">
        <v>139</v>
      </c>
      <c r="R1436" t="s">
        <v>140</v>
      </c>
      <c r="S1436" t="s">
        <v>1569</v>
      </c>
      <c r="T1436">
        <v>23223</v>
      </c>
      <c r="U1436" s="1">
        <v>42166</v>
      </c>
      <c r="V1436" s="1">
        <v>42167</v>
      </c>
      <c r="W1436">
        <v>19</v>
      </c>
      <c r="X1436" s="6">
        <v>3194.99</v>
      </c>
      <c r="Y1436">
        <v>87917</v>
      </c>
      <c r="Z1436">
        <v>1</v>
      </c>
      <c r="AA1436" s="10">
        <v>1.26</v>
      </c>
      <c r="AB1436">
        <v>65.2</v>
      </c>
      <c r="AC1436" t="s">
        <v>3058</v>
      </c>
      <c r="AD1436" t="s">
        <v>3070</v>
      </c>
      <c r="AE1436" t="str">
        <f>IF(Orders[[#This Row],[Discount]]&gt;0, "Discounted", "Non-Discounted")</f>
        <v>Discounted</v>
      </c>
      <c r="AF1436">
        <f>IF(Orders[[#This Row],[Profit]]&lt;0,Orders[[#This Row],[Profit]], 0)</f>
        <v>0</v>
      </c>
      <c r="AG1436">
        <f>IF(Orders[[#This Row],[Profit]]&gt;0,Orders[[#This Row],[Profit]], 0)</f>
        <v>40.28</v>
      </c>
      <c r="AH1436" s="7">
        <f>IFERROR((Orders[[#This Row],[Sales]]/Orders[[#This Row],[Profit_Prodcut/]])*100, "")</f>
        <v>7931.9513406156902</v>
      </c>
      <c r="AI1436" s="9">
        <f>Orders[[#This Row],[Discount]]</f>
        <v>0.02</v>
      </c>
    </row>
    <row r="1437" spans="1:35">
      <c r="A1437">
        <v>19902</v>
      </c>
      <c r="B1437" t="s">
        <v>59</v>
      </c>
      <c r="C1437" s="9">
        <v>0.01</v>
      </c>
      <c r="D1437" s="7">
        <v>90.02</v>
      </c>
      <c r="E1437">
        <v>99.99</v>
      </c>
      <c r="F1437">
        <v>19.989999999999998</v>
      </c>
      <c r="G1437">
        <v>2545</v>
      </c>
      <c r="H1437" t="s">
        <v>2383</v>
      </c>
      <c r="I1437" t="s">
        <v>30</v>
      </c>
      <c r="J1437" t="s">
        <v>43</v>
      </c>
      <c r="K1437" t="s">
        <v>80</v>
      </c>
      <c r="L1437" t="s">
        <v>88</v>
      </c>
      <c r="M1437" t="s">
        <v>62</v>
      </c>
      <c r="N1437" t="s">
        <v>118</v>
      </c>
      <c r="O1437">
        <v>0.52</v>
      </c>
      <c r="P1437" t="s">
        <v>36</v>
      </c>
      <c r="Q1437" t="s">
        <v>139</v>
      </c>
      <c r="R1437" t="s">
        <v>140</v>
      </c>
      <c r="S1437" t="s">
        <v>1195</v>
      </c>
      <c r="T1437">
        <v>22153</v>
      </c>
      <c r="U1437" s="1">
        <v>42073</v>
      </c>
      <c r="V1437" s="1">
        <v>42075</v>
      </c>
      <c r="W1437">
        <v>2</v>
      </c>
      <c r="X1437" s="6">
        <v>202.98</v>
      </c>
      <c r="Y1437">
        <v>87915</v>
      </c>
      <c r="Z1437">
        <v>2</v>
      </c>
      <c r="AA1437" s="10">
        <v>44.35</v>
      </c>
      <c r="AB1437">
        <v>2.0499999999999998</v>
      </c>
      <c r="AC1437" t="s">
        <v>3062</v>
      </c>
      <c r="AD1437" t="s">
        <v>3070</v>
      </c>
      <c r="AE1437" t="str">
        <f>IF(Orders[[#This Row],[Discount]]&gt;0, "Discounted", "Non-Discounted")</f>
        <v>Discounted</v>
      </c>
      <c r="AF1437">
        <f>IF(Orders[[#This Row],[Profit]]&lt;0,Orders[[#This Row],[Profit]], 0)</f>
        <v>0</v>
      </c>
      <c r="AG1437">
        <f>IF(Orders[[#This Row],[Profit]]&gt;0,Orders[[#This Row],[Profit]], 0)</f>
        <v>90.02</v>
      </c>
      <c r="AH1437" s="7">
        <f>IFERROR((Orders[[#This Row],[Sales]]/Orders[[#This Row],[Profit_Prodcut/]])*100, "")</f>
        <v>225.48322594978893</v>
      </c>
      <c r="AI1437" s="9">
        <f>Orders[[#This Row],[Discount]]</f>
        <v>0.01</v>
      </c>
    </row>
    <row r="1438" spans="1:35">
      <c r="A1438">
        <v>25460</v>
      </c>
      <c r="B1438" t="s">
        <v>109</v>
      </c>
      <c r="C1438" s="9">
        <v>7.0000000000000007E-2</v>
      </c>
      <c r="D1438" s="7">
        <v>2.23</v>
      </c>
      <c r="E1438">
        <v>6.48</v>
      </c>
      <c r="F1438">
        <v>9.5399999999999991</v>
      </c>
      <c r="G1438">
        <v>2547</v>
      </c>
      <c r="H1438" t="s">
        <v>2384</v>
      </c>
      <c r="I1438" t="s">
        <v>52</v>
      </c>
      <c r="J1438" t="s">
        <v>61</v>
      </c>
      <c r="K1438" t="s">
        <v>32</v>
      </c>
      <c r="L1438" t="s">
        <v>96</v>
      </c>
      <c r="M1438" t="s">
        <v>62</v>
      </c>
      <c r="N1438" t="s">
        <v>2361</v>
      </c>
      <c r="O1438">
        <v>0.37</v>
      </c>
      <c r="P1438" t="s">
        <v>36</v>
      </c>
      <c r="Q1438" t="s">
        <v>139</v>
      </c>
      <c r="R1438" t="s">
        <v>140</v>
      </c>
      <c r="S1438" t="s">
        <v>2385</v>
      </c>
      <c r="T1438">
        <v>23464</v>
      </c>
      <c r="U1438" s="1">
        <v>42113</v>
      </c>
      <c r="V1438" s="1">
        <v>42113</v>
      </c>
      <c r="W1438">
        <v>1</v>
      </c>
      <c r="X1438" s="6">
        <v>10.86</v>
      </c>
      <c r="Y1438">
        <v>87916</v>
      </c>
      <c r="Z1438">
        <v>0</v>
      </c>
      <c r="AA1438" s="10">
        <v>20.55</v>
      </c>
      <c r="AB1438">
        <v>0.82</v>
      </c>
      <c r="AC1438" t="s">
        <v>3061</v>
      </c>
      <c r="AD1438" t="s">
        <v>3070</v>
      </c>
      <c r="AE1438" t="str">
        <f>IF(Orders[[#This Row],[Discount]]&gt;0, "Discounted", "Non-Discounted")</f>
        <v>Discounted</v>
      </c>
      <c r="AF1438">
        <f>IF(Orders[[#This Row],[Profit]]&lt;0,Orders[[#This Row],[Profit]], 0)</f>
        <v>0</v>
      </c>
      <c r="AG1438">
        <f>IF(Orders[[#This Row],[Profit]]&gt;0,Orders[[#This Row],[Profit]], 0)</f>
        <v>2.23</v>
      </c>
      <c r="AH1438" s="7">
        <f>IFERROR((Orders[[#This Row],[Sales]]/Orders[[#This Row],[Profit_Prodcut/]])*100, "")</f>
        <v>486.99551569506718</v>
      </c>
      <c r="AI1438" s="9">
        <f>Orders[[#This Row],[Discount]]</f>
        <v>7.0000000000000007E-2</v>
      </c>
    </row>
    <row r="1439" spans="1:35">
      <c r="A1439">
        <v>6525</v>
      </c>
      <c r="B1439" t="s">
        <v>109</v>
      </c>
      <c r="C1439" s="9">
        <v>0</v>
      </c>
      <c r="D1439" s="7">
        <v>840.05</v>
      </c>
      <c r="E1439">
        <v>35.99</v>
      </c>
      <c r="F1439">
        <v>0.99</v>
      </c>
      <c r="G1439">
        <v>2548</v>
      </c>
      <c r="H1439" t="s">
        <v>2386</v>
      </c>
      <c r="I1439" t="s">
        <v>52</v>
      </c>
      <c r="J1439" t="s">
        <v>61</v>
      </c>
      <c r="K1439" t="s">
        <v>80</v>
      </c>
      <c r="L1439" t="s">
        <v>81</v>
      </c>
      <c r="M1439" t="s">
        <v>54</v>
      </c>
      <c r="N1439" t="s">
        <v>2387</v>
      </c>
      <c r="O1439">
        <v>0.35</v>
      </c>
      <c r="P1439" t="s">
        <v>36</v>
      </c>
      <c r="Q1439" t="s">
        <v>37</v>
      </c>
      <c r="R1439" t="s">
        <v>48</v>
      </c>
      <c r="S1439" t="s">
        <v>666</v>
      </c>
      <c r="T1439">
        <v>90068</v>
      </c>
      <c r="U1439" s="1">
        <v>42098</v>
      </c>
      <c r="V1439" s="1">
        <v>42105</v>
      </c>
      <c r="W1439">
        <v>46</v>
      </c>
      <c r="X1439" s="6">
        <v>1477.57</v>
      </c>
      <c r="Y1439">
        <v>46436</v>
      </c>
      <c r="Z1439">
        <v>7</v>
      </c>
      <c r="AA1439" s="10">
        <v>56.85</v>
      </c>
      <c r="AB1439">
        <v>0</v>
      </c>
      <c r="AC1439" t="s">
        <v>3061</v>
      </c>
      <c r="AD1439" t="s">
        <v>3071</v>
      </c>
      <c r="AE1439" t="str">
        <f>IF(Orders[[#This Row],[Discount]]&gt;0, "Discounted", "Non-Discounted")</f>
        <v>Non-Discounted</v>
      </c>
      <c r="AF1439">
        <f>IF(Orders[[#This Row],[Profit]]&lt;0,Orders[[#This Row],[Profit]], 0)</f>
        <v>0</v>
      </c>
      <c r="AG1439">
        <f>IF(Orders[[#This Row],[Profit]]&gt;0,Orders[[#This Row],[Profit]], 0)</f>
        <v>840.05</v>
      </c>
      <c r="AH1439" s="7">
        <f>IFERROR((Orders[[#This Row],[Sales]]/Orders[[#This Row],[Profit_Prodcut/]])*100, "")</f>
        <v>175.89072079042913</v>
      </c>
      <c r="AI1439" s="9">
        <f>Orders[[#This Row],[Discount]]</f>
        <v>0</v>
      </c>
    </row>
    <row r="1440" spans="1:35">
      <c r="A1440">
        <v>5777</v>
      </c>
      <c r="B1440" t="s">
        <v>109</v>
      </c>
      <c r="C1440" s="9">
        <v>0.05</v>
      </c>
      <c r="D1440" s="7">
        <v>61.47</v>
      </c>
      <c r="E1440">
        <v>30.98</v>
      </c>
      <c r="F1440">
        <v>9.18</v>
      </c>
      <c r="G1440">
        <v>2548</v>
      </c>
      <c r="H1440" t="s">
        <v>2386</v>
      </c>
      <c r="I1440" t="s">
        <v>30</v>
      </c>
      <c r="J1440" t="s">
        <v>61</v>
      </c>
      <c r="K1440" t="s">
        <v>32</v>
      </c>
      <c r="L1440" t="s">
        <v>96</v>
      </c>
      <c r="M1440" t="s">
        <v>62</v>
      </c>
      <c r="N1440" t="s">
        <v>2359</v>
      </c>
      <c r="O1440">
        <v>0.4</v>
      </c>
      <c r="P1440" t="s">
        <v>36</v>
      </c>
      <c r="Q1440" t="s">
        <v>37</v>
      </c>
      <c r="R1440" t="s">
        <v>48</v>
      </c>
      <c r="S1440" t="s">
        <v>666</v>
      </c>
      <c r="T1440">
        <v>90068</v>
      </c>
      <c r="U1440" s="1">
        <v>42115</v>
      </c>
      <c r="V1440" s="1">
        <v>42115</v>
      </c>
      <c r="W1440">
        <v>12</v>
      </c>
      <c r="X1440" s="6">
        <v>382.29</v>
      </c>
      <c r="Y1440">
        <v>40997</v>
      </c>
      <c r="Z1440">
        <v>0</v>
      </c>
      <c r="AA1440" s="10">
        <v>16.079999999999998</v>
      </c>
      <c r="AB1440">
        <v>20.12</v>
      </c>
      <c r="AC1440" t="s">
        <v>3061</v>
      </c>
      <c r="AD1440" t="s">
        <v>3070</v>
      </c>
      <c r="AE1440" t="str">
        <f>IF(Orders[[#This Row],[Discount]]&gt;0, "Discounted", "Non-Discounted")</f>
        <v>Discounted</v>
      </c>
      <c r="AF1440">
        <f>IF(Orders[[#This Row],[Profit]]&lt;0,Orders[[#This Row],[Profit]], 0)</f>
        <v>0</v>
      </c>
      <c r="AG1440">
        <f>IF(Orders[[#This Row],[Profit]]&gt;0,Orders[[#This Row],[Profit]], 0)</f>
        <v>61.47</v>
      </c>
      <c r="AH1440" s="7">
        <f>IFERROR((Orders[[#This Row],[Sales]]/Orders[[#This Row],[Profit_Prodcut/]])*100, "")</f>
        <v>621.91312835529538</v>
      </c>
      <c r="AI1440" s="9">
        <f>Orders[[#This Row],[Discount]]</f>
        <v>0.05</v>
      </c>
    </row>
    <row r="1441" spans="1:35">
      <c r="A1441">
        <v>5778</v>
      </c>
      <c r="B1441" t="s">
        <v>109</v>
      </c>
      <c r="C1441" s="9">
        <v>0.05</v>
      </c>
      <c r="D1441" s="7">
        <v>18.27</v>
      </c>
      <c r="E1441">
        <v>22.99</v>
      </c>
      <c r="F1441">
        <v>8.99</v>
      </c>
      <c r="G1441">
        <v>2548</v>
      </c>
      <c r="H1441" t="s">
        <v>2386</v>
      </c>
      <c r="I1441" t="s">
        <v>52</v>
      </c>
      <c r="J1441" t="s">
        <v>61</v>
      </c>
      <c r="K1441" t="s">
        <v>32</v>
      </c>
      <c r="L1441" t="s">
        <v>33</v>
      </c>
      <c r="M1441" t="s">
        <v>54</v>
      </c>
      <c r="N1441" t="s">
        <v>2388</v>
      </c>
      <c r="O1441">
        <v>0.56999999999999995</v>
      </c>
      <c r="P1441" t="s">
        <v>36</v>
      </c>
      <c r="Q1441" t="s">
        <v>37</v>
      </c>
      <c r="R1441" t="s">
        <v>48</v>
      </c>
      <c r="S1441" t="s">
        <v>666</v>
      </c>
      <c r="T1441">
        <v>90068</v>
      </c>
      <c r="U1441" s="1">
        <v>42115</v>
      </c>
      <c r="V1441" s="1">
        <v>42122</v>
      </c>
      <c r="W1441">
        <v>37</v>
      </c>
      <c r="X1441" s="6">
        <v>881.74</v>
      </c>
      <c r="Y1441">
        <v>40997</v>
      </c>
      <c r="Z1441">
        <v>7</v>
      </c>
      <c r="AA1441" s="10">
        <v>2.0699999999999998</v>
      </c>
      <c r="AB1441">
        <v>46.41</v>
      </c>
      <c r="AC1441" t="s">
        <v>3061</v>
      </c>
      <c r="AD1441" t="s">
        <v>3070</v>
      </c>
      <c r="AE1441" t="str">
        <f>IF(Orders[[#This Row],[Discount]]&gt;0, "Discounted", "Non-Discounted")</f>
        <v>Discounted</v>
      </c>
      <c r="AF1441">
        <f>IF(Orders[[#This Row],[Profit]]&lt;0,Orders[[#This Row],[Profit]], 0)</f>
        <v>0</v>
      </c>
      <c r="AG1441">
        <f>IF(Orders[[#This Row],[Profit]]&gt;0,Orders[[#This Row],[Profit]], 0)</f>
        <v>18.27</v>
      </c>
      <c r="AH1441" s="7">
        <f>IFERROR((Orders[[#This Row],[Sales]]/Orders[[#This Row],[Profit_Prodcut/]])*100, "")</f>
        <v>4826.1631089217299</v>
      </c>
      <c r="AI1441" s="9">
        <f>Orders[[#This Row],[Discount]]</f>
        <v>0.05</v>
      </c>
    </row>
    <row r="1442" spans="1:35">
      <c r="A1442">
        <v>5780</v>
      </c>
      <c r="B1442" t="s">
        <v>109</v>
      </c>
      <c r="C1442" s="9">
        <v>0.04</v>
      </c>
      <c r="D1442" s="7">
        <v>-513.79</v>
      </c>
      <c r="E1442">
        <v>212.6</v>
      </c>
      <c r="F1442">
        <v>110.2</v>
      </c>
      <c r="G1442">
        <v>2548</v>
      </c>
      <c r="H1442" t="s">
        <v>2386</v>
      </c>
      <c r="I1442" t="s">
        <v>42</v>
      </c>
      <c r="J1442" t="s">
        <v>61</v>
      </c>
      <c r="K1442" t="s">
        <v>44</v>
      </c>
      <c r="L1442" t="s">
        <v>155</v>
      </c>
      <c r="M1442" t="s">
        <v>124</v>
      </c>
      <c r="N1442" t="s">
        <v>1350</v>
      </c>
      <c r="O1442">
        <v>0.73</v>
      </c>
      <c r="P1442" t="s">
        <v>36</v>
      </c>
      <c r="Q1442" t="s">
        <v>37</v>
      </c>
      <c r="R1442" t="s">
        <v>48</v>
      </c>
      <c r="S1442" t="s">
        <v>666</v>
      </c>
      <c r="T1442">
        <v>90068</v>
      </c>
      <c r="U1442" s="1">
        <v>42115</v>
      </c>
      <c r="V1442" s="1">
        <v>42119</v>
      </c>
      <c r="W1442">
        <v>33</v>
      </c>
      <c r="X1442" s="6">
        <v>7384.18</v>
      </c>
      <c r="Y1442">
        <v>40997</v>
      </c>
      <c r="Z1442">
        <v>4</v>
      </c>
      <c r="AA1442" s="10">
        <v>-6.96</v>
      </c>
      <c r="AB1442">
        <v>307.67</v>
      </c>
      <c r="AC1442" t="s">
        <v>3061</v>
      </c>
      <c r="AD1442" t="s">
        <v>3070</v>
      </c>
      <c r="AE1442" t="str">
        <f>IF(Orders[[#This Row],[Discount]]&gt;0, "Discounted", "Non-Discounted")</f>
        <v>Discounted</v>
      </c>
      <c r="AF1442">
        <f>IF(Orders[[#This Row],[Profit]]&lt;0,Orders[[#This Row],[Profit]], 0)</f>
        <v>-513.79</v>
      </c>
      <c r="AG1442">
        <f>IF(Orders[[#This Row],[Profit]]&gt;0,Orders[[#This Row],[Profit]], 0)</f>
        <v>0</v>
      </c>
      <c r="AH1442" s="7" t="str">
        <f>IFERROR((Orders[[#This Row],[Sales]]/Orders[[#This Row],[Profit_Prodcut/]])*100, "")</f>
        <v/>
      </c>
      <c r="AI1442" s="9">
        <f>Orders[[#This Row],[Discount]]</f>
        <v>0.04</v>
      </c>
    </row>
    <row r="1443" spans="1:35">
      <c r="A1443">
        <v>4204</v>
      </c>
      <c r="B1443" t="s">
        <v>40</v>
      </c>
      <c r="C1443" s="9">
        <v>0.09</v>
      </c>
      <c r="D1443" s="7">
        <v>23.87</v>
      </c>
      <c r="E1443">
        <v>5.98</v>
      </c>
      <c r="F1443">
        <v>1.67</v>
      </c>
      <c r="G1443">
        <v>2548</v>
      </c>
      <c r="H1443" t="s">
        <v>2386</v>
      </c>
      <c r="I1443" t="s">
        <v>52</v>
      </c>
      <c r="J1443" t="s">
        <v>61</v>
      </c>
      <c r="K1443" t="s">
        <v>32</v>
      </c>
      <c r="L1443" t="s">
        <v>33</v>
      </c>
      <c r="M1443" t="s">
        <v>34</v>
      </c>
      <c r="N1443" t="s">
        <v>2389</v>
      </c>
      <c r="O1443">
        <v>0.51</v>
      </c>
      <c r="P1443" t="s">
        <v>36</v>
      </c>
      <c r="Q1443" t="s">
        <v>37</v>
      </c>
      <c r="R1443" t="s">
        <v>48</v>
      </c>
      <c r="S1443" t="s">
        <v>666</v>
      </c>
      <c r="T1443">
        <v>90068</v>
      </c>
      <c r="U1443" s="1">
        <v>42159</v>
      </c>
      <c r="V1443" s="1">
        <v>42162</v>
      </c>
      <c r="W1443">
        <v>81</v>
      </c>
      <c r="X1443" s="6">
        <v>448.26</v>
      </c>
      <c r="Y1443">
        <v>29889</v>
      </c>
      <c r="Z1443">
        <v>3</v>
      </c>
      <c r="AA1443" s="10">
        <v>5.33</v>
      </c>
      <c r="AB1443">
        <v>44.33</v>
      </c>
      <c r="AC1443" t="s">
        <v>3058</v>
      </c>
      <c r="AD1443" t="s">
        <v>3070</v>
      </c>
      <c r="AE1443" t="str">
        <f>IF(Orders[[#This Row],[Discount]]&gt;0, "Discounted", "Non-Discounted")</f>
        <v>Discounted</v>
      </c>
      <c r="AF1443">
        <f>IF(Orders[[#This Row],[Profit]]&lt;0,Orders[[#This Row],[Profit]], 0)</f>
        <v>0</v>
      </c>
      <c r="AG1443">
        <f>IF(Orders[[#This Row],[Profit]]&gt;0,Orders[[#This Row],[Profit]], 0)</f>
        <v>23.87</v>
      </c>
      <c r="AH1443" s="7">
        <f>IFERROR((Orders[[#This Row],[Sales]]/Orders[[#This Row],[Profit_Prodcut/]])*100, "")</f>
        <v>1877.922077922078</v>
      </c>
      <c r="AI1443" s="9">
        <f>Orders[[#This Row],[Discount]]</f>
        <v>0.09</v>
      </c>
    </row>
    <row r="1444" spans="1:35">
      <c r="A1444">
        <v>23777</v>
      </c>
      <c r="B1444" t="s">
        <v>109</v>
      </c>
      <c r="C1444" s="9">
        <v>0.05</v>
      </c>
      <c r="D1444" s="7">
        <v>61.47</v>
      </c>
      <c r="E1444">
        <v>30.98</v>
      </c>
      <c r="F1444">
        <v>9.18</v>
      </c>
      <c r="G1444">
        <v>2549</v>
      </c>
      <c r="H1444" t="s">
        <v>2390</v>
      </c>
      <c r="I1444" t="s">
        <v>30</v>
      </c>
      <c r="J1444" t="s">
        <v>61</v>
      </c>
      <c r="K1444" t="s">
        <v>32</v>
      </c>
      <c r="L1444" t="s">
        <v>96</v>
      </c>
      <c r="M1444" t="s">
        <v>62</v>
      </c>
      <c r="N1444" t="s">
        <v>2359</v>
      </c>
      <c r="O1444">
        <v>0.4</v>
      </c>
      <c r="P1444" t="s">
        <v>36</v>
      </c>
      <c r="Q1444" t="s">
        <v>56</v>
      </c>
      <c r="R1444" t="s">
        <v>157</v>
      </c>
      <c r="S1444" t="s">
        <v>2391</v>
      </c>
      <c r="T1444">
        <v>43213</v>
      </c>
      <c r="U1444" s="1">
        <v>42115</v>
      </c>
      <c r="V1444" s="1">
        <v>42115</v>
      </c>
      <c r="W1444">
        <v>3</v>
      </c>
      <c r="X1444" s="6">
        <v>95.57</v>
      </c>
      <c r="Y1444">
        <v>88657</v>
      </c>
      <c r="Z1444">
        <v>0</v>
      </c>
      <c r="AA1444" s="10">
        <v>64.319999999999993</v>
      </c>
      <c r="AB1444">
        <v>5.03</v>
      </c>
      <c r="AC1444" t="s">
        <v>3061</v>
      </c>
      <c r="AD1444" t="s">
        <v>3070</v>
      </c>
      <c r="AE1444" t="str">
        <f>IF(Orders[[#This Row],[Discount]]&gt;0, "Discounted", "Non-Discounted")</f>
        <v>Discounted</v>
      </c>
      <c r="AF1444">
        <f>IF(Orders[[#This Row],[Profit]]&lt;0,Orders[[#This Row],[Profit]], 0)</f>
        <v>0</v>
      </c>
      <c r="AG1444">
        <f>IF(Orders[[#This Row],[Profit]]&gt;0,Orders[[#This Row],[Profit]], 0)</f>
        <v>61.47</v>
      </c>
      <c r="AH1444" s="7">
        <f>IFERROR((Orders[[#This Row],[Sales]]/Orders[[#This Row],[Profit_Prodcut/]])*100, "")</f>
        <v>155.47421506425897</v>
      </c>
      <c r="AI1444" s="9">
        <f>Orders[[#This Row],[Discount]]</f>
        <v>0.05</v>
      </c>
    </row>
    <row r="1445" spans="1:35">
      <c r="A1445">
        <v>23778</v>
      </c>
      <c r="B1445" t="s">
        <v>109</v>
      </c>
      <c r="C1445" s="9">
        <v>0.05</v>
      </c>
      <c r="D1445" s="7">
        <v>18.27</v>
      </c>
      <c r="E1445">
        <v>22.99</v>
      </c>
      <c r="F1445">
        <v>8.99</v>
      </c>
      <c r="G1445">
        <v>2549</v>
      </c>
      <c r="H1445" t="s">
        <v>2390</v>
      </c>
      <c r="I1445" t="s">
        <v>52</v>
      </c>
      <c r="J1445" t="s">
        <v>61</v>
      </c>
      <c r="K1445" t="s">
        <v>32</v>
      </c>
      <c r="L1445" t="s">
        <v>33</v>
      </c>
      <c r="M1445" t="s">
        <v>54</v>
      </c>
      <c r="N1445" t="s">
        <v>2388</v>
      </c>
      <c r="O1445">
        <v>0.56999999999999995</v>
      </c>
      <c r="P1445" t="s">
        <v>36</v>
      </c>
      <c r="Q1445" t="s">
        <v>56</v>
      </c>
      <c r="R1445" t="s">
        <v>157</v>
      </c>
      <c r="S1445" t="s">
        <v>2391</v>
      </c>
      <c r="T1445">
        <v>43213</v>
      </c>
      <c r="U1445" s="1">
        <v>42115</v>
      </c>
      <c r="V1445" s="1">
        <v>42122</v>
      </c>
      <c r="W1445">
        <v>9</v>
      </c>
      <c r="X1445" s="6">
        <v>214.48</v>
      </c>
      <c r="Y1445">
        <v>88657</v>
      </c>
      <c r="Z1445">
        <v>7</v>
      </c>
      <c r="AA1445" s="10">
        <v>8.52</v>
      </c>
      <c r="AB1445">
        <v>11.29</v>
      </c>
      <c r="AC1445" t="s">
        <v>3061</v>
      </c>
      <c r="AD1445" t="s">
        <v>3070</v>
      </c>
      <c r="AE1445" t="str">
        <f>IF(Orders[[#This Row],[Discount]]&gt;0, "Discounted", "Non-Discounted")</f>
        <v>Discounted</v>
      </c>
      <c r="AF1445">
        <f>IF(Orders[[#This Row],[Profit]]&lt;0,Orders[[#This Row],[Profit]], 0)</f>
        <v>0</v>
      </c>
      <c r="AG1445">
        <f>IF(Orders[[#This Row],[Profit]]&gt;0,Orders[[#This Row],[Profit]], 0)</f>
        <v>18.27</v>
      </c>
      <c r="AH1445" s="7">
        <f>IFERROR((Orders[[#This Row],[Sales]]/Orders[[#This Row],[Profit_Prodcut/]])*100, "")</f>
        <v>1173.9463601532566</v>
      </c>
      <c r="AI1445" s="9">
        <f>Orders[[#This Row],[Discount]]</f>
        <v>0.05</v>
      </c>
    </row>
    <row r="1446" spans="1:35">
      <c r="A1446">
        <v>23780</v>
      </c>
      <c r="B1446" t="s">
        <v>109</v>
      </c>
      <c r="C1446" s="9">
        <v>0.04</v>
      </c>
      <c r="D1446" s="7">
        <v>-513.79</v>
      </c>
      <c r="E1446">
        <v>212.6</v>
      </c>
      <c r="F1446">
        <v>110.2</v>
      </c>
      <c r="G1446">
        <v>2549</v>
      </c>
      <c r="H1446" t="s">
        <v>2390</v>
      </c>
      <c r="I1446" t="s">
        <v>42</v>
      </c>
      <c r="J1446" t="s">
        <v>61</v>
      </c>
      <c r="K1446" t="s">
        <v>44</v>
      </c>
      <c r="L1446" t="s">
        <v>155</v>
      </c>
      <c r="M1446" t="s">
        <v>124</v>
      </c>
      <c r="N1446" t="s">
        <v>1350</v>
      </c>
      <c r="O1446">
        <v>0.73</v>
      </c>
      <c r="P1446" t="s">
        <v>36</v>
      </c>
      <c r="Q1446" t="s">
        <v>56</v>
      </c>
      <c r="R1446" t="s">
        <v>157</v>
      </c>
      <c r="S1446" t="s">
        <v>2391</v>
      </c>
      <c r="T1446">
        <v>43213</v>
      </c>
      <c r="U1446" s="1">
        <v>42115</v>
      </c>
      <c r="V1446" s="1">
        <v>42119</v>
      </c>
      <c r="W1446">
        <v>8</v>
      </c>
      <c r="X1446" s="6">
        <v>1790.1</v>
      </c>
      <c r="Y1446">
        <v>88657</v>
      </c>
      <c r="Z1446">
        <v>4</v>
      </c>
      <c r="AA1446" s="10">
        <v>-28.7</v>
      </c>
      <c r="AB1446">
        <v>74.59</v>
      </c>
      <c r="AC1446" t="s">
        <v>3061</v>
      </c>
      <c r="AD1446" t="s">
        <v>3070</v>
      </c>
      <c r="AE1446" t="str">
        <f>IF(Orders[[#This Row],[Discount]]&gt;0, "Discounted", "Non-Discounted")</f>
        <v>Discounted</v>
      </c>
      <c r="AF1446">
        <f>IF(Orders[[#This Row],[Profit]]&lt;0,Orders[[#This Row],[Profit]], 0)</f>
        <v>-513.79</v>
      </c>
      <c r="AG1446">
        <f>IF(Orders[[#This Row],[Profit]]&gt;0,Orders[[#This Row],[Profit]], 0)</f>
        <v>0</v>
      </c>
      <c r="AH1446" s="7" t="str">
        <f>IFERROR((Orders[[#This Row],[Sales]]/Orders[[#This Row],[Profit_Prodcut/]])*100, "")</f>
        <v/>
      </c>
      <c r="AI1446" s="9">
        <f>Orders[[#This Row],[Discount]]</f>
        <v>0.04</v>
      </c>
    </row>
    <row r="1447" spans="1:35">
      <c r="A1447">
        <v>22204</v>
      </c>
      <c r="B1447" t="s">
        <v>40</v>
      </c>
      <c r="C1447" s="9">
        <v>0.09</v>
      </c>
      <c r="D1447" s="7">
        <v>35.799999999999997</v>
      </c>
      <c r="E1447">
        <v>5.98</v>
      </c>
      <c r="F1447">
        <v>1.67</v>
      </c>
      <c r="G1447">
        <v>2549</v>
      </c>
      <c r="H1447" t="s">
        <v>2390</v>
      </c>
      <c r="I1447" t="s">
        <v>52</v>
      </c>
      <c r="J1447" t="s">
        <v>61</v>
      </c>
      <c r="K1447" t="s">
        <v>32</v>
      </c>
      <c r="L1447" t="s">
        <v>33</v>
      </c>
      <c r="M1447" t="s">
        <v>34</v>
      </c>
      <c r="N1447" t="s">
        <v>2389</v>
      </c>
      <c r="O1447">
        <v>0.51</v>
      </c>
      <c r="P1447" t="s">
        <v>36</v>
      </c>
      <c r="Q1447" t="s">
        <v>56</v>
      </c>
      <c r="R1447" t="s">
        <v>157</v>
      </c>
      <c r="S1447" t="s">
        <v>2391</v>
      </c>
      <c r="T1447">
        <v>43213</v>
      </c>
      <c r="U1447" s="1">
        <v>42159</v>
      </c>
      <c r="V1447" s="1">
        <v>42162</v>
      </c>
      <c r="W1447">
        <v>20</v>
      </c>
      <c r="X1447" s="6">
        <v>110.68</v>
      </c>
      <c r="Y1447">
        <v>88658</v>
      </c>
      <c r="Z1447">
        <v>3</v>
      </c>
      <c r="AA1447" s="10">
        <v>32.35</v>
      </c>
      <c r="AB1447">
        <v>10.95</v>
      </c>
      <c r="AC1447" t="s">
        <v>3058</v>
      </c>
      <c r="AD1447" t="s">
        <v>3070</v>
      </c>
      <c r="AE1447" t="str">
        <f>IF(Orders[[#This Row],[Discount]]&gt;0, "Discounted", "Non-Discounted")</f>
        <v>Discounted</v>
      </c>
      <c r="AF1447">
        <f>IF(Orders[[#This Row],[Profit]]&lt;0,Orders[[#This Row],[Profit]], 0)</f>
        <v>0</v>
      </c>
      <c r="AG1447">
        <f>IF(Orders[[#This Row],[Profit]]&gt;0,Orders[[#This Row],[Profit]], 0)</f>
        <v>35.799999999999997</v>
      </c>
      <c r="AH1447" s="7">
        <f>IFERROR((Orders[[#This Row],[Sales]]/Orders[[#This Row],[Profit_Prodcut/]])*100, "")</f>
        <v>309.1620111731844</v>
      </c>
      <c r="AI1447" s="9">
        <f>Orders[[#This Row],[Discount]]</f>
        <v>0.09</v>
      </c>
    </row>
    <row r="1448" spans="1:35">
      <c r="A1448">
        <v>24525</v>
      </c>
      <c r="B1448" t="s">
        <v>109</v>
      </c>
      <c r="C1448" s="9">
        <v>0</v>
      </c>
      <c r="D1448" s="7">
        <v>265.95999999999998</v>
      </c>
      <c r="E1448">
        <v>35.99</v>
      </c>
      <c r="F1448">
        <v>0.99</v>
      </c>
      <c r="G1448">
        <v>2551</v>
      </c>
      <c r="H1448" t="s">
        <v>2392</v>
      </c>
      <c r="I1448" t="s">
        <v>52</v>
      </c>
      <c r="J1448" t="s">
        <v>61</v>
      </c>
      <c r="K1448" t="s">
        <v>80</v>
      </c>
      <c r="L1448" t="s">
        <v>81</v>
      </c>
      <c r="M1448" t="s">
        <v>54</v>
      </c>
      <c r="N1448" t="s">
        <v>2387</v>
      </c>
      <c r="O1448">
        <v>0.35</v>
      </c>
      <c r="P1448" t="s">
        <v>36</v>
      </c>
      <c r="Q1448" t="s">
        <v>56</v>
      </c>
      <c r="R1448" t="s">
        <v>237</v>
      </c>
      <c r="S1448" t="s">
        <v>2393</v>
      </c>
      <c r="T1448">
        <v>17403</v>
      </c>
      <c r="U1448" s="1">
        <v>42098</v>
      </c>
      <c r="V1448" s="1">
        <v>42105</v>
      </c>
      <c r="W1448">
        <v>12</v>
      </c>
      <c r="X1448" s="6">
        <v>385.45</v>
      </c>
      <c r="Y1448">
        <v>88656</v>
      </c>
      <c r="Z1448">
        <v>7</v>
      </c>
      <c r="AA1448" s="10">
        <v>69</v>
      </c>
      <c r="AB1448">
        <v>0</v>
      </c>
      <c r="AC1448" t="s">
        <v>3061</v>
      </c>
      <c r="AD1448" t="s">
        <v>3071</v>
      </c>
      <c r="AE1448" t="str">
        <f>IF(Orders[[#This Row],[Discount]]&gt;0, "Discounted", "Non-Discounted")</f>
        <v>Non-Discounted</v>
      </c>
      <c r="AF1448">
        <f>IF(Orders[[#This Row],[Profit]]&lt;0,Orders[[#This Row],[Profit]], 0)</f>
        <v>0</v>
      </c>
      <c r="AG1448">
        <f>IF(Orders[[#This Row],[Profit]]&gt;0,Orders[[#This Row],[Profit]], 0)</f>
        <v>265.95999999999998</v>
      </c>
      <c r="AH1448" s="7">
        <f>IFERROR((Orders[[#This Row],[Sales]]/Orders[[#This Row],[Profit_Prodcut/]])*100, "")</f>
        <v>144.92780869303655</v>
      </c>
      <c r="AI1448" s="9">
        <f>Orders[[#This Row],[Discount]]</f>
        <v>0</v>
      </c>
    </row>
    <row r="1449" spans="1:35">
      <c r="A1449">
        <v>18130</v>
      </c>
      <c r="B1449" t="s">
        <v>59</v>
      </c>
      <c r="C1449" s="9">
        <v>0.03</v>
      </c>
      <c r="D1449" s="7">
        <v>-20.32</v>
      </c>
      <c r="E1449">
        <v>12.53</v>
      </c>
      <c r="F1449">
        <v>7.17</v>
      </c>
      <c r="G1449">
        <v>2553</v>
      </c>
      <c r="H1449" t="s">
        <v>2394</v>
      </c>
      <c r="I1449" t="s">
        <v>52</v>
      </c>
      <c r="J1449" t="s">
        <v>43</v>
      </c>
      <c r="K1449" t="s">
        <v>32</v>
      </c>
      <c r="L1449" t="s">
        <v>112</v>
      </c>
      <c r="M1449" t="s">
        <v>62</v>
      </c>
      <c r="N1449" t="s">
        <v>2395</v>
      </c>
      <c r="O1449">
        <v>0.38</v>
      </c>
      <c r="P1449" t="s">
        <v>36</v>
      </c>
      <c r="Q1449" t="s">
        <v>64</v>
      </c>
      <c r="R1449" t="s">
        <v>1860</v>
      </c>
      <c r="S1449" t="s">
        <v>2396</v>
      </c>
      <c r="T1449">
        <v>53142</v>
      </c>
      <c r="U1449" s="1">
        <v>42047</v>
      </c>
      <c r="V1449" s="1">
        <v>42048</v>
      </c>
      <c r="W1449">
        <v>1</v>
      </c>
      <c r="X1449" s="6">
        <v>19.32</v>
      </c>
      <c r="Y1449">
        <v>86528</v>
      </c>
      <c r="Z1449">
        <v>1</v>
      </c>
      <c r="AA1449" s="10">
        <v>-105.18</v>
      </c>
      <c r="AB1449">
        <v>0.6</v>
      </c>
      <c r="AC1449" t="s">
        <v>3059</v>
      </c>
      <c r="AD1449" t="s">
        <v>3070</v>
      </c>
      <c r="AE1449" t="str">
        <f>IF(Orders[[#This Row],[Discount]]&gt;0, "Discounted", "Non-Discounted")</f>
        <v>Discounted</v>
      </c>
      <c r="AF1449">
        <f>IF(Orders[[#This Row],[Profit]]&lt;0,Orders[[#This Row],[Profit]], 0)</f>
        <v>-20.32</v>
      </c>
      <c r="AG1449">
        <f>IF(Orders[[#This Row],[Profit]]&gt;0,Orders[[#This Row],[Profit]], 0)</f>
        <v>0</v>
      </c>
      <c r="AH1449" s="7" t="str">
        <f>IFERROR((Orders[[#This Row],[Sales]]/Orders[[#This Row],[Profit_Prodcut/]])*100, "")</f>
        <v/>
      </c>
      <c r="AI1449" s="9">
        <f>Orders[[#This Row],[Discount]]</f>
        <v>0.03</v>
      </c>
    </row>
    <row r="1450" spans="1:35">
      <c r="A1450">
        <v>23666</v>
      </c>
      <c r="B1450" t="s">
        <v>109</v>
      </c>
      <c r="C1450" s="9">
        <v>0.1</v>
      </c>
      <c r="D1450" s="7">
        <v>-88.04</v>
      </c>
      <c r="E1450">
        <v>2.6</v>
      </c>
      <c r="F1450">
        <v>2.4</v>
      </c>
      <c r="G1450">
        <v>2555</v>
      </c>
      <c r="H1450" t="s">
        <v>2397</v>
      </c>
      <c r="I1450" t="s">
        <v>52</v>
      </c>
      <c r="J1450" t="s">
        <v>43</v>
      </c>
      <c r="K1450" t="s">
        <v>32</v>
      </c>
      <c r="L1450" t="s">
        <v>33</v>
      </c>
      <c r="M1450" t="s">
        <v>34</v>
      </c>
      <c r="N1450" t="s">
        <v>1026</v>
      </c>
      <c r="O1450">
        <v>0.57999999999999996</v>
      </c>
      <c r="P1450" t="s">
        <v>36</v>
      </c>
      <c r="Q1450" t="s">
        <v>64</v>
      </c>
      <c r="R1450" t="s">
        <v>1860</v>
      </c>
      <c r="S1450" t="s">
        <v>1281</v>
      </c>
      <c r="T1450">
        <v>53711</v>
      </c>
      <c r="U1450" s="1">
        <v>42013</v>
      </c>
      <c r="V1450" s="1">
        <v>42018</v>
      </c>
      <c r="W1450">
        <v>12</v>
      </c>
      <c r="X1450" s="6">
        <v>30.1</v>
      </c>
      <c r="Y1450">
        <v>86527</v>
      </c>
      <c r="Z1450">
        <v>5</v>
      </c>
      <c r="AA1450" s="10">
        <v>-292.49</v>
      </c>
      <c r="AB1450">
        <v>3.34</v>
      </c>
      <c r="AC1450" t="s">
        <v>3057</v>
      </c>
      <c r="AD1450" t="s">
        <v>3070</v>
      </c>
      <c r="AE1450" t="str">
        <f>IF(Orders[[#This Row],[Discount]]&gt;0, "Discounted", "Non-Discounted")</f>
        <v>Discounted</v>
      </c>
      <c r="AF1450">
        <f>IF(Orders[[#This Row],[Profit]]&lt;0,Orders[[#This Row],[Profit]], 0)</f>
        <v>-88.04</v>
      </c>
      <c r="AG1450">
        <f>IF(Orders[[#This Row],[Profit]]&gt;0,Orders[[#This Row],[Profit]], 0)</f>
        <v>0</v>
      </c>
      <c r="AH1450" s="7" t="str">
        <f>IFERROR((Orders[[#This Row],[Sales]]/Orders[[#This Row],[Profit_Prodcut/]])*100, "")</f>
        <v/>
      </c>
      <c r="AI1450" s="9">
        <f>Orders[[#This Row],[Discount]]</f>
        <v>0.1</v>
      </c>
    </row>
    <row r="1451" spans="1:35">
      <c r="A1451">
        <v>23583</v>
      </c>
      <c r="B1451" t="s">
        <v>50</v>
      </c>
      <c r="C1451" s="9">
        <v>0</v>
      </c>
      <c r="D1451" s="7">
        <v>180.23</v>
      </c>
      <c r="E1451">
        <v>12.97</v>
      </c>
      <c r="F1451">
        <v>1.49</v>
      </c>
      <c r="G1451">
        <v>2555</v>
      </c>
      <c r="H1451" t="s">
        <v>2397</v>
      </c>
      <c r="I1451" t="s">
        <v>52</v>
      </c>
      <c r="J1451" t="s">
        <v>43</v>
      </c>
      <c r="K1451" t="s">
        <v>32</v>
      </c>
      <c r="L1451" t="s">
        <v>112</v>
      </c>
      <c r="M1451" t="s">
        <v>62</v>
      </c>
      <c r="N1451" t="s">
        <v>1435</v>
      </c>
      <c r="O1451">
        <v>0.35</v>
      </c>
      <c r="P1451" t="s">
        <v>36</v>
      </c>
      <c r="Q1451" t="s">
        <v>64</v>
      </c>
      <c r="R1451" t="s">
        <v>1860</v>
      </c>
      <c r="S1451" t="s">
        <v>1281</v>
      </c>
      <c r="T1451">
        <v>53711</v>
      </c>
      <c r="U1451" s="1">
        <v>42037</v>
      </c>
      <c r="V1451" s="1">
        <v>42038</v>
      </c>
      <c r="W1451">
        <v>19</v>
      </c>
      <c r="X1451" s="6">
        <v>261.20999999999998</v>
      </c>
      <c r="Y1451">
        <v>86529</v>
      </c>
      <c r="Z1451">
        <v>1</v>
      </c>
      <c r="AA1451" s="10">
        <v>69</v>
      </c>
      <c r="AB1451">
        <v>0</v>
      </c>
      <c r="AC1451" t="s">
        <v>3059</v>
      </c>
      <c r="AD1451" t="s">
        <v>3071</v>
      </c>
      <c r="AE1451" t="str">
        <f>IF(Orders[[#This Row],[Discount]]&gt;0, "Discounted", "Non-Discounted")</f>
        <v>Non-Discounted</v>
      </c>
      <c r="AF1451">
        <f>IF(Orders[[#This Row],[Profit]]&lt;0,Orders[[#This Row],[Profit]], 0)</f>
        <v>0</v>
      </c>
      <c r="AG1451">
        <f>IF(Orders[[#This Row],[Profit]]&gt;0,Orders[[#This Row],[Profit]], 0)</f>
        <v>180.23</v>
      </c>
      <c r="AH1451" s="7">
        <f>IFERROR((Orders[[#This Row],[Sales]]/Orders[[#This Row],[Profit_Prodcut/]])*100, "")</f>
        <v>144.93147644676247</v>
      </c>
      <c r="AI1451" s="9">
        <f>Orders[[#This Row],[Discount]]</f>
        <v>0</v>
      </c>
    </row>
    <row r="1452" spans="1:35">
      <c r="A1452">
        <v>23584</v>
      </c>
      <c r="B1452" t="s">
        <v>50</v>
      </c>
      <c r="C1452" s="9">
        <v>0.06</v>
      </c>
      <c r="D1452" s="7">
        <v>29.53</v>
      </c>
      <c r="E1452">
        <v>4.91</v>
      </c>
      <c r="F1452">
        <v>0.5</v>
      </c>
      <c r="G1452">
        <v>2555</v>
      </c>
      <c r="H1452" t="s">
        <v>2397</v>
      </c>
      <c r="I1452" t="s">
        <v>52</v>
      </c>
      <c r="J1452" t="s">
        <v>43</v>
      </c>
      <c r="K1452" t="s">
        <v>32</v>
      </c>
      <c r="L1452" t="s">
        <v>137</v>
      </c>
      <c r="M1452" t="s">
        <v>62</v>
      </c>
      <c r="N1452" t="s">
        <v>1563</v>
      </c>
      <c r="O1452">
        <v>0.36</v>
      </c>
      <c r="P1452" t="s">
        <v>36</v>
      </c>
      <c r="Q1452" t="s">
        <v>64</v>
      </c>
      <c r="R1452" t="s">
        <v>1860</v>
      </c>
      <c r="S1452" t="s">
        <v>1281</v>
      </c>
      <c r="T1452">
        <v>53711</v>
      </c>
      <c r="U1452" s="1">
        <v>42037</v>
      </c>
      <c r="V1452" s="1">
        <v>42037</v>
      </c>
      <c r="W1452">
        <v>9</v>
      </c>
      <c r="X1452" s="6">
        <v>42.79</v>
      </c>
      <c r="Y1452">
        <v>86529</v>
      </c>
      <c r="Z1452">
        <v>0</v>
      </c>
      <c r="AA1452" s="10">
        <v>69</v>
      </c>
      <c r="AB1452">
        <v>2.73</v>
      </c>
      <c r="AC1452" t="s">
        <v>3059</v>
      </c>
      <c r="AD1452" t="s">
        <v>3070</v>
      </c>
      <c r="AE1452" t="str">
        <f>IF(Orders[[#This Row],[Discount]]&gt;0, "Discounted", "Non-Discounted")</f>
        <v>Discounted</v>
      </c>
      <c r="AF1452">
        <f>IF(Orders[[#This Row],[Profit]]&lt;0,Orders[[#This Row],[Profit]], 0)</f>
        <v>0</v>
      </c>
      <c r="AG1452">
        <f>IF(Orders[[#This Row],[Profit]]&gt;0,Orders[[#This Row],[Profit]], 0)</f>
        <v>29.53</v>
      </c>
      <c r="AH1452" s="7">
        <f>IFERROR((Orders[[#This Row],[Sales]]/Orders[[#This Row],[Profit_Prodcut/]])*100, "")</f>
        <v>144.90348797832709</v>
      </c>
      <c r="AI1452" s="9">
        <f>Orders[[#This Row],[Discount]]</f>
        <v>0.06</v>
      </c>
    </row>
    <row r="1453" spans="1:35">
      <c r="A1453">
        <v>19840</v>
      </c>
      <c r="B1453" t="s">
        <v>40</v>
      </c>
      <c r="C1453" s="9">
        <v>0.03</v>
      </c>
      <c r="D1453" s="7">
        <v>1261.47</v>
      </c>
      <c r="E1453">
        <v>160.97999999999999</v>
      </c>
      <c r="F1453">
        <v>30</v>
      </c>
      <c r="G1453">
        <v>2561</v>
      </c>
      <c r="H1453" t="s">
        <v>2398</v>
      </c>
      <c r="I1453" t="s">
        <v>42</v>
      </c>
      <c r="J1453" t="s">
        <v>117</v>
      </c>
      <c r="K1453" t="s">
        <v>44</v>
      </c>
      <c r="L1453" t="s">
        <v>45</v>
      </c>
      <c r="M1453" t="s">
        <v>46</v>
      </c>
      <c r="N1453" t="s">
        <v>180</v>
      </c>
      <c r="O1453">
        <v>0.62</v>
      </c>
      <c r="P1453" t="s">
        <v>36</v>
      </c>
      <c r="Q1453" t="s">
        <v>56</v>
      </c>
      <c r="R1453" t="s">
        <v>74</v>
      </c>
      <c r="S1453" t="s">
        <v>2399</v>
      </c>
      <c r="T1453">
        <v>10562</v>
      </c>
      <c r="U1453" s="1">
        <v>42085</v>
      </c>
      <c r="V1453" s="1">
        <v>42088</v>
      </c>
      <c r="W1453">
        <v>11</v>
      </c>
      <c r="X1453" s="6">
        <v>1828.22</v>
      </c>
      <c r="Y1453">
        <v>86465</v>
      </c>
      <c r="Z1453">
        <v>3</v>
      </c>
      <c r="AA1453" s="10">
        <v>69</v>
      </c>
      <c r="AB1453">
        <v>56.54</v>
      </c>
      <c r="AC1453" t="s">
        <v>3062</v>
      </c>
      <c r="AD1453" t="s">
        <v>3070</v>
      </c>
      <c r="AE1453" t="str">
        <f>IF(Orders[[#This Row],[Discount]]&gt;0, "Discounted", "Non-Discounted")</f>
        <v>Discounted</v>
      </c>
      <c r="AF1453">
        <f>IF(Orders[[#This Row],[Profit]]&lt;0,Orders[[#This Row],[Profit]], 0)</f>
        <v>0</v>
      </c>
      <c r="AG1453">
        <f>IF(Orders[[#This Row],[Profit]]&gt;0,Orders[[#This Row],[Profit]], 0)</f>
        <v>1261.47</v>
      </c>
      <c r="AH1453" s="7">
        <f>IFERROR((Orders[[#This Row],[Sales]]/Orders[[#This Row],[Profit_Prodcut/]])*100, "")</f>
        <v>144.92774302995713</v>
      </c>
      <c r="AI1453" s="9">
        <f>Orders[[#This Row],[Discount]]</f>
        <v>0.03</v>
      </c>
    </row>
    <row r="1454" spans="1:35">
      <c r="A1454">
        <v>23161</v>
      </c>
      <c r="B1454" t="s">
        <v>40</v>
      </c>
      <c r="C1454" s="9">
        <v>7.0000000000000007E-2</v>
      </c>
      <c r="D1454" s="7">
        <v>-59.96</v>
      </c>
      <c r="E1454">
        <v>3.98</v>
      </c>
      <c r="F1454">
        <v>5.26</v>
      </c>
      <c r="G1454">
        <v>2561</v>
      </c>
      <c r="H1454" t="s">
        <v>2398</v>
      </c>
      <c r="I1454" t="s">
        <v>52</v>
      </c>
      <c r="J1454" t="s">
        <v>117</v>
      </c>
      <c r="K1454" t="s">
        <v>32</v>
      </c>
      <c r="L1454" t="s">
        <v>112</v>
      </c>
      <c r="M1454" t="s">
        <v>62</v>
      </c>
      <c r="N1454" t="s">
        <v>1707</v>
      </c>
      <c r="O1454">
        <v>0.38</v>
      </c>
      <c r="P1454" t="s">
        <v>36</v>
      </c>
      <c r="Q1454" t="s">
        <v>56</v>
      </c>
      <c r="R1454" t="s">
        <v>74</v>
      </c>
      <c r="S1454" t="s">
        <v>2399</v>
      </c>
      <c r="T1454">
        <v>10562</v>
      </c>
      <c r="U1454" s="1">
        <v>42102</v>
      </c>
      <c r="V1454" s="1">
        <v>42104</v>
      </c>
      <c r="W1454">
        <v>7</v>
      </c>
      <c r="X1454" s="6">
        <v>29.77</v>
      </c>
      <c r="Y1454">
        <v>86466</v>
      </c>
      <c r="Z1454">
        <v>2</v>
      </c>
      <c r="AA1454" s="10">
        <v>-201.42</v>
      </c>
      <c r="AB1454">
        <v>2.2400000000000002</v>
      </c>
      <c r="AC1454" t="s">
        <v>3061</v>
      </c>
      <c r="AD1454" t="s">
        <v>3070</v>
      </c>
      <c r="AE1454" t="str">
        <f>IF(Orders[[#This Row],[Discount]]&gt;0, "Discounted", "Non-Discounted")</f>
        <v>Discounted</v>
      </c>
      <c r="AF1454">
        <f>IF(Orders[[#This Row],[Profit]]&lt;0,Orders[[#This Row],[Profit]], 0)</f>
        <v>-59.96</v>
      </c>
      <c r="AG1454">
        <f>IF(Orders[[#This Row],[Profit]]&gt;0,Orders[[#This Row],[Profit]], 0)</f>
        <v>0</v>
      </c>
      <c r="AH1454" s="7" t="str">
        <f>IFERROR((Orders[[#This Row],[Sales]]/Orders[[#This Row],[Profit_Prodcut/]])*100, "")</f>
        <v/>
      </c>
      <c r="AI1454" s="9">
        <f>Orders[[#This Row],[Discount]]</f>
        <v>7.0000000000000007E-2</v>
      </c>
    </row>
    <row r="1455" spans="1:35">
      <c r="A1455">
        <v>23162</v>
      </c>
      <c r="B1455" t="s">
        <v>40</v>
      </c>
      <c r="C1455" s="9">
        <v>7.0000000000000007E-2</v>
      </c>
      <c r="D1455" s="7">
        <v>89.41</v>
      </c>
      <c r="E1455">
        <v>12.22</v>
      </c>
      <c r="F1455">
        <v>2.85</v>
      </c>
      <c r="G1455">
        <v>2561</v>
      </c>
      <c r="H1455" t="s">
        <v>2398</v>
      </c>
      <c r="I1455" t="s">
        <v>52</v>
      </c>
      <c r="J1455" t="s">
        <v>117</v>
      </c>
      <c r="K1455" t="s">
        <v>44</v>
      </c>
      <c r="L1455" t="s">
        <v>53</v>
      </c>
      <c r="M1455" t="s">
        <v>54</v>
      </c>
      <c r="N1455" t="s">
        <v>2400</v>
      </c>
      <c r="O1455">
        <v>0.55000000000000004</v>
      </c>
      <c r="P1455" t="s">
        <v>36</v>
      </c>
      <c r="Q1455" t="s">
        <v>56</v>
      </c>
      <c r="R1455" t="s">
        <v>74</v>
      </c>
      <c r="S1455" t="s">
        <v>2399</v>
      </c>
      <c r="T1455">
        <v>10562</v>
      </c>
      <c r="U1455" s="1">
        <v>42102</v>
      </c>
      <c r="V1455" s="1">
        <v>42102</v>
      </c>
      <c r="W1455">
        <v>12</v>
      </c>
      <c r="X1455" s="6">
        <v>147.19</v>
      </c>
      <c r="Y1455">
        <v>86466</v>
      </c>
      <c r="Z1455">
        <v>0</v>
      </c>
      <c r="AA1455" s="10">
        <v>60.75</v>
      </c>
      <c r="AB1455">
        <v>11.08</v>
      </c>
      <c r="AC1455" t="s">
        <v>3061</v>
      </c>
      <c r="AD1455" t="s">
        <v>3070</v>
      </c>
      <c r="AE1455" t="str">
        <f>IF(Orders[[#This Row],[Discount]]&gt;0, "Discounted", "Non-Discounted")</f>
        <v>Discounted</v>
      </c>
      <c r="AF1455">
        <f>IF(Orders[[#This Row],[Profit]]&lt;0,Orders[[#This Row],[Profit]], 0)</f>
        <v>0</v>
      </c>
      <c r="AG1455">
        <f>IF(Orders[[#This Row],[Profit]]&gt;0,Orders[[#This Row],[Profit]], 0)</f>
        <v>89.41</v>
      </c>
      <c r="AH1455" s="7">
        <f>IFERROR((Orders[[#This Row],[Sales]]/Orders[[#This Row],[Profit_Prodcut/]])*100, "")</f>
        <v>164.62364388770831</v>
      </c>
      <c r="AI1455" s="9">
        <f>Orders[[#This Row],[Discount]]</f>
        <v>7.0000000000000007E-2</v>
      </c>
    </row>
    <row r="1456" spans="1:35">
      <c r="A1456">
        <v>22374</v>
      </c>
      <c r="B1456" t="s">
        <v>40</v>
      </c>
      <c r="C1456" s="9">
        <v>0.08</v>
      </c>
      <c r="D1456" s="7">
        <v>27.03</v>
      </c>
      <c r="E1456">
        <v>4.55</v>
      </c>
      <c r="F1456">
        <v>1.49</v>
      </c>
      <c r="G1456">
        <v>2563</v>
      </c>
      <c r="H1456" t="s">
        <v>2401</v>
      </c>
      <c r="I1456" t="s">
        <v>52</v>
      </c>
      <c r="J1456" t="s">
        <v>43</v>
      </c>
      <c r="K1456" t="s">
        <v>32</v>
      </c>
      <c r="L1456" t="s">
        <v>112</v>
      </c>
      <c r="M1456" t="s">
        <v>62</v>
      </c>
      <c r="N1456" t="s">
        <v>1443</v>
      </c>
      <c r="O1456">
        <v>0.35</v>
      </c>
      <c r="P1456" t="s">
        <v>36</v>
      </c>
      <c r="Q1456" t="s">
        <v>64</v>
      </c>
      <c r="R1456" t="s">
        <v>65</v>
      </c>
      <c r="S1456" t="s">
        <v>2402</v>
      </c>
      <c r="T1456">
        <v>55432</v>
      </c>
      <c r="U1456" s="1">
        <v>42102</v>
      </c>
      <c r="V1456" s="1">
        <v>42103</v>
      </c>
      <c r="W1456">
        <v>9</v>
      </c>
      <c r="X1456" s="6">
        <v>39.17</v>
      </c>
      <c r="Y1456">
        <v>91447</v>
      </c>
      <c r="Z1456">
        <v>1</v>
      </c>
      <c r="AA1456" s="10">
        <v>69</v>
      </c>
      <c r="AB1456">
        <v>3.41</v>
      </c>
      <c r="AC1456" t="s">
        <v>3061</v>
      </c>
      <c r="AD1456" t="s">
        <v>3070</v>
      </c>
      <c r="AE1456" t="str">
        <f>IF(Orders[[#This Row],[Discount]]&gt;0, "Discounted", "Non-Discounted")</f>
        <v>Discounted</v>
      </c>
      <c r="AF1456">
        <f>IF(Orders[[#This Row],[Profit]]&lt;0,Orders[[#This Row],[Profit]], 0)</f>
        <v>0</v>
      </c>
      <c r="AG1456">
        <f>IF(Orders[[#This Row],[Profit]]&gt;0,Orders[[#This Row],[Profit]], 0)</f>
        <v>27.03</v>
      </c>
      <c r="AH1456" s="7">
        <f>IFERROR((Orders[[#This Row],[Sales]]/Orders[[#This Row],[Profit_Prodcut/]])*100, "")</f>
        <v>144.91305956344803</v>
      </c>
      <c r="AI1456" s="9">
        <f>Orders[[#This Row],[Discount]]</f>
        <v>0.08</v>
      </c>
    </row>
    <row r="1457" spans="1:35">
      <c r="A1457">
        <v>25095</v>
      </c>
      <c r="B1457" t="s">
        <v>50</v>
      </c>
      <c r="C1457" s="9">
        <v>0</v>
      </c>
      <c r="D1457" s="7">
        <v>-150.26</v>
      </c>
      <c r="E1457">
        <v>4.37</v>
      </c>
      <c r="F1457">
        <v>5.15</v>
      </c>
      <c r="G1457">
        <v>2570</v>
      </c>
      <c r="H1457" t="s">
        <v>2403</v>
      </c>
      <c r="I1457" t="s">
        <v>52</v>
      </c>
      <c r="J1457" t="s">
        <v>117</v>
      </c>
      <c r="K1457" t="s">
        <v>32</v>
      </c>
      <c r="L1457" t="s">
        <v>260</v>
      </c>
      <c r="M1457" t="s">
        <v>62</v>
      </c>
      <c r="N1457" t="s">
        <v>997</v>
      </c>
      <c r="O1457">
        <v>0.59</v>
      </c>
      <c r="P1457" t="s">
        <v>36</v>
      </c>
      <c r="Q1457" t="s">
        <v>37</v>
      </c>
      <c r="R1457" t="s">
        <v>48</v>
      </c>
      <c r="S1457" t="s">
        <v>2404</v>
      </c>
      <c r="T1457">
        <v>95616</v>
      </c>
      <c r="U1457" s="1">
        <v>42119</v>
      </c>
      <c r="V1457" s="1">
        <v>42121</v>
      </c>
      <c r="W1457">
        <v>19</v>
      </c>
      <c r="X1457" s="6">
        <v>87.85</v>
      </c>
      <c r="Y1457">
        <v>90327</v>
      </c>
      <c r="Z1457">
        <v>2</v>
      </c>
      <c r="AA1457" s="10">
        <v>-171.04</v>
      </c>
      <c r="AB1457">
        <v>0</v>
      </c>
      <c r="AC1457" t="s">
        <v>3061</v>
      </c>
      <c r="AD1457" t="s">
        <v>3071</v>
      </c>
      <c r="AE1457" t="str">
        <f>IF(Orders[[#This Row],[Discount]]&gt;0, "Discounted", "Non-Discounted")</f>
        <v>Non-Discounted</v>
      </c>
      <c r="AF1457">
        <f>IF(Orders[[#This Row],[Profit]]&lt;0,Orders[[#This Row],[Profit]], 0)</f>
        <v>-150.26</v>
      </c>
      <c r="AG1457">
        <f>IF(Orders[[#This Row],[Profit]]&gt;0,Orders[[#This Row],[Profit]], 0)</f>
        <v>0</v>
      </c>
      <c r="AH1457" s="7" t="str">
        <f>IFERROR((Orders[[#This Row],[Sales]]/Orders[[#This Row],[Profit_Prodcut/]])*100, "")</f>
        <v/>
      </c>
      <c r="AI1457" s="9">
        <f>Orders[[#This Row],[Discount]]</f>
        <v>0</v>
      </c>
    </row>
    <row r="1458" spans="1:35">
      <c r="A1458">
        <v>25096</v>
      </c>
      <c r="B1458" t="s">
        <v>50</v>
      </c>
      <c r="C1458" s="9">
        <v>0.01</v>
      </c>
      <c r="D1458" s="7">
        <v>4899.13</v>
      </c>
      <c r="E1458">
        <v>500.98</v>
      </c>
      <c r="F1458">
        <v>56</v>
      </c>
      <c r="G1458">
        <v>2570</v>
      </c>
      <c r="H1458" t="s">
        <v>2403</v>
      </c>
      <c r="I1458" t="s">
        <v>42</v>
      </c>
      <c r="J1458" t="s">
        <v>117</v>
      </c>
      <c r="K1458" t="s">
        <v>44</v>
      </c>
      <c r="L1458" t="s">
        <v>45</v>
      </c>
      <c r="M1458" t="s">
        <v>46</v>
      </c>
      <c r="N1458" t="s">
        <v>47</v>
      </c>
      <c r="O1458">
        <v>0.6</v>
      </c>
      <c r="P1458" t="s">
        <v>36</v>
      </c>
      <c r="Q1458" t="s">
        <v>37</v>
      </c>
      <c r="R1458" t="s">
        <v>48</v>
      </c>
      <c r="S1458" t="s">
        <v>2404</v>
      </c>
      <c r="T1458">
        <v>95616</v>
      </c>
      <c r="U1458" s="1">
        <v>42119</v>
      </c>
      <c r="V1458" s="1">
        <v>42120</v>
      </c>
      <c r="W1458">
        <v>14</v>
      </c>
      <c r="X1458" s="6">
        <v>7429.63</v>
      </c>
      <c r="Y1458">
        <v>90327</v>
      </c>
      <c r="Z1458">
        <v>1</v>
      </c>
      <c r="AA1458" s="10">
        <v>65.94</v>
      </c>
      <c r="AB1458">
        <v>75.05</v>
      </c>
      <c r="AC1458" t="s">
        <v>3061</v>
      </c>
      <c r="AD1458" t="s">
        <v>3070</v>
      </c>
      <c r="AE1458" t="str">
        <f>IF(Orders[[#This Row],[Discount]]&gt;0, "Discounted", "Non-Discounted")</f>
        <v>Discounted</v>
      </c>
      <c r="AF1458">
        <f>IF(Orders[[#This Row],[Profit]]&lt;0,Orders[[#This Row],[Profit]], 0)</f>
        <v>0</v>
      </c>
      <c r="AG1458">
        <f>IF(Orders[[#This Row],[Profit]]&gt;0,Orders[[#This Row],[Profit]], 0)</f>
        <v>4899.13</v>
      </c>
      <c r="AH1458" s="7">
        <f>IFERROR((Orders[[#This Row],[Sales]]/Orders[[#This Row],[Profit_Prodcut/]])*100, "")</f>
        <v>151.65202801313703</v>
      </c>
      <c r="AI1458" s="9">
        <f>Orders[[#This Row],[Discount]]</f>
        <v>0.01</v>
      </c>
    </row>
    <row r="1459" spans="1:35">
      <c r="A1459">
        <v>25097</v>
      </c>
      <c r="B1459" t="s">
        <v>50</v>
      </c>
      <c r="C1459" s="9">
        <v>0.02</v>
      </c>
      <c r="D1459" s="7">
        <v>44.71</v>
      </c>
      <c r="E1459">
        <v>12.58</v>
      </c>
      <c r="F1459">
        <v>5.16</v>
      </c>
      <c r="G1459">
        <v>2570</v>
      </c>
      <c r="H1459" t="s">
        <v>2403</v>
      </c>
      <c r="I1459" t="s">
        <v>52</v>
      </c>
      <c r="J1459" t="s">
        <v>117</v>
      </c>
      <c r="K1459" t="s">
        <v>44</v>
      </c>
      <c r="L1459" t="s">
        <v>53</v>
      </c>
      <c r="M1459" t="s">
        <v>62</v>
      </c>
      <c r="N1459" t="s">
        <v>2405</v>
      </c>
      <c r="O1459">
        <v>0.43</v>
      </c>
      <c r="P1459" t="s">
        <v>36</v>
      </c>
      <c r="Q1459" t="s">
        <v>37</v>
      </c>
      <c r="R1459" t="s">
        <v>48</v>
      </c>
      <c r="S1459" t="s">
        <v>2404</v>
      </c>
      <c r="T1459">
        <v>95616</v>
      </c>
      <c r="U1459" s="1">
        <v>42119</v>
      </c>
      <c r="V1459" s="1">
        <v>42119</v>
      </c>
      <c r="W1459">
        <v>18</v>
      </c>
      <c r="X1459" s="6">
        <v>224.29</v>
      </c>
      <c r="Y1459">
        <v>90327</v>
      </c>
      <c r="Z1459">
        <v>0</v>
      </c>
      <c r="AA1459" s="10">
        <v>19.93</v>
      </c>
      <c r="AB1459">
        <v>4.58</v>
      </c>
      <c r="AC1459" t="s">
        <v>3061</v>
      </c>
      <c r="AD1459" t="s">
        <v>3070</v>
      </c>
      <c r="AE1459" t="str">
        <f>IF(Orders[[#This Row],[Discount]]&gt;0, "Discounted", "Non-Discounted")</f>
        <v>Discounted</v>
      </c>
      <c r="AF1459">
        <f>IF(Orders[[#This Row],[Profit]]&lt;0,Orders[[#This Row],[Profit]], 0)</f>
        <v>0</v>
      </c>
      <c r="AG1459">
        <f>IF(Orders[[#This Row],[Profit]]&gt;0,Orders[[#This Row],[Profit]], 0)</f>
        <v>44.71</v>
      </c>
      <c r="AH1459" s="7">
        <f>IFERROR((Orders[[#This Row],[Sales]]/Orders[[#This Row],[Profit_Prodcut/]])*100, "")</f>
        <v>501.65511071348686</v>
      </c>
      <c r="AI1459" s="9">
        <f>Orders[[#This Row],[Discount]]</f>
        <v>0.02</v>
      </c>
    </row>
    <row r="1460" spans="1:35">
      <c r="A1460">
        <v>25098</v>
      </c>
      <c r="B1460" t="s">
        <v>50</v>
      </c>
      <c r="C1460" s="9">
        <v>0.1</v>
      </c>
      <c r="D1460" s="7">
        <v>-22.63</v>
      </c>
      <c r="E1460">
        <v>7.7</v>
      </c>
      <c r="F1460">
        <v>3.68</v>
      </c>
      <c r="G1460">
        <v>2570</v>
      </c>
      <c r="H1460" t="s">
        <v>2403</v>
      </c>
      <c r="I1460" t="s">
        <v>52</v>
      </c>
      <c r="J1460" t="s">
        <v>117</v>
      </c>
      <c r="K1460" t="s">
        <v>44</v>
      </c>
      <c r="L1460" t="s">
        <v>53</v>
      </c>
      <c r="M1460" t="s">
        <v>34</v>
      </c>
      <c r="N1460" t="s">
        <v>2406</v>
      </c>
      <c r="O1460">
        <v>0.52</v>
      </c>
      <c r="P1460" t="s">
        <v>36</v>
      </c>
      <c r="Q1460" t="s">
        <v>37</v>
      </c>
      <c r="R1460" t="s">
        <v>48</v>
      </c>
      <c r="S1460" t="s">
        <v>2404</v>
      </c>
      <c r="T1460">
        <v>95616</v>
      </c>
      <c r="U1460" s="1">
        <v>42119</v>
      </c>
      <c r="V1460" s="1">
        <v>42120</v>
      </c>
      <c r="W1460">
        <v>7</v>
      </c>
      <c r="X1460" s="6">
        <v>51.2</v>
      </c>
      <c r="Y1460">
        <v>90327</v>
      </c>
      <c r="Z1460">
        <v>1</v>
      </c>
      <c r="AA1460" s="10">
        <v>-44.19</v>
      </c>
      <c r="AB1460">
        <v>5.69</v>
      </c>
      <c r="AC1460" t="s">
        <v>3061</v>
      </c>
      <c r="AD1460" t="s">
        <v>3070</v>
      </c>
      <c r="AE1460" t="str">
        <f>IF(Orders[[#This Row],[Discount]]&gt;0, "Discounted", "Non-Discounted")</f>
        <v>Discounted</v>
      </c>
      <c r="AF1460">
        <f>IF(Orders[[#This Row],[Profit]]&lt;0,Orders[[#This Row],[Profit]], 0)</f>
        <v>-22.63</v>
      </c>
      <c r="AG1460">
        <f>IF(Orders[[#This Row],[Profit]]&gt;0,Orders[[#This Row],[Profit]], 0)</f>
        <v>0</v>
      </c>
      <c r="AH1460" s="7" t="str">
        <f>IFERROR((Orders[[#This Row],[Sales]]/Orders[[#This Row],[Profit_Prodcut/]])*100, "")</f>
        <v/>
      </c>
      <c r="AI1460" s="9">
        <f>Orders[[#This Row],[Discount]]</f>
        <v>0.1</v>
      </c>
    </row>
    <row r="1461" spans="1:35">
      <c r="A1461">
        <v>7096</v>
      </c>
      <c r="B1461" t="s">
        <v>50</v>
      </c>
      <c r="C1461" s="9">
        <v>0.01</v>
      </c>
      <c r="D1461" s="7">
        <v>4260.1099999999997</v>
      </c>
      <c r="E1461">
        <v>500.98</v>
      </c>
      <c r="F1461">
        <v>56</v>
      </c>
      <c r="G1461">
        <v>2571</v>
      </c>
      <c r="H1461" t="s">
        <v>2407</v>
      </c>
      <c r="I1461" t="s">
        <v>42</v>
      </c>
      <c r="J1461" t="s">
        <v>117</v>
      </c>
      <c r="K1461" t="s">
        <v>44</v>
      </c>
      <c r="L1461" t="s">
        <v>45</v>
      </c>
      <c r="M1461" t="s">
        <v>46</v>
      </c>
      <c r="N1461" t="s">
        <v>47</v>
      </c>
      <c r="O1461">
        <v>0.6</v>
      </c>
      <c r="P1461" t="s">
        <v>36</v>
      </c>
      <c r="Q1461" t="s">
        <v>56</v>
      </c>
      <c r="R1461" t="s">
        <v>74</v>
      </c>
      <c r="S1461" t="s">
        <v>93</v>
      </c>
      <c r="T1461">
        <v>10165</v>
      </c>
      <c r="U1461" s="1">
        <v>42119</v>
      </c>
      <c r="V1461" s="1">
        <v>42120</v>
      </c>
      <c r="W1461">
        <v>56</v>
      </c>
      <c r="X1461" s="6">
        <v>29718.53</v>
      </c>
      <c r="Y1461">
        <v>50656</v>
      </c>
      <c r="Z1461">
        <v>1</v>
      </c>
      <c r="AA1461" s="10">
        <v>14.33</v>
      </c>
      <c r="AB1461">
        <v>300.19</v>
      </c>
      <c r="AC1461" t="s">
        <v>3061</v>
      </c>
      <c r="AD1461" t="s">
        <v>3070</v>
      </c>
      <c r="AE1461" t="str">
        <f>IF(Orders[[#This Row],[Discount]]&gt;0, "Discounted", "Non-Discounted")</f>
        <v>Discounted</v>
      </c>
      <c r="AF1461">
        <f>IF(Orders[[#This Row],[Profit]]&lt;0,Orders[[#This Row],[Profit]], 0)</f>
        <v>0</v>
      </c>
      <c r="AG1461">
        <f>IF(Orders[[#This Row],[Profit]]&gt;0,Orders[[#This Row],[Profit]], 0)</f>
        <v>4260.1099999999997</v>
      </c>
      <c r="AH1461" s="7">
        <f>IFERROR((Orders[[#This Row],[Sales]]/Orders[[#This Row],[Profit_Prodcut/]])*100, "")</f>
        <v>697.60006197023085</v>
      </c>
      <c r="AI1461" s="9">
        <f>Orders[[#This Row],[Discount]]</f>
        <v>0.01</v>
      </c>
    </row>
    <row r="1462" spans="1:35">
      <c r="A1462">
        <v>7098</v>
      </c>
      <c r="B1462" t="s">
        <v>50</v>
      </c>
      <c r="C1462" s="9">
        <v>0.1</v>
      </c>
      <c r="D1462" s="7">
        <v>-25.14</v>
      </c>
      <c r="E1462">
        <v>7.7</v>
      </c>
      <c r="F1462">
        <v>3.68</v>
      </c>
      <c r="G1462">
        <v>2571</v>
      </c>
      <c r="H1462" t="s">
        <v>2407</v>
      </c>
      <c r="I1462" t="s">
        <v>52</v>
      </c>
      <c r="J1462" t="s">
        <v>117</v>
      </c>
      <c r="K1462" t="s">
        <v>44</v>
      </c>
      <c r="L1462" t="s">
        <v>53</v>
      </c>
      <c r="M1462" t="s">
        <v>34</v>
      </c>
      <c r="N1462" t="s">
        <v>2406</v>
      </c>
      <c r="O1462">
        <v>0.52</v>
      </c>
      <c r="P1462" t="s">
        <v>36</v>
      </c>
      <c r="Q1462" t="s">
        <v>56</v>
      </c>
      <c r="R1462" t="s">
        <v>74</v>
      </c>
      <c r="S1462" t="s">
        <v>93</v>
      </c>
      <c r="T1462">
        <v>10165</v>
      </c>
      <c r="U1462" s="1">
        <v>42119</v>
      </c>
      <c r="V1462" s="1">
        <v>42120</v>
      </c>
      <c r="W1462">
        <v>27</v>
      </c>
      <c r="X1462" s="6">
        <v>197.48</v>
      </c>
      <c r="Y1462">
        <v>50656</v>
      </c>
      <c r="Z1462">
        <v>1</v>
      </c>
      <c r="AA1462" s="10">
        <v>-12.73</v>
      </c>
      <c r="AB1462">
        <v>21.94</v>
      </c>
      <c r="AC1462" t="s">
        <v>3061</v>
      </c>
      <c r="AD1462" t="s">
        <v>3070</v>
      </c>
      <c r="AE1462" t="str">
        <f>IF(Orders[[#This Row],[Discount]]&gt;0, "Discounted", "Non-Discounted")</f>
        <v>Discounted</v>
      </c>
      <c r="AF1462">
        <f>IF(Orders[[#This Row],[Profit]]&lt;0,Orders[[#This Row],[Profit]], 0)</f>
        <v>-25.14</v>
      </c>
      <c r="AG1462">
        <f>IF(Orders[[#This Row],[Profit]]&gt;0,Orders[[#This Row],[Profit]], 0)</f>
        <v>0</v>
      </c>
      <c r="AH1462" s="7" t="str">
        <f>IFERROR((Orders[[#This Row],[Sales]]/Orders[[#This Row],[Profit_Prodcut/]])*100, "")</f>
        <v/>
      </c>
      <c r="AI1462" s="9">
        <f>Orders[[#This Row],[Discount]]</f>
        <v>0.1</v>
      </c>
    </row>
    <row r="1463" spans="1:35">
      <c r="A1463">
        <v>20938</v>
      </c>
      <c r="B1463" t="s">
        <v>109</v>
      </c>
      <c r="C1463" s="9">
        <v>0.04</v>
      </c>
      <c r="D1463" s="7">
        <v>309.70999999999998</v>
      </c>
      <c r="E1463">
        <v>8.6</v>
      </c>
      <c r="F1463">
        <v>6.19</v>
      </c>
      <c r="G1463">
        <v>2578</v>
      </c>
      <c r="H1463" t="s">
        <v>2408</v>
      </c>
      <c r="I1463" t="s">
        <v>52</v>
      </c>
      <c r="J1463" t="s">
        <v>43</v>
      </c>
      <c r="K1463" t="s">
        <v>32</v>
      </c>
      <c r="L1463" t="s">
        <v>112</v>
      </c>
      <c r="M1463" t="s">
        <v>62</v>
      </c>
      <c r="N1463" t="s">
        <v>927</v>
      </c>
      <c r="O1463">
        <v>0.38</v>
      </c>
      <c r="P1463" t="s">
        <v>36</v>
      </c>
      <c r="Q1463" t="s">
        <v>139</v>
      </c>
      <c r="R1463" t="s">
        <v>1280</v>
      </c>
      <c r="S1463" t="s">
        <v>2409</v>
      </c>
      <c r="T1463">
        <v>36801</v>
      </c>
      <c r="U1463" s="1">
        <v>42126</v>
      </c>
      <c r="V1463" s="1">
        <v>42128</v>
      </c>
      <c r="W1463">
        <v>5</v>
      </c>
      <c r="X1463" s="6">
        <v>46.85</v>
      </c>
      <c r="Y1463">
        <v>88298</v>
      </c>
      <c r="Z1463">
        <v>2</v>
      </c>
      <c r="AA1463" s="10">
        <v>661.07</v>
      </c>
      <c r="AB1463">
        <v>1.95</v>
      </c>
      <c r="AC1463" t="s">
        <v>3060</v>
      </c>
      <c r="AD1463" t="s">
        <v>3070</v>
      </c>
      <c r="AE1463" t="str">
        <f>IF(Orders[[#This Row],[Discount]]&gt;0, "Discounted", "Non-Discounted")</f>
        <v>Discounted</v>
      </c>
      <c r="AF1463">
        <f>IF(Orders[[#This Row],[Profit]]&lt;0,Orders[[#This Row],[Profit]], 0)</f>
        <v>0</v>
      </c>
      <c r="AG1463">
        <f>IF(Orders[[#This Row],[Profit]]&gt;0,Orders[[#This Row],[Profit]], 0)</f>
        <v>309.70999999999998</v>
      </c>
      <c r="AH1463" s="7">
        <f>IFERROR((Orders[[#This Row],[Sales]]/Orders[[#This Row],[Profit_Prodcut/]])*100, "")</f>
        <v>15.127054341157859</v>
      </c>
      <c r="AI1463" s="9">
        <f>Orders[[#This Row],[Discount]]</f>
        <v>0.04</v>
      </c>
    </row>
    <row r="1464" spans="1:35">
      <c r="A1464">
        <v>20939</v>
      </c>
      <c r="B1464" t="s">
        <v>109</v>
      </c>
      <c r="C1464" s="9">
        <v>0.01</v>
      </c>
      <c r="D1464" s="7">
        <v>-128.86000000000001</v>
      </c>
      <c r="E1464">
        <v>3.58</v>
      </c>
      <c r="F1464">
        <v>1.63</v>
      </c>
      <c r="G1464">
        <v>2578</v>
      </c>
      <c r="H1464" t="s">
        <v>2408</v>
      </c>
      <c r="I1464" t="s">
        <v>52</v>
      </c>
      <c r="J1464" t="s">
        <v>43</v>
      </c>
      <c r="K1464" t="s">
        <v>32</v>
      </c>
      <c r="L1464" t="s">
        <v>69</v>
      </c>
      <c r="M1464" t="s">
        <v>34</v>
      </c>
      <c r="N1464" t="s">
        <v>70</v>
      </c>
      <c r="O1464">
        <v>0.36</v>
      </c>
      <c r="P1464" t="s">
        <v>36</v>
      </c>
      <c r="Q1464" t="s">
        <v>139</v>
      </c>
      <c r="R1464" t="s">
        <v>1280</v>
      </c>
      <c r="S1464" t="s">
        <v>2409</v>
      </c>
      <c r="T1464">
        <v>36801</v>
      </c>
      <c r="U1464" s="1">
        <v>42126</v>
      </c>
      <c r="V1464" s="1">
        <v>42130</v>
      </c>
      <c r="W1464">
        <v>26</v>
      </c>
      <c r="X1464" s="6">
        <v>93.57</v>
      </c>
      <c r="Y1464">
        <v>88298</v>
      </c>
      <c r="Z1464">
        <v>4</v>
      </c>
      <c r="AA1464" s="10">
        <v>-137.71</v>
      </c>
      <c r="AB1464">
        <v>0.95</v>
      </c>
      <c r="AC1464" t="s">
        <v>3060</v>
      </c>
      <c r="AD1464" t="s">
        <v>3070</v>
      </c>
      <c r="AE1464" t="str">
        <f>IF(Orders[[#This Row],[Discount]]&gt;0, "Discounted", "Non-Discounted")</f>
        <v>Discounted</v>
      </c>
      <c r="AF1464">
        <f>IF(Orders[[#This Row],[Profit]]&lt;0,Orders[[#This Row],[Profit]], 0)</f>
        <v>-128.86000000000001</v>
      </c>
      <c r="AG1464">
        <f>IF(Orders[[#This Row],[Profit]]&gt;0,Orders[[#This Row],[Profit]], 0)</f>
        <v>0</v>
      </c>
      <c r="AH1464" s="7" t="str">
        <f>IFERROR((Orders[[#This Row],[Sales]]/Orders[[#This Row],[Profit_Prodcut/]])*100, "")</f>
        <v/>
      </c>
      <c r="AI1464" s="9">
        <f>Orders[[#This Row],[Discount]]</f>
        <v>0.01</v>
      </c>
    </row>
    <row r="1465" spans="1:35">
      <c r="A1465">
        <v>20940</v>
      </c>
      <c r="B1465" t="s">
        <v>109</v>
      </c>
      <c r="C1465" s="9">
        <v>0.08</v>
      </c>
      <c r="D1465" s="7">
        <v>-36.950000000000003</v>
      </c>
      <c r="E1465">
        <v>105.49</v>
      </c>
      <c r="F1465">
        <v>41.64</v>
      </c>
      <c r="G1465">
        <v>2578</v>
      </c>
      <c r="H1465" t="s">
        <v>2408</v>
      </c>
      <c r="I1465" t="s">
        <v>42</v>
      </c>
      <c r="J1465" t="s">
        <v>43</v>
      </c>
      <c r="K1465" t="s">
        <v>44</v>
      </c>
      <c r="L1465" t="s">
        <v>155</v>
      </c>
      <c r="M1465" t="s">
        <v>124</v>
      </c>
      <c r="N1465" t="s">
        <v>2410</v>
      </c>
      <c r="O1465">
        <v>0.75</v>
      </c>
      <c r="P1465" t="s">
        <v>36</v>
      </c>
      <c r="Q1465" t="s">
        <v>139</v>
      </c>
      <c r="R1465" t="s">
        <v>1280</v>
      </c>
      <c r="S1465" t="s">
        <v>2409</v>
      </c>
      <c r="T1465">
        <v>36801</v>
      </c>
      <c r="U1465" s="1">
        <v>42126</v>
      </c>
      <c r="V1465" s="1">
        <v>42133</v>
      </c>
      <c r="W1465">
        <v>34</v>
      </c>
      <c r="X1465" s="6">
        <v>2694.49</v>
      </c>
      <c r="Y1465">
        <v>88298</v>
      </c>
      <c r="Z1465">
        <v>7</v>
      </c>
      <c r="AA1465" s="10">
        <v>-1.37</v>
      </c>
      <c r="AB1465">
        <v>234.3</v>
      </c>
      <c r="AC1465" t="s">
        <v>3060</v>
      </c>
      <c r="AD1465" t="s">
        <v>3070</v>
      </c>
      <c r="AE1465" t="str">
        <f>IF(Orders[[#This Row],[Discount]]&gt;0, "Discounted", "Non-Discounted")</f>
        <v>Discounted</v>
      </c>
      <c r="AF1465">
        <f>IF(Orders[[#This Row],[Profit]]&lt;0,Orders[[#This Row],[Profit]], 0)</f>
        <v>-36.950000000000003</v>
      </c>
      <c r="AG1465">
        <f>IF(Orders[[#This Row],[Profit]]&gt;0,Orders[[#This Row],[Profit]], 0)</f>
        <v>0</v>
      </c>
      <c r="AH1465" s="7" t="str">
        <f>IFERROR((Orders[[#This Row],[Sales]]/Orders[[#This Row],[Profit_Prodcut/]])*100, "")</f>
        <v/>
      </c>
      <c r="AI1465" s="9">
        <f>Orders[[#This Row],[Discount]]</f>
        <v>0.08</v>
      </c>
    </row>
    <row r="1466" spans="1:35">
      <c r="A1466">
        <v>23705</v>
      </c>
      <c r="B1466" t="s">
        <v>28</v>
      </c>
      <c r="C1466" s="9">
        <v>0.09</v>
      </c>
      <c r="D1466" s="7">
        <v>-274.5</v>
      </c>
      <c r="E1466">
        <v>212.6</v>
      </c>
      <c r="F1466">
        <v>52.2</v>
      </c>
      <c r="G1466">
        <v>2579</v>
      </c>
      <c r="H1466" t="s">
        <v>2411</v>
      </c>
      <c r="I1466" t="s">
        <v>42</v>
      </c>
      <c r="J1466" t="s">
        <v>43</v>
      </c>
      <c r="K1466" t="s">
        <v>44</v>
      </c>
      <c r="L1466" t="s">
        <v>155</v>
      </c>
      <c r="M1466" t="s">
        <v>124</v>
      </c>
      <c r="N1466" t="s">
        <v>1350</v>
      </c>
      <c r="O1466">
        <v>0.64</v>
      </c>
      <c r="P1466" t="s">
        <v>36</v>
      </c>
      <c r="Q1466" t="s">
        <v>139</v>
      </c>
      <c r="R1466" t="s">
        <v>1280</v>
      </c>
      <c r="S1466" t="s">
        <v>2412</v>
      </c>
      <c r="T1466">
        <v>36869</v>
      </c>
      <c r="U1466" s="1">
        <v>42007</v>
      </c>
      <c r="V1466" s="1">
        <v>42008</v>
      </c>
      <c r="W1466">
        <v>1</v>
      </c>
      <c r="X1466" s="6">
        <v>174.5</v>
      </c>
      <c r="Y1466">
        <v>88296</v>
      </c>
      <c r="Z1466">
        <v>1</v>
      </c>
      <c r="AA1466" s="10">
        <v>-157.31</v>
      </c>
      <c r="AB1466">
        <v>17.260000000000002</v>
      </c>
      <c r="AC1466" t="s">
        <v>3057</v>
      </c>
      <c r="AD1466" t="s">
        <v>3070</v>
      </c>
      <c r="AE1466" t="str">
        <f>IF(Orders[[#This Row],[Discount]]&gt;0, "Discounted", "Non-Discounted")</f>
        <v>Discounted</v>
      </c>
      <c r="AF1466">
        <f>IF(Orders[[#This Row],[Profit]]&lt;0,Orders[[#This Row],[Profit]], 0)</f>
        <v>-274.5</v>
      </c>
      <c r="AG1466">
        <f>IF(Orders[[#This Row],[Profit]]&gt;0,Orders[[#This Row],[Profit]], 0)</f>
        <v>0</v>
      </c>
      <c r="AH1466" s="7" t="str">
        <f>IFERROR((Orders[[#This Row],[Sales]]/Orders[[#This Row],[Profit_Prodcut/]])*100, "")</f>
        <v/>
      </c>
      <c r="AI1466" s="9">
        <f>Orders[[#This Row],[Discount]]</f>
        <v>0.09</v>
      </c>
    </row>
    <row r="1467" spans="1:35">
      <c r="A1467">
        <v>22508</v>
      </c>
      <c r="B1467" t="s">
        <v>59</v>
      </c>
      <c r="C1467" s="9">
        <v>7.0000000000000007E-2</v>
      </c>
      <c r="D1467" s="7">
        <v>0.59</v>
      </c>
      <c r="E1467">
        <v>1.76</v>
      </c>
      <c r="F1467">
        <v>4.8600000000000003</v>
      </c>
      <c r="G1467">
        <v>2579</v>
      </c>
      <c r="H1467" t="s">
        <v>2411</v>
      </c>
      <c r="I1467" t="s">
        <v>52</v>
      </c>
      <c r="J1467" t="s">
        <v>43</v>
      </c>
      <c r="K1467" t="s">
        <v>44</v>
      </c>
      <c r="L1467" t="s">
        <v>53</v>
      </c>
      <c r="M1467" t="s">
        <v>62</v>
      </c>
      <c r="N1467" t="s">
        <v>1777</v>
      </c>
      <c r="O1467">
        <v>0.41</v>
      </c>
      <c r="P1467" t="s">
        <v>36</v>
      </c>
      <c r="Q1467" t="s">
        <v>139</v>
      </c>
      <c r="R1467" t="s">
        <v>1280</v>
      </c>
      <c r="S1467" t="s">
        <v>2412</v>
      </c>
      <c r="T1467">
        <v>36869</v>
      </c>
      <c r="U1467" s="1">
        <v>42021</v>
      </c>
      <c r="V1467" s="1">
        <v>42021</v>
      </c>
      <c r="W1467">
        <v>15</v>
      </c>
      <c r="X1467" s="6">
        <v>26.01</v>
      </c>
      <c r="Y1467">
        <v>88297</v>
      </c>
      <c r="Z1467">
        <v>0</v>
      </c>
      <c r="AA1467" s="10">
        <v>2.2599999999999998</v>
      </c>
      <c r="AB1467">
        <v>1.96</v>
      </c>
      <c r="AC1467" t="s">
        <v>3057</v>
      </c>
      <c r="AD1467" t="s">
        <v>3070</v>
      </c>
      <c r="AE1467" t="str">
        <f>IF(Orders[[#This Row],[Discount]]&gt;0, "Discounted", "Non-Discounted")</f>
        <v>Discounted</v>
      </c>
      <c r="AF1467">
        <f>IF(Orders[[#This Row],[Profit]]&lt;0,Orders[[#This Row],[Profit]], 0)</f>
        <v>0</v>
      </c>
      <c r="AG1467">
        <f>IF(Orders[[#This Row],[Profit]]&gt;0,Orders[[#This Row],[Profit]], 0)</f>
        <v>0.59</v>
      </c>
      <c r="AH1467" s="7">
        <f>IFERROR((Orders[[#This Row],[Sales]]/Orders[[#This Row],[Profit_Prodcut/]])*100, "")</f>
        <v>4408.4745762711873</v>
      </c>
      <c r="AI1467" s="9">
        <f>Orders[[#This Row],[Discount]]</f>
        <v>7.0000000000000007E-2</v>
      </c>
    </row>
    <row r="1468" spans="1:35">
      <c r="A1468">
        <v>19123</v>
      </c>
      <c r="B1468" t="s">
        <v>59</v>
      </c>
      <c r="C1468" s="9">
        <v>0.04</v>
      </c>
      <c r="D1468" s="7">
        <v>-251.4</v>
      </c>
      <c r="E1468">
        <v>510.14</v>
      </c>
      <c r="F1468">
        <v>14.7</v>
      </c>
      <c r="G1468">
        <v>2583</v>
      </c>
      <c r="H1468" t="s">
        <v>2413</v>
      </c>
      <c r="I1468" t="s">
        <v>42</v>
      </c>
      <c r="J1468" t="s">
        <v>43</v>
      </c>
      <c r="K1468" t="s">
        <v>80</v>
      </c>
      <c r="L1468" t="s">
        <v>88</v>
      </c>
      <c r="M1468" t="s">
        <v>46</v>
      </c>
      <c r="N1468" t="s">
        <v>2414</v>
      </c>
      <c r="O1468">
        <v>0.56000000000000005</v>
      </c>
      <c r="P1468" t="s">
        <v>36</v>
      </c>
      <c r="Q1468" t="s">
        <v>64</v>
      </c>
      <c r="R1468" t="s">
        <v>303</v>
      </c>
      <c r="S1468" t="s">
        <v>2415</v>
      </c>
      <c r="T1468">
        <v>49423</v>
      </c>
      <c r="U1468" s="1">
        <v>42162</v>
      </c>
      <c r="V1468" s="1">
        <v>42164</v>
      </c>
      <c r="W1468">
        <v>3</v>
      </c>
      <c r="X1468" s="6">
        <v>1527.97</v>
      </c>
      <c r="Y1468">
        <v>89657</v>
      </c>
      <c r="Z1468">
        <v>2</v>
      </c>
      <c r="AA1468" s="10">
        <v>-16.45</v>
      </c>
      <c r="AB1468">
        <v>63.67</v>
      </c>
      <c r="AC1468" t="s">
        <v>3058</v>
      </c>
      <c r="AD1468" t="s">
        <v>3070</v>
      </c>
      <c r="AE1468" t="str">
        <f>IF(Orders[[#This Row],[Discount]]&gt;0, "Discounted", "Non-Discounted")</f>
        <v>Discounted</v>
      </c>
      <c r="AF1468">
        <f>IF(Orders[[#This Row],[Profit]]&lt;0,Orders[[#This Row],[Profit]], 0)</f>
        <v>-251.4</v>
      </c>
      <c r="AG1468">
        <f>IF(Orders[[#This Row],[Profit]]&gt;0,Orders[[#This Row],[Profit]], 0)</f>
        <v>0</v>
      </c>
      <c r="AH1468" s="7" t="str">
        <f>IFERROR((Orders[[#This Row],[Sales]]/Orders[[#This Row],[Profit_Prodcut/]])*100, "")</f>
        <v/>
      </c>
      <c r="AI1468" s="9">
        <f>Orders[[#This Row],[Discount]]</f>
        <v>0.04</v>
      </c>
    </row>
    <row r="1469" spans="1:35">
      <c r="A1469">
        <v>19124</v>
      </c>
      <c r="B1469" t="s">
        <v>59</v>
      </c>
      <c r="C1469" s="9">
        <v>0</v>
      </c>
      <c r="D1469" s="7">
        <v>-2.35</v>
      </c>
      <c r="E1469">
        <v>4.76</v>
      </c>
      <c r="F1469">
        <v>3.01</v>
      </c>
      <c r="G1469">
        <v>2583</v>
      </c>
      <c r="H1469" t="s">
        <v>2413</v>
      </c>
      <c r="I1469" t="s">
        <v>52</v>
      </c>
      <c r="J1469" t="s">
        <v>43</v>
      </c>
      <c r="K1469" t="s">
        <v>32</v>
      </c>
      <c r="L1469" t="s">
        <v>96</v>
      </c>
      <c r="M1469" t="s">
        <v>34</v>
      </c>
      <c r="N1469" t="s">
        <v>2416</v>
      </c>
      <c r="O1469">
        <v>0.36</v>
      </c>
      <c r="P1469" t="s">
        <v>36</v>
      </c>
      <c r="Q1469" t="s">
        <v>64</v>
      </c>
      <c r="R1469" t="s">
        <v>303</v>
      </c>
      <c r="S1469" t="s">
        <v>2415</v>
      </c>
      <c r="T1469">
        <v>49423</v>
      </c>
      <c r="U1469" s="1">
        <v>42162</v>
      </c>
      <c r="V1469" s="1">
        <v>42164</v>
      </c>
      <c r="W1469">
        <v>23</v>
      </c>
      <c r="X1469" s="6">
        <v>110.86</v>
      </c>
      <c r="Y1469">
        <v>89657</v>
      </c>
      <c r="Z1469">
        <v>2</v>
      </c>
      <c r="AA1469" s="10">
        <v>-2.12</v>
      </c>
      <c r="AB1469">
        <v>0</v>
      </c>
      <c r="AC1469" t="s">
        <v>3058</v>
      </c>
      <c r="AD1469" t="s">
        <v>3071</v>
      </c>
      <c r="AE1469" t="str">
        <f>IF(Orders[[#This Row],[Discount]]&gt;0, "Discounted", "Non-Discounted")</f>
        <v>Non-Discounted</v>
      </c>
      <c r="AF1469">
        <f>IF(Orders[[#This Row],[Profit]]&lt;0,Orders[[#This Row],[Profit]], 0)</f>
        <v>-2.35</v>
      </c>
      <c r="AG1469">
        <f>IF(Orders[[#This Row],[Profit]]&gt;0,Orders[[#This Row],[Profit]], 0)</f>
        <v>0</v>
      </c>
      <c r="AH1469" s="7" t="str">
        <f>IFERROR((Orders[[#This Row],[Sales]]/Orders[[#This Row],[Profit_Prodcut/]])*100, "")</f>
        <v/>
      </c>
      <c r="AI1469" s="9">
        <f>Orders[[#This Row],[Discount]]</f>
        <v>0</v>
      </c>
    </row>
    <row r="1470" spans="1:35">
      <c r="A1470">
        <v>19134</v>
      </c>
      <c r="B1470" t="s">
        <v>50</v>
      </c>
      <c r="C1470" s="9">
        <v>0.04</v>
      </c>
      <c r="D1470" s="7">
        <v>67.61</v>
      </c>
      <c r="E1470">
        <v>6.3</v>
      </c>
      <c r="F1470">
        <v>0.5</v>
      </c>
      <c r="G1470">
        <v>2584</v>
      </c>
      <c r="H1470" t="s">
        <v>2417</v>
      </c>
      <c r="I1470" t="s">
        <v>52</v>
      </c>
      <c r="J1470" t="s">
        <v>43</v>
      </c>
      <c r="K1470" t="s">
        <v>32</v>
      </c>
      <c r="L1470" t="s">
        <v>137</v>
      </c>
      <c r="M1470" t="s">
        <v>62</v>
      </c>
      <c r="N1470" t="s">
        <v>1160</v>
      </c>
      <c r="O1470">
        <v>0.39</v>
      </c>
      <c r="P1470" t="s">
        <v>36</v>
      </c>
      <c r="Q1470" t="s">
        <v>64</v>
      </c>
      <c r="R1470" t="s">
        <v>303</v>
      </c>
      <c r="S1470" t="s">
        <v>2418</v>
      </c>
      <c r="T1470">
        <v>48141</v>
      </c>
      <c r="U1470" s="1">
        <v>42164</v>
      </c>
      <c r="V1470" s="1">
        <v>42166</v>
      </c>
      <c r="W1470">
        <v>15</v>
      </c>
      <c r="X1470" s="6">
        <v>97.98</v>
      </c>
      <c r="Y1470">
        <v>89658</v>
      </c>
      <c r="Z1470">
        <v>2</v>
      </c>
      <c r="AA1470" s="10">
        <v>69</v>
      </c>
      <c r="AB1470">
        <v>4.08</v>
      </c>
      <c r="AC1470" t="s">
        <v>3058</v>
      </c>
      <c r="AD1470" t="s">
        <v>3070</v>
      </c>
      <c r="AE1470" t="str">
        <f>IF(Orders[[#This Row],[Discount]]&gt;0, "Discounted", "Non-Discounted")</f>
        <v>Discounted</v>
      </c>
      <c r="AF1470">
        <f>IF(Orders[[#This Row],[Profit]]&lt;0,Orders[[#This Row],[Profit]], 0)</f>
        <v>0</v>
      </c>
      <c r="AG1470">
        <f>IF(Orders[[#This Row],[Profit]]&gt;0,Orders[[#This Row],[Profit]], 0)</f>
        <v>67.61</v>
      </c>
      <c r="AH1470" s="7">
        <f>IFERROR((Orders[[#This Row],[Sales]]/Orders[[#This Row],[Profit_Prodcut/]])*100, "")</f>
        <v>144.91939062268895</v>
      </c>
      <c r="AI1470" s="9">
        <f>Orders[[#This Row],[Discount]]</f>
        <v>0.04</v>
      </c>
    </row>
    <row r="1471" spans="1:35">
      <c r="A1471">
        <v>20976</v>
      </c>
      <c r="B1471" t="s">
        <v>59</v>
      </c>
      <c r="C1471" s="9">
        <v>0.01</v>
      </c>
      <c r="D1471" s="7">
        <v>-46.52</v>
      </c>
      <c r="E1471">
        <v>6.48</v>
      </c>
      <c r="F1471">
        <v>6.57</v>
      </c>
      <c r="G1471">
        <v>2587</v>
      </c>
      <c r="H1471" t="s">
        <v>2419</v>
      </c>
      <c r="I1471" t="s">
        <v>30</v>
      </c>
      <c r="J1471" t="s">
        <v>43</v>
      </c>
      <c r="K1471" t="s">
        <v>32</v>
      </c>
      <c r="L1471" t="s">
        <v>96</v>
      </c>
      <c r="M1471" t="s">
        <v>62</v>
      </c>
      <c r="N1471" t="s">
        <v>2420</v>
      </c>
      <c r="O1471">
        <v>0.37</v>
      </c>
      <c r="P1471" t="s">
        <v>36</v>
      </c>
      <c r="Q1471" t="s">
        <v>64</v>
      </c>
      <c r="R1471" t="s">
        <v>1860</v>
      </c>
      <c r="S1471" t="s">
        <v>2421</v>
      </c>
      <c r="T1471">
        <v>54220</v>
      </c>
      <c r="U1471" s="1">
        <v>42063</v>
      </c>
      <c r="V1471" s="1">
        <v>42063</v>
      </c>
      <c r="W1471">
        <v>18</v>
      </c>
      <c r="X1471" s="6">
        <v>127.83</v>
      </c>
      <c r="Y1471">
        <v>91166</v>
      </c>
      <c r="Z1471">
        <v>0</v>
      </c>
      <c r="AA1471" s="10">
        <v>-36.4</v>
      </c>
      <c r="AB1471">
        <v>1.29</v>
      </c>
      <c r="AC1471" t="s">
        <v>3059</v>
      </c>
      <c r="AD1471" t="s">
        <v>3070</v>
      </c>
      <c r="AE1471" t="str">
        <f>IF(Orders[[#This Row],[Discount]]&gt;0, "Discounted", "Non-Discounted")</f>
        <v>Discounted</v>
      </c>
      <c r="AF1471">
        <f>IF(Orders[[#This Row],[Profit]]&lt;0,Orders[[#This Row],[Profit]], 0)</f>
        <v>-46.52</v>
      </c>
      <c r="AG1471">
        <f>IF(Orders[[#This Row],[Profit]]&gt;0,Orders[[#This Row],[Profit]], 0)</f>
        <v>0</v>
      </c>
      <c r="AH1471" s="7" t="str">
        <f>IFERROR((Orders[[#This Row],[Sales]]/Orders[[#This Row],[Profit_Prodcut/]])*100, "")</f>
        <v/>
      </c>
      <c r="AI1471" s="9">
        <f>Orders[[#This Row],[Discount]]</f>
        <v>0.01</v>
      </c>
    </row>
    <row r="1472" spans="1:35">
      <c r="A1472">
        <v>20810</v>
      </c>
      <c r="B1472" t="s">
        <v>40</v>
      </c>
      <c r="C1472" s="9">
        <v>0.02</v>
      </c>
      <c r="D1472" s="7">
        <v>200.02</v>
      </c>
      <c r="E1472">
        <v>22.72</v>
      </c>
      <c r="F1472">
        <v>8.99</v>
      </c>
      <c r="G1472">
        <v>2587</v>
      </c>
      <c r="H1472" t="s">
        <v>2419</v>
      </c>
      <c r="I1472" t="s">
        <v>52</v>
      </c>
      <c r="J1472" t="s">
        <v>43</v>
      </c>
      <c r="K1472" t="s">
        <v>44</v>
      </c>
      <c r="L1472" t="s">
        <v>53</v>
      </c>
      <c r="M1472" t="s">
        <v>54</v>
      </c>
      <c r="N1472" t="s">
        <v>785</v>
      </c>
      <c r="O1472">
        <v>0.44</v>
      </c>
      <c r="P1472" t="s">
        <v>36</v>
      </c>
      <c r="Q1472" t="s">
        <v>64</v>
      </c>
      <c r="R1472" t="s">
        <v>1860</v>
      </c>
      <c r="S1472" t="s">
        <v>2421</v>
      </c>
      <c r="T1472">
        <v>54220</v>
      </c>
      <c r="U1472" s="1">
        <v>42181</v>
      </c>
      <c r="V1472" s="1">
        <v>42181</v>
      </c>
      <c r="W1472">
        <v>12</v>
      </c>
      <c r="X1472" s="6">
        <v>289.88</v>
      </c>
      <c r="Y1472">
        <v>91167</v>
      </c>
      <c r="Z1472">
        <v>0</v>
      </c>
      <c r="AA1472" s="10">
        <v>69</v>
      </c>
      <c r="AB1472">
        <v>5.92</v>
      </c>
      <c r="AC1472" t="s">
        <v>3058</v>
      </c>
      <c r="AD1472" t="s">
        <v>3070</v>
      </c>
      <c r="AE1472" t="str">
        <f>IF(Orders[[#This Row],[Discount]]&gt;0, "Discounted", "Non-Discounted")</f>
        <v>Discounted</v>
      </c>
      <c r="AF1472">
        <f>IF(Orders[[#This Row],[Profit]]&lt;0,Orders[[#This Row],[Profit]], 0)</f>
        <v>0</v>
      </c>
      <c r="AG1472">
        <f>IF(Orders[[#This Row],[Profit]]&gt;0,Orders[[#This Row],[Profit]], 0)</f>
        <v>200.02</v>
      </c>
      <c r="AH1472" s="7">
        <f>IFERROR((Orders[[#This Row],[Sales]]/Orders[[#This Row],[Profit_Prodcut/]])*100, "")</f>
        <v>144.92550744925506</v>
      </c>
      <c r="AI1472" s="9">
        <f>Orders[[#This Row],[Discount]]</f>
        <v>0.02</v>
      </c>
    </row>
    <row r="1473" spans="1:35">
      <c r="A1473">
        <v>22275</v>
      </c>
      <c r="B1473" t="s">
        <v>109</v>
      </c>
      <c r="C1473" s="9">
        <v>0.02</v>
      </c>
      <c r="D1473" s="7">
        <v>-39.61</v>
      </c>
      <c r="E1473">
        <v>419.19</v>
      </c>
      <c r="F1473">
        <v>19.989999999999998</v>
      </c>
      <c r="G1473">
        <v>2593</v>
      </c>
      <c r="H1473" t="s">
        <v>2422</v>
      </c>
      <c r="I1473" t="s">
        <v>52</v>
      </c>
      <c r="J1473" t="s">
        <v>31</v>
      </c>
      <c r="K1473" t="s">
        <v>32</v>
      </c>
      <c r="L1473" t="s">
        <v>144</v>
      </c>
      <c r="M1473" t="s">
        <v>62</v>
      </c>
      <c r="N1473" t="s">
        <v>744</v>
      </c>
      <c r="O1473">
        <v>0.57999999999999996</v>
      </c>
      <c r="P1473" t="s">
        <v>36</v>
      </c>
      <c r="Q1473" t="s">
        <v>139</v>
      </c>
      <c r="R1473" t="s">
        <v>390</v>
      </c>
      <c r="S1473" t="s">
        <v>2423</v>
      </c>
      <c r="T1473">
        <v>30605</v>
      </c>
      <c r="U1473" s="1">
        <v>42111</v>
      </c>
      <c r="V1473" s="1">
        <v>42111</v>
      </c>
      <c r="W1473">
        <v>10</v>
      </c>
      <c r="X1473" s="6">
        <v>4354.55</v>
      </c>
      <c r="Y1473">
        <v>87772</v>
      </c>
      <c r="Z1473">
        <v>0</v>
      </c>
      <c r="AA1473" s="10">
        <v>-0.91</v>
      </c>
      <c r="AB1473">
        <v>88.87</v>
      </c>
      <c r="AC1473" t="s">
        <v>3061</v>
      </c>
      <c r="AD1473" t="s">
        <v>3070</v>
      </c>
      <c r="AE1473" t="str">
        <f>IF(Orders[[#This Row],[Discount]]&gt;0, "Discounted", "Non-Discounted")</f>
        <v>Discounted</v>
      </c>
      <c r="AF1473">
        <f>IF(Orders[[#This Row],[Profit]]&lt;0,Orders[[#This Row],[Profit]], 0)</f>
        <v>-39.61</v>
      </c>
      <c r="AG1473">
        <f>IF(Orders[[#This Row],[Profit]]&gt;0,Orders[[#This Row],[Profit]], 0)</f>
        <v>0</v>
      </c>
      <c r="AH1473" s="7" t="str">
        <f>IFERROR((Orders[[#This Row],[Sales]]/Orders[[#This Row],[Profit_Prodcut/]])*100, "")</f>
        <v/>
      </c>
      <c r="AI1473" s="9">
        <f>Orders[[#This Row],[Discount]]</f>
        <v>0.02</v>
      </c>
    </row>
    <row r="1474" spans="1:35">
      <c r="A1474">
        <v>23765</v>
      </c>
      <c r="B1474" t="s">
        <v>109</v>
      </c>
      <c r="C1474" s="9">
        <v>0.01</v>
      </c>
      <c r="D1474" s="7">
        <v>311.73</v>
      </c>
      <c r="E1474">
        <v>85.99</v>
      </c>
      <c r="F1474">
        <v>0.99</v>
      </c>
      <c r="G1474">
        <v>2593</v>
      </c>
      <c r="H1474" t="s">
        <v>2422</v>
      </c>
      <c r="I1474" t="s">
        <v>52</v>
      </c>
      <c r="J1474" t="s">
        <v>31</v>
      </c>
      <c r="K1474" t="s">
        <v>80</v>
      </c>
      <c r="L1474" t="s">
        <v>81</v>
      </c>
      <c r="M1474" t="s">
        <v>34</v>
      </c>
      <c r="N1474" t="s">
        <v>485</v>
      </c>
      <c r="O1474">
        <v>0.85</v>
      </c>
      <c r="P1474" t="s">
        <v>36</v>
      </c>
      <c r="Q1474" t="s">
        <v>139</v>
      </c>
      <c r="R1474" t="s">
        <v>390</v>
      </c>
      <c r="S1474" t="s">
        <v>2423</v>
      </c>
      <c r="T1474">
        <v>30605</v>
      </c>
      <c r="U1474" s="1">
        <v>42075</v>
      </c>
      <c r="V1474" s="1">
        <v>42080</v>
      </c>
      <c r="W1474">
        <v>2</v>
      </c>
      <c r="X1474" s="6">
        <v>146.16999999999999</v>
      </c>
      <c r="Y1474">
        <v>87773</v>
      </c>
      <c r="Z1474">
        <v>5</v>
      </c>
      <c r="AA1474" s="10">
        <v>213.27</v>
      </c>
      <c r="AB1474">
        <v>1.48</v>
      </c>
      <c r="AC1474" t="s">
        <v>3062</v>
      </c>
      <c r="AD1474" t="s">
        <v>3070</v>
      </c>
      <c r="AE1474" t="str">
        <f>IF(Orders[[#This Row],[Discount]]&gt;0, "Discounted", "Non-Discounted")</f>
        <v>Discounted</v>
      </c>
      <c r="AF1474">
        <f>IF(Orders[[#This Row],[Profit]]&lt;0,Orders[[#This Row],[Profit]], 0)</f>
        <v>0</v>
      </c>
      <c r="AG1474">
        <f>IF(Orders[[#This Row],[Profit]]&gt;0,Orders[[#This Row],[Profit]], 0)</f>
        <v>311.73</v>
      </c>
      <c r="AH1474" s="7">
        <f>IFERROR((Orders[[#This Row],[Sales]]/Orders[[#This Row],[Profit_Prodcut/]])*100, "")</f>
        <v>46.889936804285753</v>
      </c>
      <c r="AI1474" s="9">
        <f>Orders[[#This Row],[Discount]]</f>
        <v>0.01</v>
      </c>
    </row>
    <row r="1475" spans="1:35">
      <c r="A1475">
        <v>19859</v>
      </c>
      <c r="B1475" t="s">
        <v>109</v>
      </c>
      <c r="C1475" s="9">
        <v>0.05</v>
      </c>
      <c r="D1475" s="7">
        <v>-50.75</v>
      </c>
      <c r="E1475">
        <v>5.74</v>
      </c>
      <c r="F1475">
        <v>5.3</v>
      </c>
      <c r="G1475">
        <v>2601</v>
      </c>
      <c r="H1475" t="s">
        <v>2424</v>
      </c>
      <c r="I1475" t="s">
        <v>52</v>
      </c>
      <c r="J1475" t="s">
        <v>31</v>
      </c>
      <c r="K1475" t="s">
        <v>32</v>
      </c>
      <c r="L1475" t="s">
        <v>177</v>
      </c>
      <c r="M1475" t="s">
        <v>54</v>
      </c>
      <c r="N1475" t="s">
        <v>2425</v>
      </c>
      <c r="O1475">
        <v>0.55000000000000004</v>
      </c>
      <c r="P1475" t="s">
        <v>36</v>
      </c>
      <c r="Q1475" t="s">
        <v>56</v>
      </c>
      <c r="R1475" t="s">
        <v>200</v>
      </c>
      <c r="S1475" t="s">
        <v>2426</v>
      </c>
      <c r="T1475">
        <v>3054</v>
      </c>
      <c r="U1475" s="1">
        <v>42084</v>
      </c>
      <c r="V1475" s="1">
        <v>42089</v>
      </c>
      <c r="W1475">
        <v>7</v>
      </c>
      <c r="X1475" s="6">
        <v>42.02</v>
      </c>
      <c r="Y1475">
        <v>87382</v>
      </c>
      <c r="Z1475">
        <v>5</v>
      </c>
      <c r="AA1475" s="10">
        <v>-120.78</v>
      </c>
      <c r="AB1475">
        <v>2.21</v>
      </c>
      <c r="AC1475" t="s">
        <v>3062</v>
      </c>
      <c r="AD1475" t="s">
        <v>3070</v>
      </c>
      <c r="AE1475" t="str">
        <f>IF(Orders[[#This Row],[Discount]]&gt;0, "Discounted", "Non-Discounted")</f>
        <v>Discounted</v>
      </c>
      <c r="AF1475">
        <f>IF(Orders[[#This Row],[Profit]]&lt;0,Orders[[#This Row],[Profit]], 0)</f>
        <v>-50.75</v>
      </c>
      <c r="AG1475">
        <f>IF(Orders[[#This Row],[Profit]]&gt;0,Orders[[#This Row],[Profit]], 0)</f>
        <v>0</v>
      </c>
      <c r="AH1475" s="7" t="str">
        <f>IFERROR((Orders[[#This Row],[Sales]]/Orders[[#This Row],[Profit_Prodcut/]])*100, "")</f>
        <v/>
      </c>
      <c r="AI1475" s="9">
        <f>Orders[[#This Row],[Discount]]</f>
        <v>0.05</v>
      </c>
    </row>
    <row r="1476" spans="1:35">
      <c r="A1476">
        <v>20849</v>
      </c>
      <c r="B1476" t="s">
        <v>50</v>
      </c>
      <c r="C1476" s="9">
        <v>7.0000000000000007E-2</v>
      </c>
      <c r="D1476" s="7">
        <v>2225.08</v>
      </c>
      <c r="E1476">
        <v>200.99</v>
      </c>
      <c r="F1476">
        <v>4.2</v>
      </c>
      <c r="G1476">
        <v>2603</v>
      </c>
      <c r="H1476" t="s">
        <v>2427</v>
      </c>
      <c r="I1476" t="s">
        <v>52</v>
      </c>
      <c r="J1476" t="s">
        <v>31</v>
      </c>
      <c r="K1476" t="s">
        <v>80</v>
      </c>
      <c r="L1476" t="s">
        <v>81</v>
      </c>
      <c r="M1476" t="s">
        <v>62</v>
      </c>
      <c r="N1476" t="s">
        <v>551</v>
      </c>
      <c r="O1476">
        <v>0.59</v>
      </c>
      <c r="P1476" t="s">
        <v>36</v>
      </c>
      <c r="Q1476" t="s">
        <v>56</v>
      </c>
      <c r="R1476" t="s">
        <v>57</v>
      </c>
      <c r="S1476" t="s">
        <v>2428</v>
      </c>
      <c r="T1476">
        <v>7601</v>
      </c>
      <c r="U1476" s="1">
        <v>42099</v>
      </c>
      <c r="V1476" s="1">
        <v>42100</v>
      </c>
      <c r="W1476">
        <v>22</v>
      </c>
      <c r="X1476" s="6">
        <v>3705.14</v>
      </c>
      <c r="Y1476">
        <v>87383</v>
      </c>
      <c r="Z1476">
        <v>1</v>
      </c>
      <c r="AA1476" s="10">
        <v>60.05</v>
      </c>
      <c r="AB1476">
        <v>278.88</v>
      </c>
      <c r="AC1476" t="s">
        <v>3061</v>
      </c>
      <c r="AD1476" t="s">
        <v>3070</v>
      </c>
      <c r="AE1476" t="str">
        <f>IF(Orders[[#This Row],[Discount]]&gt;0, "Discounted", "Non-Discounted")</f>
        <v>Discounted</v>
      </c>
      <c r="AF1476">
        <f>IF(Orders[[#This Row],[Profit]]&lt;0,Orders[[#This Row],[Profit]], 0)</f>
        <v>0</v>
      </c>
      <c r="AG1476">
        <f>IF(Orders[[#This Row],[Profit]]&gt;0,Orders[[#This Row],[Profit]], 0)</f>
        <v>2225.08</v>
      </c>
      <c r="AH1476" s="7">
        <f>IFERROR((Orders[[#This Row],[Sales]]/Orders[[#This Row],[Profit_Prodcut/]])*100, "")</f>
        <v>166.51715893361137</v>
      </c>
      <c r="AI1476" s="9">
        <f>Orders[[#This Row],[Discount]]</f>
        <v>7.0000000000000007E-2</v>
      </c>
    </row>
    <row r="1477" spans="1:35">
      <c r="A1477">
        <v>20850</v>
      </c>
      <c r="B1477" t="s">
        <v>50</v>
      </c>
      <c r="C1477" s="9">
        <v>0.01</v>
      </c>
      <c r="D1477" s="7">
        <v>-338.18</v>
      </c>
      <c r="E1477">
        <v>297.48</v>
      </c>
      <c r="F1477">
        <v>18.059999999999999</v>
      </c>
      <c r="G1477">
        <v>2604</v>
      </c>
      <c r="H1477" t="s">
        <v>2429</v>
      </c>
      <c r="I1477" t="s">
        <v>42</v>
      </c>
      <c r="J1477" t="s">
        <v>31</v>
      </c>
      <c r="K1477" t="s">
        <v>80</v>
      </c>
      <c r="L1477" t="s">
        <v>88</v>
      </c>
      <c r="M1477" t="s">
        <v>46</v>
      </c>
      <c r="N1477" t="s">
        <v>568</v>
      </c>
      <c r="O1477">
        <v>0.6</v>
      </c>
      <c r="P1477" t="s">
        <v>36</v>
      </c>
      <c r="Q1477" t="s">
        <v>56</v>
      </c>
      <c r="R1477" t="s">
        <v>57</v>
      </c>
      <c r="S1477" t="s">
        <v>2430</v>
      </c>
      <c r="T1477">
        <v>8830</v>
      </c>
      <c r="U1477" s="1">
        <v>42099</v>
      </c>
      <c r="V1477" s="1">
        <v>42100</v>
      </c>
      <c r="W1477">
        <v>3</v>
      </c>
      <c r="X1477" s="6">
        <v>945.36</v>
      </c>
      <c r="Y1477">
        <v>87383</v>
      </c>
      <c r="Z1477">
        <v>1</v>
      </c>
      <c r="AA1477" s="10">
        <v>-35.770000000000003</v>
      </c>
      <c r="AB1477">
        <v>9.5500000000000007</v>
      </c>
      <c r="AC1477" t="s">
        <v>3061</v>
      </c>
      <c r="AD1477" t="s">
        <v>3070</v>
      </c>
      <c r="AE1477" t="str">
        <f>IF(Orders[[#This Row],[Discount]]&gt;0, "Discounted", "Non-Discounted")</f>
        <v>Discounted</v>
      </c>
      <c r="AF1477">
        <f>IF(Orders[[#This Row],[Profit]]&lt;0,Orders[[#This Row],[Profit]], 0)</f>
        <v>-338.18</v>
      </c>
      <c r="AG1477">
        <f>IF(Orders[[#This Row],[Profit]]&gt;0,Orders[[#This Row],[Profit]], 0)</f>
        <v>0</v>
      </c>
      <c r="AH1477" s="7" t="str">
        <f>IFERROR((Orders[[#This Row],[Sales]]/Orders[[#This Row],[Profit_Prodcut/]])*100, "")</f>
        <v/>
      </c>
      <c r="AI1477" s="9">
        <f>Orders[[#This Row],[Discount]]</f>
        <v>0.01</v>
      </c>
    </row>
    <row r="1478" spans="1:35">
      <c r="A1478">
        <v>18046</v>
      </c>
      <c r="B1478" t="s">
        <v>28</v>
      </c>
      <c r="C1478" s="9">
        <v>0.09</v>
      </c>
      <c r="D1478" s="7">
        <v>-136.25</v>
      </c>
      <c r="E1478">
        <v>5.4</v>
      </c>
      <c r="F1478">
        <v>7.78</v>
      </c>
      <c r="G1478">
        <v>2610</v>
      </c>
      <c r="H1478" t="s">
        <v>2431</v>
      </c>
      <c r="I1478" t="s">
        <v>52</v>
      </c>
      <c r="J1478" t="s">
        <v>31</v>
      </c>
      <c r="K1478" t="s">
        <v>32</v>
      </c>
      <c r="L1478" t="s">
        <v>112</v>
      </c>
      <c r="M1478" t="s">
        <v>62</v>
      </c>
      <c r="N1478" t="s">
        <v>313</v>
      </c>
      <c r="O1478">
        <v>0.37</v>
      </c>
      <c r="P1478" t="s">
        <v>36</v>
      </c>
      <c r="Q1478" t="s">
        <v>37</v>
      </c>
      <c r="R1478" t="s">
        <v>48</v>
      </c>
      <c r="S1478" t="s">
        <v>2404</v>
      </c>
      <c r="T1478">
        <v>95616</v>
      </c>
      <c r="U1478" s="1">
        <v>42140</v>
      </c>
      <c r="V1478" s="1">
        <v>42141</v>
      </c>
      <c r="W1478">
        <v>9</v>
      </c>
      <c r="X1478" s="6">
        <v>49.24</v>
      </c>
      <c r="Y1478">
        <v>86118</v>
      </c>
      <c r="Z1478">
        <v>1</v>
      </c>
      <c r="AA1478" s="10">
        <v>-276.70999999999998</v>
      </c>
      <c r="AB1478">
        <v>4.87</v>
      </c>
      <c r="AC1478" t="s">
        <v>3060</v>
      </c>
      <c r="AD1478" t="s">
        <v>3070</v>
      </c>
      <c r="AE1478" t="str">
        <f>IF(Orders[[#This Row],[Discount]]&gt;0, "Discounted", "Non-Discounted")</f>
        <v>Discounted</v>
      </c>
      <c r="AF1478">
        <f>IF(Orders[[#This Row],[Profit]]&lt;0,Orders[[#This Row],[Profit]], 0)</f>
        <v>-136.25</v>
      </c>
      <c r="AG1478">
        <f>IF(Orders[[#This Row],[Profit]]&gt;0,Orders[[#This Row],[Profit]], 0)</f>
        <v>0</v>
      </c>
      <c r="AH1478" s="7" t="str">
        <f>IFERROR((Orders[[#This Row],[Sales]]/Orders[[#This Row],[Profit_Prodcut/]])*100, "")</f>
        <v/>
      </c>
      <c r="AI1478" s="9">
        <f>Orders[[#This Row],[Discount]]</f>
        <v>0.09</v>
      </c>
    </row>
    <row r="1479" spans="1:35">
      <c r="A1479">
        <v>19971</v>
      </c>
      <c r="B1479" t="s">
        <v>109</v>
      </c>
      <c r="C1479" s="9">
        <v>0.02</v>
      </c>
      <c r="D1479" s="7">
        <v>-25.76</v>
      </c>
      <c r="E1479">
        <v>50.98</v>
      </c>
      <c r="F1479">
        <v>13.66</v>
      </c>
      <c r="G1479">
        <v>2613</v>
      </c>
      <c r="H1479" t="s">
        <v>2432</v>
      </c>
      <c r="I1479" t="s">
        <v>30</v>
      </c>
      <c r="J1479" t="s">
        <v>31</v>
      </c>
      <c r="K1479" t="s">
        <v>32</v>
      </c>
      <c r="L1479" t="s">
        <v>260</v>
      </c>
      <c r="M1479" t="s">
        <v>62</v>
      </c>
      <c r="N1479" t="s">
        <v>2433</v>
      </c>
      <c r="O1479">
        <v>0.57999999999999996</v>
      </c>
      <c r="P1479" t="s">
        <v>36</v>
      </c>
      <c r="Q1479" t="s">
        <v>56</v>
      </c>
      <c r="R1479" t="s">
        <v>57</v>
      </c>
      <c r="S1479" t="s">
        <v>2434</v>
      </c>
      <c r="T1479">
        <v>8863</v>
      </c>
      <c r="U1479" s="1">
        <v>42028</v>
      </c>
      <c r="V1479" s="1">
        <v>42028</v>
      </c>
      <c r="W1479">
        <v>1</v>
      </c>
      <c r="X1479" s="6">
        <v>68.45</v>
      </c>
      <c r="Y1479">
        <v>86119</v>
      </c>
      <c r="Z1479">
        <v>0</v>
      </c>
      <c r="AA1479" s="10">
        <v>-37.630000000000003</v>
      </c>
      <c r="AB1479">
        <v>1.4</v>
      </c>
      <c r="AC1479" t="s">
        <v>3057</v>
      </c>
      <c r="AD1479" t="s">
        <v>3070</v>
      </c>
      <c r="AE1479" t="str">
        <f>IF(Orders[[#This Row],[Discount]]&gt;0, "Discounted", "Non-Discounted")</f>
        <v>Discounted</v>
      </c>
      <c r="AF1479">
        <f>IF(Orders[[#This Row],[Profit]]&lt;0,Orders[[#This Row],[Profit]], 0)</f>
        <v>-25.76</v>
      </c>
      <c r="AG1479">
        <f>IF(Orders[[#This Row],[Profit]]&gt;0,Orders[[#This Row],[Profit]], 0)</f>
        <v>0</v>
      </c>
      <c r="AH1479" s="7" t="str">
        <f>IFERROR((Orders[[#This Row],[Sales]]/Orders[[#This Row],[Profit_Prodcut/]])*100, "")</f>
        <v/>
      </c>
      <c r="AI1479" s="9">
        <f>Orders[[#This Row],[Discount]]</f>
        <v>0.02</v>
      </c>
    </row>
    <row r="1480" spans="1:35">
      <c r="A1480">
        <v>25962</v>
      </c>
      <c r="B1480" t="s">
        <v>50</v>
      </c>
      <c r="C1480" s="9">
        <v>0</v>
      </c>
      <c r="D1480" s="7">
        <v>-45.21</v>
      </c>
      <c r="E1480">
        <v>2.6</v>
      </c>
      <c r="F1480">
        <v>2.4</v>
      </c>
      <c r="G1480">
        <v>2616</v>
      </c>
      <c r="H1480" t="s">
        <v>2435</v>
      </c>
      <c r="I1480" t="s">
        <v>52</v>
      </c>
      <c r="J1480" t="s">
        <v>31</v>
      </c>
      <c r="K1480" t="s">
        <v>32</v>
      </c>
      <c r="L1480" t="s">
        <v>33</v>
      </c>
      <c r="M1480" t="s">
        <v>34</v>
      </c>
      <c r="N1480" t="s">
        <v>1026</v>
      </c>
      <c r="O1480">
        <v>0.57999999999999996</v>
      </c>
      <c r="P1480" t="s">
        <v>36</v>
      </c>
      <c r="Q1480" t="s">
        <v>64</v>
      </c>
      <c r="R1480" t="s">
        <v>303</v>
      </c>
      <c r="S1480" t="s">
        <v>2436</v>
      </c>
      <c r="T1480">
        <v>49002</v>
      </c>
      <c r="U1480" s="1">
        <v>42074</v>
      </c>
      <c r="V1480" s="1">
        <v>42076</v>
      </c>
      <c r="W1480">
        <v>16</v>
      </c>
      <c r="X1480" s="6">
        <v>44.75</v>
      </c>
      <c r="Y1480">
        <v>91495</v>
      </c>
      <c r="Z1480">
        <v>2</v>
      </c>
      <c r="AA1480" s="10">
        <v>-101.03</v>
      </c>
      <c r="AB1480">
        <v>0</v>
      </c>
      <c r="AC1480" t="s">
        <v>3062</v>
      </c>
      <c r="AD1480" t="s">
        <v>3071</v>
      </c>
      <c r="AE1480" t="str">
        <f>IF(Orders[[#This Row],[Discount]]&gt;0, "Discounted", "Non-Discounted")</f>
        <v>Non-Discounted</v>
      </c>
      <c r="AF1480">
        <f>IF(Orders[[#This Row],[Profit]]&lt;0,Orders[[#This Row],[Profit]], 0)</f>
        <v>-45.21</v>
      </c>
      <c r="AG1480">
        <f>IF(Orders[[#This Row],[Profit]]&gt;0,Orders[[#This Row],[Profit]], 0)</f>
        <v>0</v>
      </c>
      <c r="AH1480" s="7" t="str">
        <f>IFERROR((Orders[[#This Row],[Sales]]/Orders[[#This Row],[Profit_Prodcut/]])*100, "")</f>
        <v/>
      </c>
      <c r="AI1480" s="9">
        <f>Orders[[#This Row],[Discount]]</f>
        <v>0</v>
      </c>
    </row>
    <row r="1481" spans="1:35">
      <c r="A1481">
        <v>25478</v>
      </c>
      <c r="B1481" t="s">
        <v>40</v>
      </c>
      <c r="C1481" s="9">
        <v>0.1</v>
      </c>
      <c r="D1481" s="7">
        <v>-286.24</v>
      </c>
      <c r="E1481">
        <v>3.25</v>
      </c>
      <c r="F1481">
        <v>49</v>
      </c>
      <c r="G1481">
        <v>2617</v>
      </c>
      <c r="H1481" t="s">
        <v>2437</v>
      </c>
      <c r="I1481" t="s">
        <v>52</v>
      </c>
      <c r="J1481" t="s">
        <v>31</v>
      </c>
      <c r="K1481" t="s">
        <v>32</v>
      </c>
      <c r="L1481" t="s">
        <v>260</v>
      </c>
      <c r="M1481" t="s">
        <v>239</v>
      </c>
      <c r="N1481" t="s">
        <v>1892</v>
      </c>
      <c r="O1481">
        <v>0.56000000000000005</v>
      </c>
      <c r="P1481" t="s">
        <v>36</v>
      </c>
      <c r="Q1481" t="s">
        <v>64</v>
      </c>
      <c r="R1481" t="s">
        <v>2195</v>
      </c>
      <c r="S1481" t="s">
        <v>2438</v>
      </c>
      <c r="T1481">
        <v>57401</v>
      </c>
      <c r="U1481" s="1">
        <v>42182</v>
      </c>
      <c r="V1481" s="1">
        <v>42183</v>
      </c>
      <c r="W1481">
        <v>6</v>
      </c>
      <c r="X1481" s="6">
        <v>40.69</v>
      </c>
      <c r="Y1481">
        <v>91496</v>
      </c>
      <c r="Z1481">
        <v>1</v>
      </c>
      <c r="AA1481" s="10">
        <v>-703.48</v>
      </c>
      <c r="AB1481">
        <v>4.5199999999999996</v>
      </c>
      <c r="AC1481" t="s">
        <v>3058</v>
      </c>
      <c r="AD1481" t="s">
        <v>3070</v>
      </c>
      <c r="AE1481" t="str">
        <f>IF(Orders[[#This Row],[Discount]]&gt;0, "Discounted", "Non-Discounted")</f>
        <v>Discounted</v>
      </c>
      <c r="AF1481">
        <f>IF(Orders[[#This Row],[Profit]]&lt;0,Orders[[#This Row],[Profit]], 0)</f>
        <v>-286.24</v>
      </c>
      <c r="AG1481">
        <f>IF(Orders[[#This Row],[Profit]]&gt;0,Orders[[#This Row],[Profit]], 0)</f>
        <v>0</v>
      </c>
      <c r="AH1481" s="7" t="str">
        <f>IFERROR((Orders[[#This Row],[Sales]]/Orders[[#This Row],[Profit_Prodcut/]])*100, "")</f>
        <v/>
      </c>
      <c r="AI1481" s="9">
        <f>Orders[[#This Row],[Discount]]</f>
        <v>0.1</v>
      </c>
    </row>
    <row r="1482" spans="1:35">
      <c r="A1482">
        <v>6585</v>
      </c>
      <c r="B1482" t="s">
        <v>59</v>
      </c>
      <c r="C1482" s="9">
        <v>0.1</v>
      </c>
      <c r="D1482" s="7">
        <v>16.12</v>
      </c>
      <c r="E1482">
        <v>7.64</v>
      </c>
      <c r="F1482">
        <v>1.39</v>
      </c>
      <c r="G1482">
        <v>2618</v>
      </c>
      <c r="H1482" t="s">
        <v>2439</v>
      </c>
      <c r="I1482" t="s">
        <v>52</v>
      </c>
      <c r="J1482" t="s">
        <v>31</v>
      </c>
      <c r="K1482" t="s">
        <v>32</v>
      </c>
      <c r="L1482" t="s">
        <v>72</v>
      </c>
      <c r="M1482" t="s">
        <v>62</v>
      </c>
      <c r="N1482" t="s">
        <v>2440</v>
      </c>
      <c r="O1482">
        <v>0.36</v>
      </c>
      <c r="P1482" t="s">
        <v>36</v>
      </c>
      <c r="Q1482" t="s">
        <v>56</v>
      </c>
      <c r="R1482" t="s">
        <v>74</v>
      </c>
      <c r="S1482" t="s">
        <v>93</v>
      </c>
      <c r="T1482">
        <v>10004</v>
      </c>
      <c r="U1482" s="1">
        <v>42021</v>
      </c>
      <c r="V1482" s="1">
        <v>42023</v>
      </c>
      <c r="W1482">
        <v>18</v>
      </c>
      <c r="X1482" s="6">
        <v>130.11000000000001</v>
      </c>
      <c r="Y1482">
        <v>46884</v>
      </c>
      <c r="Z1482">
        <v>2</v>
      </c>
      <c r="AA1482" s="10">
        <v>12.39</v>
      </c>
      <c r="AB1482">
        <v>14.46</v>
      </c>
      <c r="AC1482" t="s">
        <v>3057</v>
      </c>
      <c r="AD1482" t="s">
        <v>3070</v>
      </c>
      <c r="AE1482" t="str">
        <f>IF(Orders[[#This Row],[Discount]]&gt;0, "Discounted", "Non-Discounted")</f>
        <v>Discounted</v>
      </c>
      <c r="AF1482">
        <f>IF(Orders[[#This Row],[Profit]]&lt;0,Orders[[#This Row],[Profit]], 0)</f>
        <v>0</v>
      </c>
      <c r="AG1482">
        <f>IF(Orders[[#This Row],[Profit]]&gt;0,Orders[[#This Row],[Profit]], 0)</f>
        <v>16.12</v>
      </c>
      <c r="AH1482" s="7">
        <f>IFERROR((Orders[[#This Row],[Sales]]/Orders[[#This Row],[Profit_Prodcut/]])*100, "")</f>
        <v>807.13399503722098</v>
      </c>
      <c r="AI1482" s="9">
        <f>Orders[[#This Row],[Discount]]</f>
        <v>0.1</v>
      </c>
    </row>
    <row r="1483" spans="1:35">
      <c r="A1483">
        <v>6586</v>
      </c>
      <c r="B1483" t="s">
        <v>59</v>
      </c>
      <c r="C1483" s="9">
        <v>0</v>
      </c>
      <c r="D1483" s="7">
        <v>-815.9</v>
      </c>
      <c r="E1483">
        <v>125.99</v>
      </c>
      <c r="F1483">
        <v>2.5</v>
      </c>
      <c r="G1483">
        <v>2618</v>
      </c>
      <c r="H1483" t="s">
        <v>2439</v>
      </c>
      <c r="I1483" t="s">
        <v>52</v>
      </c>
      <c r="J1483" t="s">
        <v>31</v>
      </c>
      <c r="K1483" t="s">
        <v>80</v>
      </c>
      <c r="L1483" t="s">
        <v>81</v>
      </c>
      <c r="M1483" t="s">
        <v>62</v>
      </c>
      <c r="N1483" t="s">
        <v>2441</v>
      </c>
      <c r="O1483">
        <v>0.59</v>
      </c>
      <c r="P1483" t="s">
        <v>36</v>
      </c>
      <c r="Q1483" t="s">
        <v>56</v>
      </c>
      <c r="R1483" t="s">
        <v>74</v>
      </c>
      <c r="S1483" t="s">
        <v>93</v>
      </c>
      <c r="T1483">
        <v>10004</v>
      </c>
      <c r="U1483" s="1">
        <v>42021</v>
      </c>
      <c r="V1483" s="1">
        <v>42023</v>
      </c>
      <c r="W1483">
        <v>3</v>
      </c>
      <c r="X1483" s="6">
        <v>337.34</v>
      </c>
      <c r="Y1483">
        <v>46884</v>
      </c>
      <c r="Z1483">
        <v>2</v>
      </c>
      <c r="AA1483" s="10">
        <v>-241.86</v>
      </c>
      <c r="AB1483">
        <v>0</v>
      </c>
      <c r="AC1483" t="s">
        <v>3057</v>
      </c>
      <c r="AD1483" t="s">
        <v>3071</v>
      </c>
      <c r="AE1483" t="str">
        <f>IF(Orders[[#This Row],[Discount]]&gt;0, "Discounted", "Non-Discounted")</f>
        <v>Non-Discounted</v>
      </c>
      <c r="AF1483">
        <f>IF(Orders[[#This Row],[Profit]]&lt;0,Orders[[#This Row],[Profit]], 0)</f>
        <v>-815.9</v>
      </c>
      <c r="AG1483">
        <f>IF(Orders[[#This Row],[Profit]]&gt;0,Orders[[#This Row],[Profit]], 0)</f>
        <v>0</v>
      </c>
      <c r="AH1483" s="7" t="str">
        <f>IFERROR((Orders[[#This Row],[Sales]]/Orders[[#This Row],[Profit_Prodcut/]])*100, "")</f>
        <v/>
      </c>
      <c r="AI1483" s="9">
        <f>Orders[[#This Row],[Discount]]</f>
        <v>0</v>
      </c>
    </row>
    <row r="1484" spans="1:35">
      <c r="A1484">
        <v>6587</v>
      </c>
      <c r="B1484" t="s">
        <v>59</v>
      </c>
      <c r="C1484" s="9">
        <v>0.1</v>
      </c>
      <c r="D1484" s="7">
        <v>15.81</v>
      </c>
      <c r="E1484">
        <v>11.55</v>
      </c>
      <c r="F1484">
        <v>2.36</v>
      </c>
      <c r="G1484">
        <v>2618</v>
      </c>
      <c r="H1484" t="s">
        <v>2439</v>
      </c>
      <c r="I1484" t="s">
        <v>52</v>
      </c>
      <c r="J1484" t="s">
        <v>31</v>
      </c>
      <c r="K1484" t="s">
        <v>32</v>
      </c>
      <c r="L1484" t="s">
        <v>33</v>
      </c>
      <c r="M1484" t="s">
        <v>34</v>
      </c>
      <c r="N1484" t="s">
        <v>315</v>
      </c>
      <c r="O1484">
        <v>0.55000000000000004</v>
      </c>
      <c r="P1484" t="s">
        <v>36</v>
      </c>
      <c r="Q1484" t="s">
        <v>56</v>
      </c>
      <c r="R1484" t="s">
        <v>74</v>
      </c>
      <c r="S1484" t="s">
        <v>93</v>
      </c>
      <c r="T1484">
        <v>10004</v>
      </c>
      <c r="U1484" s="1">
        <v>42021</v>
      </c>
      <c r="V1484" s="1">
        <v>42022</v>
      </c>
      <c r="W1484">
        <v>25</v>
      </c>
      <c r="X1484" s="6">
        <v>280.43</v>
      </c>
      <c r="Y1484">
        <v>46884</v>
      </c>
      <c r="Z1484">
        <v>1</v>
      </c>
      <c r="AA1484" s="10">
        <v>5.64</v>
      </c>
      <c r="AB1484">
        <v>31.16</v>
      </c>
      <c r="AC1484" t="s">
        <v>3057</v>
      </c>
      <c r="AD1484" t="s">
        <v>3070</v>
      </c>
      <c r="AE1484" t="str">
        <f>IF(Orders[[#This Row],[Discount]]&gt;0, "Discounted", "Non-Discounted")</f>
        <v>Discounted</v>
      </c>
      <c r="AF1484">
        <f>IF(Orders[[#This Row],[Profit]]&lt;0,Orders[[#This Row],[Profit]], 0)</f>
        <v>0</v>
      </c>
      <c r="AG1484">
        <f>IF(Orders[[#This Row],[Profit]]&gt;0,Orders[[#This Row],[Profit]], 0)</f>
        <v>15.81</v>
      </c>
      <c r="AH1484" s="7">
        <f>IFERROR((Orders[[#This Row],[Sales]]/Orders[[#This Row],[Profit_Prodcut/]])*100, "")</f>
        <v>1773.7507906388362</v>
      </c>
      <c r="AI1484" s="9">
        <f>Orders[[#This Row],[Discount]]</f>
        <v>0.1</v>
      </c>
    </row>
    <row r="1485" spans="1:35">
      <c r="A1485">
        <v>4788</v>
      </c>
      <c r="B1485" t="s">
        <v>28</v>
      </c>
      <c r="C1485" s="9">
        <v>0.05</v>
      </c>
      <c r="D1485" s="7">
        <v>29.17</v>
      </c>
      <c r="E1485">
        <v>4.84</v>
      </c>
      <c r="F1485">
        <v>0.71</v>
      </c>
      <c r="G1485">
        <v>2618</v>
      </c>
      <c r="H1485" t="s">
        <v>2439</v>
      </c>
      <c r="I1485" t="s">
        <v>30</v>
      </c>
      <c r="J1485" t="s">
        <v>31</v>
      </c>
      <c r="K1485" t="s">
        <v>32</v>
      </c>
      <c r="L1485" t="s">
        <v>33</v>
      </c>
      <c r="M1485" t="s">
        <v>34</v>
      </c>
      <c r="N1485" t="s">
        <v>1478</v>
      </c>
      <c r="O1485">
        <v>0.52</v>
      </c>
      <c r="P1485" t="s">
        <v>36</v>
      </c>
      <c r="Q1485" t="s">
        <v>56</v>
      </c>
      <c r="R1485" t="s">
        <v>74</v>
      </c>
      <c r="S1485" t="s">
        <v>93</v>
      </c>
      <c r="T1485">
        <v>10004</v>
      </c>
      <c r="U1485" s="1">
        <v>42086</v>
      </c>
      <c r="V1485" s="1">
        <v>42086</v>
      </c>
      <c r="W1485">
        <v>20</v>
      </c>
      <c r="X1485" s="6">
        <v>103.39</v>
      </c>
      <c r="Y1485">
        <v>34017</v>
      </c>
      <c r="Z1485">
        <v>0</v>
      </c>
      <c r="AA1485" s="10">
        <v>28.21</v>
      </c>
      <c r="AB1485">
        <v>5.44</v>
      </c>
      <c r="AC1485" t="s">
        <v>3062</v>
      </c>
      <c r="AD1485" t="s">
        <v>3070</v>
      </c>
      <c r="AE1485" t="str">
        <f>IF(Orders[[#This Row],[Discount]]&gt;0, "Discounted", "Non-Discounted")</f>
        <v>Discounted</v>
      </c>
      <c r="AF1485">
        <f>IF(Orders[[#This Row],[Profit]]&lt;0,Orders[[#This Row],[Profit]], 0)</f>
        <v>0</v>
      </c>
      <c r="AG1485">
        <f>IF(Orders[[#This Row],[Profit]]&gt;0,Orders[[#This Row],[Profit]], 0)</f>
        <v>29.17</v>
      </c>
      <c r="AH1485" s="7">
        <f>IFERROR((Orders[[#This Row],[Sales]]/Orders[[#This Row],[Profit_Prodcut/]])*100, "")</f>
        <v>354.43949262941373</v>
      </c>
      <c r="AI1485" s="9">
        <f>Orders[[#This Row],[Discount]]</f>
        <v>0.05</v>
      </c>
    </row>
    <row r="1486" spans="1:35">
      <c r="A1486">
        <v>4789</v>
      </c>
      <c r="B1486" t="s">
        <v>28</v>
      </c>
      <c r="C1486" s="9">
        <v>0.01</v>
      </c>
      <c r="D1486" s="7">
        <v>-48.97</v>
      </c>
      <c r="E1486">
        <v>14.98</v>
      </c>
      <c r="F1486">
        <v>7.69</v>
      </c>
      <c r="G1486">
        <v>2618</v>
      </c>
      <c r="H1486" t="s">
        <v>2439</v>
      </c>
      <c r="I1486" t="s">
        <v>52</v>
      </c>
      <c r="J1486" t="s">
        <v>31</v>
      </c>
      <c r="K1486" t="s">
        <v>32</v>
      </c>
      <c r="L1486" t="s">
        <v>144</v>
      </c>
      <c r="M1486" t="s">
        <v>62</v>
      </c>
      <c r="N1486" t="s">
        <v>1738</v>
      </c>
      <c r="O1486">
        <v>0.56999999999999995</v>
      </c>
      <c r="P1486" t="s">
        <v>36</v>
      </c>
      <c r="Q1486" t="s">
        <v>56</v>
      </c>
      <c r="R1486" t="s">
        <v>74</v>
      </c>
      <c r="S1486" t="s">
        <v>93</v>
      </c>
      <c r="T1486">
        <v>10004</v>
      </c>
      <c r="U1486" s="1">
        <v>42086</v>
      </c>
      <c r="V1486" s="1">
        <v>42088</v>
      </c>
      <c r="W1486">
        <v>28</v>
      </c>
      <c r="X1486" s="6">
        <v>435.39</v>
      </c>
      <c r="Y1486">
        <v>34017</v>
      </c>
      <c r="Z1486">
        <v>2</v>
      </c>
      <c r="AA1486" s="10">
        <v>-11.25</v>
      </c>
      <c r="AB1486">
        <v>4.4000000000000004</v>
      </c>
      <c r="AC1486" t="s">
        <v>3062</v>
      </c>
      <c r="AD1486" t="s">
        <v>3070</v>
      </c>
      <c r="AE1486" t="str">
        <f>IF(Orders[[#This Row],[Discount]]&gt;0, "Discounted", "Non-Discounted")</f>
        <v>Discounted</v>
      </c>
      <c r="AF1486">
        <f>IF(Orders[[#This Row],[Profit]]&lt;0,Orders[[#This Row],[Profit]], 0)</f>
        <v>-48.97</v>
      </c>
      <c r="AG1486">
        <f>IF(Orders[[#This Row],[Profit]]&gt;0,Orders[[#This Row],[Profit]], 0)</f>
        <v>0</v>
      </c>
      <c r="AH1486" s="7" t="str">
        <f>IFERROR((Orders[[#This Row],[Sales]]/Orders[[#This Row],[Profit_Prodcut/]])*100, "")</f>
        <v/>
      </c>
      <c r="AI1486" s="9">
        <f>Orders[[#This Row],[Discount]]</f>
        <v>0.01</v>
      </c>
    </row>
    <row r="1487" spans="1:35">
      <c r="A1487">
        <v>7452</v>
      </c>
      <c r="B1487" t="s">
        <v>50</v>
      </c>
      <c r="C1487" s="9">
        <v>0.1</v>
      </c>
      <c r="D1487" s="7">
        <v>84.05</v>
      </c>
      <c r="E1487">
        <v>20.27</v>
      </c>
      <c r="F1487">
        <v>3.99</v>
      </c>
      <c r="G1487">
        <v>2618</v>
      </c>
      <c r="H1487" t="s">
        <v>2439</v>
      </c>
      <c r="I1487" t="s">
        <v>52</v>
      </c>
      <c r="J1487" t="s">
        <v>31</v>
      </c>
      <c r="K1487" t="s">
        <v>32</v>
      </c>
      <c r="L1487" t="s">
        <v>260</v>
      </c>
      <c r="M1487" t="s">
        <v>62</v>
      </c>
      <c r="N1487" t="s">
        <v>1516</v>
      </c>
      <c r="O1487">
        <v>0.56999999999999995</v>
      </c>
      <c r="P1487" t="s">
        <v>36</v>
      </c>
      <c r="Q1487" t="s">
        <v>56</v>
      </c>
      <c r="R1487" t="s">
        <v>74</v>
      </c>
      <c r="S1487" t="s">
        <v>93</v>
      </c>
      <c r="T1487">
        <v>10004</v>
      </c>
      <c r="U1487" s="1">
        <v>42086</v>
      </c>
      <c r="V1487" s="1">
        <v>42087</v>
      </c>
      <c r="W1487">
        <v>53</v>
      </c>
      <c r="X1487" s="6">
        <v>1051.52</v>
      </c>
      <c r="Y1487">
        <v>53153</v>
      </c>
      <c r="Z1487">
        <v>1</v>
      </c>
      <c r="AA1487" s="10">
        <v>7.99</v>
      </c>
      <c r="AB1487">
        <v>116.84</v>
      </c>
      <c r="AC1487" t="s">
        <v>3062</v>
      </c>
      <c r="AD1487" t="s">
        <v>3070</v>
      </c>
      <c r="AE1487" t="str">
        <f>IF(Orders[[#This Row],[Discount]]&gt;0, "Discounted", "Non-Discounted")</f>
        <v>Discounted</v>
      </c>
      <c r="AF1487">
        <f>IF(Orders[[#This Row],[Profit]]&lt;0,Orders[[#This Row],[Profit]], 0)</f>
        <v>0</v>
      </c>
      <c r="AG1487">
        <f>IF(Orders[[#This Row],[Profit]]&gt;0,Orders[[#This Row],[Profit]], 0)</f>
        <v>84.05</v>
      </c>
      <c r="AH1487" s="7">
        <f>IFERROR((Orders[[#This Row],[Sales]]/Orders[[#This Row],[Profit_Prodcut/]])*100, "")</f>
        <v>1251.0648423557407</v>
      </c>
      <c r="AI1487" s="9">
        <f>Orders[[#This Row],[Discount]]</f>
        <v>0.1</v>
      </c>
    </row>
    <row r="1488" spans="1:35">
      <c r="A1488">
        <v>22788</v>
      </c>
      <c r="B1488" t="s">
        <v>28</v>
      </c>
      <c r="C1488" s="9">
        <v>0.05</v>
      </c>
      <c r="D1488" s="7">
        <v>17.84</v>
      </c>
      <c r="E1488">
        <v>4.84</v>
      </c>
      <c r="F1488">
        <v>0.71</v>
      </c>
      <c r="G1488">
        <v>2619</v>
      </c>
      <c r="H1488" t="s">
        <v>2442</v>
      </c>
      <c r="I1488" t="s">
        <v>30</v>
      </c>
      <c r="J1488" t="s">
        <v>31</v>
      </c>
      <c r="K1488" t="s">
        <v>32</v>
      </c>
      <c r="L1488" t="s">
        <v>33</v>
      </c>
      <c r="M1488" t="s">
        <v>34</v>
      </c>
      <c r="N1488" t="s">
        <v>1478</v>
      </c>
      <c r="O1488">
        <v>0.52</v>
      </c>
      <c r="P1488" t="s">
        <v>36</v>
      </c>
      <c r="Q1488" t="s">
        <v>64</v>
      </c>
      <c r="R1488" t="s">
        <v>2195</v>
      </c>
      <c r="S1488" t="s">
        <v>2443</v>
      </c>
      <c r="T1488">
        <v>57103</v>
      </c>
      <c r="U1488" s="1">
        <v>42086</v>
      </c>
      <c r="V1488" s="1">
        <v>42086</v>
      </c>
      <c r="W1488">
        <v>5</v>
      </c>
      <c r="X1488" s="6">
        <v>25.85</v>
      </c>
      <c r="Y1488">
        <v>88014</v>
      </c>
      <c r="Z1488">
        <v>0</v>
      </c>
      <c r="AA1488" s="10">
        <v>69</v>
      </c>
      <c r="AB1488">
        <v>1.36</v>
      </c>
      <c r="AC1488" t="s">
        <v>3062</v>
      </c>
      <c r="AD1488" t="s">
        <v>3070</v>
      </c>
      <c r="AE1488" t="str">
        <f>IF(Orders[[#This Row],[Discount]]&gt;0, "Discounted", "Non-Discounted")</f>
        <v>Discounted</v>
      </c>
      <c r="AF1488">
        <f>IF(Orders[[#This Row],[Profit]]&lt;0,Orders[[#This Row],[Profit]], 0)</f>
        <v>0</v>
      </c>
      <c r="AG1488">
        <f>IF(Orders[[#This Row],[Profit]]&gt;0,Orders[[#This Row],[Profit]], 0)</f>
        <v>17.84</v>
      </c>
      <c r="AH1488" s="7">
        <f>IFERROR((Orders[[#This Row],[Sales]]/Orders[[#This Row],[Profit_Prodcut/]])*100, "")</f>
        <v>144.89910313901348</v>
      </c>
      <c r="AI1488" s="9">
        <f>Orders[[#This Row],[Discount]]</f>
        <v>0.05</v>
      </c>
    </row>
    <row r="1489" spans="1:35">
      <c r="A1489">
        <v>18461</v>
      </c>
      <c r="B1489" t="s">
        <v>40</v>
      </c>
      <c r="C1489" s="9">
        <v>0.1</v>
      </c>
      <c r="D1489" s="7">
        <v>-20.22</v>
      </c>
      <c r="E1489">
        <v>30.98</v>
      </c>
      <c r="F1489">
        <v>8.99</v>
      </c>
      <c r="G1489">
        <v>2619</v>
      </c>
      <c r="H1489" t="s">
        <v>2442</v>
      </c>
      <c r="I1489" t="s">
        <v>52</v>
      </c>
      <c r="J1489" t="s">
        <v>31</v>
      </c>
      <c r="K1489" t="s">
        <v>32</v>
      </c>
      <c r="L1489" t="s">
        <v>33</v>
      </c>
      <c r="M1489" t="s">
        <v>54</v>
      </c>
      <c r="N1489" t="s">
        <v>1557</v>
      </c>
      <c r="O1489">
        <v>0.57999999999999996</v>
      </c>
      <c r="P1489" t="s">
        <v>36</v>
      </c>
      <c r="Q1489" t="s">
        <v>64</v>
      </c>
      <c r="R1489" t="s">
        <v>2195</v>
      </c>
      <c r="S1489" t="s">
        <v>2443</v>
      </c>
      <c r="T1489">
        <v>57103</v>
      </c>
      <c r="U1489" s="1">
        <v>42044</v>
      </c>
      <c r="V1489" s="1">
        <v>42046</v>
      </c>
      <c r="W1489">
        <v>4</v>
      </c>
      <c r="X1489" s="6">
        <v>119.37</v>
      </c>
      <c r="Y1489">
        <v>88015</v>
      </c>
      <c r="Z1489">
        <v>2</v>
      </c>
      <c r="AA1489" s="10">
        <v>-16.940000000000001</v>
      </c>
      <c r="AB1489">
        <v>13.26</v>
      </c>
      <c r="AC1489" t="s">
        <v>3059</v>
      </c>
      <c r="AD1489" t="s">
        <v>3070</v>
      </c>
      <c r="AE1489" t="str">
        <f>IF(Orders[[#This Row],[Discount]]&gt;0, "Discounted", "Non-Discounted")</f>
        <v>Discounted</v>
      </c>
      <c r="AF1489">
        <f>IF(Orders[[#This Row],[Profit]]&lt;0,Orders[[#This Row],[Profit]], 0)</f>
        <v>-20.22</v>
      </c>
      <c r="AG1489">
        <f>IF(Orders[[#This Row],[Profit]]&gt;0,Orders[[#This Row],[Profit]], 0)</f>
        <v>0</v>
      </c>
      <c r="AH1489" s="7" t="str">
        <f>IFERROR((Orders[[#This Row],[Sales]]/Orders[[#This Row],[Profit_Prodcut/]])*100, "")</f>
        <v/>
      </c>
      <c r="AI1489" s="9">
        <f>Orders[[#This Row],[Discount]]</f>
        <v>0.1</v>
      </c>
    </row>
    <row r="1490" spans="1:35">
      <c r="A1490">
        <v>25452</v>
      </c>
      <c r="B1490" t="s">
        <v>50</v>
      </c>
      <c r="C1490" s="9">
        <v>0.1</v>
      </c>
      <c r="D1490" s="7">
        <v>381.62</v>
      </c>
      <c r="E1490">
        <v>20.27</v>
      </c>
      <c r="F1490">
        <v>3.99</v>
      </c>
      <c r="G1490">
        <v>2620</v>
      </c>
      <c r="H1490" t="s">
        <v>2444</v>
      </c>
      <c r="I1490" t="s">
        <v>52</v>
      </c>
      <c r="J1490" t="s">
        <v>31</v>
      </c>
      <c r="K1490" t="s">
        <v>32</v>
      </c>
      <c r="L1490" t="s">
        <v>260</v>
      </c>
      <c r="M1490" t="s">
        <v>62</v>
      </c>
      <c r="N1490" t="s">
        <v>1516</v>
      </c>
      <c r="O1490">
        <v>0.56999999999999995</v>
      </c>
      <c r="P1490" t="s">
        <v>36</v>
      </c>
      <c r="Q1490" t="s">
        <v>139</v>
      </c>
      <c r="R1490" t="s">
        <v>247</v>
      </c>
      <c r="S1490" t="s">
        <v>2445</v>
      </c>
      <c r="T1490">
        <v>38134</v>
      </c>
      <c r="U1490" s="1">
        <v>42086</v>
      </c>
      <c r="V1490" s="1">
        <v>42087</v>
      </c>
      <c r="W1490">
        <v>13</v>
      </c>
      <c r="X1490" s="6">
        <v>257.92</v>
      </c>
      <c r="Y1490">
        <v>88017</v>
      </c>
      <c r="Z1490">
        <v>1</v>
      </c>
      <c r="AA1490" s="10">
        <v>147.96</v>
      </c>
      <c r="AB1490">
        <v>28.66</v>
      </c>
      <c r="AC1490" t="s">
        <v>3062</v>
      </c>
      <c r="AD1490" t="s">
        <v>3070</v>
      </c>
      <c r="AE1490" t="str">
        <f>IF(Orders[[#This Row],[Discount]]&gt;0, "Discounted", "Non-Discounted")</f>
        <v>Discounted</v>
      </c>
      <c r="AF1490">
        <f>IF(Orders[[#This Row],[Profit]]&lt;0,Orders[[#This Row],[Profit]], 0)</f>
        <v>0</v>
      </c>
      <c r="AG1490">
        <f>IF(Orders[[#This Row],[Profit]]&gt;0,Orders[[#This Row],[Profit]], 0)</f>
        <v>381.62</v>
      </c>
      <c r="AH1490" s="7">
        <f>IFERROR((Orders[[#This Row],[Sales]]/Orders[[#This Row],[Profit_Prodcut/]])*100, "")</f>
        <v>67.585556312562233</v>
      </c>
      <c r="AI1490" s="9">
        <f>Orders[[#This Row],[Discount]]</f>
        <v>0.1</v>
      </c>
    </row>
    <row r="1491" spans="1:35">
      <c r="A1491">
        <v>26296</v>
      </c>
      <c r="B1491" t="s">
        <v>28</v>
      </c>
      <c r="C1491" s="9">
        <v>0.03</v>
      </c>
      <c r="D1491" s="7">
        <v>-177.06</v>
      </c>
      <c r="E1491">
        <v>40.97</v>
      </c>
      <c r="F1491">
        <v>8.99</v>
      </c>
      <c r="G1491">
        <v>2621</v>
      </c>
      <c r="H1491" t="s">
        <v>2446</v>
      </c>
      <c r="I1491" t="s">
        <v>30</v>
      </c>
      <c r="J1491" t="s">
        <v>31</v>
      </c>
      <c r="K1491" t="s">
        <v>32</v>
      </c>
      <c r="L1491" t="s">
        <v>33</v>
      </c>
      <c r="M1491" t="s">
        <v>54</v>
      </c>
      <c r="N1491" t="s">
        <v>2447</v>
      </c>
      <c r="O1491">
        <v>0.59</v>
      </c>
      <c r="P1491" t="s">
        <v>36</v>
      </c>
      <c r="Q1491" t="s">
        <v>139</v>
      </c>
      <c r="R1491" t="s">
        <v>247</v>
      </c>
      <c r="S1491" t="s">
        <v>2448</v>
      </c>
      <c r="T1491">
        <v>37027</v>
      </c>
      <c r="U1491" s="1">
        <v>42082</v>
      </c>
      <c r="V1491" s="1">
        <v>42083</v>
      </c>
      <c r="W1491">
        <v>5</v>
      </c>
      <c r="X1491" s="6">
        <v>207.22</v>
      </c>
      <c r="Y1491">
        <v>88016</v>
      </c>
      <c r="Z1491">
        <v>1</v>
      </c>
      <c r="AA1491" s="10">
        <v>-85.44</v>
      </c>
      <c r="AB1491">
        <v>6.41</v>
      </c>
      <c r="AC1491" t="s">
        <v>3062</v>
      </c>
      <c r="AD1491" t="s">
        <v>3070</v>
      </c>
      <c r="AE1491" t="str">
        <f>IF(Orders[[#This Row],[Discount]]&gt;0, "Discounted", "Non-Discounted")</f>
        <v>Discounted</v>
      </c>
      <c r="AF1491">
        <f>IF(Orders[[#This Row],[Profit]]&lt;0,Orders[[#This Row],[Profit]], 0)</f>
        <v>-177.06</v>
      </c>
      <c r="AG1491">
        <f>IF(Orders[[#This Row],[Profit]]&gt;0,Orders[[#This Row],[Profit]], 0)</f>
        <v>0</v>
      </c>
      <c r="AH1491" s="7" t="str">
        <f>IFERROR((Orders[[#This Row],[Sales]]/Orders[[#This Row],[Profit_Prodcut/]])*100, "")</f>
        <v/>
      </c>
      <c r="AI1491" s="9">
        <f>Orders[[#This Row],[Discount]]</f>
        <v>0.03</v>
      </c>
    </row>
    <row r="1492" spans="1:35">
      <c r="A1492">
        <v>26032</v>
      </c>
      <c r="B1492" t="s">
        <v>28</v>
      </c>
      <c r="C1492" s="9">
        <v>0.1</v>
      </c>
      <c r="D1492" s="7">
        <v>164.08</v>
      </c>
      <c r="E1492">
        <v>41.94</v>
      </c>
      <c r="F1492">
        <v>2.99</v>
      </c>
      <c r="G1492">
        <v>2626</v>
      </c>
      <c r="H1492" t="s">
        <v>2449</v>
      </c>
      <c r="I1492" t="s">
        <v>52</v>
      </c>
      <c r="J1492" t="s">
        <v>117</v>
      </c>
      <c r="K1492" t="s">
        <v>32</v>
      </c>
      <c r="L1492" t="s">
        <v>112</v>
      </c>
      <c r="M1492" t="s">
        <v>62</v>
      </c>
      <c r="N1492" t="s">
        <v>2450</v>
      </c>
      <c r="O1492">
        <v>0.35</v>
      </c>
      <c r="P1492" t="s">
        <v>36</v>
      </c>
      <c r="Q1492" t="s">
        <v>37</v>
      </c>
      <c r="R1492" t="s">
        <v>48</v>
      </c>
      <c r="S1492" t="s">
        <v>1458</v>
      </c>
      <c r="T1492">
        <v>94025</v>
      </c>
      <c r="U1492" s="1">
        <v>42042</v>
      </c>
      <c r="V1492" s="1">
        <v>42043</v>
      </c>
      <c r="W1492">
        <v>6</v>
      </c>
      <c r="X1492" s="6">
        <v>237.8</v>
      </c>
      <c r="Y1492">
        <v>90927</v>
      </c>
      <c r="Z1492">
        <v>1</v>
      </c>
      <c r="AA1492" s="10">
        <v>69</v>
      </c>
      <c r="AB1492">
        <v>26.42</v>
      </c>
      <c r="AC1492" t="s">
        <v>3059</v>
      </c>
      <c r="AD1492" t="s">
        <v>3070</v>
      </c>
      <c r="AE1492" t="str">
        <f>IF(Orders[[#This Row],[Discount]]&gt;0, "Discounted", "Non-Discounted")</f>
        <v>Discounted</v>
      </c>
      <c r="AF1492">
        <f>IF(Orders[[#This Row],[Profit]]&lt;0,Orders[[#This Row],[Profit]], 0)</f>
        <v>0</v>
      </c>
      <c r="AG1492">
        <f>IF(Orders[[#This Row],[Profit]]&gt;0,Orders[[#This Row],[Profit]], 0)</f>
        <v>164.08</v>
      </c>
      <c r="AH1492" s="7">
        <f>IFERROR((Orders[[#This Row],[Sales]]/Orders[[#This Row],[Profit_Prodcut/]])*100, "")</f>
        <v>144.92930277913212</v>
      </c>
      <c r="AI1492" s="9">
        <f>Orders[[#This Row],[Discount]]</f>
        <v>0.1</v>
      </c>
    </row>
    <row r="1493" spans="1:35">
      <c r="A1493">
        <v>18623</v>
      </c>
      <c r="B1493" t="s">
        <v>59</v>
      </c>
      <c r="C1493" s="9">
        <v>0.02</v>
      </c>
      <c r="D1493" s="7">
        <v>-54.63</v>
      </c>
      <c r="E1493">
        <v>30.53</v>
      </c>
      <c r="F1493">
        <v>19.989999999999998</v>
      </c>
      <c r="G1493">
        <v>2628</v>
      </c>
      <c r="H1493" t="s">
        <v>2451</v>
      </c>
      <c r="I1493" t="s">
        <v>30</v>
      </c>
      <c r="J1493" t="s">
        <v>31</v>
      </c>
      <c r="K1493" t="s">
        <v>32</v>
      </c>
      <c r="L1493" t="s">
        <v>137</v>
      </c>
      <c r="M1493" t="s">
        <v>62</v>
      </c>
      <c r="N1493" t="s">
        <v>700</v>
      </c>
      <c r="O1493">
        <v>0.39</v>
      </c>
      <c r="P1493" t="s">
        <v>36</v>
      </c>
      <c r="Q1493" t="s">
        <v>64</v>
      </c>
      <c r="R1493" t="s">
        <v>307</v>
      </c>
      <c r="S1493" t="s">
        <v>2291</v>
      </c>
      <c r="T1493">
        <v>73160</v>
      </c>
      <c r="U1493" s="1">
        <v>42021</v>
      </c>
      <c r="V1493" s="1">
        <v>42023</v>
      </c>
      <c r="W1493">
        <v>14</v>
      </c>
      <c r="X1493" s="6">
        <v>448.47</v>
      </c>
      <c r="Y1493">
        <v>85916</v>
      </c>
      <c r="Z1493">
        <v>2</v>
      </c>
      <c r="AA1493" s="10">
        <v>-12.18</v>
      </c>
      <c r="AB1493">
        <v>9.15</v>
      </c>
      <c r="AC1493" t="s">
        <v>3057</v>
      </c>
      <c r="AD1493" t="s">
        <v>3070</v>
      </c>
      <c r="AE1493" t="str">
        <f>IF(Orders[[#This Row],[Discount]]&gt;0, "Discounted", "Non-Discounted")</f>
        <v>Discounted</v>
      </c>
      <c r="AF1493">
        <f>IF(Orders[[#This Row],[Profit]]&lt;0,Orders[[#This Row],[Profit]], 0)</f>
        <v>-54.63</v>
      </c>
      <c r="AG1493">
        <f>IF(Orders[[#This Row],[Profit]]&gt;0,Orders[[#This Row],[Profit]], 0)</f>
        <v>0</v>
      </c>
      <c r="AH1493" s="7" t="str">
        <f>IFERROR((Orders[[#This Row],[Sales]]/Orders[[#This Row],[Profit_Prodcut/]])*100, "")</f>
        <v/>
      </c>
      <c r="AI1493" s="9">
        <f>Orders[[#This Row],[Discount]]</f>
        <v>0.02</v>
      </c>
    </row>
    <row r="1494" spans="1:35">
      <c r="A1494">
        <v>21981</v>
      </c>
      <c r="B1494" t="s">
        <v>50</v>
      </c>
      <c r="C1494" s="9">
        <v>0.01</v>
      </c>
      <c r="D1494" s="7">
        <v>690.18</v>
      </c>
      <c r="E1494">
        <v>194.3</v>
      </c>
      <c r="F1494">
        <v>11.54</v>
      </c>
      <c r="G1494">
        <v>2630</v>
      </c>
      <c r="H1494" t="s">
        <v>2452</v>
      </c>
      <c r="I1494" t="s">
        <v>52</v>
      </c>
      <c r="J1494" t="s">
        <v>61</v>
      </c>
      <c r="K1494" t="s">
        <v>44</v>
      </c>
      <c r="L1494" t="s">
        <v>53</v>
      </c>
      <c r="M1494" t="s">
        <v>239</v>
      </c>
      <c r="N1494" t="s">
        <v>1165</v>
      </c>
      <c r="O1494">
        <v>0.59</v>
      </c>
      <c r="P1494" t="s">
        <v>36</v>
      </c>
      <c r="Q1494" t="s">
        <v>64</v>
      </c>
      <c r="R1494" t="s">
        <v>307</v>
      </c>
      <c r="S1494" t="s">
        <v>2453</v>
      </c>
      <c r="T1494">
        <v>73071</v>
      </c>
      <c r="U1494" s="1">
        <v>42009</v>
      </c>
      <c r="V1494" s="1">
        <v>42011</v>
      </c>
      <c r="W1494">
        <v>5</v>
      </c>
      <c r="X1494" s="6">
        <v>1000.26</v>
      </c>
      <c r="Y1494">
        <v>85914</v>
      </c>
      <c r="Z1494">
        <v>2</v>
      </c>
      <c r="AA1494" s="10">
        <v>69</v>
      </c>
      <c r="AB1494">
        <v>10.1</v>
      </c>
      <c r="AC1494" t="s">
        <v>3057</v>
      </c>
      <c r="AD1494" t="s">
        <v>3070</v>
      </c>
      <c r="AE1494" t="str">
        <f>IF(Orders[[#This Row],[Discount]]&gt;0, "Discounted", "Non-Discounted")</f>
        <v>Discounted</v>
      </c>
      <c r="AF1494">
        <f>IF(Orders[[#This Row],[Profit]]&lt;0,Orders[[#This Row],[Profit]], 0)</f>
        <v>0</v>
      </c>
      <c r="AG1494">
        <f>IF(Orders[[#This Row],[Profit]]&gt;0,Orders[[#This Row],[Profit]], 0)</f>
        <v>690.18</v>
      </c>
      <c r="AH1494" s="7">
        <f>IFERROR((Orders[[#This Row],[Sales]]/Orders[[#This Row],[Profit_Prodcut/]])*100, "")</f>
        <v>144.92741024080675</v>
      </c>
      <c r="AI1494" s="9">
        <f>Orders[[#This Row],[Discount]]</f>
        <v>0.01</v>
      </c>
    </row>
    <row r="1495" spans="1:35">
      <c r="A1495">
        <v>21982</v>
      </c>
      <c r="B1495" t="s">
        <v>50</v>
      </c>
      <c r="C1495" s="9">
        <v>0.02</v>
      </c>
      <c r="D1495" s="7">
        <v>1507.64</v>
      </c>
      <c r="E1495">
        <v>209.84</v>
      </c>
      <c r="F1495">
        <v>21.21</v>
      </c>
      <c r="G1495">
        <v>2630</v>
      </c>
      <c r="H1495" t="s">
        <v>2452</v>
      </c>
      <c r="I1495" t="s">
        <v>52</v>
      </c>
      <c r="J1495" t="s">
        <v>61</v>
      </c>
      <c r="K1495" t="s">
        <v>44</v>
      </c>
      <c r="L1495" t="s">
        <v>53</v>
      </c>
      <c r="M1495" t="s">
        <v>239</v>
      </c>
      <c r="N1495" t="s">
        <v>1164</v>
      </c>
      <c r="O1495">
        <v>0.59</v>
      </c>
      <c r="P1495" t="s">
        <v>36</v>
      </c>
      <c r="Q1495" t="s">
        <v>64</v>
      </c>
      <c r="R1495" t="s">
        <v>307</v>
      </c>
      <c r="S1495" t="s">
        <v>2453</v>
      </c>
      <c r="T1495">
        <v>73071</v>
      </c>
      <c r="U1495" s="1">
        <v>42009</v>
      </c>
      <c r="V1495" s="1">
        <v>42010</v>
      </c>
      <c r="W1495">
        <v>10</v>
      </c>
      <c r="X1495" s="6">
        <v>2184.9899999999998</v>
      </c>
      <c r="Y1495">
        <v>85914</v>
      </c>
      <c r="Z1495">
        <v>1</v>
      </c>
      <c r="AA1495" s="10">
        <v>69</v>
      </c>
      <c r="AB1495">
        <v>44.59</v>
      </c>
      <c r="AC1495" t="s">
        <v>3057</v>
      </c>
      <c r="AD1495" t="s">
        <v>3070</v>
      </c>
      <c r="AE1495" t="str">
        <f>IF(Orders[[#This Row],[Discount]]&gt;0, "Discounted", "Non-Discounted")</f>
        <v>Discounted</v>
      </c>
      <c r="AF1495">
        <f>IF(Orders[[#This Row],[Profit]]&lt;0,Orders[[#This Row],[Profit]], 0)</f>
        <v>0</v>
      </c>
      <c r="AG1495">
        <f>IF(Orders[[#This Row],[Profit]]&gt;0,Orders[[#This Row],[Profit]], 0)</f>
        <v>1507.64</v>
      </c>
      <c r="AH1495" s="7">
        <f>IFERROR((Orders[[#This Row],[Sales]]/Orders[[#This Row],[Profit_Prodcut/]])*100, "")</f>
        <v>144.92783423098351</v>
      </c>
      <c r="AI1495" s="9">
        <f>Orders[[#This Row],[Discount]]</f>
        <v>0.02</v>
      </c>
    </row>
    <row r="1496" spans="1:35">
      <c r="A1496">
        <v>21983</v>
      </c>
      <c r="B1496" t="s">
        <v>50</v>
      </c>
      <c r="C1496" s="9">
        <v>0</v>
      </c>
      <c r="D1496" s="7">
        <v>801.75</v>
      </c>
      <c r="E1496">
        <v>145.44999999999999</v>
      </c>
      <c r="F1496">
        <v>17.850000000000001</v>
      </c>
      <c r="G1496">
        <v>2630</v>
      </c>
      <c r="H1496" t="s">
        <v>2452</v>
      </c>
      <c r="I1496" t="s">
        <v>42</v>
      </c>
      <c r="J1496" t="s">
        <v>61</v>
      </c>
      <c r="K1496" t="s">
        <v>80</v>
      </c>
      <c r="L1496" t="s">
        <v>88</v>
      </c>
      <c r="M1496" t="s">
        <v>46</v>
      </c>
      <c r="N1496" t="s">
        <v>1077</v>
      </c>
      <c r="O1496">
        <v>0.56000000000000005</v>
      </c>
      <c r="P1496" t="s">
        <v>36</v>
      </c>
      <c r="Q1496" t="s">
        <v>64</v>
      </c>
      <c r="R1496" t="s">
        <v>307</v>
      </c>
      <c r="S1496" t="s">
        <v>2453</v>
      </c>
      <c r="T1496">
        <v>73071</v>
      </c>
      <c r="U1496" s="1">
        <v>42009</v>
      </c>
      <c r="V1496" s="1">
        <v>42011</v>
      </c>
      <c r="W1496">
        <v>8</v>
      </c>
      <c r="X1496" s="6">
        <v>1191.2</v>
      </c>
      <c r="Y1496">
        <v>85914</v>
      </c>
      <c r="Z1496">
        <v>2</v>
      </c>
      <c r="AA1496" s="10">
        <v>67.31</v>
      </c>
      <c r="AB1496">
        <v>0</v>
      </c>
      <c r="AC1496" t="s">
        <v>3057</v>
      </c>
      <c r="AD1496" t="s">
        <v>3071</v>
      </c>
      <c r="AE1496" t="str">
        <f>IF(Orders[[#This Row],[Discount]]&gt;0, "Discounted", "Non-Discounted")</f>
        <v>Non-Discounted</v>
      </c>
      <c r="AF1496">
        <f>IF(Orders[[#This Row],[Profit]]&lt;0,Orders[[#This Row],[Profit]], 0)</f>
        <v>0</v>
      </c>
      <c r="AG1496">
        <f>IF(Orders[[#This Row],[Profit]]&gt;0,Orders[[#This Row],[Profit]], 0)</f>
        <v>801.75</v>
      </c>
      <c r="AH1496" s="7">
        <f>IFERROR((Orders[[#This Row],[Sales]]/Orders[[#This Row],[Profit_Prodcut/]])*100, "")</f>
        <v>148.57499220455256</v>
      </c>
      <c r="AI1496" s="9">
        <f>Orders[[#This Row],[Discount]]</f>
        <v>0</v>
      </c>
    </row>
    <row r="1497" spans="1:35">
      <c r="A1497">
        <v>22540</v>
      </c>
      <c r="B1497" t="s">
        <v>28</v>
      </c>
      <c r="C1497" s="9">
        <v>7.0000000000000007E-2</v>
      </c>
      <c r="D1497" s="7">
        <v>-139.18</v>
      </c>
      <c r="E1497">
        <v>65.989999999999995</v>
      </c>
      <c r="F1497">
        <v>5.99</v>
      </c>
      <c r="G1497">
        <v>2630</v>
      </c>
      <c r="H1497" t="s">
        <v>2452</v>
      </c>
      <c r="I1497" t="s">
        <v>52</v>
      </c>
      <c r="J1497" t="s">
        <v>61</v>
      </c>
      <c r="K1497" t="s">
        <v>80</v>
      </c>
      <c r="L1497" t="s">
        <v>81</v>
      </c>
      <c r="M1497" t="s">
        <v>62</v>
      </c>
      <c r="N1497" t="s">
        <v>2454</v>
      </c>
      <c r="O1497">
        <v>0.57999999999999996</v>
      </c>
      <c r="P1497" t="s">
        <v>36</v>
      </c>
      <c r="Q1497" t="s">
        <v>64</v>
      </c>
      <c r="R1497" t="s">
        <v>307</v>
      </c>
      <c r="S1497" t="s">
        <v>2453</v>
      </c>
      <c r="T1497">
        <v>73071</v>
      </c>
      <c r="U1497" s="1">
        <v>42011</v>
      </c>
      <c r="V1497" s="1">
        <v>42012</v>
      </c>
      <c r="W1497">
        <v>3</v>
      </c>
      <c r="X1497" s="6">
        <v>165.71</v>
      </c>
      <c r="Y1497">
        <v>85915</v>
      </c>
      <c r="Z1497">
        <v>1</v>
      </c>
      <c r="AA1497" s="10">
        <v>-83.99</v>
      </c>
      <c r="AB1497">
        <v>12.47</v>
      </c>
      <c r="AC1497" t="s">
        <v>3057</v>
      </c>
      <c r="AD1497" t="s">
        <v>3070</v>
      </c>
      <c r="AE1497" t="str">
        <f>IF(Orders[[#This Row],[Discount]]&gt;0, "Discounted", "Non-Discounted")</f>
        <v>Discounted</v>
      </c>
      <c r="AF1497">
        <f>IF(Orders[[#This Row],[Profit]]&lt;0,Orders[[#This Row],[Profit]], 0)</f>
        <v>-139.18</v>
      </c>
      <c r="AG1497">
        <f>IF(Orders[[#This Row],[Profit]]&gt;0,Orders[[#This Row],[Profit]], 0)</f>
        <v>0</v>
      </c>
      <c r="AH1497" s="7" t="str">
        <f>IFERROR((Orders[[#This Row],[Sales]]/Orders[[#This Row],[Profit_Prodcut/]])*100, "")</f>
        <v/>
      </c>
      <c r="AI1497" s="9">
        <f>Orders[[#This Row],[Discount]]</f>
        <v>7.0000000000000007E-2</v>
      </c>
    </row>
    <row r="1498" spans="1:35">
      <c r="A1498">
        <v>25594</v>
      </c>
      <c r="B1498" t="s">
        <v>109</v>
      </c>
      <c r="C1498" s="9">
        <v>0.05</v>
      </c>
      <c r="D1498" s="7">
        <v>881.47</v>
      </c>
      <c r="E1498">
        <v>100.97</v>
      </c>
      <c r="F1498">
        <v>7.18</v>
      </c>
      <c r="G1498">
        <v>2638</v>
      </c>
      <c r="H1498" t="s">
        <v>2455</v>
      </c>
      <c r="I1498" t="s">
        <v>30</v>
      </c>
      <c r="J1498" t="s">
        <v>117</v>
      </c>
      <c r="K1498" t="s">
        <v>80</v>
      </c>
      <c r="L1498" t="s">
        <v>183</v>
      </c>
      <c r="M1498" t="s">
        <v>62</v>
      </c>
      <c r="N1498" t="s">
        <v>2095</v>
      </c>
      <c r="O1498">
        <v>0.46</v>
      </c>
      <c r="P1498" t="s">
        <v>36</v>
      </c>
      <c r="Q1498" t="s">
        <v>37</v>
      </c>
      <c r="R1498" t="s">
        <v>1743</v>
      </c>
      <c r="S1498" t="s">
        <v>2456</v>
      </c>
      <c r="T1498">
        <v>83704</v>
      </c>
      <c r="U1498" s="1">
        <v>42163</v>
      </c>
      <c r="V1498" s="1">
        <v>42163</v>
      </c>
      <c r="W1498">
        <v>13</v>
      </c>
      <c r="X1498" s="6">
        <v>1277.49</v>
      </c>
      <c r="Y1498">
        <v>90951</v>
      </c>
      <c r="Z1498">
        <v>0</v>
      </c>
      <c r="AA1498" s="10">
        <v>69</v>
      </c>
      <c r="AB1498">
        <v>67.239999999999995</v>
      </c>
      <c r="AC1498" t="s">
        <v>3058</v>
      </c>
      <c r="AD1498" t="s">
        <v>3070</v>
      </c>
      <c r="AE1498" t="str">
        <f>IF(Orders[[#This Row],[Discount]]&gt;0, "Discounted", "Non-Discounted")</f>
        <v>Discounted</v>
      </c>
      <c r="AF1498">
        <f>IF(Orders[[#This Row],[Profit]]&lt;0,Orders[[#This Row],[Profit]], 0)</f>
        <v>0</v>
      </c>
      <c r="AG1498">
        <f>IF(Orders[[#This Row],[Profit]]&gt;0,Orders[[#This Row],[Profit]], 0)</f>
        <v>881.47</v>
      </c>
      <c r="AH1498" s="7">
        <f>IFERROR((Orders[[#This Row],[Sales]]/Orders[[#This Row],[Profit_Prodcut/]])*100, "")</f>
        <v>144.92722384199121</v>
      </c>
      <c r="AI1498" s="9">
        <f>Orders[[#This Row],[Discount]]</f>
        <v>0.05</v>
      </c>
    </row>
    <row r="1499" spans="1:35">
      <c r="A1499">
        <v>21041</v>
      </c>
      <c r="B1499" t="s">
        <v>40</v>
      </c>
      <c r="C1499" s="9">
        <v>0.05</v>
      </c>
      <c r="D1499" s="7">
        <v>3.84</v>
      </c>
      <c r="E1499">
        <v>4.9800000000000004</v>
      </c>
      <c r="F1499">
        <v>0.49</v>
      </c>
      <c r="G1499">
        <v>2639</v>
      </c>
      <c r="H1499" t="s">
        <v>2457</v>
      </c>
      <c r="I1499" t="s">
        <v>52</v>
      </c>
      <c r="J1499" t="s">
        <v>117</v>
      </c>
      <c r="K1499" t="s">
        <v>32</v>
      </c>
      <c r="L1499" t="s">
        <v>137</v>
      </c>
      <c r="M1499" t="s">
        <v>62</v>
      </c>
      <c r="N1499" t="s">
        <v>1424</v>
      </c>
      <c r="O1499">
        <v>0.39</v>
      </c>
      <c r="P1499" t="s">
        <v>36</v>
      </c>
      <c r="Q1499" t="s">
        <v>37</v>
      </c>
      <c r="R1499" t="s">
        <v>369</v>
      </c>
      <c r="S1499" t="s">
        <v>655</v>
      </c>
      <c r="T1499">
        <v>88201</v>
      </c>
      <c r="U1499" s="1">
        <v>42082</v>
      </c>
      <c r="V1499" s="1">
        <v>42082</v>
      </c>
      <c r="W1499">
        <v>3</v>
      </c>
      <c r="X1499" s="6">
        <v>14.2</v>
      </c>
      <c r="Y1499">
        <v>90952</v>
      </c>
      <c r="Z1499">
        <v>0</v>
      </c>
      <c r="AA1499" s="10">
        <v>27.04</v>
      </c>
      <c r="AB1499">
        <v>0.75</v>
      </c>
      <c r="AC1499" t="s">
        <v>3062</v>
      </c>
      <c r="AD1499" t="s">
        <v>3070</v>
      </c>
      <c r="AE1499" t="str">
        <f>IF(Orders[[#This Row],[Discount]]&gt;0, "Discounted", "Non-Discounted")</f>
        <v>Discounted</v>
      </c>
      <c r="AF1499">
        <f>IF(Orders[[#This Row],[Profit]]&lt;0,Orders[[#This Row],[Profit]], 0)</f>
        <v>0</v>
      </c>
      <c r="AG1499">
        <f>IF(Orders[[#This Row],[Profit]]&gt;0,Orders[[#This Row],[Profit]], 0)</f>
        <v>3.84</v>
      </c>
      <c r="AH1499" s="7">
        <f>IFERROR((Orders[[#This Row],[Sales]]/Orders[[#This Row],[Profit_Prodcut/]])*100, "")</f>
        <v>369.79166666666663</v>
      </c>
      <c r="AI1499" s="9">
        <f>Orders[[#This Row],[Discount]]</f>
        <v>0.05</v>
      </c>
    </row>
    <row r="1500" spans="1:35">
      <c r="A1500">
        <v>22438</v>
      </c>
      <c r="B1500" t="s">
        <v>109</v>
      </c>
      <c r="C1500" s="9">
        <v>0.1</v>
      </c>
      <c r="D1500" s="7">
        <v>-21.03</v>
      </c>
      <c r="E1500">
        <v>10.98</v>
      </c>
      <c r="F1500">
        <v>3.99</v>
      </c>
      <c r="G1500">
        <v>2647</v>
      </c>
      <c r="H1500" t="s">
        <v>2458</v>
      </c>
      <c r="I1500" t="s">
        <v>52</v>
      </c>
      <c r="J1500" t="s">
        <v>31</v>
      </c>
      <c r="K1500" t="s">
        <v>32</v>
      </c>
      <c r="L1500" t="s">
        <v>260</v>
      </c>
      <c r="M1500" t="s">
        <v>62</v>
      </c>
      <c r="N1500" t="s">
        <v>1580</v>
      </c>
      <c r="O1500">
        <v>0.57999999999999996</v>
      </c>
      <c r="P1500" t="s">
        <v>36</v>
      </c>
      <c r="Q1500" t="s">
        <v>37</v>
      </c>
      <c r="R1500" t="s">
        <v>48</v>
      </c>
      <c r="S1500" t="s">
        <v>2459</v>
      </c>
      <c r="T1500">
        <v>93309</v>
      </c>
      <c r="U1500" s="1">
        <v>42080</v>
      </c>
      <c r="V1500" s="1">
        <v>42087</v>
      </c>
      <c r="W1500">
        <v>5</v>
      </c>
      <c r="X1500" s="6">
        <v>52.21</v>
      </c>
      <c r="Y1500">
        <v>91386</v>
      </c>
      <c r="Z1500">
        <v>7</v>
      </c>
      <c r="AA1500" s="10">
        <v>-40.28</v>
      </c>
      <c r="AB1500">
        <v>5.8</v>
      </c>
      <c r="AC1500" t="s">
        <v>3062</v>
      </c>
      <c r="AD1500" t="s">
        <v>3070</v>
      </c>
      <c r="AE1500" t="str">
        <f>IF(Orders[[#This Row],[Discount]]&gt;0, "Discounted", "Non-Discounted")</f>
        <v>Discounted</v>
      </c>
      <c r="AF1500">
        <f>IF(Orders[[#This Row],[Profit]]&lt;0,Orders[[#This Row],[Profit]], 0)</f>
        <v>-21.03</v>
      </c>
      <c r="AG1500">
        <f>IF(Orders[[#This Row],[Profit]]&gt;0,Orders[[#This Row],[Profit]], 0)</f>
        <v>0</v>
      </c>
      <c r="AH1500" s="7" t="str">
        <f>IFERROR((Orders[[#This Row],[Sales]]/Orders[[#This Row],[Profit_Prodcut/]])*100, "")</f>
        <v/>
      </c>
      <c r="AI1500" s="9">
        <f>Orders[[#This Row],[Discount]]</f>
        <v>0.1</v>
      </c>
    </row>
    <row r="1501" spans="1:35">
      <c r="A1501">
        <v>22439</v>
      </c>
      <c r="B1501" t="s">
        <v>109</v>
      </c>
      <c r="C1501" s="9">
        <v>0.01</v>
      </c>
      <c r="D1501" s="7">
        <v>117.52</v>
      </c>
      <c r="E1501">
        <v>39.979999999999997</v>
      </c>
      <c r="F1501">
        <v>9.1999999999999993</v>
      </c>
      <c r="G1501">
        <v>2647</v>
      </c>
      <c r="H1501" t="s">
        <v>2458</v>
      </c>
      <c r="I1501" t="s">
        <v>52</v>
      </c>
      <c r="J1501" t="s">
        <v>31</v>
      </c>
      <c r="K1501" t="s">
        <v>44</v>
      </c>
      <c r="L1501" t="s">
        <v>53</v>
      </c>
      <c r="M1501" t="s">
        <v>34</v>
      </c>
      <c r="N1501" t="s">
        <v>2460</v>
      </c>
      <c r="O1501">
        <v>0.65</v>
      </c>
      <c r="P1501" t="s">
        <v>36</v>
      </c>
      <c r="Q1501" t="s">
        <v>37</v>
      </c>
      <c r="R1501" t="s">
        <v>48</v>
      </c>
      <c r="S1501" t="s">
        <v>2459</v>
      </c>
      <c r="T1501">
        <v>93309</v>
      </c>
      <c r="U1501" s="1">
        <v>42080</v>
      </c>
      <c r="V1501" s="1">
        <v>42082</v>
      </c>
      <c r="W1501">
        <v>4</v>
      </c>
      <c r="X1501" s="6">
        <v>170.32</v>
      </c>
      <c r="Y1501">
        <v>91386</v>
      </c>
      <c r="Z1501">
        <v>2</v>
      </c>
      <c r="AA1501" s="10">
        <v>69</v>
      </c>
      <c r="AB1501">
        <v>1.72</v>
      </c>
      <c r="AC1501" t="s">
        <v>3062</v>
      </c>
      <c r="AD1501" t="s">
        <v>3070</v>
      </c>
      <c r="AE1501" t="str">
        <f>IF(Orders[[#This Row],[Discount]]&gt;0, "Discounted", "Non-Discounted")</f>
        <v>Discounted</v>
      </c>
      <c r="AF1501">
        <f>IF(Orders[[#This Row],[Profit]]&lt;0,Orders[[#This Row],[Profit]], 0)</f>
        <v>0</v>
      </c>
      <c r="AG1501">
        <f>IF(Orders[[#This Row],[Profit]]&gt;0,Orders[[#This Row],[Profit]], 0)</f>
        <v>117.52</v>
      </c>
      <c r="AH1501" s="7">
        <f>IFERROR((Orders[[#This Row],[Sales]]/Orders[[#This Row],[Profit_Prodcut/]])*100, "")</f>
        <v>144.92852280462901</v>
      </c>
      <c r="AI1501" s="9">
        <f>Orders[[#This Row],[Discount]]</f>
        <v>0.01</v>
      </c>
    </row>
    <row r="1502" spans="1:35">
      <c r="A1502">
        <v>18720</v>
      </c>
      <c r="B1502" t="s">
        <v>28</v>
      </c>
      <c r="C1502" s="9">
        <v>0.01</v>
      </c>
      <c r="D1502" s="7">
        <v>-30.81</v>
      </c>
      <c r="E1502">
        <v>39.979999999999997</v>
      </c>
      <c r="F1502">
        <v>4</v>
      </c>
      <c r="G1502">
        <v>2649</v>
      </c>
      <c r="H1502" t="s">
        <v>2461</v>
      </c>
      <c r="I1502" t="s">
        <v>52</v>
      </c>
      <c r="J1502" t="s">
        <v>31</v>
      </c>
      <c r="K1502" t="s">
        <v>80</v>
      </c>
      <c r="L1502" t="s">
        <v>183</v>
      </c>
      <c r="M1502" t="s">
        <v>62</v>
      </c>
      <c r="N1502" t="s">
        <v>255</v>
      </c>
      <c r="O1502">
        <v>0.7</v>
      </c>
      <c r="P1502" t="s">
        <v>36</v>
      </c>
      <c r="Q1502" t="s">
        <v>56</v>
      </c>
      <c r="R1502" t="s">
        <v>418</v>
      </c>
      <c r="S1502" t="s">
        <v>2225</v>
      </c>
      <c r="T1502">
        <v>21040</v>
      </c>
      <c r="U1502" s="1">
        <v>42166</v>
      </c>
      <c r="V1502" s="1">
        <v>42167</v>
      </c>
      <c r="W1502">
        <v>5</v>
      </c>
      <c r="X1502" s="6">
        <v>203.29</v>
      </c>
      <c r="Y1502">
        <v>88814</v>
      </c>
      <c r="Z1502">
        <v>1</v>
      </c>
      <c r="AA1502" s="10">
        <v>-15.15</v>
      </c>
      <c r="AB1502">
        <v>2.0499999999999998</v>
      </c>
      <c r="AC1502" t="s">
        <v>3058</v>
      </c>
      <c r="AD1502" t="s">
        <v>3070</v>
      </c>
      <c r="AE1502" t="str">
        <f>IF(Orders[[#This Row],[Discount]]&gt;0, "Discounted", "Non-Discounted")</f>
        <v>Discounted</v>
      </c>
      <c r="AF1502">
        <f>IF(Orders[[#This Row],[Profit]]&lt;0,Orders[[#This Row],[Profit]], 0)</f>
        <v>-30.81</v>
      </c>
      <c r="AG1502">
        <f>IF(Orders[[#This Row],[Profit]]&gt;0,Orders[[#This Row],[Profit]], 0)</f>
        <v>0</v>
      </c>
      <c r="AH1502" s="7" t="str">
        <f>IFERROR((Orders[[#This Row],[Sales]]/Orders[[#This Row],[Profit_Prodcut/]])*100, "")</f>
        <v/>
      </c>
      <c r="AI1502" s="9">
        <f>Orders[[#This Row],[Discount]]</f>
        <v>0.01</v>
      </c>
    </row>
    <row r="1503" spans="1:35">
      <c r="A1503">
        <v>22904</v>
      </c>
      <c r="B1503" t="s">
        <v>50</v>
      </c>
      <c r="C1503" s="9">
        <v>0.05</v>
      </c>
      <c r="D1503" s="7">
        <v>524.32000000000005</v>
      </c>
      <c r="E1503">
        <v>35.99</v>
      </c>
      <c r="F1503">
        <v>5.99</v>
      </c>
      <c r="G1503">
        <v>2650</v>
      </c>
      <c r="H1503" t="s">
        <v>2462</v>
      </c>
      <c r="I1503" t="s">
        <v>52</v>
      </c>
      <c r="J1503" t="s">
        <v>31</v>
      </c>
      <c r="K1503" t="s">
        <v>80</v>
      </c>
      <c r="L1503" t="s">
        <v>81</v>
      </c>
      <c r="M1503" t="s">
        <v>34</v>
      </c>
      <c r="N1503" t="s">
        <v>984</v>
      </c>
      <c r="O1503">
        <v>0.38</v>
      </c>
      <c r="P1503" t="s">
        <v>36</v>
      </c>
      <c r="Q1503" t="s">
        <v>56</v>
      </c>
      <c r="R1503" t="s">
        <v>237</v>
      </c>
      <c r="S1503" t="s">
        <v>2463</v>
      </c>
      <c r="T1503">
        <v>15234</v>
      </c>
      <c r="U1503" s="1">
        <v>42128</v>
      </c>
      <c r="V1503" s="1">
        <v>42129</v>
      </c>
      <c r="W1503">
        <v>26</v>
      </c>
      <c r="X1503" s="6">
        <v>759.88</v>
      </c>
      <c r="Y1503">
        <v>88815</v>
      </c>
      <c r="Z1503">
        <v>1</v>
      </c>
      <c r="AA1503" s="10">
        <v>69</v>
      </c>
      <c r="AB1503">
        <v>39.99</v>
      </c>
      <c r="AC1503" t="s">
        <v>3060</v>
      </c>
      <c r="AD1503" t="s">
        <v>3070</v>
      </c>
      <c r="AE1503" t="str">
        <f>IF(Orders[[#This Row],[Discount]]&gt;0, "Discounted", "Non-Discounted")</f>
        <v>Discounted</v>
      </c>
      <c r="AF1503">
        <f>IF(Orders[[#This Row],[Profit]]&lt;0,Orders[[#This Row],[Profit]], 0)</f>
        <v>0</v>
      </c>
      <c r="AG1503">
        <f>IF(Orders[[#This Row],[Profit]]&gt;0,Orders[[#This Row],[Profit]], 0)</f>
        <v>524.32000000000005</v>
      </c>
      <c r="AH1503" s="7">
        <f>IFERROR((Orders[[#This Row],[Sales]]/Orders[[#This Row],[Profit_Prodcut/]])*100, "")</f>
        <v>144.92676228257551</v>
      </c>
      <c r="AI1503" s="9">
        <f>Orders[[#This Row],[Discount]]</f>
        <v>0.05</v>
      </c>
    </row>
    <row r="1504" spans="1:35">
      <c r="A1504">
        <v>18949</v>
      </c>
      <c r="B1504" t="s">
        <v>59</v>
      </c>
      <c r="C1504" s="9">
        <v>0.06</v>
      </c>
      <c r="D1504" s="7">
        <v>21.78</v>
      </c>
      <c r="E1504">
        <v>47.9</v>
      </c>
      <c r="F1504">
        <v>5.86</v>
      </c>
      <c r="G1504">
        <v>2652</v>
      </c>
      <c r="H1504" t="s">
        <v>2464</v>
      </c>
      <c r="I1504" t="s">
        <v>52</v>
      </c>
      <c r="J1504" t="s">
        <v>117</v>
      </c>
      <c r="K1504" t="s">
        <v>32</v>
      </c>
      <c r="L1504" t="s">
        <v>96</v>
      </c>
      <c r="M1504" t="s">
        <v>62</v>
      </c>
      <c r="N1504" t="s">
        <v>1939</v>
      </c>
      <c r="O1504">
        <v>0.37</v>
      </c>
      <c r="P1504" t="s">
        <v>36</v>
      </c>
      <c r="Q1504" t="s">
        <v>37</v>
      </c>
      <c r="R1504" t="s">
        <v>48</v>
      </c>
      <c r="S1504" t="s">
        <v>2459</v>
      </c>
      <c r="T1504">
        <v>93309</v>
      </c>
      <c r="U1504" s="1">
        <v>42149</v>
      </c>
      <c r="V1504" s="1">
        <v>42151</v>
      </c>
      <c r="W1504">
        <v>2</v>
      </c>
      <c r="X1504" s="6">
        <v>94.2</v>
      </c>
      <c r="Y1504">
        <v>89361</v>
      </c>
      <c r="Z1504">
        <v>2</v>
      </c>
      <c r="AA1504" s="10">
        <v>23.12</v>
      </c>
      <c r="AB1504">
        <v>6.01</v>
      </c>
      <c r="AC1504" t="s">
        <v>3060</v>
      </c>
      <c r="AD1504" t="s">
        <v>3070</v>
      </c>
      <c r="AE1504" t="str">
        <f>IF(Orders[[#This Row],[Discount]]&gt;0, "Discounted", "Non-Discounted")</f>
        <v>Discounted</v>
      </c>
      <c r="AF1504">
        <f>IF(Orders[[#This Row],[Profit]]&lt;0,Orders[[#This Row],[Profit]], 0)</f>
        <v>0</v>
      </c>
      <c r="AG1504">
        <f>IF(Orders[[#This Row],[Profit]]&gt;0,Orders[[#This Row],[Profit]], 0)</f>
        <v>21.78</v>
      </c>
      <c r="AH1504" s="7">
        <f>IFERROR((Orders[[#This Row],[Sales]]/Orders[[#This Row],[Profit_Prodcut/]])*100, "")</f>
        <v>432.5068870523416</v>
      </c>
      <c r="AI1504" s="9">
        <f>Orders[[#This Row],[Discount]]</f>
        <v>0.06</v>
      </c>
    </row>
    <row r="1505" spans="1:35">
      <c r="A1505">
        <v>25662</v>
      </c>
      <c r="B1505" t="s">
        <v>40</v>
      </c>
      <c r="C1505" s="9">
        <v>0.05</v>
      </c>
      <c r="D1505" s="7">
        <v>-98.35</v>
      </c>
      <c r="E1505">
        <v>4.9800000000000004</v>
      </c>
      <c r="F1505">
        <v>4.62</v>
      </c>
      <c r="G1505">
        <v>2653</v>
      </c>
      <c r="H1505" t="s">
        <v>2465</v>
      </c>
      <c r="I1505" t="s">
        <v>52</v>
      </c>
      <c r="J1505" t="s">
        <v>117</v>
      </c>
      <c r="K1505" t="s">
        <v>80</v>
      </c>
      <c r="L1505" t="s">
        <v>183</v>
      </c>
      <c r="M1505" t="s">
        <v>54</v>
      </c>
      <c r="N1505" t="s">
        <v>414</v>
      </c>
      <c r="O1505">
        <v>0.64</v>
      </c>
      <c r="P1505" t="s">
        <v>36</v>
      </c>
      <c r="Q1505" t="s">
        <v>64</v>
      </c>
      <c r="R1505" t="s">
        <v>186</v>
      </c>
      <c r="S1505" t="s">
        <v>2466</v>
      </c>
      <c r="T1505">
        <v>67037</v>
      </c>
      <c r="U1505" s="1">
        <v>42057</v>
      </c>
      <c r="V1505" s="1">
        <v>42058</v>
      </c>
      <c r="W1505">
        <v>7</v>
      </c>
      <c r="X1505" s="6">
        <v>34.32</v>
      </c>
      <c r="Y1505">
        <v>89360</v>
      </c>
      <c r="Z1505">
        <v>1</v>
      </c>
      <c r="AA1505" s="10">
        <v>-286.57</v>
      </c>
      <c r="AB1505">
        <v>1.81</v>
      </c>
      <c r="AC1505" t="s">
        <v>3059</v>
      </c>
      <c r="AD1505" t="s">
        <v>3070</v>
      </c>
      <c r="AE1505" t="str">
        <f>IF(Orders[[#This Row],[Discount]]&gt;0, "Discounted", "Non-Discounted")</f>
        <v>Discounted</v>
      </c>
      <c r="AF1505">
        <f>IF(Orders[[#This Row],[Profit]]&lt;0,Orders[[#This Row],[Profit]], 0)</f>
        <v>-98.35</v>
      </c>
      <c r="AG1505">
        <f>IF(Orders[[#This Row],[Profit]]&gt;0,Orders[[#This Row],[Profit]], 0)</f>
        <v>0</v>
      </c>
      <c r="AH1505" s="7" t="str">
        <f>IFERROR((Orders[[#This Row],[Sales]]/Orders[[#This Row],[Profit_Prodcut/]])*100, "")</f>
        <v/>
      </c>
      <c r="AI1505" s="9">
        <f>Orders[[#This Row],[Discount]]</f>
        <v>0.05</v>
      </c>
    </row>
    <row r="1506" spans="1:35">
      <c r="A1506">
        <v>25663</v>
      </c>
      <c r="B1506" t="s">
        <v>40</v>
      </c>
      <c r="C1506" s="9">
        <v>0.02</v>
      </c>
      <c r="D1506" s="7">
        <v>270.79000000000002</v>
      </c>
      <c r="E1506">
        <v>34.229999999999997</v>
      </c>
      <c r="F1506">
        <v>5.0199999999999996</v>
      </c>
      <c r="G1506">
        <v>2653</v>
      </c>
      <c r="H1506" t="s">
        <v>2465</v>
      </c>
      <c r="I1506" t="s">
        <v>52</v>
      </c>
      <c r="J1506" t="s">
        <v>117</v>
      </c>
      <c r="K1506" t="s">
        <v>44</v>
      </c>
      <c r="L1506" t="s">
        <v>53</v>
      </c>
      <c r="M1506" t="s">
        <v>62</v>
      </c>
      <c r="N1506" t="s">
        <v>1373</v>
      </c>
      <c r="O1506">
        <v>0.55000000000000004</v>
      </c>
      <c r="P1506" t="s">
        <v>36</v>
      </c>
      <c r="Q1506" t="s">
        <v>64</v>
      </c>
      <c r="R1506" t="s">
        <v>186</v>
      </c>
      <c r="S1506" t="s">
        <v>2466</v>
      </c>
      <c r="T1506">
        <v>67037</v>
      </c>
      <c r="U1506" s="1">
        <v>42057</v>
      </c>
      <c r="V1506" s="1">
        <v>42059</v>
      </c>
      <c r="W1506">
        <v>11</v>
      </c>
      <c r="X1506" s="6">
        <v>392.45</v>
      </c>
      <c r="Y1506">
        <v>89360</v>
      </c>
      <c r="Z1506">
        <v>2</v>
      </c>
      <c r="AA1506" s="10">
        <v>69</v>
      </c>
      <c r="AB1506">
        <v>8.01</v>
      </c>
      <c r="AC1506" t="s">
        <v>3059</v>
      </c>
      <c r="AD1506" t="s">
        <v>3070</v>
      </c>
      <c r="AE1506" t="str">
        <f>IF(Orders[[#This Row],[Discount]]&gt;0, "Discounted", "Non-Discounted")</f>
        <v>Discounted</v>
      </c>
      <c r="AF1506">
        <f>IF(Orders[[#This Row],[Profit]]&lt;0,Orders[[#This Row],[Profit]], 0)</f>
        <v>0</v>
      </c>
      <c r="AG1506">
        <f>IF(Orders[[#This Row],[Profit]]&gt;0,Orders[[#This Row],[Profit]], 0)</f>
        <v>270.79000000000002</v>
      </c>
      <c r="AH1506" s="7">
        <f>IFERROR((Orders[[#This Row],[Sales]]/Orders[[#This Row],[Profit_Prodcut/]])*100, "")</f>
        <v>144.92780383322869</v>
      </c>
      <c r="AI1506" s="9">
        <f>Orders[[#This Row],[Discount]]</f>
        <v>0.02</v>
      </c>
    </row>
    <row r="1507" spans="1:35">
      <c r="A1507">
        <v>19131</v>
      </c>
      <c r="B1507" t="s">
        <v>59</v>
      </c>
      <c r="C1507" s="9">
        <v>0.09</v>
      </c>
      <c r="D1507" s="7">
        <v>223.42</v>
      </c>
      <c r="E1507">
        <v>89.99</v>
      </c>
      <c r="F1507">
        <v>42</v>
      </c>
      <c r="G1507">
        <v>2655</v>
      </c>
      <c r="H1507" t="s">
        <v>2467</v>
      </c>
      <c r="I1507" t="s">
        <v>42</v>
      </c>
      <c r="J1507" t="s">
        <v>117</v>
      </c>
      <c r="K1507" t="s">
        <v>44</v>
      </c>
      <c r="L1507" t="s">
        <v>45</v>
      </c>
      <c r="M1507" t="s">
        <v>46</v>
      </c>
      <c r="N1507" t="s">
        <v>2468</v>
      </c>
      <c r="O1507">
        <v>0.66</v>
      </c>
      <c r="P1507" t="s">
        <v>36</v>
      </c>
      <c r="Q1507" t="s">
        <v>139</v>
      </c>
      <c r="R1507" t="s">
        <v>390</v>
      </c>
      <c r="S1507" t="s">
        <v>583</v>
      </c>
      <c r="T1507">
        <v>30318</v>
      </c>
      <c r="U1507" s="1">
        <v>42112</v>
      </c>
      <c r="V1507" s="1">
        <v>42112</v>
      </c>
      <c r="W1507">
        <v>6</v>
      </c>
      <c r="X1507" s="6">
        <v>511.25</v>
      </c>
      <c r="Y1507">
        <v>86063</v>
      </c>
      <c r="Z1507">
        <v>0</v>
      </c>
      <c r="AA1507" s="10">
        <v>43.7</v>
      </c>
      <c r="AB1507">
        <v>50.56</v>
      </c>
      <c r="AC1507" t="s">
        <v>3061</v>
      </c>
      <c r="AD1507" t="s">
        <v>3070</v>
      </c>
      <c r="AE1507" t="str">
        <f>IF(Orders[[#This Row],[Discount]]&gt;0, "Discounted", "Non-Discounted")</f>
        <v>Discounted</v>
      </c>
      <c r="AF1507">
        <f>IF(Orders[[#This Row],[Profit]]&lt;0,Orders[[#This Row],[Profit]], 0)</f>
        <v>0</v>
      </c>
      <c r="AG1507">
        <f>IF(Orders[[#This Row],[Profit]]&gt;0,Orders[[#This Row],[Profit]], 0)</f>
        <v>223.42</v>
      </c>
      <c r="AH1507" s="7">
        <f>IFERROR((Orders[[#This Row],[Sales]]/Orders[[#This Row],[Profit_Prodcut/]])*100, "")</f>
        <v>228.82911109121835</v>
      </c>
      <c r="AI1507" s="9">
        <f>Orders[[#This Row],[Discount]]</f>
        <v>0.09</v>
      </c>
    </row>
    <row r="1508" spans="1:35">
      <c r="A1508">
        <v>22938</v>
      </c>
      <c r="B1508" t="s">
        <v>50</v>
      </c>
      <c r="C1508" s="9">
        <v>7.0000000000000007E-2</v>
      </c>
      <c r="D1508" s="7">
        <v>-93.93</v>
      </c>
      <c r="E1508">
        <v>2.94</v>
      </c>
      <c r="F1508">
        <v>0.81</v>
      </c>
      <c r="G1508">
        <v>2655</v>
      </c>
      <c r="H1508" t="s">
        <v>2467</v>
      </c>
      <c r="I1508" t="s">
        <v>52</v>
      </c>
      <c r="J1508" t="s">
        <v>31</v>
      </c>
      <c r="K1508" t="s">
        <v>32</v>
      </c>
      <c r="L1508" t="s">
        <v>33</v>
      </c>
      <c r="M1508" t="s">
        <v>34</v>
      </c>
      <c r="N1508" t="s">
        <v>2469</v>
      </c>
      <c r="O1508">
        <v>0.4</v>
      </c>
      <c r="P1508" t="s">
        <v>36</v>
      </c>
      <c r="Q1508" t="s">
        <v>139</v>
      </c>
      <c r="R1508" t="s">
        <v>390</v>
      </c>
      <c r="S1508" t="s">
        <v>583</v>
      </c>
      <c r="T1508">
        <v>30318</v>
      </c>
      <c r="U1508" s="1">
        <v>42102</v>
      </c>
      <c r="V1508" s="1">
        <v>42103</v>
      </c>
      <c r="W1508">
        <v>10</v>
      </c>
      <c r="X1508" s="6">
        <v>29.88</v>
      </c>
      <c r="Y1508">
        <v>86064</v>
      </c>
      <c r="Z1508">
        <v>1</v>
      </c>
      <c r="AA1508" s="10">
        <v>-314.35000000000002</v>
      </c>
      <c r="AB1508">
        <v>2.25</v>
      </c>
      <c r="AC1508" t="s">
        <v>3061</v>
      </c>
      <c r="AD1508" t="s">
        <v>3070</v>
      </c>
      <c r="AE1508" t="str">
        <f>IF(Orders[[#This Row],[Discount]]&gt;0, "Discounted", "Non-Discounted")</f>
        <v>Discounted</v>
      </c>
      <c r="AF1508">
        <f>IF(Orders[[#This Row],[Profit]]&lt;0,Orders[[#This Row],[Profit]], 0)</f>
        <v>-93.93</v>
      </c>
      <c r="AG1508">
        <f>IF(Orders[[#This Row],[Profit]]&gt;0,Orders[[#This Row],[Profit]], 0)</f>
        <v>0</v>
      </c>
      <c r="AH1508" s="7" t="str">
        <f>IFERROR((Orders[[#This Row],[Sales]]/Orders[[#This Row],[Profit_Prodcut/]])*100, "")</f>
        <v/>
      </c>
      <c r="AI1508" s="9">
        <f>Orders[[#This Row],[Discount]]</f>
        <v>7.0000000000000007E-2</v>
      </c>
    </row>
    <row r="1509" spans="1:35">
      <c r="A1509">
        <v>19525</v>
      </c>
      <c r="B1509" t="s">
        <v>50</v>
      </c>
      <c r="C1509" s="9">
        <v>0.01</v>
      </c>
      <c r="D1509" s="7">
        <v>-321.51</v>
      </c>
      <c r="E1509">
        <v>138.13999999999999</v>
      </c>
      <c r="F1509">
        <v>35</v>
      </c>
      <c r="G1509">
        <v>2660</v>
      </c>
      <c r="H1509" t="s">
        <v>2470</v>
      </c>
      <c r="I1509" t="s">
        <v>52</v>
      </c>
      <c r="J1509" t="s">
        <v>61</v>
      </c>
      <c r="K1509" t="s">
        <v>32</v>
      </c>
      <c r="L1509" t="s">
        <v>144</v>
      </c>
      <c r="M1509" t="s">
        <v>239</v>
      </c>
      <c r="N1509" t="s">
        <v>2471</v>
      </c>
      <c r="O1509">
        <v>0.51883000000000001</v>
      </c>
      <c r="P1509" t="s">
        <v>36</v>
      </c>
      <c r="Q1509" t="s">
        <v>56</v>
      </c>
      <c r="R1509" t="s">
        <v>191</v>
      </c>
      <c r="S1509" t="s">
        <v>1111</v>
      </c>
      <c r="T1509">
        <v>4038</v>
      </c>
      <c r="U1509" s="1">
        <v>42059</v>
      </c>
      <c r="V1509" s="1">
        <v>42061</v>
      </c>
      <c r="W1509">
        <v>4</v>
      </c>
      <c r="X1509" s="6">
        <v>599.03</v>
      </c>
      <c r="Y1509">
        <v>86486</v>
      </c>
      <c r="Z1509">
        <v>2</v>
      </c>
      <c r="AA1509" s="10">
        <v>-53.67</v>
      </c>
      <c r="AB1509">
        <v>6.05</v>
      </c>
      <c r="AC1509" t="s">
        <v>3059</v>
      </c>
      <c r="AD1509" t="s">
        <v>3070</v>
      </c>
      <c r="AE1509" t="str">
        <f>IF(Orders[[#This Row],[Discount]]&gt;0, "Discounted", "Non-Discounted")</f>
        <v>Discounted</v>
      </c>
      <c r="AF1509">
        <f>IF(Orders[[#This Row],[Profit]]&lt;0,Orders[[#This Row],[Profit]], 0)</f>
        <v>-321.51</v>
      </c>
      <c r="AG1509">
        <f>IF(Orders[[#This Row],[Profit]]&gt;0,Orders[[#This Row],[Profit]], 0)</f>
        <v>0</v>
      </c>
      <c r="AH1509" s="7" t="str">
        <f>IFERROR((Orders[[#This Row],[Sales]]/Orders[[#This Row],[Profit_Prodcut/]])*100, "")</f>
        <v/>
      </c>
      <c r="AI1509" s="9">
        <f>Orders[[#This Row],[Discount]]</f>
        <v>0.01</v>
      </c>
    </row>
    <row r="1510" spans="1:35">
      <c r="A1510">
        <v>18400</v>
      </c>
      <c r="B1510" t="s">
        <v>28</v>
      </c>
      <c r="C1510" s="9">
        <v>0.04</v>
      </c>
      <c r="D1510" s="7">
        <v>246.27</v>
      </c>
      <c r="E1510">
        <v>90.24</v>
      </c>
      <c r="F1510">
        <v>0.99</v>
      </c>
      <c r="G1510">
        <v>2667</v>
      </c>
      <c r="H1510" t="s">
        <v>2472</v>
      </c>
      <c r="I1510" t="s">
        <v>52</v>
      </c>
      <c r="J1510" t="s">
        <v>43</v>
      </c>
      <c r="K1510" t="s">
        <v>32</v>
      </c>
      <c r="L1510" t="s">
        <v>260</v>
      </c>
      <c r="M1510" t="s">
        <v>62</v>
      </c>
      <c r="N1510" t="s">
        <v>2473</v>
      </c>
      <c r="O1510">
        <v>0.56000000000000005</v>
      </c>
      <c r="P1510" t="s">
        <v>36</v>
      </c>
      <c r="Q1510" t="s">
        <v>56</v>
      </c>
      <c r="R1510" t="s">
        <v>157</v>
      </c>
      <c r="S1510" t="s">
        <v>102</v>
      </c>
      <c r="T1510">
        <v>44107</v>
      </c>
      <c r="U1510" s="1">
        <v>42096</v>
      </c>
      <c r="V1510" s="1">
        <v>42098</v>
      </c>
      <c r="W1510">
        <v>4</v>
      </c>
      <c r="X1510" s="6">
        <v>356.92</v>
      </c>
      <c r="Y1510">
        <v>87831</v>
      </c>
      <c r="Z1510">
        <v>2</v>
      </c>
      <c r="AA1510" s="10">
        <v>69</v>
      </c>
      <c r="AB1510">
        <v>14.87</v>
      </c>
      <c r="AC1510" t="s">
        <v>3061</v>
      </c>
      <c r="AD1510" t="s">
        <v>3070</v>
      </c>
      <c r="AE1510" t="str">
        <f>IF(Orders[[#This Row],[Discount]]&gt;0, "Discounted", "Non-Discounted")</f>
        <v>Discounted</v>
      </c>
      <c r="AF1510">
        <f>IF(Orders[[#This Row],[Profit]]&lt;0,Orders[[#This Row],[Profit]], 0)</f>
        <v>0</v>
      </c>
      <c r="AG1510">
        <f>IF(Orders[[#This Row],[Profit]]&gt;0,Orders[[#This Row],[Profit]], 0)</f>
        <v>246.27</v>
      </c>
      <c r="AH1510" s="7">
        <f>IFERROR((Orders[[#This Row],[Sales]]/Orders[[#This Row],[Profit_Prodcut/]])*100, "")</f>
        <v>144.93036098590977</v>
      </c>
      <c r="AI1510" s="9">
        <f>Orders[[#This Row],[Discount]]</f>
        <v>0.04</v>
      </c>
    </row>
    <row r="1511" spans="1:35">
      <c r="A1511">
        <v>18401</v>
      </c>
      <c r="B1511" t="s">
        <v>28</v>
      </c>
      <c r="C1511" s="9">
        <v>0.09</v>
      </c>
      <c r="D1511" s="7">
        <v>93.95</v>
      </c>
      <c r="E1511">
        <v>47.9</v>
      </c>
      <c r="F1511">
        <v>5.86</v>
      </c>
      <c r="G1511">
        <v>2667</v>
      </c>
      <c r="H1511" t="s">
        <v>2472</v>
      </c>
      <c r="I1511" t="s">
        <v>30</v>
      </c>
      <c r="J1511" t="s">
        <v>43</v>
      </c>
      <c r="K1511" t="s">
        <v>32</v>
      </c>
      <c r="L1511" t="s">
        <v>96</v>
      </c>
      <c r="M1511" t="s">
        <v>62</v>
      </c>
      <c r="N1511" t="s">
        <v>1939</v>
      </c>
      <c r="O1511">
        <v>0.37</v>
      </c>
      <c r="P1511" t="s">
        <v>36</v>
      </c>
      <c r="Q1511" t="s">
        <v>56</v>
      </c>
      <c r="R1511" t="s">
        <v>157</v>
      </c>
      <c r="S1511" t="s">
        <v>102</v>
      </c>
      <c r="T1511">
        <v>44107</v>
      </c>
      <c r="U1511" s="1">
        <v>42096</v>
      </c>
      <c r="V1511" s="1">
        <v>42098</v>
      </c>
      <c r="W1511">
        <v>3</v>
      </c>
      <c r="X1511" s="6">
        <v>136.16</v>
      </c>
      <c r="Y1511">
        <v>87831</v>
      </c>
      <c r="Z1511">
        <v>2</v>
      </c>
      <c r="AA1511" s="10">
        <v>69</v>
      </c>
      <c r="AB1511">
        <v>13.47</v>
      </c>
      <c r="AC1511" t="s">
        <v>3061</v>
      </c>
      <c r="AD1511" t="s">
        <v>3070</v>
      </c>
      <c r="AE1511" t="str">
        <f>IF(Orders[[#This Row],[Discount]]&gt;0, "Discounted", "Non-Discounted")</f>
        <v>Discounted</v>
      </c>
      <c r="AF1511">
        <f>IF(Orders[[#This Row],[Profit]]&lt;0,Orders[[#This Row],[Profit]], 0)</f>
        <v>0</v>
      </c>
      <c r="AG1511">
        <f>IF(Orders[[#This Row],[Profit]]&gt;0,Orders[[#This Row],[Profit]], 0)</f>
        <v>93.95</v>
      </c>
      <c r="AH1511" s="7">
        <f>IFERROR((Orders[[#This Row],[Sales]]/Orders[[#This Row],[Profit_Prodcut/]])*100, "")</f>
        <v>144.92815327301756</v>
      </c>
      <c r="AI1511" s="9">
        <f>Orders[[#This Row],[Discount]]</f>
        <v>0.09</v>
      </c>
    </row>
    <row r="1512" spans="1:35">
      <c r="A1512">
        <v>19294</v>
      </c>
      <c r="B1512" t="s">
        <v>28</v>
      </c>
      <c r="C1512" s="9">
        <v>0.04</v>
      </c>
      <c r="D1512" s="7">
        <v>29.98</v>
      </c>
      <c r="E1512">
        <v>10.4</v>
      </c>
      <c r="F1512">
        <v>5.4</v>
      </c>
      <c r="G1512">
        <v>2668</v>
      </c>
      <c r="H1512" t="s">
        <v>2474</v>
      </c>
      <c r="I1512" t="s">
        <v>52</v>
      </c>
      <c r="J1512" t="s">
        <v>31</v>
      </c>
      <c r="K1512" t="s">
        <v>44</v>
      </c>
      <c r="L1512" t="s">
        <v>53</v>
      </c>
      <c r="M1512" t="s">
        <v>54</v>
      </c>
      <c r="N1512" t="s">
        <v>2475</v>
      </c>
      <c r="O1512">
        <v>0.51</v>
      </c>
      <c r="P1512" t="s">
        <v>36</v>
      </c>
      <c r="Q1512" t="s">
        <v>64</v>
      </c>
      <c r="R1512" t="s">
        <v>2195</v>
      </c>
      <c r="S1512" t="s">
        <v>2476</v>
      </c>
      <c r="T1512">
        <v>57701</v>
      </c>
      <c r="U1512" s="1">
        <v>42091</v>
      </c>
      <c r="V1512" s="1">
        <v>42092</v>
      </c>
      <c r="W1512">
        <v>12</v>
      </c>
      <c r="X1512" s="6">
        <v>130.74</v>
      </c>
      <c r="Y1512">
        <v>87830</v>
      </c>
      <c r="Z1512">
        <v>1</v>
      </c>
      <c r="AA1512" s="10">
        <v>22.93</v>
      </c>
      <c r="AB1512">
        <v>5.45</v>
      </c>
      <c r="AC1512" t="s">
        <v>3062</v>
      </c>
      <c r="AD1512" t="s">
        <v>3070</v>
      </c>
      <c r="AE1512" t="str">
        <f>IF(Orders[[#This Row],[Discount]]&gt;0, "Discounted", "Non-Discounted")</f>
        <v>Discounted</v>
      </c>
      <c r="AF1512">
        <f>IF(Orders[[#This Row],[Profit]]&lt;0,Orders[[#This Row],[Profit]], 0)</f>
        <v>0</v>
      </c>
      <c r="AG1512">
        <f>IF(Orders[[#This Row],[Profit]]&gt;0,Orders[[#This Row],[Profit]], 0)</f>
        <v>29.98</v>
      </c>
      <c r="AH1512" s="7">
        <f>IFERROR((Orders[[#This Row],[Sales]]/Orders[[#This Row],[Profit_Prodcut/]])*100, "")</f>
        <v>436.09072715143435</v>
      </c>
      <c r="AI1512" s="9">
        <f>Orders[[#This Row],[Discount]]</f>
        <v>0.04</v>
      </c>
    </row>
    <row r="1513" spans="1:35">
      <c r="A1513">
        <v>19295</v>
      </c>
      <c r="B1513" t="s">
        <v>28</v>
      </c>
      <c r="C1513" s="9">
        <v>0.08</v>
      </c>
      <c r="D1513" s="7">
        <v>-121.2</v>
      </c>
      <c r="E1513">
        <v>4.28</v>
      </c>
      <c r="F1513">
        <v>4.79</v>
      </c>
      <c r="G1513">
        <v>2668</v>
      </c>
      <c r="H1513" t="s">
        <v>2474</v>
      </c>
      <c r="I1513" t="s">
        <v>52</v>
      </c>
      <c r="J1513" t="s">
        <v>31</v>
      </c>
      <c r="K1513" t="s">
        <v>32</v>
      </c>
      <c r="L1513" t="s">
        <v>96</v>
      </c>
      <c r="M1513" t="s">
        <v>62</v>
      </c>
      <c r="N1513" t="s">
        <v>2477</v>
      </c>
      <c r="O1513">
        <v>0.4</v>
      </c>
      <c r="P1513" t="s">
        <v>36</v>
      </c>
      <c r="Q1513" t="s">
        <v>64</v>
      </c>
      <c r="R1513" t="s">
        <v>2195</v>
      </c>
      <c r="S1513" t="s">
        <v>2476</v>
      </c>
      <c r="T1513">
        <v>57701</v>
      </c>
      <c r="U1513" s="1">
        <v>42091</v>
      </c>
      <c r="V1513" s="1">
        <v>42093</v>
      </c>
      <c r="W1513">
        <v>12</v>
      </c>
      <c r="X1513" s="6">
        <v>49.87</v>
      </c>
      <c r="Y1513">
        <v>87830</v>
      </c>
      <c r="Z1513">
        <v>2</v>
      </c>
      <c r="AA1513" s="10">
        <v>-243.03</v>
      </c>
      <c r="AB1513">
        <v>4.34</v>
      </c>
      <c r="AC1513" t="s">
        <v>3062</v>
      </c>
      <c r="AD1513" t="s">
        <v>3070</v>
      </c>
      <c r="AE1513" t="str">
        <f>IF(Orders[[#This Row],[Discount]]&gt;0, "Discounted", "Non-Discounted")</f>
        <v>Discounted</v>
      </c>
      <c r="AF1513">
        <f>IF(Orders[[#This Row],[Profit]]&lt;0,Orders[[#This Row],[Profit]], 0)</f>
        <v>-121.2</v>
      </c>
      <c r="AG1513">
        <f>IF(Orders[[#This Row],[Profit]]&gt;0,Orders[[#This Row],[Profit]], 0)</f>
        <v>0</v>
      </c>
      <c r="AH1513" s="7" t="str">
        <f>IFERROR((Orders[[#This Row],[Sales]]/Orders[[#This Row],[Profit_Prodcut/]])*100, "")</f>
        <v/>
      </c>
      <c r="AI1513" s="9">
        <f>Orders[[#This Row],[Discount]]</f>
        <v>0.08</v>
      </c>
    </row>
    <row r="1514" spans="1:35">
      <c r="A1514">
        <v>18870</v>
      </c>
      <c r="B1514" t="s">
        <v>40</v>
      </c>
      <c r="C1514" s="9">
        <v>0.06</v>
      </c>
      <c r="D1514" s="7">
        <v>10.78</v>
      </c>
      <c r="E1514">
        <v>3.93</v>
      </c>
      <c r="F1514">
        <v>0.99</v>
      </c>
      <c r="G1514">
        <v>2668</v>
      </c>
      <c r="H1514" t="s">
        <v>2474</v>
      </c>
      <c r="I1514" t="s">
        <v>52</v>
      </c>
      <c r="J1514" t="s">
        <v>43</v>
      </c>
      <c r="K1514" t="s">
        <v>32</v>
      </c>
      <c r="L1514" t="s">
        <v>69</v>
      </c>
      <c r="M1514" t="s">
        <v>34</v>
      </c>
      <c r="N1514" t="s">
        <v>2478</v>
      </c>
      <c r="O1514">
        <v>0.39</v>
      </c>
      <c r="P1514" t="s">
        <v>36</v>
      </c>
      <c r="Q1514" t="s">
        <v>64</v>
      </c>
      <c r="R1514" t="s">
        <v>2195</v>
      </c>
      <c r="S1514" t="s">
        <v>2476</v>
      </c>
      <c r="T1514">
        <v>57701</v>
      </c>
      <c r="U1514" s="1">
        <v>42115</v>
      </c>
      <c r="V1514" s="1">
        <v>42117</v>
      </c>
      <c r="W1514">
        <v>6</v>
      </c>
      <c r="X1514" s="6">
        <v>24.18</v>
      </c>
      <c r="Y1514">
        <v>87832</v>
      </c>
      <c r="Z1514">
        <v>2</v>
      </c>
      <c r="AA1514" s="10">
        <v>44.59</v>
      </c>
      <c r="AB1514">
        <v>1.54</v>
      </c>
      <c r="AC1514" t="s">
        <v>3061</v>
      </c>
      <c r="AD1514" t="s">
        <v>3070</v>
      </c>
      <c r="AE1514" t="str">
        <f>IF(Orders[[#This Row],[Discount]]&gt;0, "Discounted", "Non-Discounted")</f>
        <v>Discounted</v>
      </c>
      <c r="AF1514">
        <f>IF(Orders[[#This Row],[Profit]]&lt;0,Orders[[#This Row],[Profit]], 0)</f>
        <v>0</v>
      </c>
      <c r="AG1514">
        <f>IF(Orders[[#This Row],[Profit]]&gt;0,Orders[[#This Row],[Profit]], 0)</f>
        <v>10.78</v>
      </c>
      <c r="AH1514" s="7">
        <f>IFERROR((Orders[[#This Row],[Sales]]/Orders[[#This Row],[Profit_Prodcut/]])*100, "")</f>
        <v>224.30426716141002</v>
      </c>
      <c r="AI1514" s="9">
        <f>Orders[[#This Row],[Discount]]</f>
        <v>0.06</v>
      </c>
    </row>
    <row r="1515" spans="1:35">
      <c r="A1515">
        <v>5338</v>
      </c>
      <c r="B1515" t="s">
        <v>28</v>
      </c>
      <c r="C1515" s="9">
        <v>0.05</v>
      </c>
      <c r="D1515" s="7">
        <v>2008.71</v>
      </c>
      <c r="E1515">
        <v>165.2</v>
      </c>
      <c r="F1515">
        <v>19.989999999999998</v>
      </c>
      <c r="G1515">
        <v>2670</v>
      </c>
      <c r="H1515" t="s">
        <v>2479</v>
      </c>
      <c r="I1515" t="s">
        <v>52</v>
      </c>
      <c r="J1515" t="s">
        <v>43</v>
      </c>
      <c r="K1515" t="s">
        <v>32</v>
      </c>
      <c r="L1515" t="s">
        <v>144</v>
      </c>
      <c r="M1515" t="s">
        <v>62</v>
      </c>
      <c r="N1515" t="s">
        <v>565</v>
      </c>
      <c r="O1515">
        <v>0.59</v>
      </c>
      <c r="P1515" t="s">
        <v>36</v>
      </c>
      <c r="Q1515" t="s">
        <v>37</v>
      </c>
      <c r="R1515" t="s">
        <v>48</v>
      </c>
      <c r="S1515" t="s">
        <v>666</v>
      </c>
      <c r="T1515">
        <v>90049</v>
      </c>
      <c r="U1515" s="1">
        <v>42153</v>
      </c>
      <c r="V1515" s="1">
        <v>42153</v>
      </c>
      <c r="W1515">
        <v>167</v>
      </c>
      <c r="X1515" s="6">
        <v>27587.55</v>
      </c>
      <c r="Y1515">
        <v>37924</v>
      </c>
      <c r="Z1515">
        <v>0</v>
      </c>
      <c r="AA1515" s="10">
        <v>7.28</v>
      </c>
      <c r="AB1515">
        <v>1451.98</v>
      </c>
      <c r="AC1515" t="s">
        <v>3060</v>
      </c>
      <c r="AD1515" t="s">
        <v>3070</v>
      </c>
      <c r="AE1515" t="str">
        <f>IF(Orders[[#This Row],[Discount]]&gt;0, "Discounted", "Non-Discounted")</f>
        <v>Discounted</v>
      </c>
      <c r="AF1515">
        <f>IF(Orders[[#This Row],[Profit]]&lt;0,Orders[[#This Row],[Profit]], 0)</f>
        <v>0</v>
      </c>
      <c r="AG1515">
        <f>IF(Orders[[#This Row],[Profit]]&gt;0,Orders[[#This Row],[Profit]], 0)</f>
        <v>2008.71</v>
      </c>
      <c r="AH1515" s="7">
        <f>IFERROR((Orders[[#This Row],[Sales]]/Orders[[#This Row],[Profit_Prodcut/]])*100, "")</f>
        <v>1373.3963588571771</v>
      </c>
      <c r="AI1515" s="9">
        <f>Orders[[#This Row],[Discount]]</f>
        <v>0.05</v>
      </c>
    </row>
    <row r="1516" spans="1:35">
      <c r="A1516">
        <v>5339</v>
      </c>
      <c r="B1516" t="s">
        <v>28</v>
      </c>
      <c r="C1516" s="9">
        <v>0.09</v>
      </c>
      <c r="D1516" s="7">
        <v>-80.53</v>
      </c>
      <c r="E1516">
        <v>17.989999999999998</v>
      </c>
      <c r="F1516">
        <v>8.65</v>
      </c>
      <c r="G1516">
        <v>2670</v>
      </c>
      <c r="H1516" t="s">
        <v>2479</v>
      </c>
      <c r="I1516" t="s">
        <v>52</v>
      </c>
      <c r="J1516" t="s">
        <v>43</v>
      </c>
      <c r="K1516" t="s">
        <v>32</v>
      </c>
      <c r="L1516" t="s">
        <v>33</v>
      </c>
      <c r="M1516" t="s">
        <v>62</v>
      </c>
      <c r="N1516" t="s">
        <v>2480</v>
      </c>
      <c r="O1516">
        <v>0.56999999999999995</v>
      </c>
      <c r="P1516" t="s">
        <v>36</v>
      </c>
      <c r="Q1516" t="s">
        <v>37</v>
      </c>
      <c r="R1516" t="s">
        <v>48</v>
      </c>
      <c r="S1516" t="s">
        <v>666</v>
      </c>
      <c r="T1516">
        <v>90049</v>
      </c>
      <c r="U1516" s="1">
        <v>42153</v>
      </c>
      <c r="V1516" s="1">
        <v>42153</v>
      </c>
      <c r="W1516">
        <v>71</v>
      </c>
      <c r="X1516" s="6">
        <v>1191.58</v>
      </c>
      <c r="Y1516">
        <v>37924</v>
      </c>
      <c r="Z1516">
        <v>0</v>
      </c>
      <c r="AA1516" s="10">
        <v>-6.76</v>
      </c>
      <c r="AB1516">
        <v>117.85</v>
      </c>
      <c r="AC1516" t="s">
        <v>3060</v>
      </c>
      <c r="AD1516" t="s">
        <v>3070</v>
      </c>
      <c r="AE1516" t="str">
        <f>IF(Orders[[#This Row],[Discount]]&gt;0, "Discounted", "Non-Discounted")</f>
        <v>Discounted</v>
      </c>
      <c r="AF1516">
        <f>IF(Orders[[#This Row],[Profit]]&lt;0,Orders[[#This Row],[Profit]], 0)</f>
        <v>-80.53</v>
      </c>
      <c r="AG1516">
        <f>IF(Orders[[#This Row],[Profit]]&gt;0,Orders[[#This Row],[Profit]], 0)</f>
        <v>0</v>
      </c>
      <c r="AH1516" s="7" t="str">
        <f>IFERROR((Orders[[#This Row],[Sales]]/Orders[[#This Row],[Profit_Prodcut/]])*100, "")</f>
        <v/>
      </c>
      <c r="AI1516" s="9">
        <f>Orders[[#This Row],[Discount]]</f>
        <v>0.09</v>
      </c>
    </row>
    <row r="1517" spans="1:35">
      <c r="A1517">
        <v>23338</v>
      </c>
      <c r="B1517" t="s">
        <v>28</v>
      </c>
      <c r="C1517" s="9">
        <v>0.05</v>
      </c>
      <c r="D1517" s="7">
        <v>-48.96</v>
      </c>
      <c r="E1517">
        <v>165.2</v>
      </c>
      <c r="F1517">
        <v>19.989999999999998</v>
      </c>
      <c r="G1517">
        <v>2671</v>
      </c>
      <c r="H1517" t="s">
        <v>2481</v>
      </c>
      <c r="I1517" t="s">
        <v>52</v>
      </c>
      <c r="J1517" t="s">
        <v>43</v>
      </c>
      <c r="K1517" t="s">
        <v>32</v>
      </c>
      <c r="L1517" t="s">
        <v>144</v>
      </c>
      <c r="M1517" t="s">
        <v>62</v>
      </c>
      <c r="N1517" t="s">
        <v>565</v>
      </c>
      <c r="O1517">
        <v>0.59</v>
      </c>
      <c r="P1517" t="s">
        <v>36</v>
      </c>
      <c r="Q1517" t="s">
        <v>139</v>
      </c>
      <c r="R1517" t="s">
        <v>247</v>
      </c>
      <c r="S1517" t="s">
        <v>2448</v>
      </c>
      <c r="T1517">
        <v>37027</v>
      </c>
      <c r="U1517" s="1">
        <v>42153</v>
      </c>
      <c r="V1517" s="1">
        <v>42153</v>
      </c>
      <c r="W1517">
        <v>42</v>
      </c>
      <c r="X1517" s="6">
        <v>6938.19</v>
      </c>
      <c r="Y1517">
        <v>90551</v>
      </c>
      <c r="Z1517">
        <v>0</v>
      </c>
      <c r="AA1517" s="10">
        <v>-0.71</v>
      </c>
      <c r="AB1517">
        <v>365.17</v>
      </c>
      <c r="AC1517" t="s">
        <v>3060</v>
      </c>
      <c r="AD1517" t="s">
        <v>3070</v>
      </c>
      <c r="AE1517" t="str">
        <f>IF(Orders[[#This Row],[Discount]]&gt;0, "Discounted", "Non-Discounted")</f>
        <v>Discounted</v>
      </c>
      <c r="AF1517">
        <f>IF(Orders[[#This Row],[Profit]]&lt;0,Orders[[#This Row],[Profit]], 0)</f>
        <v>-48.96</v>
      </c>
      <c r="AG1517">
        <f>IF(Orders[[#This Row],[Profit]]&gt;0,Orders[[#This Row],[Profit]], 0)</f>
        <v>0</v>
      </c>
      <c r="AH1517" s="7" t="str">
        <f>IFERROR((Orders[[#This Row],[Sales]]/Orders[[#This Row],[Profit_Prodcut/]])*100, "")</f>
        <v/>
      </c>
      <c r="AI1517" s="9">
        <f>Orders[[#This Row],[Discount]]</f>
        <v>0.05</v>
      </c>
    </row>
    <row r="1518" spans="1:35">
      <c r="A1518">
        <v>18147</v>
      </c>
      <c r="B1518" t="s">
        <v>50</v>
      </c>
      <c r="C1518" s="9">
        <v>0.03</v>
      </c>
      <c r="D1518" s="7">
        <v>-32.82</v>
      </c>
      <c r="E1518">
        <v>41.32</v>
      </c>
      <c r="F1518">
        <v>58.66</v>
      </c>
      <c r="G1518">
        <v>2677</v>
      </c>
      <c r="H1518" t="s">
        <v>2482</v>
      </c>
      <c r="I1518" t="s">
        <v>30</v>
      </c>
      <c r="J1518" t="s">
        <v>61</v>
      </c>
      <c r="K1518" t="s">
        <v>44</v>
      </c>
      <c r="L1518" t="s">
        <v>53</v>
      </c>
      <c r="M1518" t="s">
        <v>89</v>
      </c>
      <c r="N1518" t="s">
        <v>2483</v>
      </c>
      <c r="O1518">
        <v>0.76</v>
      </c>
      <c r="P1518" t="s">
        <v>36</v>
      </c>
      <c r="Q1518" t="s">
        <v>139</v>
      </c>
      <c r="R1518" t="s">
        <v>140</v>
      </c>
      <c r="S1518" t="s">
        <v>2484</v>
      </c>
      <c r="T1518">
        <v>22601</v>
      </c>
      <c r="U1518" s="1">
        <v>42171</v>
      </c>
      <c r="V1518" s="1">
        <v>42172</v>
      </c>
      <c r="W1518">
        <v>10</v>
      </c>
      <c r="X1518" s="6">
        <v>419.27</v>
      </c>
      <c r="Y1518">
        <v>86633</v>
      </c>
      <c r="Z1518">
        <v>1</v>
      </c>
      <c r="AA1518" s="10">
        <v>-7.83</v>
      </c>
      <c r="AB1518">
        <v>12.97</v>
      </c>
      <c r="AC1518" t="s">
        <v>3058</v>
      </c>
      <c r="AD1518" t="s">
        <v>3070</v>
      </c>
      <c r="AE1518" t="str">
        <f>IF(Orders[[#This Row],[Discount]]&gt;0, "Discounted", "Non-Discounted")</f>
        <v>Discounted</v>
      </c>
      <c r="AF1518">
        <f>IF(Orders[[#This Row],[Profit]]&lt;0,Orders[[#This Row],[Profit]], 0)</f>
        <v>-32.82</v>
      </c>
      <c r="AG1518">
        <f>IF(Orders[[#This Row],[Profit]]&gt;0,Orders[[#This Row],[Profit]], 0)</f>
        <v>0</v>
      </c>
      <c r="AH1518" s="7" t="str">
        <f>IFERROR((Orders[[#This Row],[Sales]]/Orders[[#This Row],[Profit_Prodcut/]])*100, "")</f>
        <v/>
      </c>
      <c r="AI1518" s="9">
        <f>Orders[[#This Row],[Discount]]</f>
        <v>0.03</v>
      </c>
    </row>
    <row r="1519" spans="1:35">
      <c r="A1519">
        <v>18148</v>
      </c>
      <c r="B1519" t="s">
        <v>50</v>
      </c>
      <c r="C1519" s="9">
        <v>0</v>
      </c>
      <c r="D1519" s="7">
        <v>-15.61</v>
      </c>
      <c r="E1519">
        <v>6.88</v>
      </c>
      <c r="F1519">
        <v>2</v>
      </c>
      <c r="G1519">
        <v>2677</v>
      </c>
      <c r="H1519" t="s">
        <v>2482</v>
      </c>
      <c r="I1519" t="s">
        <v>52</v>
      </c>
      <c r="J1519" t="s">
        <v>61</v>
      </c>
      <c r="K1519" t="s">
        <v>32</v>
      </c>
      <c r="L1519" t="s">
        <v>96</v>
      </c>
      <c r="M1519" t="s">
        <v>34</v>
      </c>
      <c r="N1519" t="s">
        <v>665</v>
      </c>
      <c r="O1519">
        <v>0.39</v>
      </c>
      <c r="P1519" t="s">
        <v>36</v>
      </c>
      <c r="Q1519" t="s">
        <v>139</v>
      </c>
      <c r="R1519" t="s">
        <v>140</v>
      </c>
      <c r="S1519" t="s">
        <v>2484</v>
      </c>
      <c r="T1519">
        <v>22601</v>
      </c>
      <c r="U1519" s="1">
        <v>42171</v>
      </c>
      <c r="V1519" s="1">
        <v>42171</v>
      </c>
      <c r="W1519">
        <v>5</v>
      </c>
      <c r="X1519" s="6">
        <v>36</v>
      </c>
      <c r="Y1519">
        <v>86633</v>
      </c>
      <c r="Z1519">
        <v>0</v>
      </c>
      <c r="AA1519" s="10">
        <v>-43.36</v>
      </c>
      <c r="AB1519">
        <v>0</v>
      </c>
      <c r="AC1519" t="s">
        <v>3058</v>
      </c>
      <c r="AD1519" t="s">
        <v>3071</v>
      </c>
      <c r="AE1519" t="str">
        <f>IF(Orders[[#This Row],[Discount]]&gt;0, "Discounted", "Non-Discounted")</f>
        <v>Non-Discounted</v>
      </c>
      <c r="AF1519">
        <f>IF(Orders[[#This Row],[Profit]]&lt;0,Orders[[#This Row],[Profit]], 0)</f>
        <v>-15.61</v>
      </c>
      <c r="AG1519">
        <f>IF(Orders[[#This Row],[Profit]]&gt;0,Orders[[#This Row],[Profit]], 0)</f>
        <v>0</v>
      </c>
      <c r="AH1519" s="7" t="str">
        <f>IFERROR((Orders[[#This Row],[Sales]]/Orders[[#This Row],[Profit_Prodcut/]])*100, "")</f>
        <v/>
      </c>
      <c r="AI1519" s="9">
        <f>Orders[[#This Row],[Discount]]</f>
        <v>0</v>
      </c>
    </row>
    <row r="1520" spans="1:35">
      <c r="A1520">
        <v>22848</v>
      </c>
      <c r="B1520" t="s">
        <v>109</v>
      </c>
      <c r="C1520" s="9">
        <v>0.09</v>
      </c>
      <c r="D1520" s="7">
        <v>23.62</v>
      </c>
      <c r="E1520">
        <v>8.74</v>
      </c>
      <c r="F1520">
        <v>1.39</v>
      </c>
      <c r="G1520">
        <v>2684</v>
      </c>
      <c r="H1520" t="s">
        <v>2485</v>
      </c>
      <c r="I1520" t="s">
        <v>30</v>
      </c>
      <c r="J1520" t="s">
        <v>61</v>
      </c>
      <c r="K1520" t="s">
        <v>32</v>
      </c>
      <c r="L1520" t="s">
        <v>72</v>
      </c>
      <c r="M1520" t="s">
        <v>62</v>
      </c>
      <c r="N1520" t="s">
        <v>1484</v>
      </c>
      <c r="O1520">
        <v>0.38</v>
      </c>
      <c r="P1520" t="s">
        <v>36</v>
      </c>
      <c r="Q1520" t="s">
        <v>139</v>
      </c>
      <c r="R1520" t="s">
        <v>365</v>
      </c>
      <c r="S1520" t="s">
        <v>2486</v>
      </c>
      <c r="T1520">
        <v>33952</v>
      </c>
      <c r="U1520" s="1">
        <v>42050</v>
      </c>
      <c r="V1520" s="1">
        <v>42055</v>
      </c>
      <c r="W1520">
        <v>1</v>
      </c>
      <c r="X1520" s="6">
        <v>11.78</v>
      </c>
      <c r="Y1520">
        <v>89146</v>
      </c>
      <c r="Z1520">
        <v>5</v>
      </c>
      <c r="AA1520" s="10">
        <v>200.48</v>
      </c>
      <c r="AB1520">
        <v>1.17</v>
      </c>
      <c r="AC1520" t="s">
        <v>3059</v>
      </c>
      <c r="AD1520" t="s">
        <v>3070</v>
      </c>
      <c r="AE1520" t="str">
        <f>IF(Orders[[#This Row],[Discount]]&gt;0, "Discounted", "Non-Discounted")</f>
        <v>Discounted</v>
      </c>
      <c r="AF1520">
        <f>IF(Orders[[#This Row],[Profit]]&lt;0,Orders[[#This Row],[Profit]], 0)</f>
        <v>0</v>
      </c>
      <c r="AG1520">
        <f>IF(Orders[[#This Row],[Profit]]&gt;0,Orders[[#This Row],[Profit]], 0)</f>
        <v>23.62</v>
      </c>
      <c r="AH1520" s="7">
        <f>IFERROR((Orders[[#This Row],[Sales]]/Orders[[#This Row],[Profit_Prodcut/]])*100, "")</f>
        <v>49.872988992379334</v>
      </c>
      <c r="AI1520" s="9">
        <f>Orders[[#This Row],[Discount]]</f>
        <v>0.09</v>
      </c>
    </row>
    <row r="1521" spans="1:35">
      <c r="A1521">
        <v>22849</v>
      </c>
      <c r="B1521" t="s">
        <v>109</v>
      </c>
      <c r="C1521" s="9">
        <v>0.09</v>
      </c>
      <c r="D1521" s="7">
        <v>-1748.01</v>
      </c>
      <c r="E1521">
        <v>18.97</v>
      </c>
      <c r="F1521">
        <v>9.0299999999999994</v>
      </c>
      <c r="G1521">
        <v>2684</v>
      </c>
      <c r="H1521" t="s">
        <v>2485</v>
      </c>
      <c r="I1521" t="s">
        <v>52</v>
      </c>
      <c r="J1521" t="s">
        <v>61</v>
      </c>
      <c r="K1521" t="s">
        <v>32</v>
      </c>
      <c r="L1521" t="s">
        <v>96</v>
      </c>
      <c r="M1521" t="s">
        <v>62</v>
      </c>
      <c r="N1521" t="s">
        <v>778</v>
      </c>
      <c r="O1521">
        <v>0.37</v>
      </c>
      <c r="P1521" t="s">
        <v>36</v>
      </c>
      <c r="Q1521" t="s">
        <v>139</v>
      </c>
      <c r="R1521" t="s">
        <v>365</v>
      </c>
      <c r="S1521" t="s">
        <v>2486</v>
      </c>
      <c r="T1521">
        <v>33952</v>
      </c>
      <c r="U1521" s="1">
        <v>42050</v>
      </c>
      <c r="V1521" s="1">
        <v>42055</v>
      </c>
      <c r="W1521">
        <v>1</v>
      </c>
      <c r="X1521" s="6">
        <v>20.96</v>
      </c>
      <c r="Y1521">
        <v>89146</v>
      </c>
      <c r="Z1521">
        <v>5</v>
      </c>
      <c r="AA1521" s="10">
        <v>-8339.75</v>
      </c>
      <c r="AB1521">
        <v>2.0699999999999998</v>
      </c>
      <c r="AC1521" t="s">
        <v>3059</v>
      </c>
      <c r="AD1521" t="s">
        <v>3070</v>
      </c>
      <c r="AE1521" t="str">
        <f>IF(Orders[[#This Row],[Discount]]&gt;0, "Discounted", "Non-Discounted")</f>
        <v>Discounted</v>
      </c>
      <c r="AF1521">
        <f>IF(Orders[[#This Row],[Profit]]&lt;0,Orders[[#This Row],[Profit]], 0)</f>
        <v>-1748.01</v>
      </c>
      <c r="AG1521">
        <f>IF(Orders[[#This Row],[Profit]]&gt;0,Orders[[#This Row],[Profit]], 0)</f>
        <v>0</v>
      </c>
      <c r="AH1521" s="7" t="str">
        <f>IFERROR((Orders[[#This Row],[Sales]]/Orders[[#This Row],[Profit_Prodcut/]])*100, "")</f>
        <v/>
      </c>
      <c r="AI1521" s="9">
        <f>Orders[[#This Row],[Discount]]</f>
        <v>0.09</v>
      </c>
    </row>
    <row r="1522" spans="1:35">
      <c r="A1522">
        <v>25649</v>
      </c>
      <c r="B1522" t="s">
        <v>109</v>
      </c>
      <c r="C1522" s="9">
        <v>7.0000000000000007E-2</v>
      </c>
      <c r="D1522" s="7">
        <v>-180.15</v>
      </c>
      <c r="E1522">
        <v>4.97</v>
      </c>
      <c r="F1522">
        <v>5.71</v>
      </c>
      <c r="G1522">
        <v>2684</v>
      </c>
      <c r="H1522" t="s">
        <v>2485</v>
      </c>
      <c r="I1522" t="s">
        <v>52</v>
      </c>
      <c r="J1522" t="s">
        <v>61</v>
      </c>
      <c r="K1522" t="s">
        <v>44</v>
      </c>
      <c r="L1522" t="s">
        <v>53</v>
      </c>
      <c r="M1522" t="s">
        <v>89</v>
      </c>
      <c r="N1522" t="s">
        <v>2487</v>
      </c>
      <c r="O1522">
        <v>0.54</v>
      </c>
      <c r="P1522" t="s">
        <v>36</v>
      </c>
      <c r="Q1522" t="s">
        <v>139</v>
      </c>
      <c r="R1522" t="s">
        <v>365</v>
      </c>
      <c r="S1522" t="s">
        <v>2486</v>
      </c>
      <c r="T1522">
        <v>33952</v>
      </c>
      <c r="U1522" s="1">
        <v>42104</v>
      </c>
      <c r="V1522" s="1">
        <v>42109</v>
      </c>
      <c r="W1522">
        <v>5</v>
      </c>
      <c r="X1522" s="6">
        <v>26.66</v>
      </c>
      <c r="Y1522">
        <v>89148</v>
      </c>
      <c r="Z1522">
        <v>5</v>
      </c>
      <c r="AA1522" s="10">
        <v>-675.74</v>
      </c>
      <c r="AB1522">
        <v>2.0099999999999998</v>
      </c>
      <c r="AC1522" t="s">
        <v>3061</v>
      </c>
      <c r="AD1522" t="s">
        <v>3070</v>
      </c>
      <c r="AE1522" t="str">
        <f>IF(Orders[[#This Row],[Discount]]&gt;0, "Discounted", "Non-Discounted")</f>
        <v>Discounted</v>
      </c>
      <c r="AF1522">
        <f>IF(Orders[[#This Row],[Profit]]&lt;0,Orders[[#This Row],[Profit]], 0)</f>
        <v>-180.15</v>
      </c>
      <c r="AG1522">
        <f>IF(Orders[[#This Row],[Profit]]&gt;0,Orders[[#This Row],[Profit]], 0)</f>
        <v>0</v>
      </c>
      <c r="AH1522" s="7" t="str">
        <f>IFERROR((Orders[[#This Row],[Sales]]/Orders[[#This Row],[Profit_Prodcut/]])*100, "")</f>
        <v/>
      </c>
      <c r="AI1522" s="9">
        <f>Orders[[#This Row],[Discount]]</f>
        <v>7.0000000000000007E-2</v>
      </c>
    </row>
    <row r="1523" spans="1:35">
      <c r="A1523">
        <v>25650</v>
      </c>
      <c r="B1523" t="s">
        <v>109</v>
      </c>
      <c r="C1523" s="9">
        <v>0.09</v>
      </c>
      <c r="D1523" s="7">
        <v>8.39</v>
      </c>
      <c r="E1523">
        <v>2.62</v>
      </c>
      <c r="F1523">
        <v>0.8</v>
      </c>
      <c r="G1523">
        <v>2684</v>
      </c>
      <c r="H1523" t="s">
        <v>2485</v>
      </c>
      <c r="I1523" t="s">
        <v>52</v>
      </c>
      <c r="J1523" t="s">
        <v>61</v>
      </c>
      <c r="K1523" t="s">
        <v>32</v>
      </c>
      <c r="L1523" t="s">
        <v>69</v>
      </c>
      <c r="M1523" t="s">
        <v>34</v>
      </c>
      <c r="N1523" t="s">
        <v>1411</v>
      </c>
      <c r="O1523">
        <v>0.39</v>
      </c>
      <c r="P1523" t="s">
        <v>36</v>
      </c>
      <c r="Q1523" t="s">
        <v>139</v>
      </c>
      <c r="R1523" t="s">
        <v>365</v>
      </c>
      <c r="S1523" t="s">
        <v>2486</v>
      </c>
      <c r="T1523">
        <v>33952</v>
      </c>
      <c r="U1523" s="1">
        <v>42104</v>
      </c>
      <c r="V1523" s="1">
        <v>42106</v>
      </c>
      <c r="W1523">
        <v>12</v>
      </c>
      <c r="X1523" s="6">
        <v>29.55</v>
      </c>
      <c r="Y1523">
        <v>89148</v>
      </c>
      <c r="Z1523">
        <v>2</v>
      </c>
      <c r="AA1523" s="10">
        <v>28.39</v>
      </c>
      <c r="AB1523">
        <v>2.92</v>
      </c>
      <c r="AC1523" t="s">
        <v>3061</v>
      </c>
      <c r="AD1523" t="s">
        <v>3070</v>
      </c>
      <c r="AE1523" t="str">
        <f>IF(Orders[[#This Row],[Discount]]&gt;0, "Discounted", "Non-Discounted")</f>
        <v>Discounted</v>
      </c>
      <c r="AF1523">
        <f>IF(Orders[[#This Row],[Profit]]&lt;0,Orders[[#This Row],[Profit]], 0)</f>
        <v>0</v>
      </c>
      <c r="AG1523">
        <f>IF(Orders[[#This Row],[Profit]]&gt;0,Orders[[#This Row],[Profit]], 0)</f>
        <v>8.39</v>
      </c>
      <c r="AH1523" s="7">
        <f>IFERROR((Orders[[#This Row],[Sales]]/Orders[[#This Row],[Profit_Prodcut/]])*100, "")</f>
        <v>352.20500595947556</v>
      </c>
      <c r="AI1523" s="9">
        <f>Orders[[#This Row],[Discount]]</f>
        <v>0.09</v>
      </c>
    </row>
    <row r="1524" spans="1:35">
      <c r="A1524">
        <v>25651</v>
      </c>
      <c r="B1524" t="s">
        <v>109</v>
      </c>
      <c r="C1524" s="9">
        <v>0.03</v>
      </c>
      <c r="D1524" s="7">
        <v>9.94</v>
      </c>
      <c r="E1524">
        <v>65.989999999999995</v>
      </c>
      <c r="F1524">
        <v>8.8000000000000007</v>
      </c>
      <c r="G1524">
        <v>2684</v>
      </c>
      <c r="H1524" t="s">
        <v>2485</v>
      </c>
      <c r="I1524" t="s">
        <v>52</v>
      </c>
      <c r="J1524" t="s">
        <v>61</v>
      </c>
      <c r="K1524" t="s">
        <v>80</v>
      </c>
      <c r="L1524" t="s">
        <v>81</v>
      </c>
      <c r="M1524" t="s">
        <v>62</v>
      </c>
      <c r="N1524" t="s">
        <v>754</v>
      </c>
      <c r="O1524">
        <v>0.57999999999999996</v>
      </c>
      <c r="P1524" t="s">
        <v>36</v>
      </c>
      <c r="Q1524" t="s">
        <v>139</v>
      </c>
      <c r="R1524" t="s">
        <v>365</v>
      </c>
      <c r="S1524" t="s">
        <v>2486</v>
      </c>
      <c r="T1524">
        <v>33952</v>
      </c>
      <c r="U1524" s="1">
        <v>42104</v>
      </c>
      <c r="V1524" s="1">
        <v>42104</v>
      </c>
      <c r="W1524">
        <v>21</v>
      </c>
      <c r="X1524" s="6">
        <v>1237.4000000000001</v>
      </c>
      <c r="Y1524">
        <v>89148</v>
      </c>
      <c r="Z1524">
        <v>0</v>
      </c>
      <c r="AA1524" s="10">
        <v>0.8</v>
      </c>
      <c r="AB1524">
        <v>38.270000000000003</v>
      </c>
      <c r="AC1524" t="s">
        <v>3061</v>
      </c>
      <c r="AD1524" t="s">
        <v>3070</v>
      </c>
      <c r="AE1524" t="str">
        <f>IF(Orders[[#This Row],[Discount]]&gt;0, "Discounted", "Non-Discounted")</f>
        <v>Discounted</v>
      </c>
      <c r="AF1524">
        <f>IF(Orders[[#This Row],[Profit]]&lt;0,Orders[[#This Row],[Profit]], 0)</f>
        <v>0</v>
      </c>
      <c r="AG1524">
        <f>IF(Orders[[#This Row],[Profit]]&gt;0,Orders[[#This Row],[Profit]], 0)</f>
        <v>9.94</v>
      </c>
      <c r="AH1524" s="7">
        <f>IFERROR((Orders[[#This Row],[Sales]]/Orders[[#This Row],[Profit_Prodcut/]])*100, "")</f>
        <v>12448.692152917507</v>
      </c>
      <c r="AI1524" s="9">
        <f>Orders[[#This Row],[Discount]]</f>
        <v>0.03</v>
      </c>
    </row>
    <row r="1525" spans="1:35">
      <c r="A1525">
        <v>21114</v>
      </c>
      <c r="B1525" t="s">
        <v>28</v>
      </c>
      <c r="C1525" s="9">
        <v>0</v>
      </c>
      <c r="D1525" s="7">
        <v>-66.17</v>
      </c>
      <c r="E1525">
        <v>7.38</v>
      </c>
      <c r="F1525">
        <v>11.51</v>
      </c>
      <c r="G1525">
        <v>2685</v>
      </c>
      <c r="H1525" t="s">
        <v>2488</v>
      </c>
      <c r="I1525" t="s">
        <v>52</v>
      </c>
      <c r="J1525" t="s">
        <v>61</v>
      </c>
      <c r="K1525" t="s">
        <v>32</v>
      </c>
      <c r="L1525" t="s">
        <v>112</v>
      </c>
      <c r="M1525" t="s">
        <v>62</v>
      </c>
      <c r="N1525" t="s">
        <v>2489</v>
      </c>
      <c r="O1525">
        <v>0.36</v>
      </c>
      <c r="P1525" t="s">
        <v>36</v>
      </c>
      <c r="Q1525" t="s">
        <v>56</v>
      </c>
      <c r="R1525" t="s">
        <v>74</v>
      </c>
      <c r="S1525" t="s">
        <v>2490</v>
      </c>
      <c r="T1525">
        <v>11803</v>
      </c>
      <c r="U1525" s="1">
        <v>42098</v>
      </c>
      <c r="V1525" s="1">
        <v>42099</v>
      </c>
      <c r="W1525">
        <v>2</v>
      </c>
      <c r="X1525" s="6">
        <v>17.64</v>
      </c>
      <c r="Y1525">
        <v>89147</v>
      </c>
      <c r="Z1525">
        <v>1</v>
      </c>
      <c r="AA1525" s="10">
        <v>-375.12</v>
      </c>
      <c r="AB1525">
        <v>0</v>
      </c>
      <c r="AC1525" t="s">
        <v>3061</v>
      </c>
      <c r="AD1525" t="s">
        <v>3071</v>
      </c>
      <c r="AE1525" t="str">
        <f>IF(Orders[[#This Row],[Discount]]&gt;0, "Discounted", "Non-Discounted")</f>
        <v>Non-Discounted</v>
      </c>
      <c r="AF1525">
        <f>IF(Orders[[#This Row],[Profit]]&lt;0,Orders[[#This Row],[Profit]], 0)</f>
        <v>-66.17</v>
      </c>
      <c r="AG1525">
        <f>IF(Orders[[#This Row],[Profit]]&gt;0,Orders[[#This Row],[Profit]], 0)</f>
        <v>0</v>
      </c>
      <c r="AH1525" s="7" t="str">
        <f>IFERROR((Orders[[#This Row],[Sales]]/Orders[[#This Row],[Profit_Prodcut/]])*100, "")</f>
        <v/>
      </c>
      <c r="AI1525" s="9">
        <f>Orders[[#This Row],[Discount]]</f>
        <v>0</v>
      </c>
    </row>
    <row r="1526" spans="1:35">
      <c r="A1526">
        <v>23299</v>
      </c>
      <c r="B1526" t="s">
        <v>50</v>
      </c>
      <c r="C1526" s="9">
        <v>0.09</v>
      </c>
      <c r="D1526" s="7">
        <v>51.22</v>
      </c>
      <c r="E1526">
        <v>3.75</v>
      </c>
      <c r="F1526">
        <v>0.5</v>
      </c>
      <c r="G1526">
        <v>2689</v>
      </c>
      <c r="H1526" t="s">
        <v>2491</v>
      </c>
      <c r="I1526" t="s">
        <v>52</v>
      </c>
      <c r="J1526" t="s">
        <v>43</v>
      </c>
      <c r="K1526" t="s">
        <v>32</v>
      </c>
      <c r="L1526" t="s">
        <v>137</v>
      </c>
      <c r="M1526" t="s">
        <v>62</v>
      </c>
      <c r="N1526" t="s">
        <v>2492</v>
      </c>
      <c r="O1526">
        <v>0.37</v>
      </c>
      <c r="P1526" t="s">
        <v>36</v>
      </c>
      <c r="Q1526" t="s">
        <v>56</v>
      </c>
      <c r="R1526" t="s">
        <v>57</v>
      </c>
      <c r="S1526" t="s">
        <v>2493</v>
      </c>
      <c r="T1526">
        <v>7011</v>
      </c>
      <c r="U1526" s="1">
        <v>42128</v>
      </c>
      <c r="V1526" s="1">
        <v>42130</v>
      </c>
      <c r="W1526">
        <v>21</v>
      </c>
      <c r="X1526" s="6">
        <v>74.23</v>
      </c>
      <c r="Y1526">
        <v>90624</v>
      </c>
      <c r="Z1526">
        <v>2</v>
      </c>
      <c r="AA1526" s="10">
        <v>69</v>
      </c>
      <c r="AB1526">
        <v>7.34</v>
      </c>
      <c r="AC1526" t="s">
        <v>3060</v>
      </c>
      <c r="AD1526" t="s">
        <v>3070</v>
      </c>
      <c r="AE1526" t="str">
        <f>IF(Orders[[#This Row],[Discount]]&gt;0, "Discounted", "Non-Discounted")</f>
        <v>Discounted</v>
      </c>
      <c r="AF1526">
        <f>IF(Orders[[#This Row],[Profit]]&lt;0,Orders[[#This Row],[Profit]], 0)</f>
        <v>0</v>
      </c>
      <c r="AG1526">
        <f>IF(Orders[[#This Row],[Profit]]&gt;0,Orders[[#This Row],[Profit]], 0)</f>
        <v>51.22</v>
      </c>
      <c r="AH1526" s="7">
        <f>IFERROR((Orders[[#This Row],[Sales]]/Orders[[#This Row],[Profit_Prodcut/]])*100, "")</f>
        <v>144.92385786802032</v>
      </c>
      <c r="AI1526" s="9">
        <f>Orders[[#This Row],[Discount]]</f>
        <v>0.09</v>
      </c>
    </row>
    <row r="1527" spans="1:35">
      <c r="A1527">
        <v>23298</v>
      </c>
      <c r="B1527" t="s">
        <v>50</v>
      </c>
      <c r="C1527" s="9">
        <v>0.01</v>
      </c>
      <c r="D1527" s="7">
        <v>380.47</v>
      </c>
      <c r="E1527">
        <v>30.98</v>
      </c>
      <c r="F1527">
        <v>9.18</v>
      </c>
      <c r="G1527">
        <v>2693</v>
      </c>
      <c r="H1527" t="s">
        <v>2494</v>
      </c>
      <c r="I1527" t="s">
        <v>52</v>
      </c>
      <c r="J1527" t="s">
        <v>43</v>
      </c>
      <c r="K1527" t="s">
        <v>32</v>
      </c>
      <c r="L1527" t="s">
        <v>96</v>
      </c>
      <c r="M1527" t="s">
        <v>62</v>
      </c>
      <c r="N1527" t="s">
        <v>2359</v>
      </c>
      <c r="O1527">
        <v>0.4</v>
      </c>
      <c r="P1527" t="s">
        <v>36</v>
      </c>
      <c r="Q1527" t="s">
        <v>56</v>
      </c>
      <c r="R1527" t="s">
        <v>152</v>
      </c>
      <c r="S1527" t="s">
        <v>1106</v>
      </c>
      <c r="T1527">
        <v>5201</v>
      </c>
      <c r="U1527" s="1">
        <v>42128</v>
      </c>
      <c r="V1527" s="1">
        <v>42128</v>
      </c>
      <c r="W1527">
        <v>20</v>
      </c>
      <c r="X1527" s="6">
        <v>627.19000000000005</v>
      </c>
      <c r="Y1527">
        <v>90624</v>
      </c>
      <c r="Z1527">
        <v>0</v>
      </c>
      <c r="AA1527" s="10">
        <v>60.66</v>
      </c>
      <c r="AB1527">
        <v>6.34</v>
      </c>
      <c r="AC1527" t="s">
        <v>3060</v>
      </c>
      <c r="AD1527" t="s">
        <v>3070</v>
      </c>
      <c r="AE1527" t="str">
        <f>IF(Orders[[#This Row],[Discount]]&gt;0, "Discounted", "Non-Discounted")</f>
        <v>Discounted</v>
      </c>
      <c r="AF1527">
        <f>IF(Orders[[#This Row],[Profit]]&lt;0,Orders[[#This Row],[Profit]], 0)</f>
        <v>0</v>
      </c>
      <c r="AG1527">
        <f>IF(Orders[[#This Row],[Profit]]&gt;0,Orders[[#This Row],[Profit]], 0)</f>
        <v>380.47</v>
      </c>
      <c r="AH1527" s="7">
        <f>IFERROR((Orders[[#This Row],[Sales]]/Orders[[#This Row],[Profit_Prodcut/]])*100, "")</f>
        <v>164.84611138854575</v>
      </c>
      <c r="AI1527" s="9">
        <f>Orders[[#This Row],[Discount]]</f>
        <v>0.01</v>
      </c>
    </row>
    <row r="1528" spans="1:35">
      <c r="A1528">
        <v>18354</v>
      </c>
      <c r="B1528" t="s">
        <v>50</v>
      </c>
      <c r="C1528" s="9">
        <v>0.05</v>
      </c>
      <c r="D1528" s="7">
        <v>-89.42</v>
      </c>
      <c r="E1528">
        <v>107.53</v>
      </c>
      <c r="F1528">
        <v>5.81</v>
      </c>
      <c r="G1528">
        <v>2696</v>
      </c>
      <c r="H1528" t="s">
        <v>2495</v>
      </c>
      <c r="I1528" t="s">
        <v>52</v>
      </c>
      <c r="J1528" t="s">
        <v>43</v>
      </c>
      <c r="K1528" t="s">
        <v>44</v>
      </c>
      <c r="L1528" t="s">
        <v>53</v>
      </c>
      <c r="M1528" t="s">
        <v>89</v>
      </c>
      <c r="N1528" t="s">
        <v>1655</v>
      </c>
      <c r="O1528">
        <v>0.65</v>
      </c>
      <c r="P1528" t="s">
        <v>36</v>
      </c>
      <c r="Q1528" t="s">
        <v>139</v>
      </c>
      <c r="R1528" t="s">
        <v>1280</v>
      </c>
      <c r="S1528" t="s">
        <v>2496</v>
      </c>
      <c r="T1528">
        <v>35401</v>
      </c>
      <c r="U1528" s="1">
        <v>42068</v>
      </c>
      <c r="V1528" s="1">
        <v>42069</v>
      </c>
      <c r="W1528">
        <v>6</v>
      </c>
      <c r="X1528" s="6">
        <v>612.91999999999996</v>
      </c>
      <c r="Y1528">
        <v>87676</v>
      </c>
      <c r="Z1528">
        <v>1</v>
      </c>
      <c r="AA1528" s="10">
        <v>-14.59</v>
      </c>
      <c r="AB1528">
        <v>32.26</v>
      </c>
      <c r="AC1528" t="s">
        <v>3062</v>
      </c>
      <c r="AD1528" t="s">
        <v>3070</v>
      </c>
      <c r="AE1528" t="str">
        <f>IF(Orders[[#This Row],[Discount]]&gt;0, "Discounted", "Non-Discounted")</f>
        <v>Discounted</v>
      </c>
      <c r="AF1528">
        <f>IF(Orders[[#This Row],[Profit]]&lt;0,Orders[[#This Row],[Profit]], 0)</f>
        <v>-89.42</v>
      </c>
      <c r="AG1528">
        <f>IF(Orders[[#This Row],[Profit]]&gt;0,Orders[[#This Row],[Profit]], 0)</f>
        <v>0</v>
      </c>
      <c r="AH1528" s="7" t="str">
        <f>IFERROR((Orders[[#This Row],[Sales]]/Orders[[#This Row],[Profit_Prodcut/]])*100, "")</f>
        <v/>
      </c>
      <c r="AI1528" s="9">
        <f>Orders[[#This Row],[Discount]]</f>
        <v>0.05</v>
      </c>
    </row>
    <row r="1529" spans="1:35">
      <c r="A1529">
        <v>19506</v>
      </c>
      <c r="B1529" t="s">
        <v>50</v>
      </c>
      <c r="C1529" s="9">
        <v>0.04</v>
      </c>
      <c r="D1529" s="7">
        <v>9.25</v>
      </c>
      <c r="E1529">
        <v>1.74</v>
      </c>
      <c r="F1529">
        <v>4.08</v>
      </c>
      <c r="G1529">
        <v>2697</v>
      </c>
      <c r="H1529" t="s">
        <v>2497</v>
      </c>
      <c r="I1529" t="s">
        <v>52</v>
      </c>
      <c r="J1529" t="s">
        <v>31</v>
      </c>
      <c r="K1529" t="s">
        <v>44</v>
      </c>
      <c r="L1529" t="s">
        <v>53</v>
      </c>
      <c r="M1529" t="s">
        <v>54</v>
      </c>
      <c r="N1529" t="s">
        <v>222</v>
      </c>
      <c r="O1529">
        <v>0.53</v>
      </c>
      <c r="P1529" t="s">
        <v>36</v>
      </c>
      <c r="Q1529" t="s">
        <v>139</v>
      </c>
      <c r="R1529" t="s">
        <v>1280</v>
      </c>
      <c r="S1529" t="s">
        <v>2498</v>
      </c>
      <c r="T1529">
        <v>35216</v>
      </c>
      <c r="U1529" s="1">
        <v>42058</v>
      </c>
      <c r="V1529" s="1">
        <v>42060</v>
      </c>
      <c r="W1529">
        <v>16</v>
      </c>
      <c r="X1529" s="6">
        <v>29.08</v>
      </c>
      <c r="Y1529">
        <v>87678</v>
      </c>
      <c r="Z1529">
        <v>2</v>
      </c>
      <c r="AA1529" s="10">
        <v>31.82</v>
      </c>
      <c r="AB1529">
        <v>1.21</v>
      </c>
      <c r="AC1529" t="s">
        <v>3059</v>
      </c>
      <c r="AD1529" t="s">
        <v>3070</v>
      </c>
      <c r="AE1529" t="str">
        <f>IF(Orders[[#This Row],[Discount]]&gt;0, "Discounted", "Non-Discounted")</f>
        <v>Discounted</v>
      </c>
      <c r="AF1529">
        <f>IF(Orders[[#This Row],[Profit]]&lt;0,Orders[[#This Row],[Profit]], 0)</f>
        <v>0</v>
      </c>
      <c r="AG1529">
        <f>IF(Orders[[#This Row],[Profit]]&gt;0,Orders[[#This Row],[Profit]], 0)</f>
        <v>9.25</v>
      </c>
      <c r="AH1529" s="7">
        <f>IFERROR((Orders[[#This Row],[Sales]]/Orders[[#This Row],[Profit_Prodcut/]])*100, "")</f>
        <v>314.37837837837839</v>
      </c>
      <c r="AI1529" s="9">
        <f>Orders[[#This Row],[Discount]]</f>
        <v>0.04</v>
      </c>
    </row>
    <row r="1530" spans="1:35">
      <c r="A1530">
        <v>19507</v>
      </c>
      <c r="B1530" t="s">
        <v>50</v>
      </c>
      <c r="C1530" s="9">
        <v>0.01</v>
      </c>
      <c r="D1530" s="7">
        <v>-1197.04</v>
      </c>
      <c r="E1530">
        <v>119.99</v>
      </c>
      <c r="F1530">
        <v>56.14</v>
      </c>
      <c r="G1530">
        <v>2697</v>
      </c>
      <c r="H1530" t="s">
        <v>2497</v>
      </c>
      <c r="I1530" t="s">
        <v>42</v>
      </c>
      <c r="J1530" t="s">
        <v>31</v>
      </c>
      <c r="K1530" t="s">
        <v>80</v>
      </c>
      <c r="L1530" t="s">
        <v>88</v>
      </c>
      <c r="M1530" t="s">
        <v>124</v>
      </c>
      <c r="N1530" t="s">
        <v>321</v>
      </c>
      <c r="O1530">
        <v>0.39</v>
      </c>
      <c r="P1530" t="s">
        <v>36</v>
      </c>
      <c r="Q1530" t="s">
        <v>139</v>
      </c>
      <c r="R1530" t="s">
        <v>1280</v>
      </c>
      <c r="S1530" t="s">
        <v>2498</v>
      </c>
      <c r="T1530">
        <v>35216</v>
      </c>
      <c r="U1530" s="1">
        <v>42058</v>
      </c>
      <c r="V1530" s="1">
        <v>42059</v>
      </c>
      <c r="W1530">
        <v>21</v>
      </c>
      <c r="X1530" s="6">
        <v>2569.5700000000002</v>
      </c>
      <c r="Y1530">
        <v>87678</v>
      </c>
      <c r="Z1530">
        <v>1</v>
      </c>
      <c r="AA1530" s="10">
        <v>-46.59</v>
      </c>
      <c r="AB1530">
        <v>25.96</v>
      </c>
      <c r="AC1530" t="s">
        <v>3059</v>
      </c>
      <c r="AD1530" t="s">
        <v>3070</v>
      </c>
      <c r="AE1530" t="str">
        <f>IF(Orders[[#This Row],[Discount]]&gt;0, "Discounted", "Non-Discounted")</f>
        <v>Discounted</v>
      </c>
      <c r="AF1530">
        <f>IF(Orders[[#This Row],[Profit]]&lt;0,Orders[[#This Row],[Profit]], 0)</f>
        <v>-1197.04</v>
      </c>
      <c r="AG1530">
        <f>IF(Orders[[#This Row],[Profit]]&gt;0,Orders[[#This Row],[Profit]], 0)</f>
        <v>0</v>
      </c>
      <c r="AH1530" s="7" t="str">
        <f>IFERROR((Orders[[#This Row],[Sales]]/Orders[[#This Row],[Profit_Prodcut/]])*100, "")</f>
        <v/>
      </c>
      <c r="AI1530" s="9">
        <f>Orders[[#This Row],[Discount]]</f>
        <v>0.01</v>
      </c>
    </row>
    <row r="1531" spans="1:35">
      <c r="A1531">
        <v>21580</v>
      </c>
      <c r="B1531" t="s">
        <v>50</v>
      </c>
      <c r="C1531" s="9">
        <v>0.06</v>
      </c>
      <c r="D1531" s="7">
        <v>-103.22</v>
      </c>
      <c r="E1531">
        <v>4.9800000000000004</v>
      </c>
      <c r="F1531">
        <v>4.95</v>
      </c>
      <c r="G1531">
        <v>2699</v>
      </c>
      <c r="H1531" t="s">
        <v>2499</v>
      </c>
      <c r="I1531" t="s">
        <v>52</v>
      </c>
      <c r="J1531" t="s">
        <v>31</v>
      </c>
      <c r="K1531" t="s">
        <v>32</v>
      </c>
      <c r="L1531" t="s">
        <v>112</v>
      </c>
      <c r="M1531" t="s">
        <v>62</v>
      </c>
      <c r="N1531" t="s">
        <v>2500</v>
      </c>
      <c r="O1531">
        <v>0.37</v>
      </c>
      <c r="P1531" t="s">
        <v>36</v>
      </c>
      <c r="Q1531" t="s">
        <v>37</v>
      </c>
      <c r="R1531" t="s">
        <v>381</v>
      </c>
      <c r="S1531" t="s">
        <v>2501</v>
      </c>
      <c r="T1531">
        <v>86442</v>
      </c>
      <c r="U1531" s="1">
        <v>42146</v>
      </c>
      <c r="V1531" s="1">
        <v>42148</v>
      </c>
      <c r="W1531">
        <v>16</v>
      </c>
      <c r="X1531" s="6">
        <v>78.989999999999995</v>
      </c>
      <c r="Y1531">
        <v>87677</v>
      </c>
      <c r="Z1531">
        <v>2</v>
      </c>
      <c r="AA1531" s="10">
        <v>-130.68</v>
      </c>
      <c r="AB1531">
        <v>5.04</v>
      </c>
      <c r="AC1531" t="s">
        <v>3060</v>
      </c>
      <c r="AD1531" t="s">
        <v>3070</v>
      </c>
      <c r="AE1531" t="str">
        <f>IF(Orders[[#This Row],[Discount]]&gt;0, "Discounted", "Non-Discounted")</f>
        <v>Discounted</v>
      </c>
      <c r="AF1531">
        <f>IF(Orders[[#This Row],[Profit]]&lt;0,Orders[[#This Row],[Profit]], 0)</f>
        <v>-103.22</v>
      </c>
      <c r="AG1531">
        <f>IF(Orders[[#This Row],[Profit]]&gt;0,Orders[[#This Row],[Profit]], 0)</f>
        <v>0</v>
      </c>
      <c r="AH1531" s="7" t="str">
        <f>IFERROR((Orders[[#This Row],[Sales]]/Orders[[#This Row],[Profit_Prodcut/]])*100, "")</f>
        <v/>
      </c>
      <c r="AI1531" s="9">
        <f>Orders[[#This Row],[Discount]]</f>
        <v>0.06</v>
      </c>
    </row>
    <row r="1532" spans="1:35">
      <c r="A1532">
        <v>20983</v>
      </c>
      <c r="B1532" t="s">
        <v>40</v>
      </c>
      <c r="C1532" s="9">
        <v>0.04</v>
      </c>
      <c r="D1532" s="7">
        <v>-84.63</v>
      </c>
      <c r="E1532">
        <v>70.98</v>
      </c>
      <c r="F1532">
        <v>26.74</v>
      </c>
      <c r="G1532">
        <v>2699</v>
      </c>
      <c r="H1532" t="s">
        <v>2499</v>
      </c>
      <c r="I1532" t="s">
        <v>42</v>
      </c>
      <c r="J1532" t="s">
        <v>31</v>
      </c>
      <c r="K1532" t="s">
        <v>44</v>
      </c>
      <c r="L1532" t="s">
        <v>194</v>
      </c>
      <c r="M1532" t="s">
        <v>124</v>
      </c>
      <c r="N1532" t="s">
        <v>2502</v>
      </c>
      <c r="O1532">
        <v>0.6</v>
      </c>
      <c r="P1532" t="s">
        <v>36</v>
      </c>
      <c r="Q1532" t="s">
        <v>37</v>
      </c>
      <c r="R1532" t="s">
        <v>381</v>
      </c>
      <c r="S1532" t="s">
        <v>2501</v>
      </c>
      <c r="T1532">
        <v>86442</v>
      </c>
      <c r="U1532" s="1">
        <v>42102</v>
      </c>
      <c r="V1532" s="1">
        <v>42104</v>
      </c>
      <c r="W1532">
        <v>19</v>
      </c>
      <c r="X1532" s="6">
        <v>1345.33</v>
      </c>
      <c r="Y1532">
        <v>87679</v>
      </c>
      <c r="Z1532">
        <v>2</v>
      </c>
      <c r="AA1532" s="10">
        <v>-6.29</v>
      </c>
      <c r="AB1532">
        <v>56.06</v>
      </c>
      <c r="AC1532" t="s">
        <v>3061</v>
      </c>
      <c r="AD1532" t="s">
        <v>3070</v>
      </c>
      <c r="AE1532" t="str">
        <f>IF(Orders[[#This Row],[Discount]]&gt;0, "Discounted", "Non-Discounted")</f>
        <v>Discounted</v>
      </c>
      <c r="AF1532">
        <f>IF(Orders[[#This Row],[Profit]]&lt;0,Orders[[#This Row],[Profit]], 0)</f>
        <v>-84.63</v>
      </c>
      <c r="AG1532">
        <f>IF(Orders[[#This Row],[Profit]]&gt;0,Orders[[#This Row],[Profit]], 0)</f>
        <v>0</v>
      </c>
      <c r="AH1532" s="7" t="str">
        <f>IFERROR((Orders[[#This Row],[Sales]]/Orders[[#This Row],[Profit_Prodcut/]])*100, "")</f>
        <v/>
      </c>
      <c r="AI1532" s="9">
        <f>Orders[[#This Row],[Discount]]</f>
        <v>0.04</v>
      </c>
    </row>
    <row r="1533" spans="1:35">
      <c r="A1533">
        <v>24151</v>
      </c>
      <c r="B1533" t="s">
        <v>50</v>
      </c>
      <c r="C1533" s="9">
        <v>0.06</v>
      </c>
      <c r="D1533" s="7">
        <v>2755.64</v>
      </c>
      <c r="E1533">
        <v>3.6</v>
      </c>
      <c r="F1533">
        <v>2.2000000000000002</v>
      </c>
      <c r="G1533">
        <v>2704</v>
      </c>
      <c r="H1533" t="s">
        <v>2503</v>
      </c>
      <c r="I1533" t="s">
        <v>52</v>
      </c>
      <c r="J1533" t="s">
        <v>117</v>
      </c>
      <c r="K1533" t="s">
        <v>32</v>
      </c>
      <c r="L1533" t="s">
        <v>96</v>
      </c>
      <c r="M1533" t="s">
        <v>34</v>
      </c>
      <c r="N1533" t="s">
        <v>1671</v>
      </c>
      <c r="O1533">
        <v>0.39</v>
      </c>
      <c r="P1533" t="s">
        <v>36</v>
      </c>
      <c r="Q1533" t="s">
        <v>139</v>
      </c>
      <c r="R1533" t="s">
        <v>365</v>
      </c>
      <c r="S1533" t="s">
        <v>2504</v>
      </c>
      <c r="T1533">
        <v>32503</v>
      </c>
      <c r="U1533" s="1">
        <v>42124</v>
      </c>
      <c r="V1533" s="1">
        <v>42126</v>
      </c>
      <c r="W1533">
        <v>4</v>
      </c>
      <c r="X1533" s="6">
        <v>15.19</v>
      </c>
      <c r="Y1533">
        <v>91407</v>
      </c>
      <c r="Z1533">
        <v>2</v>
      </c>
      <c r="AA1533" s="10">
        <v>18141.16</v>
      </c>
      <c r="AB1533">
        <v>0.97</v>
      </c>
      <c r="AC1533" t="s">
        <v>3061</v>
      </c>
      <c r="AD1533" t="s">
        <v>3070</v>
      </c>
      <c r="AE1533" t="str">
        <f>IF(Orders[[#This Row],[Discount]]&gt;0, "Discounted", "Non-Discounted")</f>
        <v>Discounted</v>
      </c>
      <c r="AF1533">
        <f>IF(Orders[[#This Row],[Profit]]&lt;0,Orders[[#This Row],[Profit]], 0)</f>
        <v>0</v>
      </c>
      <c r="AG1533">
        <f>IF(Orders[[#This Row],[Profit]]&gt;0,Orders[[#This Row],[Profit]], 0)</f>
        <v>2755.64</v>
      </c>
      <c r="AH1533" s="7">
        <f>IFERROR((Orders[[#This Row],[Sales]]/Orders[[#This Row],[Profit_Prodcut/]])*100, "")</f>
        <v>0.55123310737251607</v>
      </c>
      <c r="AI1533" s="9">
        <f>Orders[[#This Row],[Discount]]</f>
        <v>0.06</v>
      </c>
    </row>
    <row r="1534" spans="1:35">
      <c r="A1534">
        <v>21979</v>
      </c>
      <c r="B1534" t="s">
        <v>109</v>
      </c>
      <c r="C1534" s="9">
        <v>0.03</v>
      </c>
      <c r="D1534" s="7">
        <v>-256.02</v>
      </c>
      <c r="E1534">
        <v>13.48</v>
      </c>
      <c r="F1534">
        <v>4.51</v>
      </c>
      <c r="G1534">
        <v>2704</v>
      </c>
      <c r="H1534" t="s">
        <v>2503</v>
      </c>
      <c r="I1534" t="s">
        <v>30</v>
      </c>
      <c r="J1534" t="s">
        <v>117</v>
      </c>
      <c r="K1534" t="s">
        <v>32</v>
      </c>
      <c r="L1534" t="s">
        <v>144</v>
      </c>
      <c r="M1534" t="s">
        <v>62</v>
      </c>
      <c r="N1534" t="s">
        <v>2505</v>
      </c>
      <c r="O1534">
        <v>0.59</v>
      </c>
      <c r="P1534" t="s">
        <v>36</v>
      </c>
      <c r="Q1534" t="s">
        <v>139</v>
      </c>
      <c r="R1534" t="s">
        <v>365</v>
      </c>
      <c r="S1534" t="s">
        <v>2504</v>
      </c>
      <c r="T1534">
        <v>32503</v>
      </c>
      <c r="U1534" s="1">
        <v>42124</v>
      </c>
      <c r="V1534" s="1">
        <v>42128</v>
      </c>
      <c r="W1534">
        <v>4</v>
      </c>
      <c r="X1534" s="6">
        <v>59.49</v>
      </c>
      <c r="Y1534">
        <v>91408</v>
      </c>
      <c r="Z1534">
        <v>4</v>
      </c>
      <c r="AA1534" s="10">
        <v>-430.35</v>
      </c>
      <c r="AB1534">
        <v>1.84</v>
      </c>
      <c r="AC1534" t="s">
        <v>3061</v>
      </c>
      <c r="AD1534" t="s">
        <v>3070</v>
      </c>
      <c r="AE1534" t="str">
        <f>IF(Orders[[#This Row],[Discount]]&gt;0, "Discounted", "Non-Discounted")</f>
        <v>Discounted</v>
      </c>
      <c r="AF1534">
        <f>IF(Orders[[#This Row],[Profit]]&lt;0,Orders[[#This Row],[Profit]], 0)</f>
        <v>-256.02</v>
      </c>
      <c r="AG1534">
        <f>IF(Orders[[#This Row],[Profit]]&gt;0,Orders[[#This Row],[Profit]], 0)</f>
        <v>0</v>
      </c>
      <c r="AH1534" s="7" t="str">
        <f>IFERROR((Orders[[#This Row],[Sales]]/Orders[[#This Row],[Profit_Prodcut/]])*100, "")</f>
        <v/>
      </c>
      <c r="AI1534" s="9">
        <f>Orders[[#This Row],[Discount]]</f>
        <v>0.03</v>
      </c>
    </row>
    <row r="1535" spans="1:35">
      <c r="A1535">
        <v>18898</v>
      </c>
      <c r="B1535" t="s">
        <v>59</v>
      </c>
      <c r="C1535" s="9">
        <v>7.0000000000000007E-2</v>
      </c>
      <c r="D1535" s="7">
        <v>-41.77</v>
      </c>
      <c r="E1535">
        <v>60.97</v>
      </c>
      <c r="F1535">
        <v>4.5</v>
      </c>
      <c r="G1535">
        <v>2709</v>
      </c>
      <c r="H1535" t="s">
        <v>2506</v>
      </c>
      <c r="I1535" t="s">
        <v>52</v>
      </c>
      <c r="J1535" t="s">
        <v>117</v>
      </c>
      <c r="K1535" t="s">
        <v>32</v>
      </c>
      <c r="L1535" t="s">
        <v>260</v>
      </c>
      <c r="M1535" t="s">
        <v>62</v>
      </c>
      <c r="N1535" t="s">
        <v>2134</v>
      </c>
      <c r="O1535">
        <v>0.56000000000000005</v>
      </c>
      <c r="P1535" t="s">
        <v>36</v>
      </c>
      <c r="Q1535" t="s">
        <v>56</v>
      </c>
      <c r="R1535" t="s">
        <v>418</v>
      </c>
      <c r="S1535" t="s">
        <v>2507</v>
      </c>
      <c r="T1535">
        <v>21042</v>
      </c>
      <c r="U1535" s="1">
        <v>42152</v>
      </c>
      <c r="V1535" s="1">
        <v>42154</v>
      </c>
      <c r="W1535">
        <v>1</v>
      </c>
      <c r="X1535" s="6">
        <v>57.84</v>
      </c>
      <c r="Y1535">
        <v>89240</v>
      </c>
      <c r="Z1535">
        <v>2</v>
      </c>
      <c r="AA1535" s="10">
        <v>-72.22</v>
      </c>
      <c r="AB1535">
        <v>4.3499999999999996</v>
      </c>
      <c r="AC1535" t="s">
        <v>3060</v>
      </c>
      <c r="AD1535" t="s">
        <v>3070</v>
      </c>
      <c r="AE1535" t="str">
        <f>IF(Orders[[#This Row],[Discount]]&gt;0, "Discounted", "Non-Discounted")</f>
        <v>Discounted</v>
      </c>
      <c r="AF1535">
        <f>IF(Orders[[#This Row],[Profit]]&lt;0,Orders[[#This Row],[Profit]], 0)</f>
        <v>-41.77</v>
      </c>
      <c r="AG1535">
        <f>IF(Orders[[#This Row],[Profit]]&gt;0,Orders[[#This Row],[Profit]], 0)</f>
        <v>0</v>
      </c>
      <c r="AH1535" s="7" t="str">
        <f>IFERROR((Orders[[#This Row],[Sales]]/Orders[[#This Row],[Profit_Prodcut/]])*100, "")</f>
        <v/>
      </c>
      <c r="AI1535" s="9">
        <f>Orders[[#This Row],[Discount]]</f>
        <v>7.0000000000000007E-2</v>
      </c>
    </row>
    <row r="1536" spans="1:35">
      <c r="A1536">
        <v>18899</v>
      </c>
      <c r="B1536" t="s">
        <v>59</v>
      </c>
      <c r="C1536" s="9">
        <v>0</v>
      </c>
      <c r="D1536" s="7">
        <v>-1014.11</v>
      </c>
      <c r="E1536">
        <v>90.98</v>
      </c>
      <c r="F1536">
        <v>56.2</v>
      </c>
      <c r="G1536">
        <v>2709</v>
      </c>
      <c r="H1536" t="s">
        <v>2506</v>
      </c>
      <c r="I1536" t="s">
        <v>52</v>
      </c>
      <c r="J1536" t="s">
        <v>117</v>
      </c>
      <c r="K1536" t="s">
        <v>44</v>
      </c>
      <c r="L1536" t="s">
        <v>53</v>
      </c>
      <c r="M1536" t="s">
        <v>89</v>
      </c>
      <c r="N1536" t="s">
        <v>1064</v>
      </c>
      <c r="O1536">
        <v>0.74</v>
      </c>
      <c r="P1536" t="s">
        <v>36</v>
      </c>
      <c r="Q1536" t="s">
        <v>56</v>
      </c>
      <c r="R1536" t="s">
        <v>418</v>
      </c>
      <c r="S1536" t="s">
        <v>2507</v>
      </c>
      <c r="T1536">
        <v>21042</v>
      </c>
      <c r="U1536" s="1">
        <v>42152</v>
      </c>
      <c r="V1536" s="1">
        <v>42154</v>
      </c>
      <c r="W1536">
        <v>15</v>
      </c>
      <c r="X1536" s="6">
        <v>1425.71</v>
      </c>
      <c r="Y1536">
        <v>89240</v>
      </c>
      <c r="Z1536">
        <v>2</v>
      </c>
      <c r="AA1536" s="10">
        <v>-71.13</v>
      </c>
      <c r="AB1536">
        <v>0</v>
      </c>
      <c r="AC1536" t="s">
        <v>3060</v>
      </c>
      <c r="AD1536" t="s">
        <v>3071</v>
      </c>
      <c r="AE1536" t="str">
        <f>IF(Orders[[#This Row],[Discount]]&gt;0, "Discounted", "Non-Discounted")</f>
        <v>Non-Discounted</v>
      </c>
      <c r="AF1536">
        <f>IF(Orders[[#This Row],[Profit]]&lt;0,Orders[[#This Row],[Profit]], 0)</f>
        <v>-1014.11</v>
      </c>
      <c r="AG1536">
        <f>IF(Orders[[#This Row],[Profit]]&gt;0,Orders[[#This Row],[Profit]], 0)</f>
        <v>0</v>
      </c>
      <c r="AH1536" s="7" t="str">
        <f>IFERROR((Orders[[#This Row],[Sales]]/Orders[[#This Row],[Profit_Prodcut/]])*100, "")</f>
        <v/>
      </c>
      <c r="AI1536" s="9">
        <f>Orders[[#This Row],[Discount]]</f>
        <v>0</v>
      </c>
    </row>
    <row r="1537" spans="1:35">
      <c r="A1537">
        <v>18855</v>
      </c>
      <c r="B1537" t="s">
        <v>50</v>
      </c>
      <c r="C1537" s="9">
        <v>7.0000000000000007E-2</v>
      </c>
      <c r="D1537" s="7">
        <v>17.43</v>
      </c>
      <c r="E1537">
        <v>2.88</v>
      </c>
      <c r="F1537">
        <v>0.5</v>
      </c>
      <c r="G1537">
        <v>2713</v>
      </c>
      <c r="H1537" t="s">
        <v>2508</v>
      </c>
      <c r="I1537" t="s">
        <v>52</v>
      </c>
      <c r="J1537" t="s">
        <v>31</v>
      </c>
      <c r="K1537" t="s">
        <v>32</v>
      </c>
      <c r="L1537" t="s">
        <v>137</v>
      </c>
      <c r="M1537" t="s">
        <v>62</v>
      </c>
      <c r="N1537" t="s">
        <v>2509</v>
      </c>
      <c r="O1537">
        <v>0.39</v>
      </c>
      <c r="P1537" t="s">
        <v>36</v>
      </c>
      <c r="Q1537" t="s">
        <v>64</v>
      </c>
      <c r="R1537" t="s">
        <v>303</v>
      </c>
      <c r="S1537" t="s">
        <v>2510</v>
      </c>
      <c r="T1537">
        <v>49001</v>
      </c>
      <c r="U1537" s="1">
        <v>42176</v>
      </c>
      <c r="V1537" s="1">
        <v>42179</v>
      </c>
      <c r="W1537">
        <v>9</v>
      </c>
      <c r="X1537" s="6">
        <v>25.26</v>
      </c>
      <c r="Y1537">
        <v>88701</v>
      </c>
      <c r="Z1537">
        <v>3</v>
      </c>
      <c r="AA1537" s="10">
        <v>69</v>
      </c>
      <c r="AB1537">
        <v>1.9</v>
      </c>
      <c r="AC1537" t="s">
        <v>3058</v>
      </c>
      <c r="AD1537" t="s">
        <v>3070</v>
      </c>
      <c r="AE1537" t="str">
        <f>IF(Orders[[#This Row],[Discount]]&gt;0, "Discounted", "Non-Discounted")</f>
        <v>Discounted</v>
      </c>
      <c r="AF1537">
        <f>IF(Orders[[#This Row],[Profit]]&lt;0,Orders[[#This Row],[Profit]], 0)</f>
        <v>0</v>
      </c>
      <c r="AG1537">
        <f>IF(Orders[[#This Row],[Profit]]&gt;0,Orders[[#This Row],[Profit]], 0)</f>
        <v>17.43</v>
      </c>
      <c r="AH1537" s="7">
        <f>IFERROR((Orders[[#This Row],[Sales]]/Orders[[#This Row],[Profit_Prodcut/]])*100, "")</f>
        <v>144.9225473321859</v>
      </c>
      <c r="AI1537" s="9">
        <f>Orders[[#This Row],[Discount]]</f>
        <v>7.0000000000000007E-2</v>
      </c>
    </row>
    <row r="1538" spans="1:35">
      <c r="A1538">
        <v>18856</v>
      </c>
      <c r="B1538" t="s">
        <v>50</v>
      </c>
      <c r="C1538" s="9">
        <v>0.03</v>
      </c>
      <c r="D1538" s="7">
        <v>-178.87</v>
      </c>
      <c r="E1538">
        <v>348.21</v>
      </c>
      <c r="F1538">
        <v>40.19</v>
      </c>
      <c r="G1538">
        <v>2713</v>
      </c>
      <c r="H1538" t="s">
        <v>2508</v>
      </c>
      <c r="I1538" t="s">
        <v>42</v>
      </c>
      <c r="J1538" t="s">
        <v>31</v>
      </c>
      <c r="K1538" t="s">
        <v>44</v>
      </c>
      <c r="L1538" t="s">
        <v>155</v>
      </c>
      <c r="M1538" t="s">
        <v>124</v>
      </c>
      <c r="N1538" t="s">
        <v>1574</v>
      </c>
      <c r="O1538">
        <v>0.62</v>
      </c>
      <c r="P1538" t="s">
        <v>36</v>
      </c>
      <c r="Q1538" t="s">
        <v>64</v>
      </c>
      <c r="R1538" t="s">
        <v>303</v>
      </c>
      <c r="S1538" t="s">
        <v>2510</v>
      </c>
      <c r="T1538">
        <v>49001</v>
      </c>
      <c r="U1538" s="1">
        <v>42176</v>
      </c>
      <c r="V1538" s="1">
        <v>42177</v>
      </c>
      <c r="W1538">
        <v>2</v>
      </c>
      <c r="X1538" s="6">
        <v>736.16</v>
      </c>
      <c r="Y1538">
        <v>88701</v>
      </c>
      <c r="Z1538">
        <v>1</v>
      </c>
      <c r="AA1538" s="10">
        <v>-24.3</v>
      </c>
      <c r="AB1538">
        <v>22.77</v>
      </c>
      <c r="AC1538" t="s">
        <v>3058</v>
      </c>
      <c r="AD1538" t="s">
        <v>3070</v>
      </c>
      <c r="AE1538" t="str">
        <f>IF(Orders[[#This Row],[Discount]]&gt;0, "Discounted", "Non-Discounted")</f>
        <v>Discounted</v>
      </c>
      <c r="AF1538">
        <f>IF(Orders[[#This Row],[Profit]]&lt;0,Orders[[#This Row],[Profit]], 0)</f>
        <v>-178.87</v>
      </c>
      <c r="AG1538">
        <f>IF(Orders[[#This Row],[Profit]]&gt;0,Orders[[#This Row],[Profit]], 0)</f>
        <v>0</v>
      </c>
      <c r="AH1538" s="7" t="str">
        <f>IFERROR((Orders[[#This Row],[Sales]]/Orders[[#This Row],[Profit_Prodcut/]])*100, "")</f>
        <v/>
      </c>
      <c r="AI1538" s="9">
        <f>Orders[[#This Row],[Discount]]</f>
        <v>0.03</v>
      </c>
    </row>
    <row r="1539" spans="1:35">
      <c r="A1539">
        <v>21690</v>
      </c>
      <c r="B1539" t="s">
        <v>109</v>
      </c>
      <c r="C1539" s="9">
        <v>0.01</v>
      </c>
      <c r="D1539" s="7">
        <v>-74.64</v>
      </c>
      <c r="E1539">
        <v>29.89</v>
      </c>
      <c r="F1539">
        <v>1.99</v>
      </c>
      <c r="G1539">
        <v>2715</v>
      </c>
      <c r="H1539" t="s">
        <v>2511</v>
      </c>
      <c r="I1539" t="s">
        <v>52</v>
      </c>
      <c r="J1539" t="s">
        <v>31</v>
      </c>
      <c r="K1539" t="s">
        <v>80</v>
      </c>
      <c r="L1539" t="s">
        <v>183</v>
      </c>
      <c r="M1539" t="s">
        <v>54</v>
      </c>
      <c r="N1539" t="s">
        <v>1313</v>
      </c>
      <c r="O1539">
        <v>0.5</v>
      </c>
      <c r="P1539" t="s">
        <v>36</v>
      </c>
      <c r="Q1539" t="s">
        <v>64</v>
      </c>
      <c r="R1539" t="s">
        <v>303</v>
      </c>
      <c r="S1539" t="s">
        <v>2512</v>
      </c>
      <c r="T1539">
        <v>48911</v>
      </c>
      <c r="U1539" s="1">
        <v>42016</v>
      </c>
      <c r="V1539" s="1">
        <v>42020</v>
      </c>
      <c r="W1539">
        <v>1</v>
      </c>
      <c r="X1539" s="6">
        <v>31.96</v>
      </c>
      <c r="Y1539">
        <v>88702</v>
      </c>
      <c r="Z1539">
        <v>4</v>
      </c>
      <c r="AA1539" s="10">
        <v>-233.54</v>
      </c>
      <c r="AB1539">
        <v>0.32</v>
      </c>
      <c r="AC1539" t="s">
        <v>3057</v>
      </c>
      <c r="AD1539" t="s">
        <v>3070</v>
      </c>
      <c r="AE1539" t="str">
        <f>IF(Orders[[#This Row],[Discount]]&gt;0, "Discounted", "Non-Discounted")</f>
        <v>Discounted</v>
      </c>
      <c r="AF1539">
        <f>IF(Orders[[#This Row],[Profit]]&lt;0,Orders[[#This Row],[Profit]], 0)</f>
        <v>-74.64</v>
      </c>
      <c r="AG1539">
        <f>IF(Orders[[#This Row],[Profit]]&gt;0,Orders[[#This Row],[Profit]], 0)</f>
        <v>0</v>
      </c>
      <c r="AH1539" s="7" t="str">
        <f>IFERROR((Orders[[#This Row],[Sales]]/Orders[[#This Row],[Profit_Prodcut/]])*100, "")</f>
        <v/>
      </c>
      <c r="AI1539" s="9">
        <f>Orders[[#This Row],[Discount]]</f>
        <v>0.01</v>
      </c>
    </row>
    <row r="1540" spans="1:35">
      <c r="A1540">
        <v>21863</v>
      </c>
      <c r="B1540" t="s">
        <v>50</v>
      </c>
      <c r="C1540" s="9">
        <v>0.1</v>
      </c>
      <c r="D1540" s="7">
        <v>65.41</v>
      </c>
      <c r="E1540">
        <v>6.74</v>
      </c>
      <c r="F1540">
        <v>1.72</v>
      </c>
      <c r="G1540">
        <v>2718</v>
      </c>
      <c r="H1540" t="s">
        <v>2513</v>
      </c>
      <c r="I1540" t="s">
        <v>52</v>
      </c>
      <c r="J1540" t="s">
        <v>117</v>
      </c>
      <c r="K1540" t="s">
        <v>32</v>
      </c>
      <c r="L1540" t="s">
        <v>96</v>
      </c>
      <c r="M1540" t="s">
        <v>34</v>
      </c>
      <c r="N1540" t="s">
        <v>2514</v>
      </c>
      <c r="O1540">
        <v>0.35</v>
      </c>
      <c r="P1540" t="s">
        <v>36</v>
      </c>
      <c r="Q1540" t="s">
        <v>64</v>
      </c>
      <c r="R1540" t="s">
        <v>181</v>
      </c>
      <c r="S1540" t="s">
        <v>2512</v>
      </c>
      <c r="T1540">
        <v>60438</v>
      </c>
      <c r="U1540" s="1">
        <v>42064</v>
      </c>
      <c r="V1540" s="1">
        <v>42066</v>
      </c>
      <c r="W1540">
        <v>15</v>
      </c>
      <c r="X1540" s="6">
        <v>98.17</v>
      </c>
      <c r="Y1540">
        <v>89394</v>
      </c>
      <c r="Z1540">
        <v>2</v>
      </c>
      <c r="AA1540" s="10">
        <v>66.63</v>
      </c>
      <c r="AB1540">
        <v>10.91</v>
      </c>
      <c r="AC1540" t="s">
        <v>3062</v>
      </c>
      <c r="AD1540" t="s">
        <v>3070</v>
      </c>
      <c r="AE1540" t="str">
        <f>IF(Orders[[#This Row],[Discount]]&gt;0, "Discounted", "Non-Discounted")</f>
        <v>Discounted</v>
      </c>
      <c r="AF1540">
        <f>IF(Orders[[#This Row],[Profit]]&lt;0,Orders[[#This Row],[Profit]], 0)</f>
        <v>0</v>
      </c>
      <c r="AG1540">
        <f>IF(Orders[[#This Row],[Profit]]&gt;0,Orders[[#This Row],[Profit]], 0)</f>
        <v>65.41</v>
      </c>
      <c r="AH1540" s="7">
        <f>IFERROR((Orders[[#This Row],[Sales]]/Orders[[#This Row],[Profit_Prodcut/]])*100, "")</f>
        <v>150.08408500229325</v>
      </c>
      <c r="AI1540" s="9">
        <f>Orders[[#This Row],[Discount]]</f>
        <v>0.1</v>
      </c>
    </row>
    <row r="1541" spans="1:35">
      <c r="A1541">
        <v>21399</v>
      </c>
      <c r="B1541" t="s">
        <v>50</v>
      </c>
      <c r="C1541" s="9">
        <v>0</v>
      </c>
      <c r="D1541" s="7">
        <v>-25.63</v>
      </c>
      <c r="E1541">
        <v>40.479999999999997</v>
      </c>
      <c r="F1541">
        <v>19.989999999999998</v>
      </c>
      <c r="G1541">
        <v>2720</v>
      </c>
      <c r="H1541" t="s">
        <v>2515</v>
      </c>
      <c r="I1541" t="s">
        <v>52</v>
      </c>
      <c r="J1541" t="s">
        <v>61</v>
      </c>
      <c r="K1541" t="s">
        <v>80</v>
      </c>
      <c r="L1541" t="s">
        <v>183</v>
      </c>
      <c r="M1541" t="s">
        <v>62</v>
      </c>
      <c r="N1541" t="s">
        <v>833</v>
      </c>
      <c r="O1541">
        <v>0.77</v>
      </c>
      <c r="P1541" t="s">
        <v>36</v>
      </c>
      <c r="Q1541" t="s">
        <v>139</v>
      </c>
      <c r="R1541" t="s">
        <v>390</v>
      </c>
      <c r="S1541" t="s">
        <v>2516</v>
      </c>
      <c r="T1541">
        <v>30721</v>
      </c>
      <c r="U1541" s="1">
        <v>42171</v>
      </c>
      <c r="V1541" s="1">
        <v>42172</v>
      </c>
      <c r="W1541">
        <v>6</v>
      </c>
      <c r="X1541" s="6">
        <v>264.95</v>
      </c>
      <c r="Y1541">
        <v>88766</v>
      </c>
      <c r="Z1541">
        <v>1</v>
      </c>
      <c r="AA1541" s="10">
        <v>-9.68</v>
      </c>
      <c r="AB1541">
        <v>0</v>
      </c>
      <c r="AC1541" t="s">
        <v>3058</v>
      </c>
      <c r="AD1541" t="s">
        <v>3071</v>
      </c>
      <c r="AE1541" t="str">
        <f>IF(Orders[[#This Row],[Discount]]&gt;0, "Discounted", "Non-Discounted")</f>
        <v>Non-Discounted</v>
      </c>
      <c r="AF1541">
        <f>IF(Orders[[#This Row],[Profit]]&lt;0,Orders[[#This Row],[Profit]], 0)</f>
        <v>-25.63</v>
      </c>
      <c r="AG1541">
        <f>IF(Orders[[#This Row],[Profit]]&gt;0,Orders[[#This Row],[Profit]], 0)</f>
        <v>0</v>
      </c>
      <c r="AH1541" s="7" t="str">
        <f>IFERROR((Orders[[#This Row],[Sales]]/Orders[[#This Row],[Profit_Prodcut/]])*100, "")</f>
        <v/>
      </c>
      <c r="AI1541" s="9">
        <f>Orders[[#This Row],[Discount]]</f>
        <v>0</v>
      </c>
    </row>
    <row r="1542" spans="1:35">
      <c r="A1542">
        <v>19907</v>
      </c>
      <c r="B1542" t="s">
        <v>50</v>
      </c>
      <c r="C1542" s="9">
        <v>0.06</v>
      </c>
      <c r="D1542" s="7">
        <v>-37.56</v>
      </c>
      <c r="E1542">
        <v>4.9800000000000004</v>
      </c>
      <c r="F1542">
        <v>7.44</v>
      </c>
      <c r="G1542">
        <v>2724</v>
      </c>
      <c r="H1542" t="s">
        <v>2517</v>
      </c>
      <c r="I1542" t="s">
        <v>52</v>
      </c>
      <c r="J1542" t="s">
        <v>43</v>
      </c>
      <c r="K1542" t="s">
        <v>32</v>
      </c>
      <c r="L1542" t="s">
        <v>96</v>
      </c>
      <c r="M1542" t="s">
        <v>62</v>
      </c>
      <c r="N1542" t="s">
        <v>387</v>
      </c>
      <c r="O1542">
        <v>0.36</v>
      </c>
      <c r="P1542" t="s">
        <v>36</v>
      </c>
      <c r="Q1542" t="s">
        <v>139</v>
      </c>
      <c r="R1542" t="s">
        <v>247</v>
      </c>
      <c r="S1542" t="s">
        <v>2518</v>
      </c>
      <c r="T1542">
        <v>37421</v>
      </c>
      <c r="U1542" s="1">
        <v>42125</v>
      </c>
      <c r="V1542" s="1">
        <v>42126</v>
      </c>
      <c r="W1542">
        <v>10</v>
      </c>
      <c r="X1542" s="6">
        <v>53.21</v>
      </c>
      <c r="Y1542">
        <v>88959</v>
      </c>
      <c r="Z1542">
        <v>1</v>
      </c>
      <c r="AA1542" s="10">
        <v>-70.59</v>
      </c>
      <c r="AB1542">
        <v>3.4</v>
      </c>
      <c r="AC1542" t="s">
        <v>3060</v>
      </c>
      <c r="AD1542" t="s">
        <v>3070</v>
      </c>
      <c r="AE1542" t="str">
        <f>IF(Orders[[#This Row],[Discount]]&gt;0, "Discounted", "Non-Discounted")</f>
        <v>Discounted</v>
      </c>
      <c r="AF1542">
        <f>IF(Orders[[#This Row],[Profit]]&lt;0,Orders[[#This Row],[Profit]], 0)</f>
        <v>-37.56</v>
      </c>
      <c r="AG1542">
        <f>IF(Orders[[#This Row],[Profit]]&gt;0,Orders[[#This Row],[Profit]], 0)</f>
        <v>0</v>
      </c>
      <c r="AH1542" s="7" t="str">
        <f>IFERROR((Orders[[#This Row],[Sales]]/Orders[[#This Row],[Profit_Prodcut/]])*100, "")</f>
        <v/>
      </c>
      <c r="AI1542" s="9">
        <f>Orders[[#This Row],[Discount]]</f>
        <v>0.06</v>
      </c>
    </row>
    <row r="1543" spans="1:35">
      <c r="A1543">
        <v>19908</v>
      </c>
      <c r="B1543" t="s">
        <v>50</v>
      </c>
      <c r="C1543" s="9">
        <v>0.01</v>
      </c>
      <c r="D1543" s="7">
        <v>-449.69</v>
      </c>
      <c r="E1543">
        <v>6.48</v>
      </c>
      <c r="F1543">
        <v>7.37</v>
      </c>
      <c r="G1543">
        <v>2724</v>
      </c>
      <c r="H1543" t="s">
        <v>2517</v>
      </c>
      <c r="I1543" t="s">
        <v>52</v>
      </c>
      <c r="J1543" t="s">
        <v>43</v>
      </c>
      <c r="K1543" t="s">
        <v>32</v>
      </c>
      <c r="L1543" t="s">
        <v>96</v>
      </c>
      <c r="M1543" t="s">
        <v>62</v>
      </c>
      <c r="N1543" t="s">
        <v>717</v>
      </c>
      <c r="O1543">
        <v>0.37</v>
      </c>
      <c r="P1543" t="s">
        <v>36</v>
      </c>
      <c r="Q1543" t="s">
        <v>139</v>
      </c>
      <c r="R1543" t="s">
        <v>247</v>
      </c>
      <c r="S1543" t="s">
        <v>2518</v>
      </c>
      <c r="T1543">
        <v>37421</v>
      </c>
      <c r="U1543" s="1">
        <v>42125</v>
      </c>
      <c r="V1543" s="1">
        <v>42127</v>
      </c>
      <c r="W1543">
        <v>18</v>
      </c>
      <c r="X1543" s="6">
        <v>122.8</v>
      </c>
      <c r="Y1543">
        <v>88959</v>
      </c>
      <c r="Z1543">
        <v>2</v>
      </c>
      <c r="AA1543" s="10">
        <v>-366.2</v>
      </c>
      <c r="AB1543">
        <v>1.24</v>
      </c>
      <c r="AC1543" t="s">
        <v>3060</v>
      </c>
      <c r="AD1543" t="s">
        <v>3070</v>
      </c>
      <c r="AE1543" t="str">
        <f>IF(Orders[[#This Row],[Discount]]&gt;0, "Discounted", "Non-Discounted")</f>
        <v>Discounted</v>
      </c>
      <c r="AF1543">
        <f>IF(Orders[[#This Row],[Profit]]&lt;0,Orders[[#This Row],[Profit]], 0)</f>
        <v>-449.69</v>
      </c>
      <c r="AG1543">
        <f>IF(Orders[[#This Row],[Profit]]&gt;0,Orders[[#This Row],[Profit]], 0)</f>
        <v>0</v>
      </c>
      <c r="AH1543" s="7" t="str">
        <f>IFERROR((Orders[[#This Row],[Sales]]/Orders[[#This Row],[Profit_Prodcut/]])*100, "")</f>
        <v/>
      </c>
      <c r="AI1543" s="9">
        <f>Orders[[#This Row],[Discount]]</f>
        <v>0.01</v>
      </c>
    </row>
    <row r="1544" spans="1:35">
      <c r="A1544">
        <v>22612</v>
      </c>
      <c r="B1544" t="s">
        <v>40</v>
      </c>
      <c r="C1544" s="9">
        <v>0.05</v>
      </c>
      <c r="D1544" s="7">
        <v>-66.25</v>
      </c>
      <c r="E1544">
        <v>28.15</v>
      </c>
      <c r="F1544">
        <v>6.17</v>
      </c>
      <c r="G1544">
        <v>2725</v>
      </c>
      <c r="H1544" t="s">
        <v>2519</v>
      </c>
      <c r="I1544" t="s">
        <v>52</v>
      </c>
      <c r="J1544" t="s">
        <v>43</v>
      </c>
      <c r="K1544" t="s">
        <v>32</v>
      </c>
      <c r="L1544" t="s">
        <v>33</v>
      </c>
      <c r="M1544" t="s">
        <v>54</v>
      </c>
      <c r="N1544" t="s">
        <v>2339</v>
      </c>
      <c r="O1544">
        <v>0.55000000000000004</v>
      </c>
      <c r="P1544" t="s">
        <v>36</v>
      </c>
      <c r="Q1544" t="s">
        <v>139</v>
      </c>
      <c r="R1544" t="s">
        <v>247</v>
      </c>
      <c r="S1544" t="s">
        <v>2520</v>
      </c>
      <c r="T1544">
        <v>37042</v>
      </c>
      <c r="U1544" s="1">
        <v>42021</v>
      </c>
      <c r="V1544" s="1">
        <v>42022</v>
      </c>
      <c r="W1544">
        <v>10</v>
      </c>
      <c r="X1544" s="6">
        <v>282.38</v>
      </c>
      <c r="Y1544">
        <v>88958</v>
      </c>
      <c r="Z1544">
        <v>1</v>
      </c>
      <c r="AA1544" s="10">
        <v>-23.46</v>
      </c>
      <c r="AB1544">
        <v>14.86</v>
      </c>
      <c r="AC1544" t="s">
        <v>3057</v>
      </c>
      <c r="AD1544" t="s">
        <v>3070</v>
      </c>
      <c r="AE1544" t="str">
        <f>IF(Orders[[#This Row],[Discount]]&gt;0, "Discounted", "Non-Discounted")</f>
        <v>Discounted</v>
      </c>
      <c r="AF1544">
        <f>IF(Orders[[#This Row],[Profit]]&lt;0,Orders[[#This Row],[Profit]], 0)</f>
        <v>-66.25</v>
      </c>
      <c r="AG1544">
        <f>IF(Orders[[#This Row],[Profit]]&gt;0,Orders[[#This Row],[Profit]], 0)</f>
        <v>0</v>
      </c>
      <c r="AH1544" s="7" t="str">
        <f>IFERROR((Orders[[#This Row],[Sales]]/Orders[[#This Row],[Profit_Prodcut/]])*100, "")</f>
        <v/>
      </c>
      <c r="AI1544" s="9">
        <f>Orders[[#This Row],[Discount]]</f>
        <v>0.05</v>
      </c>
    </row>
    <row r="1545" spans="1:35">
      <c r="A1545">
        <v>21422</v>
      </c>
      <c r="B1545" t="s">
        <v>109</v>
      </c>
      <c r="C1545" s="9">
        <v>0.08</v>
      </c>
      <c r="D1545" s="7">
        <v>501.69</v>
      </c>
      <c r="E1545">
        <v>230.98</v>
      </c>
      <c r="F1545">
        <v>23.78</v>
      </c>
      <c r="G1545">
        <v>2729</v>
      </c>
      <c r="H1545" t="s">
        <v>2521</v>
      </c>
      <c r="I1545" t="s">
        <v>42</v>
      </c>
      <c r="J1545" t="s">
        <v>117</v>
      </c>
      <c r="K1545" t="s">
        <v>44</v>
      </c>
      <c r="L1545" t="s">
        <v>155</v>
      </c>
      <c r="M1545" t="s">
        <v>124</v>
      </c>
      <c r="N1545" t="s">
        <v>828</v>
      </c>
      <c r="O1545">
        <v>0.6</v>
      </c>
      <c r="P1545" t="s">
        <v>36</v>
      </c>
      <c r="Q1545" t="s">
        <v>37</v>
      </c>
      <c r="R1545" t="s">
        <v>38</v>
      </c>
      <c r="S1545" t="s">
        <v>569</v>
      </c>
      <c r="T1545">
        <v>98226</v>
      </c>
      <c r="U1545" s="1">
        <v>42069</v>
      </c>
      <c r="V1545" s="1">
        <v>42073</v>
      </c>
      <c r="W1545">
        <v>4</v>
      </c>
      <c r="X1545" s="6">
        <v>924.8</v>
      </c>
      <c r="Y1545">
        <v>88114</v>
      </c>
      <c r="Z1545">
        <v>4</v>
      </c>
      <c r="AA1545" s="10">
        <v>54.25</v>
      </c>
      <c r="AB1545">
        <v>80.42</v>
      </c>
      <c r="AC1545" t="s">
        <v>3062</v>
      </c>
      <c r="AD1545" t="s">
        <v>3070</v>
      </c>
      <c r="AE1545" t="str">
        <f>IF(Orders[[#This Row],[Discount]]&gt;0, "Discounted", "Non-Discounted")</f>
        <v>Discounted</v>
      </c>
      <c r="AF1545">
        <f>IF(Orders[[#This Row],[Profit]]&lt;0,Orders[[#This Row],[Profit]], 0)</f>
        <v>0</v>
      </c>
      <c r="AG1545">
        <f>IF(Orders[[#This Row],[Profit]]&gt;0,Orders[[#This Row],[Profit]], 0)</f>
        <v>501.69</v>
      </c>
      <c r="AH1545" s="7">
        <f>IFERROR((Orders[[#This Row],[Sales]]/Orders[[#This Row],[Profit_Prodcut/]])*100, "")</f>
        <v>184.33694113895035</v>
      </c>
      <c r="AI1545" s="9">
        <f>Orders[[#This Row],[Discount]]</f>
        <v>0.08</v>
      </c>
    </row>
    <row r="1546" spans="1:35">
      <c r="A1546">
        <v>19819</v>
      </c>
      <c r="B1546" t="s">
        <v>40</v>
      </c>
      <c r="C1546" s="9">
        <v>0.05</v>
      </c>
      <c r="D1546" s="7">
        <v>566.61</v>
      </c>
      <c r="E1546">
        <v>100.98</v>
      </c>
      <c r="F1546">
        <v>7.18</v>
      </c>
      <c r="G1546">
        <v>2737</v>
      </c>
      <c r="H1546" t="s">
        <v>2522</v>
      </c>
      <c r="I1546" t="s">
        <v>52</v>
      </c>
      <c r="J1546" t="s">
        <v>61</v>
      </c>
      <c r="K1546" t="s">
        <v>80</v>
      </c>
      <c r="L1546" t="s">
        <v>183</v>
      </c>
      <c r="M1546" t="s">
        <v>62</v>
      </c>
      <c r="N1546" t="s">
        <v>2277</v>
      </c>
      <c r="O1546">
        <v>0.4</v>
      </c>
      <c r="P1546" t="s">
        <v>36</v>
      </c>
      <c r="Q1546" t="s">
        <v>56</v>
      </c>
      <c r="R1546" t="s">
        <v>152</v>
      </c>
      <c r="S1546" t="s">
        <v>742</v>
      </c>
      <c r="T1546">
        <v>5701</v>
      </c>
      <c r="U1546" s="1">
        <v>42116</v>
      </c>
      <c r="V1546" s="1">
        <v>42118</v>
      </c>
      <c r="W1546">
        <v>8</v>
      </c>
      <c r="X1546" s="6">
        <v>821.17</v>
      </c>
      <c r="Y1546">
        <v>89018</v>
      </c>
      <c r="Z1546">
        <v>2</v>
      </c>
      <c r="AA1546" s="10">
        <v>69</v>
      </c>
      <c r="AB1546">
        <v>43.22</v>
      </c>
      <c r="AC1546" t="s">
        <v>3061</v>
      </c>
      <c r="AD1546" t="s">
        <v>3070</v>
      </c>
      <c r="AE1546" t="str">
        <f>IF(Orders[[#This Row],[Discount]]&gt;0, "Discounted", "Non-Discounted")</f>
        <v>Discounted</v>
      </c>
      <c r="AF1546">
        <f>IF(Orders[[#This Row],[Profit]]&lt;0,Orders[[#This Row],[Profit]], 0)</f>
        <v>0</v>
      </c>
      <c r="AG1546">
        <f>IF(Orders[[#This Row],[Profit]]&gt;0,Orders[[#This Row],[Profit]], 0)</f>
        <v>566.61</v>
      </c>
      <c r="AH1546" s="7">
        <f>IFERROR((Orders[[#This Row],[Sales]]/Orders[[#This Row],[Profit_Prodcut/]])*100, "")</f>
        <v>144.92684562573902</v>
      </c>
      <c r="AI1546" s="9">
        <f>Orders[[#This Row],[Discount]]</f>
        <v>0.05</v>
      </c>
    </row>
    <row r="1547" spans="1:35">
      <c r="A1547">
        <v>18790</v>
      </c>
      <c r="B1547" t="s">
        <v>59</v>
      </c>
      <c r="C1547" s="9">
        <v>0.03</v>
      </c>
      <c r="D1547" s="7">
        <v>-57.56</v>
      </c>
      <c r="E1547">
        <v>15.31</v>
      </c>
      <c r="F1547">
        <v>8.7799999999999994</v>
      </c>
      <c r="G1547">
        <v>2737</v>
      </c>
      <c r="H1547" t="s">
        <v>2522</v>
      </c>
      <c r="I1547" t="s">
        <v>52</v>
      </c>
      <c r="J1547" t="s">
        <v>61</v>
      </c>
      <c r="K1547" t="s">
        <v>32</v>
      </c>
      <c r="L1547" t="s">
        <v>144</v>
      </c>
      <c r="M1547" t="s">
        <v>62</v>
      </c>
      <c r="N1547" t="s">
        <v>1930</v>
      </c>
      <c r="O1547">
        <v>0.56999999999999995</v>
      </c>
      <c r="P1547" t="s">
        <v>36</v>
      </c>
      <c r="Q1547" t="s">
        <v>56</v>
      </c>
      <c r="R1547" t="s">
        <v>152</v>
      </c>
      <c r="S1547" t="s">
        <v>742</v>
      </c>
      <c r="T1547">
        <v>5701</v>
      </c>
      <c r="U1547" s="1">
        <v>42156</v>
      </c>
      <c r="V1547" s="1">
        <v>42157</v>
      </c>
      <c r="W1547">
        <v>12</v>
      </c>
      <c r="X1547" s="6">
        <v>194.08</v>
      </c>
      <c r="Y1547">
        <v>89019</v>
      </c>
      <c r="Z1547">
        <v>1</v>
      </c>
      <c r="AA1547" s="10">
        <v>-29.66</v>
      </c>
      <c r="AB1547">
        <v>6</v>
      </c>
      <c r="AC1547" t="s">
        <v>3058</v>
      </c>
      <c r="AD1547" t="s">
        <v>3070</v>
      </c>
      <c r="AE1547" t="str">
        <f>IF(Orders[[#This Row],[Discount]]&gt;0, "Discounted", "Non-Discounted")</f>
        <v>Discounted</v>
      </c>
      <c r="AF1547">
        <f>IF(Orders[[#This Row],[Profit]]&lt;0,Orders[[#This Row],[Profit]], 0)</f>
        <v>-57.56</v>
      </c>
      <c r="AG1547">
        <f>IF(Orders[[#This Row],[Profit]]&gt;0,Orders[[#This Row],[Profit]], 0)</f>
        <v>0</v>
      </c>
      <c r="AH1547" s="7" t="str">
        <f>IFERROR((Orders[[#This Row],[Sales]]/Orders[[#This Row],[Profit_Prodcut/]])*100, "")</f>
        <v/>
      </c>
      <c r="AI1547" s="9">
        <f>Orders[[#This Row],[Discount]]</f>
        <v>0.03</v>
      </c>
    </row>
    <row r="1548" spans="1:35">
      <c r="A1548">
        <v>24278</v>
      </c>
      <c r="B1548" t="s">
        <v>50</v>
      </c>
      <c r="C1548" s="9">
        <v>0.02</v>
      </c>
      <c r="D1548" s="7">
        <v>164.06</v>
      </c>
      <c r="E1548">
        <v>33.979999999999997</v>
      </c>
      <c r="F1548">
        <v>1.99</v>
      </c>
      <c r="G1548">
        <v>2738</v>
      </c>
      <c r="H1548" t="s">
        <v>2523</v>
      </c>
      <c r="I1548" t="s">
        <v>52</v>
      </c>
      <c r="J1548" t="s">
        <v>61</v>
      </c>
      <c r="K1548" t="s">
        <v>80</v>
      </c>
      <c r="L1548" t="s">
        <v>183</v>
      </c>
      <c r="M1548" t="s">
        <v>54</v>
      </c>
      <c r="N1548" t="s">
        <v>2524</v>
      </c>
      <c r="O1548">
        <v>0.45</v>
      </c>
      <c r="P1548" t="s">
        <v>36</v>
      </c>
      <c r="Q1548" t="s">
        <v>56</v>
      </c>
      <c r="R1548" t="s">
        <v>152</v>
      </c>
      <c r="S1548" t="s">
        <v>781</v>
      </c>
      <c r="T1548">
        <v>5403</v>
      </c>
      <c r="U1548" s="1">
        <v>42107</v>
      </c>
      <c r="V1548" s="1">
        <v>42109</v>
      </c>
      <c r="W1548">
        <v>7</v>
      </c>
      <c r="X1548" s="6">
        <v>237.77</v>
      </c>
      <c r="Y1548">
        <v>89017</v>
      </c>
      <c r="Z1548">
        <v>2</v>
      </c>
      <c r="AA1548" s="10">
        <v>69</v>
      </c>
      <c r="AB1548">
        <v>4.8499999999999996</v>
      </c>
      <c r="AC1548" t="s">
        <v>3061</v>
      </c>
      <c r="AD1548" t="s">
        <v>3070</v>
      </c>
      <c r="AE1548" t="str">
        <f>IF(Orders[[#This Row],[Discount]]&gt;0, "Discounted", "Non-Discounted")</f>
        <v>Discounted</v>
      </c>
      <c r="AF1548">
        <f>IF(Orders[[#This Row],[Profit]]&lt;0,Orders[[#This Row],[Profit]], 0)</f>
        <v>0</v>
      </c>
      <c r="AG1548">
        <f>IF(Orders[[#This Row],[Profit]]&gt;0,Orders[[#This Row],[Profit]], 0)</f>
        <v>164.06</v>
      </c>
      <c r="AH1548" s="7">
        <f>IFERROR((Orders[[#This Row],[Sales]]/Orders[[#This Row],[Profit_Prodcut/]])*100, "")</f>
        <v>144.92868462757528</v>
      </c>
      <c r="AI1548" s="9">
        <f>Orders[[#This Row],[Discount]]</f>
        <v>0.02</v>
      </c>
    </row>
    <row r="1549" spans="1:35">
      <c r="A1549">
        <v>19987</v>
      </c>
      <c r="B1549" t="s">
        <v>109</v>
      </c>
      <c r="C1549" s="9">
        <v>0.01</v>
      </c>
      <c r="D1549" s="7">
        <v>218.23</v>
      </c>
      <c r="E1549">
        <v>35.99</v>
      </c>
      <c r="F1549">
        <v>5.99</v>
      </c>
      <c r="G1549">
        <v>2741</v>
      </c>
      <c r="H1549" t="s">
        <v>2525</v>
      </c>
      <c r="I1549" t="s">
        <v>52</v>
      </c>
      <c r="J1549" t="s">
        <v>61</v>
      </c>
      <c r="K1549" t="s">
        <v>80</v>
      </c>
      <c r="L1549" t="s">
        <v>81</v>
      </c>
      <c r="M1549" t="s">
        <v>34</v>
      </c>
      <c r="N1549" t="s">
        <v>984</v>
      </c>
      <c r="O1549">
        <v>0.38</v>
      </c>
      <c r="P1549" t="s">
        <v>36</v>
      </c>
      <c r="Q1549" t="s">
        <v>37</v>
      </c>
      <c r="R1549" t="s">
        <v>1743</v>
      </c>
      <c r="S1549" t="s">
        <v>2526</v>
      </c>
      <c r="T1549">
        <v>83605</v>
      </c>
      <c r="U1549" s="1">
        <v>42075</v>
      </c>
      <c r="V1549" s="1">
        <v>42082</v>
      </c>
      <c r="W1549">
        <v>10</v>
      </c>
      <c r="X1549" s="6">
        <v>316.27999999999997</v>
      </c>
      <c r="Y1549">
        <v>89481</v>
      </c>
      <c r="Z1549">
        <v>7</v>
      </c>
      <c r="AA1549" s="10">
        <v>69</v>
      </c>
      <c r="AB1549">
        <v>3.19</v>
      </c>
      <c r="AC1549" t="s">
        <v>3062</v>
      </c>
      <c r="AD1549" t="s">
        <v>3070</v>
      </c>
      <c r="AE1549" t="str">
        <f>IF(Orders[[#This Row],[Discount]]&gt;0, "Discounted", "Non-Discounted")</f>
        <v>Discounted</v>
      </c>
      <c r="AF1549">
        <f>IF(Orders[[#This Row],[Profit]]&lt;0,Orders[[#This Row],[Profit]], 0)</f>
        <v>0</v>
      </c>
      <c r="AG1549">
        <f>IF(Orders[[#This Row],[Profit]]&gt;0,Orders[[#This Row],[Profit]], 0)</f>
        <v>218.23</v>
      </c>
      <c r="AH1549" s="7">
        <f>IFERROR((Orders[[#This Row],[Sales]]/Orders[[#This Row],[Profit_Prodcut/]])*100, "")</f>
        <v>144.92966136644824</v>
      </c>
      <c r="AI1549" s="9">
        <f>Orders[[#This Row],[Discount]]</f>
        <v>0.01</v>
      </c>
    </row>
    <row r="1550" spans="1:35">
      <c r="A1550">
        <v>21323</v>
      </c>
      <c r="B1550" t="s">
        <v>59</v>
      </c>
      <c r="C1550" s="9">
        <v>0.01</v>
      </c>
      <c r="D1550" s="7">
        <v>1049.03</v>
      </c>
      <c r="E1550">
        <v>220.98</v>
      </c>
      <c r="F1550">
        <v>64.66</v>
      </c>
      <c r="G1550">
        <v>2745</v>
      </c>
      <c r="H1550" t="s">
        <v>2527</v>
      </c>
      <c r="I1550" t="s">
        <v>42</v>
      </c>
      <c r="J1550" t="s">
        <v>31</v>
      </c>
      <c r="K1550" t="s">
        <v>44</v>
      </c>
      <c r="L1550" t="s">
        <v>194</v>
      </c>
      <c r="M1550" t="s">
        <v>124</v>
      </c>
      <c r="N1550" t="s">
        <v>2528</v>
      </c>
      <c r="O1550">
        <v>0.62</v>
      </c>
      <c r="P1550" t="s">
        <v>36</v>
      </c>
      <c r="Q1550" t="s">
        <v>37</v>
      </c>
      <c r="R1550" t="s">
        <v>381</v>
      </c>
      <c r="S1550" t="s">
        <v>2529</v>
      </c>
      <c r="T1550">
        <v>85224</v>
      </c>
      <c r="U1550" s="1">
        <v>42081</v>
      </c>
      <c r="V1550" s="1">
        <v>42082</v>
      </c>
      <c r="W1550">
        <v>11</v>
      </c>
      <c r="X1550" s="6">
        <v>2591.09</v>
      </c>
      <c r="Y1550">
        <v>86184</v>
      </c>
      <c r="Z1550">
        <v>1</v>
      </c>
      <c r="AA1550" s="10">
        <v>40.49</v>
      </c>
      <c r="AB1550">
        <v>26.17</v>
      </c>
      <c r="AC1550" t="s">
        <v>3062</v>
      </c>
      <c r="AD1550" t="s">
        <v>3070</v>
      </c>
      <c r="AE1550" t="str">
        <f>IF(Orders[[#This Row],[Discount]]&gt;0, "Discounted", "Non-Discounted")</f>
        <v>Discounted</v>
      </c>
      <c r="AF1550">
        <f>IF(Orders[[#This Row],[Profit]]&lt;0,Orders[[#This Row],[Profit]], 0)</f>
        <v>0</v>
      </c>
      <c r="AG1550">
        <f>IF(Orders[[#This Row],[Profit]]&gt;0,Orders[[#This Row],[Profit]], 0)</f>
        <v>1049.03</v>
      </c>
      <c r="AH1550" s="7">
        <f>IFERROR((Orders[[#This Row],[Sales]]/Orders[[#This Row],[Profit_Prodcut/]])*100, "")</f>
        <v>246.99865590116588</v>
      </c>
      <c r="AI1550" s="9">
        <f>Orders[[#This Row],[Discount]]</f>
        <v>0.01</v>
      </c>
    </row>
    <row r="1551" spans="1:35">
      <c r="A1551">
        <v>4949</v>
      </c>
      <c r="B1551" t="s">
        <v>59</v>
      </c>
      <c r="C1551" s="9">
        <v>0.08</v>
      </c>
      <c r="D1551" s="7">
        <v>-102.93</v>
      </c>
      <c r="E1551">
        <v>9.98</v>
      </c>
      <c r="F1551">
        <v>12.52</v>
      </c>
      <c r="G1551">
        <v>2747</v>
      </c>
      <c r="H1551" t="s">
        <v>2530</v>
      </c>
      <c r="I1551" t="s">
        <v>52</v>
      </c>
      <c r="J1551" t="s">
        <v>31</v>
      </c>
      <c r="K1551" t="s">
        <v>44</v>
      </c>
      <c r="L1551" t="s">
        <v>53</v>
      </c>
      <c r="M1551" t="s">
        <v>62</v>
      </c>
      <c r="N1551" t="s">
        <v>2531</v>
      </c>
      <c r="O1551">
        <v>0.56999999999999995</v>
      </c>
      <c r="P1551" t="s">
        <v>36</v>
      </c>
      <c r="Q1551" t="s">
        <v>56</v>
      </c>
      <c r="R1551" t="s">
        <v>74</v>
      </c>
      <c r="S1551" t="s">
        <v>93</v>
      </c>
      <c r="T1551">
        <v>10115</v>
      </c>
      <c r="U1551" s="1">
        <v>42040</v>
      </c>
      <c r="V1551" s="1">
        <v>42042</v>
      </c>
      <c r="W1551">
        <v>15</v>
      </c>
      <c r="X1551" s="6">
        <v>150.24</v>
      </c>
      <c r="Y1551">
        <v>35200</v>
      </c>
      <c r="Z1551">
        <v>2</v>
      </c>
      <c r="AA1551" s="10">
        <v>-68.510000000000005</v>
      </c>
      <c r="AB1551">
        <v>13.06</v>
      </c>
      <c r="AC1551" t="s">
        <v>3059</v>
      </c>
      <c r="AD1551" t="s">
        <v>3070</v>
      </c>
      <c r="AE1551" t="str">
        <f>IF(Orders[[#This Row],[Discount]]&gt;0, "Discounted", "Non-Discounted")</f>
        <v>Discounted</v>
      </c>
      <c r="AF1551">
        <f>IF(Orders[[#This Row],[Profit]]&lt;0,Orders[[#This Row],[Profit]], 0)</f>
        <v>-102.93</v>
      </c>
      <c r="AG1551">
        <f>IF(Orders[[#This Row],[Profit]]&gt;0,Orders[[#This Row],[Profit]], 0)</f>
        <v>0</v>
      </c>
      <c r="AH1551" s="7" t="str">
        <f>IFERROR((Orders[[#This Row],[Sales]]/Orders[[#This Row],[Profit_Prodcut/]])*100, "")</f>
        <v/>
      </c>
      <c r="AI1551" s="9">
        <f>Orders[[#This Row],[Discount]]</f>
        <v>0.08</v>
      </c>
    </row>
    <row r="1552" spans="1:35">
      <c r="A1552">
        <v>3323</v>
      </c>
      <c r="B1552" t="s">
        <v>59</v>
      </c>
      <c r="C1552" s="9">
        <v>0.01</v>
      </c>
      <c r="D1552" s="7">
        <v>1049.03</v>
      </c>
      <c r="E1552">
        <v>220.98</v>
      </c>
      <c r="F1552">
        <v>64.66</v>
      </c>
      <c r="G1552">
        <v>2747</v>
      </c>
      <c r="H1552" t="s">
        <v>2530</v>
      </c>
      <c r="I1552" t="s">
        <v>42</v>
      </c>
      <c r="J1552" t="s">
        <v>31</v>
      </c>
      <c r="K1552" t="s">
        <v>44</v>
      </c>
      <c r="L1552" t="s">
        <v>194</v>
      </c>
      <c r="M1552" t="s">
        <v>124</v>
      </c>
      <c r="N1552" t="s">
        <v>2528</v>
      </c>
      <c r="O1552">
        <v>0.62</v>
      </c>
      <c r="P1552" t="s">
        <v>36</v>
      </c>
      <c r="Q1552" t="s">
        <v>56</v>
      </c>
      <c r="R1552" t="s">
        <v>74</v>
      </c>
      <c r="S1552" t="s">
        <v>93</v>
      </c>
      <c r="T1552">
        <v>10115</v>
      </c>
      <c r="U1552" s="1">
        <v>42081</v>
      </c>
      <c r="V1552" s="1">
        <v>42082</v>
      </c>
      <c r="W1552">
        <v>44</v>
      </c>
      <c r="X1552" s="6">
        <v>10364.36</v>
      </c>
      <c r="Y1552">
        <v>23751</v>
      </c>
      <c r="Z1552">
        <v>1</v>
      </c>
      <c r="AA1552" s="10">
        <v>10.119999999999999</v>
      </c>
      <c r="AB1552">
        <v>104.69</v>
      </c>
      <c r="AC1552" t="s">
        <v>3062</v>
      </c>
      <c r="AD1552" t="s">
        <v>3070</v>
      </c>
      <c r="AE1552" t="str">
        <f>IF(Orders[[#This Row],[Discount]]&gt;0, "Discounted", "Non-Discounted")</f>
        <v>Discounted</v>
      </c>
      <c r="AF1552">
        <f>IF(Orders[[#This Row],[Profit]]&lt;0,Orders[[#This Row],[Profit]], 0)</f>
        <v>0</v>
      </c>
      <c r="AG1552">
        <f>IF(Orders[[#This Row],[Profit]]&gt;0,Orders[[#This Row],[Profit]], 0)</f>
        <v>1049.03</v>
      </c>
      <c r="AH1552" s="7">
        <f>IFERROR((Orders[[#This Row],[Sales]]/Orders[[#This Row],[Profit_Prodcut/]])*100, "")</f>
        <v>987.9946236046635</v>
      </c>
      <c r="AI1552" s="9">
        <f>Orders[[#This Row],[Discount]]</f>
        <v>0.01</v>
      </c>
    </row>
    <row r="1553" spans="1:35">
      <c r="A1553">
        <v>23271</v>
      </c>
      <c r="B1553" t="s">
        <v>50</v>
      </c>
      <c r="C1553" s="9">
        <v>0.02</v>
      </c>
      <c r="D1553" s="7">
        <v>664.52</v>
      </c>
      <c r="E1553">
        <v>161.55000000000001</v>
      </c>
      <c r="F1553">
        <v>19.989999999999998</v>
      </c>
      <c r="G1553">
        <v>2750</v>
      </c>
      <c r="H1553" t="s">
        <v>2532</v>
      </c>
      <c r="I1553" t="s">
        <v>52</v>
      </c>
      <c r="J1553" t="s">
        <v>61</v>
      </c>
      <c r="K1553" t="s">
        <v>32</v>
      </c>
      <c r="L1553" t="s">
        <v>144</v>
      </c>
      <c r="M1553" t="s">
        <v>62</v>
      </c>
      <c r="N1553" t="s">
        <v>164</v>
      </c>
      <c r="O1553">
        <v>0.66</v>
      </c>
      <c r="P1553" t="s">
        <v>36</v>
      </c>
      <c r="Q1553" t="s">
        <v>139</v>
      </c>
      <c r="R1553" t="s">
        <v>140</v>
      </c>
      <c r="S1553" t="s">
        <v>2533</v>
      </c>
      <c r="T1553">
        <v>22980</v>
      </c>
      <c r="U1553" s="1">
        <v>42071</v>
      </c>
      <c r="V1553" s="1">
        <v>42071</v>
      </c>
      <c r="W1553">
        <v>4</v>
      </c>
      <c r="X1553" s="6">
        <v>657.61</v>
      </c>
      <c r="Y1553">
        <v>91424</v>
      </c>
      <c r="Z1553">
        <v>0</v>
      </c>
      <c r="AA1553" s="10">
        <v>101.05</v>
      </c>
      <c r="AB1553">
        <v>13.42</v>
      </c>
      <c r="AC1553" t="s">
        <v>3062</v>
      </c>
      <c r="AD1553" t="s">
        <v>3070</v>
      </c>
      <c r="AE1553" t="str">
        <f>IF(Orders[[#This Row],[Discount]]&gt;0, "Discounted", "Non-Discounted")</f>
        <v>Discounted</v>
      </c>
      <c r="AF1553">
        <f>IF(Orders[[#This Row],[Profit]]&lt;0,Orders[[#This Row],[Profit]], 0)</f>
        <v>0</v>
      </c>
      <c r="AG1553">
        <f>IF(Orders[[#This Row],[Profit]]&gt;0,Orders[[#This Row],[Profit]], 0)</f>
        <v>664.52</v>
      </c>
      <c r="AH1553" s="7">
        <f>IFERROR((Orders[[#This Row],[Sales]]/Orders[[#This Row],[Profit_Prodcut/]])*100, "")</f>
        <v>98.960151688436767</v>
      </c>
      <c r="AI1553" s="9">
        <f>Orders[[#This Row],[Discount]]</f>
        <v>0.02</v>
      </c>
    </row>
    <row r="1554" spans="1:35">
      <c r="A1554">
        <v>21630</v>
      </c>
      <c r="B1554" t="s">
        <v>59</v>
      </c>
      <c r="C1554" s="9">
        <v>0.08</v>
      </c>
      <c r="D1554" s="7">
        <v>105.7</v>
      </c>
      <c r="E1554">
        <v>22.01</v>
      </c>
      <c r="F1554">
        <v>5.53</v>
      </c>
      <c r="G1554">
        <v>2760</v>
      </c>
      <c r="H1554" t="s">
        <v>2534</v>
      </c>
      <c r="I1554" t="s">
        <v>52</v>
      </c>
      <c r="J1554" t="s">
        <v>31</v>
      </c>
      <c r="K1554" t="s">
        <v>32</v>
      </c>
      <c r="L1554" t="s">
        <v>33</v>
      </c>
      <c r="M1554" t="s">
        <v>54</v>
      </c>
      <c r="N1554" t="s">
        <v>2053</v>
      </c>
      <c r="O1554">
        <v>0.59</v>
      </c>
      <c r="P1554" t="s">
        <v>36</v>
      </c>
      <c r="Q1554" t="s">
        <v>56</v>
      </c>
      <c r="R1554" t="s">
        <v>231</v>
      </c>
      <c r="S1554" t="s">
        <v>2535</v>
      </c>
      <c r="T1554">
        <v>6708</v>
      </c>
      <c r="U1554" s="1">
        <v>42116</v>
      </c>
      <c r="V1554" s="1">
        <v>42118</v>
      </c>
      <c r="W1554">
        <v>11</v>
      </c>
      <c r="X1554" s="6">
        <v>241.97</v>
      </c>
      <c r="Y1554">
        <v>90724</v>
      </c>
      <c r="Z1554">
        <v>2</v>
      </c>
      <c r="AA1554" s="10">
        <v>43.68</v>
      </c>
      <c r="AB1554">
        <v>21.04</v>
      </c>
      <c r="AC1554" t="s">
        <v>3061</v>
      </c>
      <c r="AD1554" t="s">
        <v>3070</v>
      </c>
      <c r="AE1554" t="str">
        <f>IF(Orders[[#This Row],[Discount]]&gt;0, "Discounted", "Non-Discounted")</f>
        <v>Discounted</v>
      </c>
      <c r="AF1554">
        <f>IF(Orders[[#This Row],[Profit]]&lt;0,Orders[[#This Row],[Profit]], 0)</f>
        <v>0</v>
      </c>
      <c r="AG1554">
        <f>IF(Orders[[#This Row],[Profit]]&gt;0,Orders[[#This Row],[Profit]], 0)</f>
        <v>105.7</v>
      </c>
      <c r="AH1554" s="7">
        <f>IFERROR((Orders[[#This Row],[Sales]]/Orders[[#This Row],[Profit_Prodcut/]])*100, "")</f>
        <v>228.92147587511826</v>
      </c>
      <c r="AI1554" s="9">
        <f>Orders[[#This Row],[Discount]]</f>
        <v>0.08</v>
      </c>
    </row>
    <row r="1555" spans="1:35">
      <c r="A1555">
        <v>21629</v>
      </c>
      <c r="B1555" t="s">
        <v>59</v>
      </c>
      <c r="C1555" s="9">
        <v>0.02</v>
      </c>
      <c r="D1555" s="7">
        <v>-21.06</v>
      </c>
      <c r="E1555">
        <v>29.74</v>
      </c>
      <c r="F1555">
        <v>6.64</v>
      </c>
      <c r="G1555">
        <v>2764</v>
      </c>
      <c r="H1555" t="s">
        <v>2536</v>
      </c>
      <c r="I1555" t="s">
        <v>52</v>
      </c>
      <c r="J1555" t="s">
        <v>31</v>
      </c>
      <c r="K1555" t="s">
        <v>32</v>
      </c>
      <c r="L1555" t="s">
        <v>144</v>
      </c>
      <c r="M1555" t="s">
        <v>62</v>
      </c>
      <c r="N1555" t="s">
        <v>2537</v>
      </c>
      <c r="O1555">
        <v>0.7</v>
      </c>
      <c r="P1555" t="s">
        <v>36</v>
      </c>
      <c r="Q1555" t="s">
        <v>56</v>
      </c>
      <c r="R1555" t="s">
        <v>57</v>
      </c>
      <c r="S1555" t="s">
        <v>2428</v>
      </c>
      <c r="T1555">
        <v>7601</v>
      </c>
      <c r="U1555" s="1">
        <v>42116</v>
      </c>
      <c r="V1555" s="1">
        <v>42116</v>
      </c>
      <c r="W1555">
        <v>4</v>
      </c>
      <c r="X1555" s="6">
        <v>120.81</v>
      </c>
      <c r="Y1555">
        <v>90724</v>
      </c>
      <c r="Z1555">
        <v>0</v>
      </c>
      <c r="AA1555" s="10">
        <v>-17.43</v>
      </c>
      <c r="AB1555">
        <v>2.4700000000000002</v>
      </c>
      <c r="AC1555" t="s">
        <v>3061</v>
      </c>
      <c r="AD1555" t="s">
        <v>3070</v>
      </c>
      <c r="AE1555" t="str">
        <f>IF(Orders[[#This Row],[Discount]]&gt;0, "Discounted", "Non-Discounted")</f>
        <v>Discounted</v>
      </c>
      <c r="AF1555">
        <f>IF(Orders[[#This Row],[Profit]]&lt;0,Orders[[#This Row],[Profit]], 0)</f>
        <v>-21.06</v>
      </c>
      <c r="AG1555">
        <f>IF(Orders[[#This Row],[Profit]]&gt;0,Orders[[#This Row],[Profit]], 0)</f>
        <v>0</v>
      </c>
      <c r="AH1555" s="7" t="str">
        <f>IFERROR((Orders[[#This Row],[Sales]]/Orders[[#This Row],[Profit_Prodcut/]])*100, "")</f>
        <v/>
      </c>
      <c r="AI1555" s="9">
        <f>Orders[[#This Row],[Discount]]</f>
        <v>0.02</v>
      </c>
    </row>
    <row r="1556" spans="1:35">
      <c r="A1556">
        <v>26156</v>
      </c>
      <c r="B1556" t="s">
        <v>109</v>
      </c>
      <c r="C1556" s="9">
        <v>0.03</v>
      </c>
      <c r="D1556" s="7">
        <v>-5.08</v>
      </c>
      <c r="E1556">
        <v>5.85</v>
      </c>
      <c r="F1556">
        <v>2.27</v>
      </c>
      <c r="G1556">
        <v>2765</v>
      </c>
      <c r="H1556" t="s">
        <v>2538</v>
      </c>
      <c r="I1556" t="s">
        <v>52</v>
      </c>
      <c r="J1556" t="s">
        <v>31</v>
      </c>
      <c r="K1556" t="s">
        <v>32</v>
      </c>
      <c r="L1556" t="s">
        <v>33</v>
      </c>
      <c r="M1556" t="s">
        <v>34</v>
      </c>
      <c r="N1556" t="s">
        <v>2539</v>
      </c>
      <c r="O1556">
        <v>0.56000000000000005</v>
      </c>
      <c r="P1556" t="s">
        <v>36</v>
      </c>
      <c r="Q1556" t="s">
        <v>56</v>
      </c>
      <c r="R1556" t="s">
        <v>57</v>
      </c>
      <c r="S1556" t="s">
        <v>2540</v>
      </c>
      <c r="T1556">
        <v>8021</v>
      </c>
      <c r="U1556" s="1">
        <v>42152</v>
      </c>
      <c r="V1556" s="1">
        <v>42154</v>
      </c>
      <c r="W1556">
        <v>7</v>
      </c>
      <c r="X1556" s="6">
        <v>41.4</v>
      </c>
      <c r="Y1556">
        <v>90725</v>
      </c>
      <c r="Z1556">
        <v>2</v>
      </c>
      <c r="AA1556" s="10">
        <v>-12.27</v>
      </c>
      <c r="AB1556">
        <v>1.28</v>
      </c>
      <c r="AC1556" t="s">
        <v>3060</v>
      </c>
      <c r="AD1556" t="s">
        <v>3070</v>
      </c>
      <c r="AE1556" t="str">
        <f>IF(Orders[[#This Row],[Discount]]&gt;0, "Discounted", "Non-Discounted")</f>
        <v>Discounted</v>
      </c>
      <c r="AF1556">
        <f>IF(Orders[[#This Row],[Profit]]&lt;0,Orders[[#This Row],[Profit]], 0)</f>
        <v>-5.08</v>
      </c>
      <c r="AG1556">
        <f>IF(Orders[[#This Row],[Profit]]&gt;0,Orders[[#This Row],[Profit]], 0)</f>
        <v>0</v>
      </c>
      <c r="AH1556" s="7" t="str">
        <f>IFERROR((Orders[[#This Row],[Sales]]/Orders[[#This Row],[Profit_Prodcut/]])*100, "")</f>
        <v/>
      </c>
      <c r="AI1556" s="9">
        <f>Orders[[#This Row],[Discount]]</f>
        <v>0.03</v>
      </c>
    </row>
    <row r="1557" spans="1:35">
      <c r="A1557">
        <v>23342</v>
      </c>
      <c r="B1557" t="s">
        <v>50</v>
      </c>
      <c r="C1557" s="9">
        <v>0.02</v>
      </c>
      <c r="D1557" s="7">
        <v>1289.3800000000001</v>
      </c>
      <c r="E1557">
        <v>11.55</v>
      </c>
      <c r="F1557">
        <v>2.36</v>
      </c>
      <c r="G1557">
        <v>2770</v>
      </c>
      <c r="H1557" t="s">
        <v>2541</v>
      </c>
      <c r="I1557" t="s">
        <v>52</v>
      </c>
      <c r="J1557" t="s">
        <v>31</v>
      </c>
      <c r="K1557" t="s">
        <v>32</v>
      </c>
      <c r="L1557" t="s">
        <v>33</v>
      </c>
      <c r="M1557" t="s">
        <v>34</v>
      </c>
      <c r="N1557" t="s">
        <v>315</v>
      </c>
      <c r="O1557">
        <v>0.55000000000000004</v>
      </c>
      <c r="P1557" t="s">
        <v>36</v>
      </c>
      <c r="Q1557" t="s">
        <v>139</v>
      </c>
      <c r="R1557" t="s">
        <v>390</v>
      </c>
      <c r="S1557" t="s">
        <v>2542</v>
      </c>
      <c r="T1557">
        <v>30338</v>
      </c>
      <c r="U1557" s="1">
        <v>42071</v>
      </c>
      <c r="V1557" s="1">
        <v>42073</v>
      </c>
      <c r="W1557">
        <v>14</v>
      </c>
      <c r="X1557" s="6">
        <v>159.53</v>
      </c>
      <c r="Y1557">
        <v>88975</v>
      </c>
      <c r="Z1557">
        <v>2</v>
      </c>
      <c r="AA1557" s="10">
        <v>808.24</v>
      </c>
      <c r="AB1557">
        <v>3.26</v>
      </c>
      <c r="AC1557" t="s">
        <v>3062</v>
      </c>
      <c r="AD1557" t="s">
        <v>3070</v>
      </c>
      <c r="AE1557" t="str">
        <f>IF(Orders[[#This Row],[Discount]]&gt;0, "Discounted", "Non-Discounted")</f>
        <v>Discounted</v>
      </c>
      <c r="AF1557">
        <f>IF(Orders[[#This Row],[Profit]]&lt;0,Orders[[#This Row],[Profit]], 0)</f>
        <v>0</v>
      </c>
      <c r="AG1557">
        <f>IF(Orders[[#This Row],[Profit]]&gt;0,Orders[[#This Row],[Profit]], 0)</f>
        <v>1289.3800000000001</v>
      </c>
      <c r="AH1557" s="7">
        <f>IFERROR((Orders[[#This Row],[Sales]]/Orders[[#This Row],[Profit_Prodcut/]])*100, "")</f>
        <v>12.372613193938172</v>
      </c>
      <c r="AI1557" s="9">
        <f>Orders[[#This Row],[Discount]]</f>
        <v>0.02</v>
      </c>
    </row>
    <row r="1558" spans="1:35">
      <c r="A1558">
        <v>26157</v>
      </c>
      <c r="B1558" t="s">
        <v>28</v>
      </c>
      <c r="C1558" s="9">
        <v>7.0000000000000007E-2</v>
      </c>
      <c r="D1558" s="7">
        <v>-191.55</v>
      </c>
      <c r="E1558">
        <v>177.98</v>
      </c>
      <c r="F1558">
        <v>0.99</v>
      </c>
      <c r="G1558">
        <v>2771</v>
      </c>
      <c r="H1558" t="s">
        <v>2543</v>
      </c>
      <c r="I1558" t="s">
        <v>52</v>
      </c>
      <c r="J1558" t="s">
        <v>31</v>
      </c>
      <c r="K1558" t="s">
        <v>32</v>
      </c>
      <c r="L1558" t="s">
        <v>260</v>
      </c>
      <c r="M1558" t="s">
        <v>62</v>
      </c>
      <c r="N1558" t="s">
        <v>1498</v>
      </c>
      <c r="O1558">
        <v>0.56000000000000005</v>
      </c>
      <c r="P1558" t="s">
        <v>36</v>
      </c>
      <c r="Q1558" t="s">
        <v>139</v>
      </c>
      <c r="R1558" t="s">
        <v>390</v>
      </c>
      <c r="S1558" t="s">
        <v>2544</v>
      </c>
      <c r="T1558">
        <v>30344</v>
      </c>
      <c r="U1558" s="1">
        <v>42168</v>
      </c>
      <c r="V1558" s="1">
        <v>42168</v>
      </c>
      <c r="W1558">
        <v>3</v>
      </c>
      <c r="X1558" s="6">
        <v>536.29</v>
      </c>
      <c r="Y1558">
        <v>88974</v>
      </c>
      <c r="Z1558">
        <v>0</v>
      </c>
      <c r="AA1558" s="10">
        <v>-35.72</v>
      </c>
      <c r="AB1558">
        <v>40.369999999999997</v>
      </c>
      <c r="AC1558" t="s">
        <v>3058</v>
      </c>
      <c r="AD1558" t="s">
        <v>3070</v>
      </c>
      <c r="AE1558" t="str">
        <f>IF(Orders[[#This Row],[Discount]]&gt;0, "Discounted", "Non-Discounted")</f>
        <v>Discounted</v>
      </c>
      <c r="AF1558">
        <f>IF(Orders[[#This Row],[Profit]]&lt;0,Orders[[#This Row],[Profit]], 0)</f>
        <v>-191.55</v>
      </c>
      <c r="AG1558">
        <f>IF(Orders[[#This Row],[Profit]]&gt;0,Orders[[#This Row],[Profit]], 0)</f>
        <v>0</v>
      </c>
      <c r="AH1558" s="7" t="str">
        <f>IFERROR((Orders[[#This Row],[Sales]]/Orders[[#This Row],[Profit_Prodcut/]])*100, "")</f>
        <v/>
      </c>
      <c r="AI1558" s="9">
        <f>Orders[[#This Row],[Discount]]</f>
        <v>7.0000000000000007E-2</v>
      </c>
    </row>
    <row r="1559" spans="1:35">
      <c r="A1559">
        <v>24523</v>
      </c>
      <c r="B1559" t="s">
        <v>40</v>
      </c>
      <c r="C1559" s="9">
        <v>0.1</v>
      </c>
      <c r="D1559" s="7">
        <v>-29</v>
      </c>
      <c r="E1559">
        <v>5.18</v>
      </c>
      <c r="F1559">
        <v>5.74</v>
      </c>
      <c r="G1559">
        <v>2773</v>
      </c>
      <c r="H1559" t="s">
        <v>2545</v>
      </c>
      <c r="I1559" t="s">
        <v>52</v>
      </c>
      <c r="J1559" t="s">
        <v>31</v>
      </c>
      <c r="K1559" t="s">
        <v>32</v>
      </c>
      <c r="L1559" t="s">
        <v>112</v>
      </c>
      <c r="M1559" t="s">
        <v>62</v>
      </c>
      <c r="N1559" t="s">
        <v>878</v>
      </c>
      <c r="O1559">
        <v>0.36</v>
      </c>
      <c r="P1559" t="s">
        <v>36</v>
      </c>
      <c r="Q1559" t="s">
        <v>37</v>
      </c>
      <c r="R1559" t="s">
        <v>48</v>
      </c>
      <c r="S1559" t="s">
        <v>1154</v>
      </c>
      <c r="T1559">
        <v>94568</v>
      </c>
      <c r="U1559" s="1">
        <v>42089</v>
      </c>
      <c r="V1559" s="1">
        <v>42091</v>
      </c>
      <c r="W1559">
        <v>2</v>
      </c>
      <c r="X1559" s="6">
        <v>10.96</v>
      </c>
      <c r="Y1559">
        <v>91584</v>
      </c>
      <c r="Z1559">
        <v>2</v>
      </c>
      <c r="AA1559" s="10">
        <v>-264.63</v>
      </c>
      <c r="AB1559">
        <v>1.22</v>
      </c>
      <c r="AC1559" t="s">
        <v>3062</v>
      </c>
      <c r="AD1559" t="s">
        <v>3070</v>
      </c>
      <c r="AE1559" t="str">
        <f>IF(Orders[[#This Row],[Discount]]&gt;0, "Discounted", "Non-Discounted")</f>
        <v>Discounted</v>
      </c>
      <c r="AF1559">
        <f>IF(Orders[[#This Row],[Profit]]&lt;0,Orders[[#This Row],[Profit]], 0)</f>
        <v>-29</v>
      </c>
      <c r="AG1559">
        <f>IF(Orders[[#This Row],[Profit]]&gt;0,Orders[[#This Row],[Profit]], 0)</f>
        <v>0</v>
      </c>
      <c r="AH1559" s="7" t="str">
        <f>IFERROR((Orders[[#This Row],[Sales]]/Orders[[#This Row],[Profit_Prodcut/]])*100, "")</f>
        <v/>
      </c>
      <c r="AI1559" s="9">
        <f>Orders[[#This Row],[Discount]]</f>
        <v>0.1</v>
      </c>
    </row>
    <row r="1560" spans="1:35">
      <c r="A1560">
        <v>20956</v>
      </c>
      <c r="B1560" t="s">
        <v>109</v>
      </c>
      <c r="C1560" s="9">
        <v>7.0000000000000007E-2</v>
      </c>
      <c r="D1560" s="7">
        <v>2860.93</v>
      </c>
      <c r="E1560">
        <v>574.74</v>
      </c>
      <c r="F1560">
        <v>24.49</v>
      </c>
      <c r="G1560">
        <v>2775</v>
      </c>
      <c r="H1560" t="s">
        <v>2546</v>
      </c>
      <c r="I1560" t="s">
        <v>52</v>
      </c>
      <c r="J1560" t="s">
        <v>117</v>
      </c>
      <c r="K1560" t="s">
        <v>80</v>
      </c>
      <c r="L1560" t="s">
        <v>88</v>
      </c>
      <c r="M1560" t="s">
        <v>239</v>
      </c>
      <c r="N1560" t="s">
        <v>272</v>
      </c>
      <c r="O1560">
        <v>0.37</v>
      </c>
      <c r="P1560" t="s">
        <v>36</v>
      </c>
      <c r="Q1560" t="s">
        <v>64</v>
      </c>
      <c r="R1560" t="s">
        <v>181</v>
      </c>
      <c r="S1560" t="s">
        <v>2547</v>
      </c>
      <c r="T1560">
        <v>60131</v>
      </c>
      <c r="U1560" s="1">
        <v>42034</v>
      </c>
      <c r="V1560" s="1">
        <v>42039</v>
      </c>
      <c r="W1560">
        <v>8</v>
      </c>
      <c r="X1560" s="6">
        <v>4146.28</v>
      </c>
      <c r="Y1560">
        <v>91229</v>
      </c>
      <c r="Z1560">
        <v>5</v>
      </c>
      <c r="AA1560" s="10">
        <v>69</v>
      </c>
      <c r="AB1560">
        <v>312.08999999999997</v>
      </c>
      <c r="AC1560" t="s">
        <v>3057</v>
      </c>
      <c r="AD1560" t="s">
        <v>3070</v>
      </c>
      <c r="AE1560" t="str">
        <f>IF(Orders[[#This Row],[Discount]]&gt;0, "Discounted", "Non-Discounted")</f>
        <v>Discounted</v>
      </c>
      <c r="AF1560">
        <f>IF(Orders[[#This Row],[Profit]]&lt;0,Orders[[#This Row],[Profit]], 0)</f>
        <v>0</v>
      </c>
      <c r="AG1560">
        <f>IF(Orders[[#This Row],[Profit]]&gt;0,Orders[[#This Row],[Profit]], 0)</f>
        <v>2860.93</v>
      </c>
      <c r="AH1560" s="7">
        <f>IFERROR((Orders[[#This Row],[Sales]]/Orders[[#This Row],[Profit_Prodcut/]])*100, "")</f>
        <v>144.92769833585581</v>
      </c>
      <c r="AI1560" s="9">
        <f>Orders[[#This Row],[Discount]]</f>
        <v>7.0000000000000007E-2</v>
      </c>
    </row>
    <row r="1561" spans="1:35">
      <c r="A1561">
        <v>24122</v>
      </c>
      <c r="B1561" t="s">
        <v>50</v>
      </c>
      <c r="C1561" s="9">
        <v>0.03</v>
      </c>
      <c r="D1561" s="7">
        <v>2692.44</v>
      </c>
      <c r="E1561">
        <v>350.98</v>
      </c>
      <c r="F1561">
        <v>30</v>
      </c>
      <c r="G1561">
        <v>2776</v>
      </c>
      <c r="H1561" t="s">
        <v>2548</v>
      </c>
      <c r="I1561" t="s">
        <v>42</v>
      </c>
      <c r="J1561" t="s">
        <v>117</v>
      </c>
      <c r="K1561" t="s">
        <v>44</v>
      </c>
      <c r="L1561" t="s">
        <v>45</v>
      </c>
      <c r="M1561" t="s">
        <v>46</v>
      </c>
      <c r="N1561" t="s">
        <v>865</v>
      </c>
      <c r="O1561">
        <v>0.61</v>
      </c>
      <c r="P1561" t="s">
        <v>36</v>
      </c>
      <c r="Q1561" t="s">
        <v>56</v>
      </c>
      <c r="R1561" t="s">
        <v>418</v>
      </c>
      <c r="S1561" t="s">
        <v>2549</v>
      </c>
      <c r="T1561">
        <v>20877</v>
      </c>
      <c r="U1561" s="1">
        <v>42016</v>
      </c>
      <c r="V1561" s="1">
        <v>42019</v>
      </c>
      <c r="W1561">
        <v>11</v>
      </c>
      <c r="X1561" s="6">
        <v>3902.09</v>
      </c>
      <c r="Y1561">
        <v>91228</v>
      </c>
      <c r="Z1561">
        <v>3</v>
      </c>
      <c r="AA1561" s="10">
        <v>69</v>
      </c>
      <c r="AB1561">
        <v>120.68</v>
      </c>
      <c r="AC1561" t="s">
        <v>3057</v>
      </c>
      <c r="AD1561" t="s">
        <v>3070</v>
      </c>
      <c r="AE1561" t="str">
        <f>IF(Orders[[#This Row],[Discount]]&gt;0, "Discounted", "Non-Discounted")</f>
        <v>Discounted</v>
      </c>
      <c r="AF1561">
        <f>IF(Orders[[#This Row],[Profit]]&lt;0,Orders[[#This Row],[Profit]], 0)</f>
        <v>0</v>
      </c>
      <c r="AG1561">
        <f>IF(Orders[[#This Row],[Profit]]&gt;0,Orders[[#This Row],[Profit]], 0)</f>
        <v>2692.44</v>
      </c>
      <c r="AH1561" s="7">
        <f>IFERROR((Orders[[#This Row],[Sales]]/Orders[[#This Row],[Profit_Prodcut/]])*100, "")</f>
        <v>144.92764926980732</v>
      </c>
      <c r="AI1561" s="9">
        <f>Orders[[#This Row],[Discount]]</f>
        <v>0.03</v>
      </c>
    </row>
    <row r="1562" spans="1:35">
      <c r="A1562">
        <v>24123</v>
      </c>
      <c r="B1562" t="s">
        <v>50</v>
      </c>
      <c r="C1562" s="9">
        <v>0.04</v>
      </c>
      <c r="D1562" s="7">
        <v>2.0699999999999998</v>
      </c>
      <c r="E1562">
        <v>1.68</v>
      </c>
      <c r="F1562">
        <v>1</v>
      </c>
      <c r="G1562">
        <v>2776</v>
      </c>
      <c r="H1562" t="s">
        <v>2548</v>
      </c>
      <c r="I1562" t="s">
        <v>52</v>
      </c>
      <c r="J1562" t="s">
        <v>117</v>
      </c>
      <c r="K1562" t="s">
        <v>32</v>
      </c>
      <c r="L1562" t="s">
        <v>33</v>
      </c>
      <c r="M1562" t="s">
        <v>34</v>
      </c>
      <c r="N1562" t="s">
        <v>2550</v>
      </c>
      <c r="O1562">
        <v>0.35</v>
      </c>
      <c r="P1562" t="s">
        <v>36</v>
      </c>
      <c r="Q1562" t="s">
        <v>56</v>
      </c>
      <c r="R1562" t="s">
        <v>418</v>
      </c>
      <c r="S1562" t="s">
        <v>2549</v>
      </c>
      <c r="T1562">
        <v>20877</v>
      </c>
      <c r="U1562" s="1">
        <v>42016</v>
      </c>
      <c r="V1562" s="1">
        <v>42018</v>
      </c>
      <c r="W1562">
        <v>8</v>
      </c>
      <c r="X1562" s="6">
        <v>14.18</v>
      </c>
      <c r="Y1562">
        <v>91228</v>
      </c>
      <c r="Z1562">
        <v>2</v>
      </c>
      <c r="AA1562" s="10">
        <v>14.58</v>
      </c>
      <c r="AB1562">
        <v>0.59</v>
      </c>
      <c r="AC1562" t="s">
        <v>3057</v>
      </c>
      <c r="AD1562" t="s">
        <v>3070</v>
      </c>
      <c r="AE1562" t="str">
        <f>IF(Orders[[#This Row],[Discount]]&gt;0, "Discounted", "Non-Discounted")</f>
        <v>Discounted</v>
      </c>
      <c r="AF1562">
        <f>IF(Orders[[#This Row],[Profit]]&lt;0,Orders[[#This Row],[Profit]], 0)</f>
        <v>0</v>
      </c>
      <c r="AG1562">
        <f>IF(Orders[[#This Row],[Profit]]&gt;0,Orders[[#This Row],[Profit]], 0)</f>
        <v>2.0699999999999998</v>
      </c>
      <c r="AH1562" s="7">
        <f>IFERROR((Orders[[#This Row],[Sales]]/Orders[[#This Row],[Profit_Prodcut/]])*100, "")</f>
        <v>685.02415458937196</v>
      </c>
      <c r="AI1562" s="9">
        <f>Orders[[#This Row],[Discount]]</f>
        <v>0.04</v>
      </c>
    </row>
    <row r="1563" spans="1:35">
      <c r="A1563">
        <v>20097</v>
      </c>
      <c r="B1563" t="s">
        <v>28</v>
      </c>
      <c r="C1563" s="9">
        <v>0.05</v>
      </c>
      <c r="D1563" s="7">
        <v>111.05</v>
      </c>
      <c r="E1563">
        <v>205.99</v>
      </c>
      <c r="F1563">
        <v>8.99</v>
      </c>
      <c r="G1563">
        <v>2778</v>
      </c>
      <c r="H1563" t="s">
        <v>2551</v>
      </c>
      <c r="I1563" t="s">
        <v>30</v>
      </c>
      <c r="J1563" t="s">
        <v>117</v>
      </c>
      <c r="K1563" t="s">
        <v>80</v>
      </c>
      <c r="L1563" t="s">
        <v>81</v>
      </c>
      <c r="M1563" t="s">
        <v>62</v>
      </c>
      <c r="N1563" t="s">
        <v>2552</v>
      </c>
      <c r="O1563">
        <v>0.57999999999999996</v>
      </c>
      <c r="P1563" t="s">
        <v>36</v>
      </c>
      <c r="Q1563" t="s">
        <v>139</v>
      </c>
      <c r="R1563" t="s">
        <v>325</v>
      </c>
      <c r="S1563" t="s">
        <v>1024</v>
      </c>
      <c r="T1563">
        <v>28403</v>
      </c>
      <c r="U1563" s="1">
        <v>42046</v>
      </c>
      <c r="V1563" s="1">
        <v>42047</v>
      </c>
      <c r="W1563">
        <v>12</v>
      </c>
      <c r="X1563" s="6">
        <v>2118.9899999999998</v>
      </c>
      <c r="Y1563">
        <v>87160</v>
      </c>
      <c r="Z1563">
        <v>1</v>
      </c>
      <c r="AA1563" s="10">
        <v>5.24</v>
      </c>
      <c r="AB1563">
        <v>111.53</v>
      </c>
      <c r="AC1563" t="s">
        <v>3059</v>
      </c>
      <c r="AD1563" t="s">
        <v>3070</v>
      </c>
      <c r="AE1563" t="str">
        <f>IF(Orders[[#This Row],[Discount]]&gt;0, "Discounted", "Non-Discounted")</f>
        <v>Discounted</v>
      </c>
      <c r="AF1563">
        <f>IF(Orders[[#This Row],[Profit]]&lt;0,Orders[[#This Row],[Profit]], 0)</f>
        <v>0</v>
      </c>
      <c r="AG1563">
        <f>IF(Orders[[#This Row],[Profit]]&gt;0,Orders[[#This Row],[Profit]], 0)</f>
        <v>111.05</v>
      </c>
      <c r="AH1563" s="7">
        <f>IFERROR((Orders[[#This Row],[Sales]]/Orders[[#This Row],[Profit_Prodcut/]])*100, "")</f>
        <v>1908.1404772624942</v>
      </c>
      <c r="AI1563" s="9">
        <f>Orders[[#This Row],[Discount]]</f>
        <v>0.05</v>
      </c>
    </row>
    <row r="1564" spans="1:35">
      <c r="A1564">
        <v>20098</v>
      </c>
      <c r="B1564" t="s">
        <v>28</v>
      </c>
      <c r="C1564" s="9">
        <v>0.08</v>
      </c>
      <c r="D1564" s="7">
        <v>-1963.75</v>
      </c>
      <c r="E1564">
        <v>205.99</v>
      </c>
      <c r="F1564">
        <v>8.99</v>
      </c>
      <c r="G1564">
        <v>2778</v>
      </c>
      <c r="H1564" t="s">
        <v>2551</v>
      </c>
      <c r="I1564" t="s">
        <v>52</v>
      </c>
      <c r="J1564" t="s">
        <v>117</v>
      </c>
      <c r="K1564" t="s">
        <v>80</v>
      </c>
      <c r="L1564" t="s">
        <v>81</v>
      </c>
      <c r="M1564" t="s">
        <v>62</v>
      </c>
      <c r="N1564" t="s">
        <v>110</v>
      </c>
      <c r="O1564">
        <v>0.56000000000000005</v>
      </c>
      <c r="P1564" t="s">
        <v>36</v>
      </c>
      <c r="Q1564" t="s">
        <v>139</v>
      </c>
      <c r="R1564" t="s">
        <v>325</v>
      </c>
      <c r="S1564" t="s">
        <v>1024</v>
      </c>
      <c r="T1564">
        <v>28403</v>
      </c>
      <c r="U1564" s="1">
        <v>42046</v>
      </c>
      <c r="V1564" s="1">
        <v>42047</v>
      </c>
      <c r="W1564">
        <v>5</v>
      </c>
      <c r="X1564" s="6">
        <v>837.64</v>
      </c>
      <c r="Y1564">
        <v>87160</v>
      </c>
      <c r="Z1564">
        <v>1</v>
      </c>
      <c r="AA1564" s="10">
        <v>-234.44</v>
      </c>
      <c r="AB1564">
        <v>72.84</v>
      </c>
      <c r="AC1564" t="s">
        <v>3059</v>
      </c>
      <c r="AD1564" t="s">
        <v>3070</v>
      </c>
      <c r="AE1564" t="str">
        <f>IF(Orders[[#This Row],[Discount]]&gt;0, "Discounted", "Non-Discounted")</f>
        <v>Discounted</v>
      </c>
      <c r="AF1564">
        <f>IF(Orders[[#This Row],[Profit]]&lt;0,Orders[[#This Row],[Profit]], 0)</f>
        <v>-1963.75</v>
      </c>
      <c r="AG1564">
        <f>IF(Orders[[#This Row],[Profit]]&gt;0,Orders[[#This Row],[Profit]], 0)</f>
        <v>0</v>
      </c>
      <c r="AH1564" s="7" t="str">
        <f>IFERROR((Orders[[#This Row],[Sales]]/Orders[[#This Row],[Profit_Prodcut/]])*100, "")</f>
        <v/>
      </c>
      <c r="AI1564" s="9">
        <f>Orders[[#This Row],[Discount]]</f>
        <v>0.08</v>
      </c>
    </row>
    <row r="1565" spans="1:35">
      <c r="A1565">
        <v>21707</v>
      </c>
      <c r="B1565" t="s">
        <v>50</v>
      </c>
      <c r="C1565" s="9">
        <v>0.01</v>
      </c>
      <c r="D1565" s="7">
        <v>-60.7</v>
      </c>
      <c r="E1565">
        <v>35.99</v>
      </c>
      <c r="F1565">
        <v>5.99</v>
      </c>
      <c r="G1565">
        <v>2779</v>
      </c>
      <c r="H1565" t="s">
        <v>2553</v>
      </c>
      <c r="I1565" t="s">
        <v>52</v>
      </c>
      <c r="J1565" t="s">
        <v>31</v>
      </c>
      <c r="K1565" t="s">
        <v>80</v>
      </c>
      <c r="L1565" t="s">
        <v>81</v>
      </c>
      <c r="M1565" t="s">
        <v>34</v>
      </c>
      <c r="N1565" t="s">
        <v>984</v>
      </c>
      <c r="O1565">
        <v>0.38</v>
      </c>
      <c r="P1565" t="s">
        <v>36</v>
      </c>
      <c r="Q1565" t="s">
        <v>139</v>
      </c>
      <c r="R1565" t="s">
        <v>325</v>
      </c>
      <c r="S1565" t="s">
        <v>2554</v>
      </c>
      <c r="T1565">
        <v>27893</v>
      </c>
      <c r="U1565" s="1">
        <v>42166</v>
      </c>
      <c r="V1565" s="1">
        <v>42167</v>
      </c>
      <c r="W1565">
        <v>11</v>
      </c>
      <c r="X1565" s="6">
        <v>345.07</v>
      </c>
      <c r="Y1565">
        <v>87161</v>
      </c>
      <c r="Z1565">
        <v>1</v>
      </c>
      <c r="AA1565" s="10">
        <v>-17.59</v>
      </c>
      <c r="AB1565">
        <v>3.49</v>
      </c>
      <c r="AC1565" t="s">
        <v>3058</v>
      </c>
      <c r="AD1565" t="s">
        <v>3070</v>
      </c>
      <c r="AE1565" t="str">
        <f>IF(Orders[[#This Row],[Discount]]&gt;0, "Discounted", "Non-Discounted")</f>
        <v>Discounted</v>
      </c>
      <c r="AF1565">
        <f>IF(Orders[[#This Row],[Profit]]&lt;0,Orders[[#This Row],[Profit]], 0)</f>
        <v>-60.7</v>
      </c>
      <c r="AG1565">
        <f>IF(Orders[[#This Row],[Profit]]&gt;0,Orders[[#This Row],[Profit]], 0)</f>
        <v>0</v>
      </c>
      <c r="AH1565" s="7" t="str">
        <f>IFERROR((Orders[[#This Row],[Sales]]/Orders[[#This Row],[Profit_Prodcut/]])*100, "")</f>
        <v/>
      </c>
      <c r="AI1565" s="9">
        <f>Orders[[#This Row],[Discount]]</f>
        <v>0.01</v>
      </c>
    </row>
    <row r="1566" spans="1:35">
      <c r="A1566">
        <v>22095</v>
      </c>
      <c r="B1566" t="s">
        <v>109</v>
      </c>
      <c r="C1566" s="9">
        <v>0.09</v>
      </c>
      <c r="D1566" s="7">
        <v>-37.79</v>
      </c>
      <c r="E1566">
        <v>2.16</v>
      </c>
      <c r="F1566">
        <v>6.05</v>
      </c>
      <c r="G1566">
        <v>2781</v>
      </c>
      <c r="H1566" t="s">
        <v>2555</v>
      </c>
      <c r="I1566" t="s">
        <v>52</v>
      </c>
      <c r="J1566" t="s">
        <v>117</v>
      </c>
      <c r="K1566" t="s">
        <v>32</v>
      </c>
      <c r="L1566" t="s">
        <v>112</v>
      </c>
      <c r="M1566" t="s">
        <v>62</v>
      </c>
      <c r="N1566" t="s">
        <v>1538</v>
      </c>
      <c r="O1566">
        <v>0.37</v>
      </c>
      <c r="P1566" t="s">
        <v>36</v>
      </c>
      <c r="Q1566" t="s">
        <v>37</v>
      </c>
      <c r="R1566" t="s">
        <v>105</v>
      </c>
      <c r="S1566" t="s">
        <v>2556</v>
      </c>
      <c r="T1566">
        <v>97071</v>
      </c>
      <c r="U1566" s="1">
        <v>42035</v>
      </c>
      <c r="V1566" s="1">
        <v>42039</v>
      </c>
      <c r="W1566">
        <v>2</v>
      </c>
      <c r="X1566" s="6">
        <v>5.48</v>
      </c>
      <c r="Y1566">
        <v>87162</v>
      </c>
      <c r="Z1566">
        <v>4</v>
      </c>
      <c r="AA1566" s="10">
        <v>-689.58</v>
      </c>
      <c r="AB1566">
        <v>0.54</v>
      </c>
      <c r="AC1566" t="s">
        <v>3057</v>
      </c>
      <c r="AD1566" t="s">
        <v>3070</v>
      </c>
      <c r="AE1566" t="str">
        <f>IF(Orders[[#This Row],[Discount]]&gt;0, "Discounted", "Non-Discounted")</f>
        <v>Discounted</v>
      </c>
      <c r="AF1566">
        <f>IF(Orders[[#This Row],[Profit]]&lt;0,Orders[[#This Row],[Profit]], 0)</f>
        <v>-37.79</v>
      </c>
      <c r="AG1566">
        <f>IF(Orders[[#This Row],[Profit]]&gt;0,Orders[[#This Row],[Profit]], 0)</f>
        <v>0</v>
      </c>
      <c r="AH1566" s="7" t="str">
        <f>IFERROR((Orders[[#This Row],[Sales]]/Orders[[#This Row],[Profit_Prodcut/]])*100, "")</f>
        <v/>
      </c>
      <c r="AI1566" s="9">
        <f>Orders[[#This Row],[Discount]]</f>
        <v>0.09</v>
      </c>
    </row>
    <row r="1567" spans="1:35">
      <c r="A1567">
        <v>22096</v>
      </c>
      <c r="B1567" t="s">
        <v>109</v>
      </c>
      <c r="C1567" s="9">
        <v>0.03</v>
      </c>
      <c r="D1567" s="7">
        <v>7576.11</v>
      </c>
      <c r="E1567">
        <v>808.49</v>
      </c>
      <c r="F1567">
        <v>55.3</v>
      </c>
      <c r="G1567">
        <v>2781</v>
      </c>
      <c r="H1567" t="s">
        <v>2555</v>
      </c>
      <c r="I1567" t="s">
        <v>42</v>
      </c>
      <c r="J1567" t="s">
        <v>117</v>
      </c>
      <c r="K1567" t="s">
        <v>80</v>
      </c>
      <c r="L1567" t="s">
        <v>88</v>
      </c>
      <c r="M1567" t="s">
        <v>46</v>
      </c>
      <c r="N1567" t="s">
        <v>2557</v>
      </c>
      <c r="O1567">
        <v>0.4</v>
      </c>
      <c r="P1567" t="s">
        <v>36</v>
      </c>
      <c r="Q1567" t="s">
        <v>37</v>
      </c>
      <c r="R1567" t="s">
        <v>105</v>
      </c>
      <c r="S1567" t="s">
        <v>2556</v>
      </c>
      <c r="T1567">
        <v>97071</v>
      </c>
      <c r="U1567" s="1">
        <v>42035</v>
      </c>
      <c r="V1567" s="1">
        <v>42042</v>
      </c>
      <c r="W1567">
        <v>11</v>
      </c>
      <c r="X1567" s="6">
        <v>8201.33</v>
      </c>
      <c r="Y1567">
        <v>87162</v>
      </c>
      <c r="Z1567">
        <v>7</v>
      </c>
      <c r="AA1567" s="10">
        <v>92.38</v>
      </c>
      <c r="AB1567">
        <v>253.65</v>
      </c>
      <c r="AC1567" t="s">
        <v>3057</v>
      </c>
      <c r="AD1567" t="s">
        <v>3070</v>
      </c>
      <c r="AE1567" t="str">
        <f>IF(Orders[[#This Row],[Discount]]&gt;0, "Discounted", "Non-Discounted")</f>
        <v>Discounted</v>
      </c>
      <c r="AF1567">
        <f>IF(Orders[[#This Row],[Profit]]&lt;0,Orders[[#This Row],[Profit]], 0)</f>
        <v>0</v>
      </c>
      <c r="AG1567">
        <f>IF(Orders[[#This Row],[Profit]]&gt;0,Orders[[#This Row],[Profit]], 0)</f>
        <v>7576.11</v>
      </c>
      <c r="AH1567" s="7">
        <f>IFERROR((Orders[[#This Row],[Sales]]/Orders[[#This Row],[Profit_Prodcut/]])*100, "")</f>
        <v>108.25252009276529</v>
      </c>
      <c r="AI1567" s="9">
        <f>Orders[[#This Row],[Discount]]</f>
        <v>0.03</v>
      </c>
    </row>
    <row r="1568" spans="1:35">
      <c r="A1568">
        <v>22097</v>
      </c>
      <c r="B1568" t="s">
        <v>109</v>
      </c>
      <c r="C1568" s="9">
        <v>0</v>
      </c>
      <c r="D1568" s="7">
        <v>-43.26</v>
      </c>
      <c r="E1568">
        <v>6.48</v>
      </c>
      <c r="F1568">
        <v>8.19</v>
      </c>
      <c r="G1568">
        <v>2781</v>
      </c>
      <c r="H1568" t="s">
        <v>2555</v>
      </c>
      <c r="I1568" t="s">
        <v>52</v>
      </c>
      <c r="J1568" t="s">
        <v>117</v>
      </c>
      <c r="K1568" t="s">
        <v>32</v>
      </c>
      <c r="L1568" t="s">
        <v>96</v>
      </c>
      <c r="M1568" t="s">
        <v>62</v>
      </c>
      <c r="N1568" t="s">
        <v>2558</v>
      </c>
      <c r="O1568">
        <v>0.37</v>
      </c>
      <c r="P1568" t="s">
        <v>36</v>
      </c>
      <c r="Q1568" t="s">
        <v>37</v>
      </c>
      <c r="R1568" t="s">
        <v>105</v>
      </c>
      <c r="S1568" t="s">
        <v>2556</v>
      </c>
      <c r="T1568">
        <v>97071</v>
      </c>
      <c r="U1568" s="1">
        <v>42035</v>
      </c>
      <c r="V1568" s="1">
        <v>42042</v>
      </c>
      <c r="W1568">
        <v>3</v>
      </c>
      <c r="X1568" s="6">
        <v>22.67</v>
      </c>
      <c r="Y1568">
        <v>87162</v>
      </c>
      <c r="Z1568">
        <v>7</v>
      </c>
      <c r="AA1568" s="10">
        <v>-190.82</v>
      </c>
      <c r="AB1568">
        <v>0</v>
      </c>
      <c r="AC1568" t="s">
        <v>3057</v>
      </c>
      <c r="AD1568" t="s">
        <v>3071</v>
      </c>
      <c r="AE1568" t="str">
        <f>IF(Orders[[#This Row],[Discount]]&gt;0, "Discounted", "Non-Discounted")</f>
        <v>Non-Discounted</v>
      </c>
      <c r="AF1568">
        <f>IF(Orders[[#This Row],[Profit]]&lt;0,Orders[[#This Row],[Profit]], 0)</f>
        <v>-43.26</v>
      </c>
      <c r="AG1568">
        <f>IF(Orders[[#This Row],[Profit]]&gt;0,Orders[[#This Row],[Profit]], 0)</f>
        <v>0</v>
      </c>
      <c r="AH1568" s="7" t="str">
        <f>IFERROR((Orders[[#This Row],[Sales]]/Orders[[#This Row],[Profit_Prodcut/]])*100, "")</f>
        <v/>
      </c>
      <c r="AI1568" s="9">
        <f>Orders[[#This Row],[Discount]]</f>
        <v>0</v>
      </c>
    </row>
    <row r="1569" spans="1:35">
      <c r="A1569">
        <v>21587</v>
      </c>
      <c r="B1569" t="s">
        <v>40</v>
      </c>
      <c r="C1569" s="9">
        <v>0.01</v>
      </c>
      <c r="D1569" s="7">
        <v>-44.44</v>
      </c>
      <c r="E1569">
        <v>47.98</v>
      </c>
      <c r="F1569">
        <v>3.61</v>
      </c>
      <c r="G1569">
        <v>2787</v>
      </c>
      <c r="H1569" t="s">
        <v>2559</v>
      </c>
      <c r="I1569" t="s">
        <v>30</v>
      </c>
      <c r="J1569" t="s">
        <v>117</v>
      </c>
      <c r="K1569" t="s">
        <v>80</v>
      </c>
      <c r="L1569" t="s">
        <v>183</v>
      </c>
      <c r="M1569" t="s">
        <v>54</v>
      </c>
      <c r="N1569" t="s">
        <v>1016</v>
      </c>
      <c r="O1569">
        <v>0.71</v>
      </c>
      <c r="P1569" t="s">
        <v>36</v>
      </c>
      <c r="Q1569" t="s">
        <v>139</v>
      </c>
      <c r="R1569" t="s">
        <v>174</v>
      </c>
      <c r="S1569" t="s">
        <v>2560</v>
      </c>
      <c r="T1569">
        <v>70003</v>
      </c>
      <c r="U1569" s="1">
        <v>42075</v>
      </c>
      <c r="V1569" s="1">
        <v>42076</v>
      </c>
      <c r="W1569">
        <v>8</v>
      </c>
      <c r="X1569" s="6">
        <v>393.98</v>
      </c>
      <c r="Y1569">
        <v>91316</v>
      </c>
      <c r="Z1569">
        <v>1</v>
      </c>
      <c r="AA1569" s="10">
        <v>-11.28</v>
      </c>
      <c r="AB1569">
        <v>3.98</v>
      </c>
      <c r="AC1569" t="s">
        <v>3062</v>
      </c>
      <c r="AD1569" t="s">
        <v>3070</v>
      </c>
      <c r="AE1569" t="str">
        <f>IF(Orders[[#This Row],[Discount]]&gt;0, "Discounted", "Non-Discounted")</f>
        <v>Discounted</v>
      </c>
      <c r="AF1569">
        <f>IF(Orders[[#This Row],[Profit]]&lt;0,Orders[[#This Row],[Profit]], 0)</f>
        <v>-44.44</v>
      </c>
      <c r="AG1569">
        <f>IF(Orders[[#This Row],[Profit]]&gt;0,Orders[[#This Row],[Profit]], 0)</f>
        <v>0</v>
      </c>
      <c r="AH1569" s="7" t="str">
        <f>IFERROR((Orders[[#This Row],[Sales]]/Orders[[#This Row],[Profit_Prodcut/]])*100, "")</f>
        <v/>
      </c>
      <c r="AI1569" s="9">
        <f>Orders[[#This Row],[Discount]]</f>
        <v>0.01</v>
      </c>
    </row>
    <row r="1570" spans="1:35">
      <c r="A1570">
        <v>19860</v>
      </c>
      <c r="B1570" t="s">
        <v>50</v>
      </c>
      <c r="C1570" s="9">
        <v>0.09</v>
      </c>
      <c r="D1570" s="7">
        <v>4.8499999999999996</v>
      </c>
      <c r="E1570">
        <v>2.88</v>
      </c>
      <c r="F1570">
        <v>0.7</v>
      </c>
      <c r="G1570">
        <v>2791</v>
      </c>
      <c r="H1570" t="s">
        <v>2561</v>
      </c>
      <c r="I1570" t="s">
        <v>52</v>
      </c>
      <c r="J1570" t="s">
        <v>31</v>
      </c>
      <c r="K1570" t="s">
        <v>32</v>
      </c>
      <c r="L1570" t="s">
        <v>33</v>
      </c>
      <c r="M1570" t="s">
        <v>34</v>
      </c>
      <c r="N1570" t="s">
        <v>2562</v>
      </c>
      <c r="O1570">
        <v>0.56000000000000005</v>
      </c>
      <c r="P1570" t="s">
        <v>36</v>
      </c>
      <c r="Q1570" t="s">
        <v>64</v>
      </c>
      <c r="R1570" t="s">
        <v>303</v>
      </c>
      <c r="S1570" t="s">
        <v>2563</v>
      </c>
      <c r="T1570">
        <v>48071</v>
      </c>
      <c r="U1570" s="1">
        <v>42019</v>
      </c>
      <c r="V1570" s="1">
        <v>42019</v>
      </c>
      <c r="W1570">
        <v>7</v>
      </c>
      <c r="X1570" s="6">
        <v>19.29</v>
      </c>
      <c r="Y1570">
        <v>88758</v>
      </c>
      <c r="Z1570">
        <v>0</v>
      </c>
      <c r="AA1570" s="10">
        <v>25.14</v>
      </c>
      <c r="AB1570">
        <v>1.91</v>
      </c>
      <c r="AC1570" t="s">
        <v>3057</v>
      </c>
      <c r="AD1570" t="s">
        <v>3070</v>
      </c>
      <c r="AE1570" t="str">
        <f>IF(Orders[[#This Row],[Discount]]&gt;0, "Discounted", "Non-Discounted")</f>
        <v>Discounted</v>
      </c>
      <c r="AF1570">
        <f>IF(Orders[[#This Row],[Profit]]&lt;0,Orders[[#This Row],[Profit]], 0)</f>
        <v>0</v>
      </c>
      <c r="AG1570">
        <f>IF(Orders[[#This Row],[Profit]]&gt;0,Orders[[#This Row],[Profit]], 0)</f>
        <v>4.8499999999999996</v>
      </c>
      <c r="AH1570" s="7">
        <f>IFERROR((Orders[[#This Row],[Sales]]/Orders[[#This Row],[Profit_Prodcut/]])*100, "")</f>
        <v>397.73195876288662</v>
      </c>
      <c r="AI1570" s="9">
        <f>Orders[[#This Row],[Discount]]</f>
        <v>0.09</v>
      </c>
    </row>
    <row r="1571" spans="1:35">
      <c r="A1571">
        <v>18361</v>
      </c>
      <c r="B1571" t="s">
        <v>59</v>
      </c>
      <c r="C1571" s="9">
        <v>0.06</v>
      </c>
      <c r="D1571" s="7">
        <v>3.59</v>
      </c>
      <c r="E1571">
        <v>2.61</v>
      </c>
      <c r="F1571">
        <v>0.5</v>
      </c>
      <c r="G1571">
        <v>2794</v>
      </c>
      <c r="H1571" t="s">
        <v>2564</v>
      </c>
      <c r="I1571" t="s">
        <v>52</v>
      </c>
      <c r="J1571" t="s">
        <v>31</v>
      </c>
      <c r="K1571" t="s">
        <v>32</v>
      </c>
      <c r="L1571" t="s">
        <v>137</v>
      </c>
      <c r="M1571" t="s">
        <v>62</v>
      </c>
      <c r="N1571" t="s">
        <v>888</v>
      </c>
      <c r="O1571">
        <v>0.39</v>
      </c>
      <c r="P1571" t="s">
        <v>36</v>
      </c>
      <c r="Q1571" t="s">
        <v>64</v>
      </c>
      <c r="R1571" t="s">
        <v>333</v>
      </c>
      <c r="S1571" t="s">
        <v>2565</v>
      </c>
      <c r="T1571">
        <v>50158</v>
      </c>
      <c r="U1571" s="1">
        <v>42083</v>
      </c>
      <c r="V1571" s="1">
        <v>42085</v>
      </c>
      <c r="W1571">
        <v>2</v>
      </c>
      <c r="X1571" s="6">
        <v>5.21</v>
      </c>
      <c r="Y1571">
        <v>87554</v>
      </c>
      <c r="Z1571">
        <v>2</v>
      </c>
      <c r="AA1571" s="10">
        <v>69</v>
      </c>
      <c r="AB1571">
        <v>0.33</v>
      </c>
      <c r="AC1571" t="s">
        <v>3062</v>
      </c>
      <c r="AD1571" t="s">
        <v>3070</v>
      </c>
      <c r="AE1571" t="str">
        <f>IF(Orders[[#This Row],[Discount]]&gt;0, "Discounted", "Non-Discounted")</f>
        <v>Discounted</v>
      </c>
      <c r="AF1571">
        <f>IF(Orders[[#This Row],[Profit]]&lt;0,Orders[[#This Row],[Profit]], 0)</f>
        <v>0</v>
      </c>
      <c r="AG1571">
        <f>IF(Orders[[#This Row],[Profit]]&gt;0,Orders[[#This Row],[Profit]], 0)</f>
        <v>3.59</v>
      </c>
      <c r="AH1571" s="7">
        <f>IFERROR((Orders[[#This Row],[Sales]]/Orders[[#This Row],[Profit_Prodcut/]])*100, "")</f>
        <v>145.12534818941504</v>
      </c>
      <c r="AI1571" s="9">
        <f>Orders[[#This Row],[Discount]]</f>
        <v>0.06</v>
      </c>
    </row>
    <row r="1572" spans="1:35">
      <c r="A1572">
        <v>18895</v>
      </c>
      <c r="B1572" t="s">
        <v>28</v>
      </c>
      <c r="C1572" s="9">
        <v>7.0000000000000007E-2</v>
      </c>
      <c r="D1572" s="7">
        <v>15.81</v>
      </c>
      <c r="E1572">
        <v>4.76</v>
      </c>
      <c r="F1572">
        <v>0.88</v>
      </c>
      <c r="G1572">
        <v>2794</v>
      </c>
      <c r="H1572" t="s">
        <v>2564</v>
      </c>
      <c r="I1572" t="s">
        <v>52</v>
      </c>
      <c r="J1572" t="s">
        <v>31</v>
      </c>
      <c r="K1572" t="s">
        <v>32</v>
      </c>
      <c r="L1572" t="s">
        <v>96</v>
      </c>
      <c r="M1572" t="s">
        <v>34</v>
      </c>
      <c r="N1572" t="s">
        <v>2566</v>
      </c>
      <c r="O1572">
        <v>0.39</v>
      </c>
      <c r="P1572" t="s">
        <v>36</v>
      </c>
      <c r="Q1572" t="s">
        <v>64</v>
      </c>
      <c r="R1572" t="s">
        <v>333</v>
      </c>
      <c r="S1572" t="s">
        <v>2565</v>
      </c>
      <c r="T1572">
        <v>50158</v>
      </c>
      <c r="U1572" s="1">
        <v>42162</v>
      </c>
      <c r="V1572" s="1">
        <v>42162</v>
      </c>
      <c r="W1572">
        <v>5</v>
      </c>
      <c r="X1572" s="6">
        <v>22.92</v>
      </c>
      <c r="Y1572">
        <v>87555</v>
      </c>
      <c r="Z1572">
        <v>0</v>
      </c>
      <c r="AA1572" s="10">
        <v>69</v>
      </c>
      <c r="AB1572">
        <v>1.73</v>
      </c>
      <c r="AC1572" t="s">
        <v>3058</v>
      </c>
      <c r="AD1572" t="s">
        <v>3070</v>
      </c>
      <c r="AE1572" t="str">
        <f>IF(Orders[[#This Row],[Discount]]&gt;0, "Discounted", "Non-Discounted")</f>
        <v>Discounted</v>
      </c>
      <c r="AF1572">
        <f>IF(Orders[[#This Row],[Profit]]&lt;0,Orders[[#This Row],[Profit]], 0)</f>
        <v>0</v>
      </c>
      <c r="AG1572">
        <f>IF(Orders[[#This Row],[Profit]]&gt;0,Orders[[#This Row],[Profit]], 0)</f>
        <v>15.81</v>
      </c>
      <c r="AH1572" s="7">
        <f>IFERROR((Orders[[#This Row],[Sales]]/Orders[[#This Row],[Profit_Prodcut/]])*100, "")</f>
        <v>144.97153700189753</v>
      </c>
      <c r="AI1572" s="9">
        <f>Orders[[#This Row],[Discount]]</f>
        <v>7.0000000000000007E-2</v>
      </c>
    </row>
    <row r="1573" spans="1:35">
      <c r="A1573">
        <v>19486</v>
      </c>
      <c r="B1573" t="s">
        <v>109</v>
      </c>
      <c r="C1573" s="9">
        <v>0.04</v>
      </c>
      <c r="D1573" s="7">
        <v>-69.91</v>
      </c>
      <c r="E1573">
        <v>3.57</v>
      </c>
      <c r="F1573">
        <v>4.17</v>
      </c>
      <c r="G1573">
        <v>2795</v>
      </c>
      <c r="H1573" t="s">
        <v>2567</v>
      </c>
      <c r="I1573" t="s">
        <v>52</v>
      </c>
      <c r="J1573" t="s">
        <v>31</v>
      </c>
      <c r="K1573" t="s">
        <v>32</v>
      </c>
      <c r="L1573" t="s">
        <v>33</v>
      </c>
      <c r="M1573" t="s">
        <v>54</v>
      </c>
      <c r="N1573" t="s">
        <v>2568</v>
      </c>
      <c r="O1573">
        <v>0.59</v>
      </c>
      <c r="P1573" t="s">
        <v>36</v>
      </c>
      <c r="Q1573" t="s">
        <v>64</v>
      </c>
      <c r="R1573" t="s">
        <v>333</v>
      </c>
      <c r="S1573" t="s">
        <v>2569</v>
      </c>
      <c r="T1573">
        <v>50401</v>
      </c>
      <c r="U1573" s="1">
        <v>42030</v>
      </c>
      <c r="V1573" s="1">
        <v>42032</v>
      </c>
      <c r="W1573">
        <v>8</v>
      </c>
      <c r="X1573" s="6">
        <v>30.9</v>
      </c>
      <c r="Y1573">
        <v>87556</v>
      </c>
      <c r="Z1573">
        <v>2</v>
      </c>
      <c r="AA1573" s="10">
        <v>-226.25</v>
      </c>
      <c r="AB1573">
        <v>1.29</v>
      </c>
      <c r="AC1573" t="s">
        <v>3057</v>
      </c>
      <c r="AD1573" t="s">
        <v>3070</v>
      </c>
      <c r="AE1573" t="str">
        <f>IF(Orders[[#This Row],[Discount]]&gt;0, "Discounted", "Non-Discounted")</f>
        <v>Discounted</v>
      </c>
      <c r="AF1573">
        <f>IF(Orders[[#This Row],[Profit]]&lt;0,Orders[[#This Row],[Profit]], 0)</f>
        <v>-69.91</v>
      </c>
      <c r="AG1573">
        <f>IF(Orders[[#This Row],[Profit]]&gt;0,Orders[[#This Row],[Profit]], 0)</f>
        <v>0</v>
      </c>
      <c r="AH1573" s="7" t="str">
        <f>IFERROR((Orders[[#This Row],[Sales]]/Orders[[#This Row],[Profit_Prodcut/]])*100, "")</f>
        <v/>
      </c>
      <c r="AI1573" s="9">
        <f>Orders[[#This Row],[Discount]]</f>
        <v>0.04</v>
      </c>
    </row>
    <row r="1574" spans="1:35">
      <c r="A1574">
        <v>19487</v>
      </c>
      <c r="B1574" t="s">
        <v>109</v>
      </c>
      <c r="C1574" s="9">
        <v>0.05</v>
      </c>
      <c r="D1574" s="7">
        <v>1630.53</v>
      </c>
      <c r="E1574">
        <v>200.99</v>
      </c>
      <c r="F1574">
        <v>4.2</v>
      </c>
      <c r="G1574">
        <v>2795</v>
      </c>
      <c r="H1574" t="s">
        <v>2567</v>
      </c>
      <c r="I1574" t="s">
        <v>52</v>
      </c>
      <c r="J1574" t="s">
        <v>31</v>
      </c>
      <c r="K1574" t="s">
        <v>80</v>
      </c>
      <c r="L1574" t="s">
        <v>81</v>
      </c>
      <c r="M1574" t="s">
        <v>62</v>
      </c>
      <c r="N1574" t="s">
        <v>551</v>
      </c>
      <c r="O1574">
        <v>0.59</v>
      </c>
      <c r="P1574" t="s">
        <v>36</v>
      </c>
      <c r="Q1574" t="s">
        <v>64</v>
      </c>
      <c r="R1574" t="s">
        <v>333</v>
      </c>
      <c r="S1574" t="s">
        <v>2569</v>
      </c>
      <c r="T1574">
        <v>50401</v>
      </c>
      <c r="U1574" s="1">
        <v>42030</v>
      </c>
      <c r="V1574" s="1">
        <v>42034</v>
      </c>
      <c r="W1574">
        <v>14</v>
      </c>
      <c r="X1574" s="6">
        <v>2363.08</v>
      </c>
      <c r="Y1574">
        <v>87556</v>
      </c>
      <c r="Z1574">
        <v>4</v>
      </c>
      <c r="AA1574" s="10">
        <v>69</v>
      </c>
      <c r="AB1574">
        <v>124.37</v>
      </c>
      <c r="AC1574" t="s">
        <v>3057</v>
      </c>
      <c r="AD1574" t="s">
        <v>3070</v>
      </c>
      <c r="AE1574" t="str">
        <f>IF(Orders[[#This Row],[Discount]]&gt;0, "Discounted", "Non-Discounted")</f>
        <v>Discounted</v>
      </c>
      <c r="AF1574">
        <f>IF(Orders[[#This Row],[Profit]]&lt;0,Orders[[#This Row],[Profit]], 0)</f>
        <v>0</v>
      </c>
      <c r="AG1574">
        <f>IF(Orders[[#This Row],[Profit]]&gt;0,Orders[[#This Row],[Profit]], 0)</f>
        <v>1630.53</v>
      </c>
      <c r="AH1574" s="7">
        <f>IFERROR((Orders[[#This Row],[Sales]]/Orders[[#This Row],[Profit_Prodcut/]])*100, "")</f>
        <v>144.92710959013326</v>
      </c>
      <c r="AI1574" s="9">
        <f>Orders[[#This Row],[Discount]]</f>
        <v>0.05</v>
      </c>
    </row>
    <row r="1575" spans="1:35">
      <c r="A1575">
        <v>19488</v>
      </c>
      <c r="B1575" t="s">
        <v>109</v>
      </c>
      <c r="C1575" s="9">
        <v>7.0000000000000007E-2</v>
      </c>
      <c r="D1575" s="7">
        <v>-457.16</v>
      </c>
      <c r="E1575">
        <v>195.99</v>
      </c>
      <c r="F1575">
        <v>8.99</v>
      </c>
      <c r="G1575">
        <v>2795</v>
      </c>
      <c r="H1575" t="s">
        <v>2567</v>
      </c>
      <c r="I1575" t="s">
        <v>52</v>
      </c>
      <c r="J1575" t="s">
        <v>31</v>
      </c>
      <c r="K1575" t="s">
        <v>80</v>
      </c>
      <c r="L1575" t="s">
        <v>81</v>
      </c>
      <c r="M1575" t="s">
        <v>62</v>
      </c>
      <c r="N1575" t="s">
        <v>2570</v>
      </c>
      <c r="O1575">
        <v>0.57999999999999996</v>
      </c>
      <c r="P1575" t="s">
        <v>36</v>
      </c>
      <c r="Q1575" t="s">
        <v>64</v>
      </c>
      <c r="R1575" t="s">
        <v>333</v>
      </c>
      <c r="S1575" t="s">
        <v>2569</v>
      </c>
      <c r="T1575">
        <v>50401</v>
      </c>
      <c r="U1575" s="1">
        <v>42030</v>
      </c>
      <c r="V1575" s="1">
        <v>42030</v>
      </c>
      <c r="W1575">
        <v>2</v>
      </c>
      <c r="X1575" s="6">
        <v>328.45</v>
      </c>
      <c r="Y1575">
        <v>87556</v>
      </c>
      <c r="Z1575">
        <v>0</v>
      </c>
      <c r="AA1575" s="10">
        <v>-139.19</v>
      </c>
      <c r="AB1575">
        <v>24.72</v>
      </c>
      <c r="AC1575" t="s">
        <v>3057</v>
      </c>
      <c r="AD1575" t="s">
        <v>3070</v>
      </c>
      <c r="AE1575" t="str">
        <f>IF(Orders[[#This Row],[Discount]]&gt;0, "Discounted", "Non-Discounted")</f>
        <v>Discounted</v>
      </c>
      <c r="AF1575">
        <f>IF(Orders[[#This Row],[Profit]]&lt;0,Orders[[#This Row],[Profit]], 0)</f>
        <v>-457.16</v>
      </c>
      <c r="AG1575">
        <f>IF(Orders[[#This Row],[Profit]]&gt;0,Orders[[#This Row],[Profit]], 0)</f>
        <v>0</v>
      </c>
      <c r="AH1575" s="7" t="str">
        <f>IFERROR((Orders[[#This Row],[Sales]]/Orders[[#This Row],[Profit_Prodcut/]])*100, "")</f>
        <v/>
      </c>
      <c r="AI1575" s="9">
        <f>Orders[[#This Row],[Discount]]</f>
        <v>7.0000000000000007E-2</v>
      </c>
    </row>
    <row r="1576" spans="1:35">
      <c r="A1576">
        <v>23351</v>
      </c>
      <c r="B1576" t="s">
        <v>59</v>
      </c>
      <c r="C1576" s="9">
        <v>0.02</v>
      </c>
      <c r="D1576" s="7">
        <v>266.76</v>
      </c>
      <c r="E1576">
        <v>30.44</v>
      </c>
      <c r="F1576">
        <v>1.49</v>
      </c>
      <c r="G1576">
        <v>2796</v>
      </c>
      <c r="H1576" t="s">
        <v>2571</v>
      </c>
      <c r="I1576" t="s">
        <v>52</v>
      </c>
      <c r="J1576" t="s">
        <v>31</v>
      </c>
      <c r="K1576" t="s">
        <v>32</v>
      </c>
      <c r="L1576" t="s">
        <v>112</v>
      </c>
      <c r="M1576" t="s">
        <v>62</v>
      </c>
      <c r="N1576" t="s">
        <v>2572</v>
      </c>
      <c r="O1576">
        <v>0.37</v>
      </c>
      <c r="P1576" t="s">
        <v>36</v>
      </c>
      <c r="Q1576" t="s">
        <v>64</v>
      </c>
      <c r="R1576" t="s">
        <v>333</v>
      </c>
      <c r="S1576" t="s">
        <v>2573</v>
      </c>
      <c r="T1576">
        <v>51106</v>
      </c>
      <c r="U1576" s="1">
        <v>42025</v>
      </c>
      <c r="V1576" s="1">
        <v>42027</v>
      </c>
      <c r="W1576">
        <v>12</v>
      </c>
      <c r="X1576" s="6">
        <v>386.61</v>
      </c>
      <c r="Y1576">
        <v>87553</v>
      </c>
      <c r="Z1576">
        <v>2</v>
      </c>
      <c r="AA1576" s="10">
        <v>69</v>
      </c>
      <c r="AB1576">
        <v>7.89</v>
      </c>
      <c r="AC1576" t="s">
        <v>3057</v>
      </c>
      <c r="AD1576" t="s">
        <v>3070</v>
      </c>
      <c r="AE1576" t="str">
        <f>IF(Orders[[#This Row],[Discount]]&gt;0, "Discounted", "Non-Discounted")</f>
        <v>Discounted</v>
      </c>
      <c r="AF1576">
        <f>IF(Orders[[#This Row],[Profit]]&lt;0,Orders[[#This Row],[Profit]], 0)</f>
        <v>0</v>
      </c>
      <c r="AG1576">
        <f>IF(Orders[[#This Row],[Profit]]&gt;0,Orders[[#This Row],[Profit]], 0)</f>
        <v>266.76</v>
      </c>
      <c r="AH1576" s="7">
        <f>IFERROR((Orders[[#This Row],[Sales]]/Orders[[#This Row],[Profit_Prodcut/]])*100, "")</f>
        <v>144.92802519118308</v>
      </c>
      <c r="AI1576" s="9">
        <f>Orders[[#This Row],[Discount]]</f>
        <v>0.02</v>
      </c>
    </row>
    <row r="1577" spans="1:35">
      <c r="A1577">
        <v>22787</v>
      </c>
      <c r="B1577" t="s">
        <v>59</v>
      </c>
      <c r="C1577" s="9">
        <v>0</v>
      </c>
      <c r="D1577" s="7">
        <v>-159.30000000000001</v>
      </c>
      <c r="E1577">
        <v>5.0199999999999996</v>
      </c>
      <c r="F1577">
        <v>5.14</v>
      </c>
      <c r="G1577">
        <v>2797</v>
      </c>
      <c r="H1577" t="s">
        <v>2574</v>
      </c>
      <c r="I1577" t="s">
        <v>52</v>
      </c>
      <c r="J1577" t="s">
        <v>117</v>
      </c>
      <c r="K1577" t="s">
        <v>80</v>
      </c>
      <c r="L1577" t="s">
        <v>183</v>
      </c>
      <c r="M1577" t="s">
        <v>54</v>
      </c>
      <c r="N1577" t="s">
        <v>843</v>
      </c>
      <c r="O1577">
        <v>0.79</v>
      </c>
      <c r="P1577" t="s">
        <v>36</v>
      </c>
      <c r="Q1577" t="s">
        <v>56</v>
      </c>
      <c r="R1577" t="s">
        <v>237</v>
      </c>
      <c r="S1577" t="s">
        <v>2575</v>
      </c>
      <c r="T1577">
        <v>15122</v>
      </c>
      <c r="U1577" s="1">
        <v>42014</v>
      </c>
      <c r="V1577" s="1">
        <v>42015</v>
      </c>
      <c r="W1577">
        <v>8</v>
      </c>
      <c r="X1577" s="6">
        <v>43.94</v>
      </c>
      <c r="Y1577">
        <v>87552</v>
      </c>
      <c r="Z1577">
        <v>1</v>
      </c>
      <c r="AA1577" s="10">
        <v>-362.55</v>
      </c>
      <c r="AB1577">
        <v>0</v>
      </c>
      <c r="AC1577" t="s">
        <v>3057</v>
      </c>
      <c r="AD1577" t="s">
        <v>3071</v>
      </c>
      <c r="AE1577" t="str">
        <f>IF(Orders[[#This Row],[Discount]]&gt;0, "Discounted", "Non-Discounted")</f>
        <v>Non-Discounted</v>
      </c>
      <c r="AF1577">
        <f>IF(Orders[[#This Row],[Profit]]&lt;0,Orders[[#This Row],[Profit]], 0)</f>
        <v>-159.30000000000001</v>
      </c>
      <c r="AG1577">
        <f>IF(Orders[[#This Row],[Profit]]&gt;0,Orders[[#This Row],[Profit]], 0)</f>
        <v>0</v>
      </c>
      <c r="AH1577" s="7" t="str">
        <f>IFERROR((Orders[[#This Row],[Sales]]/Orders[[#This Row],[Profit_Prodcut/]])*100, "")</f>
        <v/>
      </c>
      <c r="AI1577" s="9">
        <f>Orders[[#This Row],[Discount]]</f>
        <v>0</v>
      </c>
    </row>
    <row r="1578" spans="1:35">
      <c r="A1578">
        <v>23350</v>
      </c>
      <c r="B1578" t="s">
        <v>59</v>
      </c>
      <c r="C1578" s="9">
        <v>0.02</v>
      </c>
      <c r="D1578" s="7">
        <v>29.88</v>
      </c>
      <c r="E1578">
        <v>4.91</v>
      </c>
      <c r="F1578">
        <v>0.5</v>
      </c>
      <c r="G1578">
        <v>2797</v>
      </c>
      <c r="H1578" t="s">
        <v>2574</v>
      </c>
      <c r="I1578" t="s">
        <v>52</v>
      </c>
      <c r="J1578" t="s">
        <v>31</v>
      </c>
      <c r="K1578" t="s">
        <v>32</v>
      </c>
      <c r="L1578" t="s">
        <v>137</v>
      </c>
      <c r="M1578" t="s">
        <v>62</v>
      </c>
      <c r="N1578" t="s">
        <v>1563</v>
      </c>
      <c r="O1578">
        <v>0.36</v>
      </c>
      <c r="P1578" t="s">
        <v>36</v>
      </c>
      <c r="Q1578" t="s">
        <v>56</v>
      </c>
      <c r="R1578" t="s">
        <v>237</v>
      </c>
      <c r="S1578" t="s">
        <v>2575</v>
      </c>
      <c r="T1578">
        <v>15122</v>
      </c>
      <c r="U1578" s="1">
        <v>42025</v>
      </c>
      <c r="V1578" s="1">
        <v>42026</v>
      </c>
      <c r="W1578">
        <v>9</v>
      </c>
      <c r="X1578" s="6">
        <v>43.31</v>
      </c>
      <c r="Y1578">
        <v>87553</v>
      </c>
      <c r="Z1578">
        <v>1</v>
      </c>
      <c r="AA1578" s="10">
        <v>69</v>
      </c>
      <c r="AB1578">
        <v>0.88</v>
      </c>
      <c r="AC1578" t="s">
        <v>3057</v>
      </c>
      <c r="AD1578" t="s">
        <v>3070</v>
      </c>
      <c r="AE1578" t="str">
        <f>IF(Orders[[#This Row],[Discount]]&gt;0, "Discounted", "Non-Discounted")</f>
        <v>Discounted</v>
      </c>
      <c r="AF1578">
        <f>IF(Orders[[#This Row],[Profit]]&lt;0,Orders[[#This Row],[Profit]], 0)</f>
        <v>0</v>
      </c>
      <c r="AG1578">
        <f>IF(Orders[[#This Row],[Profit]]&gt;0,Orders[[#This Row],[Profit]], 0)</f>
        <v>29.88</v>
      </c>
      <c r="AH1578" s="7">
        <f>IFERROR((Orders[[#This Row],[Sales]]/Orders[[#This Row],[Profit_Prodcut/]])*100, "")</f>
        <v>144.94645247657297</v>
      </c>
      <c r="AI1578" s="9">
        <f>Orders[[#This Row],[Discount]]</f>
        <v>0.02</v>
      </c>
    </row>
    <row r="1579" spans="1:35">
      <c r="A1579">
        <v>20618</v>
      </c>
      <c r="B1579" t="s">
        <v>109</v>
      </c>
      <c r="C1579" s="9">
        <v>0</v>
      </c>
      <c r="D1579" s="7">
        <v>52.76</v>
      </c>
      <c r="E1579">
        <v>17.52</v>
      </c>
      <c r="F1579">
        <v>8.17</v>
      </c>
      <c r="G1579">
        <v>2801</v>
      </c>
      <c r="H1579" t="s">
        <v>2576</v>
      </c>
      <c r="I1579" t="s">
        <v>52</v>
      </c>
      <c r="J1579" t="s">
        <v>43</v>
      </c>
      <c r="K1579" t="s">
        <v>32</v>
      </c>
      <c r="L1579" t="s">
        <v>260</v>
      </c>
      <c r="M1579" t="s">
        <v>89</v>
      </c>
      <c r="N1579" t="s">
        <v>2577</v>
      </c>
      <c r="O1579">
        <v>0.5</v>
      </c>
      <c r="P1579" t="s">
        <v>36</v>
      </c>
      <c r="Q1579" t="s">
        <v>37</v>
      </c>
      <c r="R1579" t="s">
        <v>381</v>
      </c>
      <c r="S1579" t="s">
        <v>2529</v>
      </c>
      <c r="T1579">
        <v>85224</v>
      </c>
      <c r="U1579" s="1">
        <v>42183</v>
      </c>
      <c r="V1579" s="1">
        <v>42188</v>
      </c>
      <c r="W1579">
        <v>15</v>
      </c>
      <c r="X1579" s="6">
        <v>284.33999999999997</v>
      </c>
      <c r="Y1579">
        <v>91049</v>
      </c>
      <c r="Z1579">
        <v>5</v>
      </c>
      <c r="AA1579" s="10">
        <v>18.559999999999999</v>
      </c>
      <c r="AB1579">
        <v>0</v>
      </c>
      <c r="AC1579" t="s">
        <v>3058</v>
      </c>
      <c r="AD1579" t="s">
        <v>3071</v>
      </c>
      <c r="AE1579" t="str">
        <f>IF(Orders[[#This Row],[Discount]]&gt;0, "Discounted", "Non-Discounted")</f>
        <v>Non-Discounted</v>
      </c>
      <c r="AF1579">
        <f>IF(Orders[[#This Row],[Profit]]&lt;0,Orders[[#This Row],[Profit]], 0)</f>
        <v>0</v>
      </c>
      <c r="AG1579">
        <f>IF(Orders[[#This Row],[Profit]]&gt;0,Orders[[#This Row],[Profit]], 0)</f>
        <v>52.76</v>
      </c>
      <c r="AH1579" s="7">
        <f>IFERROR((Orders[[#This Row],[Sales]]/Orders[[#This Row],[Profit_Prodcut/]])*100, "")</f>
        <v>538.93100833965116</v>
      </c>
      <c r="AI1579" s="9">
        <f>Orders[[#This Row],[Discount]]</f>
        <v>0</v>
      </c>
    </row>
    <row r="1580" spans="1:35">
      <c r="A1580">
        <v>18070</v>
      </c>
      <c r="B1580" t="s">
        <v>59</v>
      </c>
      <c r="C1580" s="9">
        <v>7.0000000000000007E-2</v>
      </c>
      <c r="D1580" s="7">
        <v>2699.98</v>
      </c>
      <c r="E1580">
        <v>500.98</v>
      </c>
      <c r="F1580">
        <v>28.14</v>
      </c>
      <c r="G1580">
        <v>2803</v>
      </c>
      <c r="H1580" t="s">
        <v>2578</v>
      </c>
      <c r="I1580" t="s">
        <v>42</v>
      </c>
      <c r="J1580" t="s">
        <v>61</v>
      </c>
      <c r="K1580" t="s">
        <v>80</v>
      </c>
      <c r="L1580" t="s">
        <v>88</v>
      </c>
      <c r="M1580" t="s">
        <v>46</v>
      </c>
      <c r="N1580" t="s">
        <v>2579</v>
      </c>
      <c r="O1580">
        <v>0.38</v>
      </c>
      <c r="P1580" t="s">
        <v>36</v>
      </c>
      <c r="Q1580" t="s">
        <v>37</v>
      </c>
      <c r="R1580" t="s">
        <v>48</v>
      </c>
      <c r="S1580" t="s">
        <v>2580</v>
      </c>
      <c r="T1580">
        <v>90022</v>
      </c>
      <c r="U1580" s="1">
        <v>42040</v>
      </c>
      <c r="V1580" s="1">
        <v>42041</v>
      </c>
      <c r="W1580">
        <v>10</v>
      </c>
      <c r="X1580" s="6">
        <v>3913.02</v>
      </c>
      <c r="Y1580">
        <v>86227</v>
      </c>
      <c r="Z1580">
        <v>1</v>
      </c>
      <c r="AA1580" s="10">
        <v>69</v>
      </c>
      <c r="AB1580">
        <v>294.52999999999997</v>
      </c>
      <c r="AC1580" t="s">
        <v>3059</v>
      </c>
      <c r="AD1580" t="s">
        <v>3070</v>
      </c>
      <c r="AE1580" t="str">
        <f>IF(Orders[[#This Row],[Discount]]&gt;0, "Discounted", "Non-Discounted")</f>
        <v>Discounted</v>
      </c>
      <c r="AF1580">
        <f>IF(Orders[[#This Row],[Profit]]&lt;0,Orders[[#This Row],[Profit]], 0)</f>
        <v>0</v>
      </c>
      <c r="AG1580">
        <f>IF(Orders[[#This Row],[Profit]]&gt;0,Orders[[#This Row],[Profit]], 0)</f>
        <v>2699.98</v>
      </c>
      <c r="AH1580" s="7">
        <f>IFERROR((Orders[[#This Row],[Sales]]/Orders[[#This Row],[Profit_Prodcut/]])*100, "")</f>
        <v>144.92774020548299</v>
      </c>
      <c r="AI1580" s="9">
        <f>Orders[[#This Row],[Discount]]</f>
        <v>7.0000000000000007E-2</v>
      </c>
    </row>
    <row r="1581" spans="1:35">
      <c r="A1581">
        <v>18071</v>
      </c>
      <c r="B1581" t="s">
        <v>59</v>
      </c>
      <c r="C1581" s="9">
        <v>0.1</v>
      </c>
      <c r="D1581" s="7">
        <v>-170.98</v>
      </c>
      <c r="E1581">
        <v>178.47</v>
      </c>
      <c r="F1581">
        <v>19.989999999999998</v>
      </c>
      <c r="G1581">
        <v>2803</v>
      </c>
      <c r="H1581" t="s">
        <v>2578</v>
      </c>
      <c r="I1581" t="s">
        <v>52</v>
      </c>
      <c r="J1581" t="s">
        <v>61</v>
      </c>
      <c r="K1581" t="s">
        <v>32</v>
      </c>
      <c r="L1581" t="s">
        <v>144</v>
      </c>
      <c r="M1581" t="s">
        <v>62</v>
      </c>
      <c r="N1581" t="s">
        <v>531</v>
      </c>
      <c r="O1581">
        <v>0.55000000000000004</v>
      </c>
      <c r="P1581" t="s">
        <v>36</v>
      </c>
      <c r="Q1581" t="s">
        <v>37</v>
      </c>
      <c r="R1581" t="s">
        <v>48</v>
      </c>
      <c r="S1581" t="s">
        <v>2580</v>
      </c>
      <c r="T1581">
        <v>90022</v>
      </c>
      <c r="U1581" s="1">
        <v>42040</v>
      </c>
      <c r="V1581" s="1">
        <v>42042</v>
      </c>
      <c r="W1581">
        <v>1</v>
      </c>
      <c r="X1581" s="6">
        <v>180.14</v>
      </c>
      <c r="Y1581">
        <v>86227</v>
      </c>
      <c r="Z1581">
        <v>2</v>
      </c>
      <c r="AA1581" s="10">
        <v>-94.92</v>
      </c>
      <c r="AB1581">
        <v>20.02</v>
      </c>
      <c r="AC1581" t="s">
        <v>3059</v>
      </c>
      <c r="AD1581" t="s">
        <v>3070</v>
      </c>
      <c r="AE1581" t="str">
        <f>IF(Orders[[#This Row],[Discount]]&gt;0, "Discounted", "Non-Discounted")</f>
        <v>Discounted</v>
      </c>
      <c r="AF1581">
        <f>IF(Orders[[#This Row],[Profit]]&lt;0,Orders[[#This Row],[Profit]], 0)</f>
        <v>-170.98</v>
      </c>
      <c r="AG1581">
        <f>IF(Orders[[#This Row],[Profit]]&gt;0,Orders[[#This Row],[Profit]], 0)</f>
        <v>0</v>
      </c>
      <c r="AH1581" s="7" t="str">
        <f>IFERROR((Orders[[#This Row],[Sales]]/Orders[[#This Row],[Profit_Prodcut/]])*100, "")</f>
        <v/>
      </c>
      <c r="AI1581" s="9">
        <f>Orders[[#This Row],[Discount]]</f>
        <v>0.1</v>
      </c>
    </row>
    <row r="1582" spans="1:35">
      <c r="A1582">
        <v>24604</v>
      </c>
      <c r="B1582" t="s">
        <v>59</v>
      </c>
      <c r="C1582" s="9">
        <v>7.0000000000000007E-2</v>
      </c>
      <c r="D1582" s="7">
        <v>-95.62</v>
      </c>
      <c r="E1582">
        <v>30.56</v>
      </c>
      <c r="F1582">
        <v>2.99</v>
      </c>
      <c r="G1582">
        <v>2813</v>
      </c>
      <c r="H1582" t="s">
        <v>2581</v>
      </c>
      <c r="I1582" t="s">
        <v>52</v>
      </c>
      <c r="J1582" t="s">
        <v>31</v>
      </c>
      <c r="K1582" t="s">
        <v>32</v>
      </c>
      <c r="L1582" t="s">
        <v>112</v>
      </c>
      <c r="M1582" t="s">
        <v>62</v>
      </c>
      <c r="N1582" t="s">
        <v>2582</v>
      </c>
      <c r="O1582">
        <v>0.35</v>
      </c>
      <c r="P1582" t="s">
        <v>36</v>
      </c>
      <c r="Q1582" t="s">
        <v>139</v>
      </c>
      <c r="R1582" t="s">
        <v>247</v>
      </c>
      <c r="S1582" t="s">
        <v>2583</v>
      </c>
      <c r="T1582">
        <v>37311</v>
      </c>
      <c r="U1582" s="1">
        <v>42042</v>
      </c>
      <c r="V1582" s="1">
        <v>42042</v>
      </c>
      <c r="W1582">
        <v>12</v>
      </c>
      <c r="X1582" s="6">
        <v>364.92</v>
      </c>
      <c r="Y1582">
        <v>88819</v>
      </c>
      <c r="Z1582">
        <v>0</v>
      </c>
      <c r="AA1582" s="10">
        <v>-26.2</v>
      </c>
      <c r="AB1582">
        <v>27.47</v>
      </c>
      <c r="AC1582" t="s">
        <v>3059</v>
      </c>
      <c r="AD1582" t="s">
        <v>3070</v>
      </c>
      <c r="AE1582" t="str">
        <f>IF(Orders[[#This Row],[Discount]]&gt;0, "Discounted", "Non-Discounted")</f>
        <v>Discounted</v>
      </c>
      <c r="AF1582">
        <f>IF(Orders[[#This Row],[Profit]]&lt;0,Orders[[#This Row],[Profit]], 0)</f>
        <v>-95.62</v>
      </c>
      <c r="AG1582">
        <f>IF(Orders[[#This Row],[Profit]]&gt;0,Orders[[#This Row],[Profit]], 0)</f>
        <v>0</v>
      </c>
      <c r="AH1582" s="7" t="str">
        <f>IFERROR((Orders[[#This Row],[Sales]]/Orders[[#This Row],[Profit_Prodcut/]])*100, "")</f>
        <v/>
      </c>
      <c r="AI1582" s="9">
        <f>Orders[[#This Row],[Discount]]</f>
        <v>7.0000000000000007E-2</v>
      </c>
    </row>
    <row r="1583" spans="1:35">
      <c r="A1583">
        <v>24044</v>
      </c>
      <c r="B1583" t="s">
        <v>28</v>
      </c>
      <c r="C1583" s="9">
        <v>0.05</v>
      </c>
      <c r="D1583" s="7">
        <v>-2.38</v>
      </c>
      <c r="E1583">
        <v>4.71</v>
      </c>
      <c r="F1583">
        <v>0.7</v>
      </c>
      <c r="G1583">
        <v>2817</v>
      </c>
      <c r="H1583" t="s">
        <v>2584</v>
      </c>
      <c r="I1583" t="s">
        <v>30</v>
      </c>
      <c r="J1583" t="s">
        <v>31</v>
      </c>
      <c r="K1583" t="s">
        <v>32</v>
      </c>
      <c r="L1583" t="s">
        <v>69</v>
      </c>
      <c r="M1583" t="s">
        <v>34</v>
      </c>
      <c r="N1583" t="s">
        <v>1234</v>
      </c>
      <c r="O1583">
        <v>0.8</v>
      </c>
      <c r="P1583" t="s">
        <v>36</v>
      </c>
      <c r="Q1583" t="s">
        <v>56</v>
      </c>
      <c r="R1583" t="s">
        <v>157</v>
      </c>
      <c r="S1583" t="s">
        <v>404</v>
      </c>
      <c r="T1583">
        <v>43055</v>
      </c>
      <c r="U1583" s="1">
        <v>42156</v>
      </c>
      <c r="V1583" s="1">
        <v>42157</v>
      </c>
      <c r="W1583">
        <v>2</v>
      </c>
      <c r="X1583" s="6">
        <v>12.16</v>
      </c>
      <c r="Y1583">
        <v>89743</v>
      </c>
      <c r="Z1583">
        <v>1</v>
      </c>
      <c r="AA1583" s="10">
        <v>-19.54</v>
      </c>
      <c r="AB1583">
        <v>0.64</v>
      </c>
      <c r="AC1583" t="s">
        <v>3058</v>
      </c>
      <c r="AD1583" t="s">
        <v>3070</v>
      </c>
      <c r="AE1583" t="str">
        <f>IF(Orders[[#This Row],[Discount]]&gt;0, "Discounted", "Non-Discounted")</f>
        <v>Discounted</v>
      </c>
      <c r="AF1583">
        <f>IF(Orders[[#This Row],[Profit]]&lt;0,Orders[[#This Row],[Profit]], 0)</f>
        <v>-2.38</v>
      </c>
      <c r="AG1583">
        <f>IF(Orders[[#This Row],[Profit]]&gt;0,Orders[[#This Row],[Profit]], 0)</f>
        <v>0</v>
      </c>
      <c r="AH1583" s="7" t="str">
        <f>IFERROR((Orders[[#This Row],[Sales]]/Orders[[#This Row],[Profit_Prodcut/]])*100, "")</f>
        <v/>
      </c>
      <c r="AI1583" s="9">
        <f>Orders[[#This Row],[Discount]]</f>
        <v>0.05</v>
      </c>
    </row>
    <row r="1584" spans="1:35">
      <c r="A1584">
        <v>24045</v>
      </c>
      <c r="B1584" t="s">
        <v>28</v>
      </c>
      <c r="C1584" s="9">
        <v>0.04</v>
      </c>
      <c r="D1584" s="7">
        <v>-18.32</v>
      </c>
      <c r="E1584">
        <v>55.99</v>
      </c>
      <c r="F1584">
        <v>1.25</v>
      </c>
      <c r="G1584">
        <v>2817</v>
      </c>
      <c r="H1584" t="s">
        <v>2584</v>
      </c>
      <c r="I1584" t="s">
        <v>30</v>
      </c>
      <c r="J1584" t="s">
        <v>31</v>
      </c>
      <c r="K1584" t="s">
        <v>80</v>
      </c>
      <c r="L1584" t="s">
        <v>81</v>
      </c>
      <c r="M1584" t="s">
        <v>54</v>
      </c>
      <c r="N1584" t="s">
        <v>2585</v>
      </c>
      <c r="O1584">
        <v>0.35</v>
      </c>
      <c r="P1584" t="s">
        <v>36</v>
      </c>
      <c r="Q1584" t="s">
        <v>56</v>
      </c>
      <c r="R1584" t="s">
        <v>157</v>
      </c>
      <c r="S1584" t="s">
        <v>404</v>
      </c>
      <c r="T1584">
        <v>43055</v>
      </c>
      <c r="U1584" s="1">
        <v>42156</v>
      </c>
      <c r="V1584" s="1">
        <v>42157</v>
      </c>
      <c r="W1584">
        <v>3</v>
      </c>
      <c r="X1584" s="6">
        <v>147.56</v>
      </c>
      <c r="Y1584">
        <v>89743</v>
      </c>
      <c r="Z1584">
        <v>1</v>
      </c>
      <c r="AA1584" s="10">
        <v>-12.42</v>
      </c>
      <c r="AB1584">
        <v>6.15</v>
      </c>
      <c r="AC1584" t="s">
        <v>3058</v>
      </c>
      <c r="AD1584" t="s">
        <v>3070</v>
      </c>
      <c r="AE1584" t="str">
        <f>IF(Orders[[#This Row],[Discount]]&gt;0, "Discounted", "Non-Discounted")</f>
        <v>Discounted</v>
      </c>
      <c r="AF1584">
        <f>IF(Orders[[#This Row],[Profit]]&lt;0,Orders[[#This Row],[Profit]], 0)</f>
        <v>-18.32</v>
      </c>
      <c r="AG1584">
        <f>IF(Orders[[#This Row],[Profit]]&gt;0,Orders[[#This Row],[Profit]], 0)</f>
        <v>0</v>
      </c>
      <c r="AH1584" s="7" t="str">
        <f>IFERROR((Orders[[#This Row],[Sales]]/Orders[[#This Row],[Profit_Prodcut/]])*100, "")</f>
        <v/>
      </c>
      <c r="AI1584" s="9">
        <f>Orders[[#This Row],[Discount]]</f>
        <v>0.04</v>
      </c>
    </row>
    <row r="1585" spans="1:35">
      <c r="A1585">
        <v>24373</v>
      </c>
      <c r="B1585" t="s">
        <v>109</v>
      </c>
      <c r="C1585" s="9">
        <v>0.08</v>
      </c>
      <c r="D1585" s="7">
        <v>-82.64</v>
      </c>
      <c r="E1585">
        <v>6.48</v>
      </c>
      <c r="F1585">
        <v>2.74</v>
      </c>
      <c r="G1585">
        <v>2820</v>
      </c>
      <c r="H1585" t="s">
        <v>2586</v>
      </c>
      <c r="I1585" t="s">
        <v>52</v>
      </c>
      <c r="J1585" t="s">
        <v>43</v>
      </c>
      <c r="K1585" t="s">
        <v>80</v>
      </c>
      <c r="L1585" t="s">
        <v>183</v>
      </c>
      <c r="M1585" t="s">
        <v>54</v>
      </c>
      <c r="N1585" t="s">
        <v>1664</v>
      </c>
      <c r="O1585">
        <v>0.71</v>
      </c>
      <c r="P1585" t="s">
        <v>36</v>
      </c>
      <c r="Q1585" t="s">
        <v>64</v>
      </c>
      <c r="R1585" t="s">
        <v>509</v>
      </c>
      <c r="S1585" t="s">
        <v>2587</v>
      </c>
      <c r="T1585">
        <v>63129</v>
      </c>
      <c r="U1585" s="1">
        <v>42134</v>
      </c>
      <c r="V1585" s="1">
        <v>42136</v>
      </c>
      <c r="W1585">
        <v>18</v>
      </c>
      <c r="X1585" s="6">
        <v>113.68</v>
      </c>
      <c r="Y1585">
        <v>87899</v>
      </c>
      <c r="Z1585">
        <v>2</v>
      </c>
      <c r="AA1585" s="10">
        <v>-72.7</v>
      </c>
      <c r="AB1585">
        <v>9.89</v>
      </c>
      <c r="AC1585" t="s">
        <v>3060</v>
      </c>
      <c r="AD1585" t="s">
        <v>3070</v>
      </c>
      <c r="AE1585" t="str">
        <f>IF(Orders[[#This Row],[Discount]]&gt;0, "Discounted", "Non-Discounted")</f>
        <v>Discounted</v>
      </c>
      <c r="AF1585">
        <f>IF(Orders[[#This Row],[Profit]]&lt;0,Orders[[#This Row],[Profit]], 0)</f>
        <v>-82.64</v>
      </c>
      <c r="AG1585">
        <f>IF(Orders[[#This Row],[Profit]]&gt;0,Orders[[#This Row],[Profit]], 0)</f>
        <v>0</v>
      </c>
      <c r="AH1585" s="7" t="str">
        <f>IFERROR((Orders[[#This Row],[Sales]]/Orders[[#This Row],[Profit_Prodcut/]])*100, "")</f>
        <v/>
      </c>
      <c r="AI1585" s="9">
        <f>Orders[[#This Row],[Discount]]</f>
        <v>0.08</v>
      </c>
    </row>
    <row r="1586" spans="1:35">
      <c r="A1586">
        <v>24746</v>
      </c>
      <c r="B1586" t="s">
        <v>40</v>
      </c>
      <c r="C1586" s="9">
        <v>0.1</v>
      </c>
      <c r="D1586" s="7">
        <v>31.59</v>
      </c>
      <c r="E1586">
        <v>22.01</v>
      </c>
      <c r="F1586">
        <v>5.53</v>
      </c>
      <c r="G1586">
        <v>2820</v>
      </c>
      <c r="H1586" t="s">
        <v>2586</v>
      </c>
      <c r="I1586" t="s">
        <v>52</v>
      </c>
      <c r="J1586" t="s">
        <v>43</v>
      </c>
      <c r="K1586" t="s">
        <v>32</v>
      </c>
      <c r="L1586" t="s">
        <v>33</v>
      </c>
      <c r="M1586" t="s">
        <v>54</v>
      </c>
      <c r="N1586" t="s">
        <v>2053</v>
      </c>
      <c r="O1586">
        <v>0.59</v>
      </c>
      <c r="P1586" t="s">
        <v>36</v>
      </c>
      <c r="Q1586" t="s">
        <v>64</v>
      </c>
      <c r="R1586" t="s">
        <v>509</v>
      </c>
      <c r="S1586" t="s">
        <v>2587</v>
      </c>
      <c r="T1586">
        <v>63129</v>
      </c>
      <c r="U1586" s="1">
        <v>42018</v>
      </c>
      <c r="V1586" s="1">
        <v>42019</v>
      </c>
      <c r="W1586">
        <v>14</v>
      </c>
      <c r="X1586" s="6">
        <v>281.75</v>
      </c>
      <c r="Y1586">
        <v>87900</v>
      </c>
      <c r="Z1586">
        <v>1</v>
      </c>
      <c r="AA1586" s="10">
        <v>11.21</v>
      </c>
      <c r="AB1586">
        <v>31.31</v>
      </c>
      <c r="AC1586" t="s">
        <v>3057</v>
      </c>
      <c r="AD1586" t="s">
        <v>3070</v>
      </c>
      <c r="AE1586" t="str">
        <f>IF(Orders[[#This Row],[Discount]]&gt;0, "Discounted", "Non-Discounted")</f>
        <v>Discounted</v>
      </c>
      <c r="AF1586">
        <f>IF(Orders[[#This Row],[Profit]]&lt;0,Orders[[#This Row],[Profit]], 0)</f>
        <v>0</v>
      </c>
      <c r="AG1586">
        <f>IF(Orders[[#This Row],[Profit]]&gt;0,Orders[[#This Row],[Profit]], 0)</f>
        <v>31.59</v>
      </c>
      <c r="AH1586" s="7">
        <f>IFERROR((Orders[[#This Row],[Sales]]/Orders[[#This Row],[Profit_Prodcut/]])*100, "")</f>
        <v>891.8961696739475</v>
      </c>
      <c r="AI1586" s="9">
        <f>Orders[[#This Row],[Discount]]</f>
        <v>0.1</v>
      </c>
    </row>
    <row r="1587" spans="1:35">
      <c r="A1587">
        <v>23803</v>
      </c>
      <c r="B1587" t="s">
        <v>109</v>
      </c>
      <c r="C1587" s="9">
        <v>0.02</v>
      </c>
      <c r="D1587" s="7">
        <v>165.63</v>
      </c>
      <c r="E1587">
        <v>21.98</v>
      </c>
      <c r="F1587">
        <v>2.87</v>
      </c>
      <c r="G1587">
        <v>2823</v>
      </c>
      <c r="H1587" t="s">
        <v>2588</v>
      </c>
      <c r="I1587" t="s">
        <v>52</v>
      </c>
      <c r="J1587" t="s">
        <v>31</v>
      </c>
      <c r="K1587" t="s">
        <v>32</v>
      </c>
      <c r="L1587" t="s">
        <v>33</v>
      </c>
      <c r="M1587" t="s">
        <v>54</v>
      </c>
      <c r="N1587" t="s">
        <v>2589</v>
      </c>
      <c r="O1587">
        <v>0.55000000000000004</v>
      </c>
      <c r="P1587" t="s">
        <v>36</v>
      </c>
      <c r="Q1587" t="s">
        <v>37</v>
      </c>
      <c r="R1587" t="s">
        <v>536</v>
      </c>
      <c r="S1587" t="s">
        <v>2590</v>
      </c>
      <c r="T1587">
        <v>89031</v>
      </c>
      <c r="U1587" s="1">
        <v>42124</v>
      </c>
      <c r="V1587" s="1">
        <v>42126</v>
      </c>
      <c r="W1587">
        <v>11</v>
      </c>
      <c r="X1587" s="6">
        <v>240.05</v>
      </c>
      <c r="Y1587">
        <v>87240</v>
      </c>
      <c r="Z1587">
        <v>2</v>
      </c>
      <c r="AA1587" s="10">
        <v>69</v>
      </c>
      <c r="AB1587">
        <v>4.9000000000000004</v>
      </c>
      <c r="AC1587" t="s">
        <v>3061</v>
      </c>
      <c r="AD1587" t="s">
        <v>3070</v>
      </c>
      <c r="AE1587" t="str">
        <f>IF(Orders[[#This Row],[Discount]]&gt;0, "Discounted", "Non-Discounted")</f>
        <v>Discounted</v>
      </c>
      <c r="AF1587">
        <f>IF(Orders[[#This Row],[Profit]]&lt;0,Orders[[#This Row],[Profit]], 0)</f>
        <v>0</v>
      </c>
      <c r="AG1587">
        <f>IF(Orders[[#This Row],[Profit]]&gt;0,Orders[[#This Row],[Profit]], 0)</f>
        <v>165.63</v>
      </c>
      <c r="AH1587" s="7">
        <f>IFERROR((Orders[[#This Row],[Sales]]/Orders[[#This Row],[Profit_Prodcut/]])*100, "")</f>
        <v>144.9314737668297</v>
      </c>
      <c r="AI1587" s="9">
        <f>Orders[[#This Row],[Discount]]</f>
        <v>0.02</v>
      </c>
    </row>
    <row r="1588" spans="1:35">
      <c r="A1588">
        <v>22660</v>
      </c>
      <c r="B1588" t="s">
        <v>109</v>
      </c>
      <c r="C1588" s="9">
        <v>0.02</v>
      </c>
      <c r="D1588" s="7">
        <v>19.309999999999999</v>
      </c>
      <c r="E1588">
        <v>27.48</v>
      </c>
      <c r="F1588">
        <v>4</v>
      </c>
      <c r="G1588">
        <v>2825</v>
      </c>
      <c r="H1588" t="s">
        <v>2591</v>
      </c>
      <c r="I1588" t="s">
        <v>52</v>
      </c>
      <c r="J1588" t="s">
        <v>117</v>
      </c>
      <c r="K1588" t="s">
        <v>80</v>
      </c>
      <c r="L1588" t="s">
        <v>183</v>
      </c>
      <c r="M1588" t="s">
        <v>62</v>
      </c>
      <c r="N1588" t="s">
        <v>873</v>
      </c>
      <c r="O1588">
        <v>0.75</v>
      </c>
      <c r="P1588" t="s">
        <v>36</v>
      </c>
      <c r="Q1588" t="s">
        <v>37</v>
      </c>
      <c r="R1588" t="s">
        <v>1743</v>
      </c>
      <c r="S1588" t="s">
        <v>2456</v>
      </c>
      <c r="T1588">
        <v>83701</v>
      </c>
      <c r="U1588" s="1">
        <v>42144</v>
      </c>
      <c r="V1588" s="1">
        <v>42151</v>
      </c>
      <c r="W1588">
        <v>3</v>
      </c>
      <c r="X1588" s="6">
        <v>87.21</v>
      </c>
      <c r="Y1588">
        <v>89497</v>
      </c>
      <c r="Z1588">
        <v>7</v>
      </c>
      <c r="AA1588" s="10">
        <v>22.14</v>
      </c>
      <c r="AB1588">
        <v>1.78</v>
      </c>
      <c r="AC1588" t="s">
        <v>3060</v>
      </c>
      <c r="AD1588" t="s">
        <v>3070</v>
      </c>
      <c r="AE1588" t="str">
        <f>IF(Orders[[#This Row],[Discount]]&gt;0, "Discounted", "Non-Discounted")</f>
        <v>Discounted</v>
      </c>
      <c r="AF1588">
        <f>IF(Orders[[#This Row],[Profit]]&lt;0,Orders[[#This Row],[Profit]], 0)</f>
        <v>0</v>
      </c>
      <c r="AG1588">
        <f>IF(Orders[[#This Row],[Profit]]&gt;0,Orders[[#This Row],[Profit]], 0)</f>
        <v>19.309999999999999</v>
      </c>
      <c r="AH1588" s="7">
        <f>IFERROR((Orders[[#This Row],[Sales]]/Orders[[#This Row],[Profit_Prodcut/]])*100, "")</f>
        <v>451.63127912998442</v>
      </c>
      <c r="AI1588" s="9">
        <f>Orders[[#This Row],[Discount]]</f>
        <v>0.02</v>
      </c>
    </row>
    <row r="1589" spans="1:35">
      <c r="A1589">
        <v>22661</v>
      </c>
      <c r="B1589" t="s">
        <v>109</v>
      </c>
      <c r="C1589" s="9">
        <v>0.08</v>
      </c>
      <c r="D1589" s="7">
        <v>0.33</v>
      </c>
      <c r="E1589">
        <v>10.06</v>
      </c>
      <c r="F1589">
        <v>2.06</v>
      </c>
      <c r="G1589">
        <v>2825</v>
      </c>
      <c r="H1589" t="s">
        <v>2591</v>
      </c>
      <c r="I1589" t="s">
        <v>52</v>
      </c>
      <c r="J1589" t="s">
        <v>117</v>
      </c>
      <c r="K1589" t="s">
        <v>32</v>
      </c>
      <c r="L1589" t="s">
        <v>96</v>
      </c>
      <c r="M1589" t="s">
        <v>34</v>
      </c>
      <c r="N1589" t="s">
        <v>283</v>
      </c>
      <c r="O1589">
        <v>0.39</v>
      </c>
      <c r="P1589" t="s">
        <v>36</v>
      </c>
      <c r="Q1589" t="s">
        <v>37</v>
      </c>
      <c r="R1589" t="s">
        <v>1743</v>
      </c>
      <c r="S1589" t="s">
        <v>2456</v>
      </c>
      <c r="T1589">
        <v>83701</v>
      </c>
      <c r="U1589" s="1">
        <v>42144</v>
      </c>
      <c r="V1589" s="1">
        <v>42148</v>
      </c>
      <c r="W1589">
        <v>4</v>
      </c>
      <c r="X1589" s="6">
        <v>40.15</v>
      </c>
      <c r="Y1589">
        <v>89497</v>
      </c>
      <c r="Z1589">
        <v>4</v>
      </c>
      <c r="AA1589" s="10">
        <v>0.82</v>
      </c>
      <c r="AB1589">
        <v>3.49</v>
      </c>
      <c r="AC1589" t="s">
        <v>3060</v>
      </c>
      <c r="AD1589" t="s">
        <v>3070</v>
      </c>
      <c r="AE1589" t="str">
        <f>IF(Orders[[#This Row],[Discount]]&gt;0, "Discounted", "Non-Discounted")</f>
        <v>Discounted</v>
      </c>
      <c r="AF1589">
        <f>IF(Orders[[#This Row],[Profit]]&lt;0,Orders[[#This Row],[Profit]], 0)</f>
        <v>0</v>
      </c>
      <c r="AG1589">
        <f>IF(Orders[[#This Row],[Profit]]&gt;0,Orders[[#This Row],[Profit]], 0)</f>
        <v>0.33</v>
      </c>
      <c r="AH1589" s="7">
        <f>IFERROR((Orders[[#This Row],[Sales]]/Orders[[#This Row],[Profit_Prodcut/]])*100, "")</f>
        <v>12166.666666666666</v>
      </c>
      <c r="AI1589" s="9">
        <f>Orders[[#This Row],[Discount]]</f>
        <v>0.08</v>
      </c>
    </row>
    <row r="1590" spans="1:35">
      <c r="A1590">
        <v>24607</v>
      </c>
      <c r="B1590" t="s">
        <v>28</v>
      </c>
      <c r="C1590" s="9">
        <v>0.05</v>
      </c>
      <c r="D1590" s="7">
        <v>-35.26</v>
      </c>
      <c r="E1590">
        <v>11.29</v>
      </c>
      <c r="F1590">
        <v>5.03</v>
      </c>
      <c r="G1590">
        <v>2828</v>
      </c>
      <c r="H1590" t="s">
        <v>2592</v>
      </c>
      <c r="I1590" t="s">
        <v>52</v>
      </c>
      <c r="J1590" t="s">
        <v>31</v>
      </c>
      <c r="K1590" t="s">
        <v>32</v>
      </c>
      <c r="L1590" t="s">
        <v>144</v>
      </c>
      <c r="M1590" t="s">
        <v>62</v>
      </c>
      <c r="N1590" t="s">
        <v>1455</v>
      </c>
      <c r="O1590">
        <v>0.59</v>
      </c>
      <c r="P1590" t="s">
        <v>36</v>
      </c>
      <c r="Q1590" t="s">
        <v>37</v>
      </c>
      <c r="R1590" t="s">
        <v>48</v>
      </c>
      <c r="S1590" t="s">
        <v>2593</v>
      </c>
      <c r="T1590">
        <v>92243</v>
      </c>
      <c r="U1590" s="1">
        <v>42054</v>
      </c>
      <c r="V1590" s="1">
        <v>42056</v>
      </c>
      <c r="W1590">
        <v>8</v>
      </c>
      <c r="X1590" s="6">
        <v>90.46</v>
      </c>
      <c r="Y1590">
        <v>87720</v>
      </c>
      <c r="Z1590">
        <v>2</v>
      </c>
      <c r="AA1590" s="10">
        <v>-38.979999999999997</v>
      </c>
      <c r="AB1590">
        <v>4.76</v>
      </c>
      <c r="AC1590" t="s">
        <v>3059</v>
      </c>
      <c r="AD1590" t="s">
        <v>3070</v>
      </c>
      <c r="AE1590" t="str">
        <f>IF(Orders[[#This Row],[Discount]]&gt;0, "Discounted", "Non-Discounted")</f>
        <v>Discounted</v>
      </c>
      <c r="AF1590">
        <f>IF(Orders[[#This Row],[Profit]]&lt;0,Orders[[#This Row],[Profit]], 0)</f>
        <v>-35.26</v>
      </c>
      <c r="AG1590">
        <f>IF(Orders[[#This Row],[Profit]]&gt;0,Orders[[#This Row],[Profit]], 0)</f>
        <v>0</v>
      </c>
      <c r="AH1590" s="7" t="str">
        <f>IFERROR((Orders[[#This Row],[Sales]]/Orders[[#This Row],[Profit_Prodcut/]])*100, "")</f>
        <v/>
      </c>
      <c r="AI1590" s="9">
        <f>Orders[[#This Row],[Discount]]</f>
        <v>0.05</v>
      </c>
    </row>
    <row r="1591" spans="1:35">
      <c r="A1591">
        <v>23431</v>
      </c>
      <c r="B1591" t="s">
        <v>59</v>
      </c>
      <c r="C1591" s="9">
        <v>7.0000000000000007E-2</v>
      </c>
      <c r="D1591" s="7">
        <v>322.25</v>
      </c>
      <c r="E1591">
        <v>39.479999999999997</v>
      </c>
      <c r="F1591">
        <v>1.99</v>
      </c>
      <c r="G1591">
        <v>2828</v>
      </c>
      <c r="H1591" t="s">
        <v>2592</v>
      </c>
      <c r="I1591" t="s">
        <v>52</v>
      </c>
      <c r="J1591" t="s">
        <v>31</v>
      </c>
      <c r="K1591" t="s">
        <v>80</v>
      </c>
      <c r="L1591" t="s">
        <v>183</v>
      </c>
      <c r="M1591" t="s">
        <v>54</v>
      </c>
      <c r="N1591" t="s">
        <v>708</v>
      </c>
      <c r="O1591">
        <v>0.54</v>
      </c>
      <c r="P1591" t="s">
        <v>36</v>
      </c>
      <c r="Q1591" t="s">
        <v>37</v>
      </c>
      <c r="R1591" t="s">
        <v>48</v>
      </c>
      <c r="S1591" t="s">
        <v>2593</v>
      </c>
      <c r="T1591">
        <v>92243</v>
      </c>
      <c r="U1591" s="1">
        <v>42156</v>
      </c>
      <c r="V1591" s="1">
        <v>42157</v>
      </c>
      <c r="W1591">
        <v>12</v>
      </c>
      <c r="X1591" s="6">
        <v>467.03</v>
      </c>
      <c r="Y1591">
        <v>87721</v>
      </c>
      <c r="Z1591">
        <v>1</v>
      </c>
      <c r="AA1591" s="10">
        <v>69</v>
      </c>
      <c r="AB1591">
        <v>35.15</v>
      </c>
      <c r="AC1591" t="s">
        <v>3058</v>
      </c>
      <c r="AD1591" t="s">
        <v>3070</v>
      </c>
      <c r="AE1591" t="str">
        <f>IF(Orders[[#This Row],[Discount]]&gt;0, "Discounted", "Non-Discounted")</f>
        <v>Discounted</v>
      </c>
      <c r="AF1591">
        <f>IF(Orders[[#This Row],[Profit]]&lt;0,Orders[[#This Row],[Profit]], 0)</f>
        <v>0</v>
      </c>
      <c r="AG1591">
        <f>IF(Orders[[#This Row],[Profit]]&gt;0,Orders[[#This Row],[Profit]], 0)</f>
        <v>322.25</v>
      </c>
      <c r="AH1591" s="7">
        <f>IFERROR((Orders[[#This Row],[Sales]]/Orders[[#This Row],[Profit_Prodcut/]])*100, "")</f>
        <v>144.92785104732351</v>
      </c>
      <c r="AI1591" s="9">
        <f>Orders[[#This Row],[Discount]]</f>
        <v>7.0000000000000007E-2</v>
      </c>
    </row>
    <row r="1592" spans="1:35">
      <c r="A1592">
        <v>20594</v>
      </c>
      <c r="B1592" t="s">
        <v>40</v>
      </c>
      <c r="C1592" s="9">
        <v>0.03</v>
      </c>
      <c r="D1592" s="7">
        <v>-221.5</v>
      </c>
      <c r="E1592">
        <v>140.97999999999999</v>
      </c>
      <c r="F1592">
        <v>36.090000000000003</v>
      </c>
      <c r="G1592">
        <v>2833</v>
      </c>
      <c r="H1592" t="s">
        <v>2594</v>
      </c>
      <c r="I1592" t="s">
        <v>42</v>
      </c>
      <c r="J1592" t="s">
        <v>61</v>
      </c>
      <c r="K1592" t="s">
        <v>44</v>
      </c>
      <c r="L1592" t="s">
        <v>194</v>
      </c>
      <c r="M1592" t="s">
        <v>124</v>
      </c>
      <c r="N1592" t="s">
        <v>1349</v>
      </c>
      <c r="O1592">
        <v>0.77</v>
      </c>
      <c r="P1592" t="s">
        <v>36</v>
      </c>
      <c r="Q1592" t="s">
        <v>64</v>
      </c>
      <c r="R1592" t="s">
        <v>65</v>
      </c>
      <c r="S1592" t="s">
        <v>2595</v>
      </c>
      <c r="T1592">
        <v>55076</v>
      </c>
      <c r="U1592" s="1">
        <v>42088</v>
      </c>
      <c r="V1592" s="1">
        <v>42090</v>
      </c>
      <c r="W1592">
        <v>4</v>
      </c>
      <c r="X1592" s="6">
        <v>608.80999999999995</v>
      </c>
      <c r="Y1592">
        <v>91030</v>
      </c>
      <c r="Z1592">
        <v>2</v>
      </c>
      <c r="AA1592" s="10">
        <v>-36.380000000000003</v>
      </c>
      <c r="AB1592">
        <v>18.829999999999998</v>
      </c>
      <c r="AC1592" t="s">
        <v>3062</v>
      </c>
      <c r="AD1592" t="s">
        <v>3070</v>
      </c>
      <c r="AE1592" t="str">
        <f>IF(Orders[[#This Row],[Discount]]&gt;0, "Discounted", "Non-Discounted")</f>
        <v>Discounted</v>
      </c>
      <c r="AF1592">
        <f>IF(Orders[[#This Row],[Profit]]&lt;0,Orders[[#This Row],[Profit]], 0)</f>
        <v>-221.5</v>
      </c>
      <c r="AG1592">
        <f>IF(Orders[[#This Row],[Profit]]&gt;0,Orders[[#This Row],[Profit]], 0)</f>
        <v>0</v>
      </c>
      <c r="AH1592" s="7" t="str">
        <f>IFERROR((Orders[[#This Row],[Sales]]/Orders[[#This Row],[Profit_Prodcut/]])*100, "")</f>
        <v/>
      </c>
      <c r="AI1592" s="9">
        <f>Orders[[#This Row],[Discount]]</f>
        <v>0.03</v>
      </c>
    </row>
    <row r="1593" spans="1:35">
      <c r="A1593">
        <v>20595</v>
      </c>
      <c r="B1593" t="s">
        <v>40</v>
      </c>
      <c r="C1593" s="9">
        <v>0.08</v>
      </c>
      <c r="D1593" s="7">
        <v>206.35</v>
      </c>
      <c r="E1593">
        <v>65.989999999999995</v>
      </c>
      <c r="F1593">
        <v>8.99</v>
      </c>
      <c r="G1593">
        <v>2833</v>
      </c>
      <c r="H1593" t="s">
        <v>2594</v>
      </c>
      <c r="I1593" t="s">
        <v>52</v>
      </c>
      <c r="J1593" t="s">
        <v>61</v>
      </c>
      <c r="K1593" t="s">
        <v>80</v>
      </c>
      <c r="L1593" t="s">
        <v>81</v>
      </c>
      <c r="M1593" t="s">
        <v>62</v>
      </c>
      <c r="N1593" t="s">
        <v>618</v>
      </c>
      <c r="O1593">
        <v>0.56000000000000005</v>
      </c>
      <c r="P1593" t="s">
        <v>36</v>
      </c>
      <c r="Q1593" t="s">
        <v>64</v>
      </c>
      <c r="R1593" t="s">
        <v>65</v>
      </c>
      <c r="S1593" t="s">
        <v>2595</v>
      </c>
      <c r="T1593">
        <v>55076</v>
      </c>
      <c r="U1593" s="1">
        <v>42088</v>
      </c>
      <c r="V1593" s="1">
        <v>42089</v>
      </c>
      <c r="W1593">
        <v>15</v>
      </c>
      <c r="X1593" s="6">
        <v>808.61</v>
      </c>
      <c r="Y1593">
        <v>91030</v>
      </c>
      <c r="Z1593">
        <v>1</v>
      </c>
      <c r="AA1593" s="10">
        <v>25.52</v>
      </c>
      <c r="AB1593">
        <v>70.31</v>
      </c>
      <c r="AC1593" t="s">
        <v>3062</v>
      </c>
      <c r="AD1593" t="s">
        <v>3070</v>
      </c>
      <c r="AE1593" t="str">
        <f>IF(Orders[[#This Row],[Discount]]&gt;0, "Discounted", "Non-Discounted")</f>
        <v>Discounted</v>
      </c>
      <c r="AF1593">
        <f>IF(Orders[[#This Row],[Profit]]&lt;0,Orders[[#This Row],[Profit]], 0)</f>
        <v>0</v>
      </c>
      <c r="AG1593">
        <f>IF(Orders[[#This Row],[Profit]]&gt;0,Orders[[#This Row],[Profit]], 0)</f>
        <v>206.35</v>
      </c>
      <c r="AH1593" s="7">
        <f>IFERROR((Orders[[#This Row],[Sales]]/Orders[[#This Row],[Profit_Prodcut/]])*100, "")</f>
        <v>391.86333898715776</v>
      </c>
      <c r="AI1593" s="9">
        <f>Orders[[#This Row],[Discount]]</f>
        <v>0.08</v>
      </c>
    </row>
    <row r="1594" spans="1:35">
      <c r="A1594">
        <v>19191</v>
      </c>
      <c r="B1594" t="s">
        <v>28</v>
      </c>
      <c r="C1594" s="9">
        <v>7.0000000000000007E-2</v>
      </c>
      <c r="D1594" s="7">
        <v>439.79</v>
      </c>
      <c r="E1594">
        <v>51.98</v>
      </c>
      <c r="F1594">
        <v>10.17</v>
      </c>
      <c r="G1594">
        <v>2837</v>
      </c>
      <c r="H1594" t="s">
        <v>2596</v>
      </c>
      <c r="I1594" t="s">
        <v>52</v>
      </c>
      <c r="J1594" t="s">
        <v>43</v>
      </c>
      <c r="K1594" t="s">
        <v>80</v>
      </c>
      <c r="L1594" t="s">
        <v>88</v>
      </c>
      <c r="M1594" t="s">
        <v>89</v>
      </c>
      <c r="N1594" t="s">
        <v>1144</v>
      </c>
      <c r="O1594">
        <v>0.37</v>
      </c>
      <c r="P1594" t="s">
        <v>36</v>
      </c>
      <c r="Q1594" t="s">
        <v>64</v>
      </c>
      <c r="R1594" t="s">
        <v>307</v>
      </c>
      <c r="S1594" t="s">
        <v>2597</v>
      </c>
      <c r="T1594">
        <v>74133</v>
      </c>
      <c r="U1594" s="1">
        <v>42071</v>
      </c>
      <c r="V1594" s="1">
        <v>42073</v>
      </c>
      <c r="W1594">
        <v>13</v>
      </c>
      <c r="X1594" s="6">
        <v>637.37</v>
      </c>
      <c r="Y1594">
        <v>89801</v>
      </c>
      <c r="Z1594">
        <v>2</v>
      </c>
      <c r="AA1594" s="10">
        <v>69</v>
      </c>
      <c r="AB1594">
        <v>47.97</v>
      </c>
      <c r="AC1594" t="s">
        <v>3062</v>
      </c>
      <c r="AD1594" t="s">
        <v>3070</v>
      </c>
      <c r="AE1594" t="str">
        <f>IF(Orders[[#This Row],[Discount]]&gt;0, "Discounted", "Non-Discounted")</f>
        <v>Discounted</v>
      </c>
      <c r="AF1594">
        <f>IF(Orders[[#This Row],[Profit]]&lt;0,Orders[[#This Row],[Profit]], 0)</f>
        <v>0</v>
      </c>
      <c r="AG1594">
        <f>IF(Orders[[#This Row],[Profit]]&gt;0,Orders[[#This Row],[Profit]], 0)</f>
        <v>439.79</v>
      </c>
      <c r="AH1594" s="7">
        <f>IFERROR((Orders[[#This Row],[Sales]]/Orders[[#This Row],[Profit_Prodcut/]])*100, "")</f>
        <v>144.92598740307875</v>
      </c>
      <c r="AI1594" s="9">
        <f>Orders[[#This Row],[Discount]]</f>
        <v>7.0000000000000007E-2</v>
      </c>
    </row>
    <row r="1595" spans="1:35">
      <c r="A1595">
        <v>19192</v>
      </c>
      <c r="B1595" t="s">
        <v>28</v>
      </c>
      <c r="C1595" s="9">
        <v>0.1</v>
      </c>
      <c r="D1595" s="7">
        <v>-149.46</v>
      </c>
      <c r="E1595">
        <v>80.97</v>
      </c>
      <c r="F1595">
        <v>33.6</v>
      </c>
      <c r="G1595">
        <v>2837</v>
      </c>
      <c r="H1595" t="s">
        <v>2596</v>
      </c>
      <c r="I1595" t="s">
        <v>42</v>
      </c>
      <c r="J1595" t="s">
        <v>43</v>
      </c>
      <c r="K1595" t="s">
        <v>80</v>
      </c>
      <c r="L1595" t="s">
        <v>88</v>
      </c>
      <c r="M1595" t="s">
        <v>46</v>
      </c>
      <c r="N1595" t="s">
        <v>2034</v>
      </c>
      <c r="O1595">
        <v>0.37</v>
      </c>
      <c r="P1595" t="s">
        <v>36</v>
      </c>
      <c r="Q1595" t="s">
        <v>64</v>
      </c>
      <c r="R1595" t="s">
        <v>307</v>
      </c>
      <c r="S1595" t="s">
        <v>2597</v>
      </c>
      <c r="T1595">
        <v>74133</v>
      </c>
      <c r="U1595" s="1">
        <v>42071</v>
      </c>
      <c r="V1595" s="1">
        <v>42074</v>
      </c>
      <c r="W1595">
        <v>3</v>
      </c>
      <c r="X1595" s="6">
        <v>232.16</v>
      </c>
      <c r="Y1595">
        <v>89801</v>
      </c>
      <c r="Z1595">
        <v>3</v>
      </c>
      <c r="AA1595" s="10">
        <v>-64.38</v>
      </c>
      <c r="AB1595">
        <v>25.8</v>
      </c>
      <c r="AC1595" t="s">
        <v>3062</v>
      </c>
      <c r="AD1595" t="s">
        <v>3070</v>
      </c>
      <c r="AE1595" t="str">
        <f>IF(Orders[[#This Row],[Discount]]&gt;0, "Discounted", "Non-Discounted")</f>
        <v>Discounted</v>
      </c>
      <c r="AF1595">
        <f>IF(Orders[[#This Row],[Profit]]&lt;0,Orders[[#This Row],[Profit]], 0)</f>
        <v>-149.46</v>
      </c>
      <c r="AG1595">
        <f>IF(Orders[[#This Row],[Profit]]&gt;0,Orders[[#This Row],[Profit]], 0)</f>
        <v>0</v>
      </c>
      <c r="AH1595" s="7" t="str">
        <f>IFERROR((Orders[[#This Row],[Sales]]/Orders[[#This Row],[Profit_Prodcut/]])*100, "")</f>
        <v/>
      </c>
      <c r="AI1595" s="9">
        <f>Orders[[#This Row],[Discount]]</f>
        <v>0.1</v>
      </c>
    </row>
    <row r="1596" spans="1:35">
      <c r="A1596">
        <v>18416</v>
      </c>
      <c r="B1596" t="s">
        <v>28</v>
      </c>
      <c r="C1596" s="9">
        <v>0</v>
      </c>
      <c r="D1596" s="7">
        <v>21.1</v>
      </c>
      <c r="E1596">
        <v>21.98</v>
      </c>
      <c r="F1596">
        <v>2.87</v>
      </c>
      <c r="G1596">
        <v>2840</v>
      </c>
      <c r="H1596" t="s">
        <v>2598</v>
      </c>
      <c r="I1596" t="s">
        <v>52</v>
      </c>
      <c r="J1596" t="s">
        <v>31</v>
      </c>
      <c r="K1596" t="s">
        <v>32</v>
      </c>
      <c r="L1596" t="s">
        <v>33</v>
      </c>
      <c r="M1596" t="s">
        <v>54</v>
      </c>
      <c r="N1596" t="s">
        <v>2589</v>
      </c>
      <c r="O1596">
        <v>0.55000000000000004</v>
      </c>
      <c r="P1596" t="s">
        <v>36</v>
      </c>
      <c r="Q1596" t="s">
        <v>139</v>
      </c>
      <c r="R1596" t="s">
        <v>365</v>
      </c>
      <c r="S1596" t="s">
        <v>2599</v>
      </c>
      <c r="T1596">
        <v>33161</v>
      </c>
      <c r="U1596" s="1">
        <v>42082</v>
      </c>
      <c r="V1596" s="1">
        <v>42083</v>
      </c>
      <c r="W1596">
        <v>16</v>
      </c>
      <c r="X1596" s="6">
        <v>360.03</v>
      </c>
      <c r="Y1596">
        <v>87884</v>
      </c>
      <c r="Z1596">
        <v>1</v>
      </c>
      <c r="AA1596" s="10">
        <v>5.86</v>
      </c>
      <c r="AB1596">
        <v>0</v>
      </c>
      <c r="AC1596" t="s">
        <v>3062</v>
      </c>
      <c r="AD1596" t="s">
        <v>3071</v>
      </c>
      <c r="AE1596" t="str">
        <f>IF(Orders[[#This Row],[Discount]]&gt;0, "Discounted", "Non-Discounted")</f>
        <v>Non-Discounted</v>
      </c>
      <c r="AF1596">
        <f>IF(Orders[[#This Row],[Profit]]&lt;0,Orders[[#This Row],[Profit]], 0)</f>
        <v>0</v>
      </c>
      <c r="AG1596">
        <f>IF(Orders[[#This Row],[Profit]]&gt;0,Orders[[#This Row],[Profit]], 0)</f>
        <v>21.1</v>
      </c>
      <c r="AH1596" s="7">
        <f>IFERROR((Orders[[#This Row],[Sales]]/Orders[[#This Row],[Profit_Prodcut/]])*100, "")</f>
        <v>1706.3033175355447</v>
      </c>
      <c r="AI1596" s="9">
        <f>Orders[[#This Row],[Discount]]</f>
        <v>0</v>
      </c>
    </row>
    <row r="1597" spans="1:35">
      <c r="A1597">
        <v>18419</v>
      </c>
      <c r="B1597" t="s">
        <v>59</v>
      </c>
      <c r="C1597" s="9">
        <v>0.05</v>
      </c>
      <c r="D1597" s="7">
        <v>1166.6300000000001</v>
      </c>
      <c r="E1597">
        <v>15.68</v>
      </c>
      <c r="F1597">
        <v>3.73</v>
      </c>
      <c r="G1597">
        <v>2840</v>
      </c>
      <c r="H1597" t="s">
        <v>2598</v>
      </c>
      <c r="I1597" t="s">
        <v>52</v>
      </c>
      <c r="J1597" t="s">
        <v>31</v>
      </c>
      <c r="K1597" t="s">
        <v>44</v>
      </c>
      <c r="L1597" t="s">
        <v>53</v>
      </c>
      <c r="M1597" t="s">
        <v>54</v>
      </c>
      <c r="N1597" t="s">
        <v>2382</v>
      </c>
      <c r="O1597">
        <v>0.46</v>
      </c>
      <c r="P1597" t="s">
        <v>36</v>
      </c>
      <c r="Q1597" t="s">
        <v>139</v>
      </c>
      <c r="R1597" t="s">
        <v>365</v>
      </c>
      <c r="S1597" t="s">
        <v>2599</v>
      </c>
      <c r="T1597">
        <v>33161</v>
      </c>
      <c r="U1597" s="1">
        <v>42166</v>
      </c>
      <c r="V1597" s="1">
        <v>42168</v>
      </c>
      <c r="W1597">
        <v>17</v>
      </c>
      <c r="X1597" s="6">
        <v>260.01</v>
      </c>
      <c r="Y1597">
        <v>87885</v>
      </c>
      <c r="Z1597">
        <v>2</v>
      </c>
      <c r="AA1597" s="10">
        <v>448.69</v>
      </c>
      <c r="AB1597">
        <v>13.68</v>
      </c>
      <c r="AC1597" t="s">
        <v>3058</v>
      </c>
      <c r="AD1597" t="s">
        <v>3070</v>
      </c>
      <c r="AE1597" t="str">
        <f>IF(Orders[[#This Row],[Discount]]&gt;0, "Discounted", "Non-Discounted")</f>
        <v>Discounted</v>
      </c>
      <c r="AF1597">
        <f>IF(Orders[[#This Row],[Profit]]&lt;0,Orders[[#This Row],[Profit]], 0)</f>
        <v>0</v>
      </c>
      <c r="AG1597">
        <f>IF(Orders[[#This Row],[Profit]]&gt;0,Orders[[#This Row],[Profit]], 0)</f>
        <v>1166.6300000000001</v>
      </c>
      <c r="AH1597" s="7">
        <f>IFERROR((Orders[[#This Row],[Sales]]/Orders[[#This Row],[Profit_Prodcut/]])*100, "")</f>
        <v>22.287271885687833</v>
      </c>
      <c r="AI1597" s="9">
        <f>Orders[[#This Row],[Discount]]</f>
        <v>0.05</v>
      </c>
    </row>
    <row r="1598" spans="1:35">
      <c r="A1598">
        <v>18420</v>
      </c>
      <c r="B1598" t="s">
        <v>59</v>
      </c>
      <c r="C1598" s="9">
        <v>0</v>
      </c>
      <c r="D1598" s="7">
        <v>-40.6</v>
      </c>
      <c r="E1598">
        <v>14.98</v>
      </c>
      <c r="F1598">
        <v>8.99</v>
      </c>
      <c r="G1598">
        <v>2840</v>
      </c>
      <c r="H1598" t="s">
        <v>2598</v>
      </c>
      <c r="I1598" t="s">
        <v>52</v>
      </c>
      <c r="J1598" t="s">
        <v>31</v>
      </c>
      <c r="K1598" t="s">
        <v>44</v>
      </c>
      <c r="L1598" t="s">
        <v>53</v>
      </c>
      <c r="M1598" t="s">
        <v>54</v>
      </c>
      <c r="N1598" t="s">
        <v>2600</v>
      </c>
      <c r="O1598">
        <v>0.39</v>
      </c>
      <c r="P1598" t="s">
        <v>36</v>
      </c>
      <c r="Q1598" t="s">
        <v>139</v>
      </c>
      <c r="R1598" t="s">
        <v>365</v>
      </c>
      <c r="S1598" t="s">
        <v>2599</v>
      </c>
      <c r="T1598">
        <v>33161</v>
      </c>
      <c r="U1598" s="1">
        <v>42166</v>
      </c>
      <c r="V1598" s="1">
        <v>42167</v>
      </c>
      <c r="W1598">
        <v>18</v>
      </c>
      <c r="X1598" s="6">
        <v>273.79000000000002</v>
      </c>
      <c r="Y1598">
        <v>87885</v>
      </c>
      <c r="Z1598">
        <v>1</v>
      </c>
      <c r="AA1598" s="10">
        <v>-14.83</v>
      </c>
      <c r="AB1598">
        <v>0</v>
      </c>
      <c r="AC1598" t="s">
        <v>3058</v>
      </c>
      <c r="AD1598" t="s">
        <v>3071</v>
      </c>
      <c r="AE1598" t="str">
        <f>IF(Orders[[#This Row],[Discount]]&gt;0, "Discounted", "Non-Discounted")</f>
        <v>Non-Discounted</v>
      </c>
      <c r="AF1598">
        <f>IF(Orders[[#This Row],[Profit]]&lt;0,Orders[[#This Row],[Profit]], 0)</f>
        <v>-40.6</v>
      </c>
      <c r="AG1598">
        <f>IF(Orders[[#This Row],[Profit]]&gt;0,Orders[[#This Row],[Profit]], 0)</f>
        <v>0</v>
      </c>
      <c r="AH1598" s="7" t="str">
        <f>IFERROR((Orders[[#This Row],[Sales]]/Orders[[#This Row],[Profit_Prodcut/]])*100, "")</f>
        <v/>
      </c>
      <c r="AI1598" s="9">
        <f>Orders[[#This Row],[Discount]]</f>
        <v>0</v>
      </c>
    </row>
    <row r="1599" spans="1:35">
      <c r="A1599">
        <v>18421</v>
      </c>
      <c r="B1599" t="s">
        <v>59</v>
      </c>
      <c r="C1599" s="9">
        <v>0.02</v>
      </c>
      <c r="D1599" s="7">
        <v>-294.08</v>
      </c>
      <c r="E1599">
        <v>38.76</v>
      </c>
      <c r="F1599">
        <v>13.26</v>
      </c>
      <c r="G1599">
        <v>2840</v>
      </c>
      <c r="H1599" t="s">
        <v>2598</v>
      </c>
      <c r="I1599" t="s">
        <v>52</v>
      </c>
      <c r="J1599" t="s">
        <v>31</v>
      </c>
      <c r="K1599" t="s">
        <v>32</v>
      </c>
      <c r="L1599" t="s">
        <v>96</v>
      </c>
      <c r="M1599" t="s">
        <v>62</v>
      </c>
      <c r="N1599" t="s">
        <v>2601</v>
      </c>
      <c r="O1599">
        <v>0.36</v>
      </c>
      <c r="P1599" t="s">
        <v>36</v>
      </c>
      <c r="Q1599" t="s">
        <v>139</v>
      </c>
      <c r="R1599" t="s">
        <v>365</v>
      </c>
      <c r="S1599" t="s">
        <v>2599</v>
      </c>
      <c r="T1599">
        <v>33161</v>
      </c>
      <c r="U1599" s="1">
        <v>42166</v>
      </c>
      <c r="V1599" s="1">
        <v>42167</v>
      </c>
      <c r="W1599">
        <v>1</v>
      </c>
      <c r="X1599" s="6">
        <v>44.62</v>
      </c>
      <c r="Y1599">
        <v>87885</v>
      </c>
      <c r="Z1599">
        <v>1</v>
      </c>
      <c r="AA1599" s="10">
        <v>-659.09</v>
      </c>
      <c r="AB1599">
        <v>0.91</v>
      </c>
      <c r="AC1599" t="s">
        <v>3058</v>
      </c>
      <c r="AD1599" t="s">
        <v>3070</v>
      </c>
      <c r="AE1599" t="str">
        <f>IF(Orders[[#This Row],[Discount]]&gt;0, "Discounted", "Non-Discounted")</f>
        <v>Discounted</v>
      </c>
      <c r="AF1599">
        <f>IF(Orders[[#This Row],[Profit]]&lt;0,Orders[[#This Row],[Profit]], 0)</f>
        <v>-294.08</v>
      </c>
      <c r="AG1599">
        <f>IF(Orders[[#This Row],[Profit]]&gt;0,Orders[[#This Row],[Profit]], 0)</f>
        <v>0</v>
      </c>
      <c r="AH1599" s="7" t="str">
        <f>IFERROR((Orders[[#This Row],[Sales]]/Orders[[#This Row],[Profit_Prodcut/]])*100, "")</f>
        <v/>
      </c>
      <c r="AI1599" s="9">
        <f>Orders[[#This Row],[Discount]]</f>
        <v>0.02</v>
      </c>
    </row>
    <row r="1600" spans="1:35">
      <c r="A1600">
        <v>21855</v>
      </c>
      <c r="B1600" t="s">
        <v>40</v>
      </c>
      <c r="C1600" s="9">
        <v>0.04</v>
      </c>
      <c r="D1600" s="7">
        <v>55.56</v>
      </c>
      <c r="E1600">
        <v>90.48</v>
      </c>
      <c r="F1600">
        <v>19.989999999999998</v>
      </c>
      <c r="G1600">
        <v>2847</v>
      </c>
      <c r="H1600" t="s">
        <v>2602</v>
      </c>
      <c r="I1600" t="s">
        <v>52</v>
      </c>
      <c r="J1600" t="s">
        <v>31</v>
      </c>
      <c r="K1600" t="s">
        <v>32</v>
      </c>
      <c r="L1600" t="s">
        <v>72</v>
      </c>
      <c r="M1600" t="s">
        <v>62</v>
      </c>
      <c r="N1600" t="s">
        <v>1842</v>
      </c>
      <c r="O1600">
        <v>0.4</v>
      </c>
      <c r="P1600" t="s">
        <v>36</v>
      </c>
      <c r="Q1600" t="s">
        <v>139</v>
      </c>
      <c r="R1600" t="s">
        <v>247</v>
      </c>
      <c r="S1600" t="s">
        <v>2603</v>
      </c>
      <c r="T1600">
        <v>38017</v>
      </c>
      <c r="U1600" s="1">
        <v>42103</v>
      </c>
      <c r="V1600" s="1">
        <v>42105</v>
      </c>
      <c r="W1600">
        <v>3</v>
      </c>
      <c r="X1600" s="6">
        <v>268.64</v>
      </c>
      <c r="Y1600">
        <v>85928</v>
      </c>
      <c r="Z1600">
        <v>2</v>
      </c>
      <c r="AA1600" s="10">
        <v>20.68</v>
      </c>
      <c r="AB1600">
        <v>11.19</v>
      </c>
      <c r="AC1600" t="s">
        <v>3061</v>
      </c>
      <c r="AD1600" t="s">
        <v>3070</v>
      </c>
      <c r="AE1600" t="str">
        <f>IF(Orders[[#This Row],[Discount]]&gt;0, "Discounted", "Non-Discounted")</f>
        <v>Discounted</v>
      </c>
      <c r="AF1600">
        <f>IF(Orders[[#This Row],[Profit]]&lt;0,Orders[[#This Row],[Profit]], 0)</f>
        <v>0</v>
      </c>
      <c r="AG1600">
        <f>IF(Orders[[#This Row],[Profit]]&gt;0,Orders[[#This Row],[Profit]], 0)</f>
        <v>55.56</v>
      </c>
      <c r="AH1600" s="7">
        <f>IFERROR((Orders[[#This Row],[Sales]]/Orders[[#This Row],[Profit_Prodcut/]])*100, "")</f>
        <v>483.51331893448514</v>
      </c>
      <c r="AI1600" s="9">
        <f>Orders[[#This Row],[Discount]]</f>
        <v>0.04</v>
      </c>
    </row>
    <row r="1601" spans="1:35">
      <c r="A1601">
        <v>21856</v>
      </c>
      <c r="B1601" t="s">
        <v>40</v>
      </c>
      <c r="C1601" s="9">
        <v>0.02</v>
      </c>
      <c r="D1601" s="7">
        <v>-535.33000000000004</v>
      </c>
      <c r="E1601">
        <v>9.77</v>
      </c>
      <c r="F1601">
        <v>6.02</v>
      </c>
      <c r="G1601">
        <v>2847</v>
      </c>
      <c r="H1601" t="s">
        <v>2602</v>
      </c>
      <c r="I1601" t="s">
        <v>52</v>
      </c>
      <c r="J1601" t="s">
        <v>31</v>
      </c>
      <c r="K1601" t="s">
        <v>44</v>
      </c>
      <c r="L1601" t="s">
        <v>53</v>
      </c>
      <c r="M1601" t="s">
        <v>89</v>
      </c>
      <c r="N1601" t="s">
        <v>1604</v>
      </c>
      <c r="O1601">
        <v>0.48</v>
      </c>
      <c r="P1601" t="s">
        <v>36</v>
      </c>
      <c r="Q1601" t="s">
        <v>139</v>
      </c>
      <c r="R1601" t="s">
        <v>247</v>
      </c>
      <c r="S1601" t="s">
        <v>2603</v>
      </c>
      <c r="T1601">
        <v>38017</v>
      </c>
      <c r="U1601" s="1">
        <v>42103</v>
      </c>
      <c r="V1601" s="1">
        <v>42104</v>
      </c>
      <c r="W1601">
        <v>9</v>
      </c>
      <c r="X1601" s="6">
        <v>87.68</v>
      </c>
      <c r="Y1601">
        <v>85928</v>
      </c>
      <c r="Z1601">
        <v>1</v>
      </c>
      <c r="AA1601" s="10">
        <v>-610.54999999999995</v>
      </c>
      <c r="AB1601">
        <v>1.79</v>
      </c>
      <c r="AC1601" t="s">
        <v>3061</v>
      </c>
      <c r="AD1601" t="s">
        <v>3070</v>
      </c>
      <c r="AE1601" t="str">
        <f>IF(Orders[[#This Row],[Discount]]&gt;0, "Discounted", "Non-Discounted")</f>
        <v>Discounted</v>
      </c>
      <c r="AF1601">
        <f>IF(Orders[[#This Row],[Profit]]&lt;0,Orders[[#This Row],[Profit]], 0)</f>
        <v>-535.33000000000004</v>
      </c>
      <c r="AG1601">
        <f>IF(Orders[[#This Row],[Profit]]&gt;0,Orders[[#This Row],[Profit]], 0)</f>
        <v>0</v>
      </c>
      <c r="AH1601" s="7" t="str">
        <f>IFERROR((Orders[[#This Row],[Sales]]/Orders[[#This Row],[Profit_Prodcut/]])*100, "")</f>
        <v/>
      </c>
      <c r="AI1601" s="9">
        <f>Orders[[#This Row],[Discount]]</f>
        <v>0.02</v>
      </c>
    </row>
    <row r="1602" spans="1:35">
      <c r="A1602">
        <v>21857</v>
      </c>
      <c r="B1602" t="s">
        <v>40</v>
      </c>
      <c r="C1602" s="9">
        <v>0.09</v>
      </c>
      <c r="D1602" s="7">
        <v>-208.72</v>
      </c>
      <c r="E1602">
        <v>34.99</v>
      </c>
      <c r="F1602">
        <v>7.73</v>
      </c>
      <c r="G1602">
        <v>2847</v>
      </c>
      <c r="H1602" t="s">
        <v>2602</v>
      </c>
      <c r="I1602" t="s">
        <v>52</v>
      </c>
      <c r="J1602" t="s">
        <v>31</v>
      </c>
      <c r="K1602" t="s">
        <v>32</v>
      </c>
      <c r="L1602" t="s">
        <v>33</v>
      </c>
      <c r="M1602" t="s">
        <v>62</v>
      </c>
      <c r="N1602" t="s">
        <v>104</v>
      </c>
      <c r="O1602">
        <v>0.59</v>
      </c>
      <c r="P1602" t="s">
        <v>36</v>
      </c>
      <c r="Q1602" t="s">
        <v>139</v>
      </c>
      <c r="R1602" t="s">
        <v>247</v>
      </c>
      <c r="S1602" t="s">
        <v>2603</v>
      </c>
      <c r="T1602">
        <v>38017</v>
      </c>
      <c r="U1602" s="1">
        <v>42103</v>
      </c>
      <c r="V1602" s="1">
        <v>42105</v>
      </c>
      <c r="W1602">
        <v>1</v>
      </c>
      <c r="X1602" s="6">
        <v>37.619999999999997</v>
      </c>
      <c r="Y1602">
        <v>85928</v>
      </c>
      <c r="Z1602">
        <v>2</v>
      </c>
      <c r="AA1602" s="10">
        <v>-554.80999999999995</v>
      </c>
      <c r="AB1602">
        <v>3.72</v>
      </c>
      <c r="AC1602" t="s">
        <v>3061</v>
      </c>
      <c r="AD1602" t="s">
        <v>3070</v>
      </c>
      <c r="AE1602" t="str">
        <f>IF(Orders[[#This Row],[Discount]]&gt;0, "Discounted", "Non-Discounted")</f>
        <v>Discounted</v>
      </c>
      <c r="AF1602">
        <f>IF(Orders[[#This Row],[Profit]]&lt;0,Orders[[#This Row],[Profit]], 0)</f>
        <v>-208.72</v>
      </c>
      <c r="AG1602">
        <f>IF(Orders[[#This Row],[Profit]]&gt;0,Orders[[#This Row],[Profit]], 0)</f>
        <v>0</v>
      </c>
      <c r="AH1602" s="7" t="str">
        <f>IFERROR((Orders[[#This Row],[Sales]]/Orders[[#This Row],[Profit_Prodcut/]])*100, "")</f>
        <v/>
      </c>
      <c r="AI1602" s="9">
        <f>Orders[[#This Row],[Discount]]</f>
        <v>0.09</v>
      </c>
    </row>
    <row r="1603" spans="1:35">
      <c r="A1603">
        <v>24455</v>
      </c>
      <c r="B1603" t="s">
        <v>59</v>
      </c>
      <c r="C1603" s="9">
        <v>0</v>
      </c>
      <c r="D1603" s="7">
        <v>38.89</v>
      </c>
      <c r="E1603">
        <v>49.99</v>
      </c>
      <c r="F1603">
        <v>19.989999999999998</v>
      </c>
      <c r="G1603">
        <v>2848</v>
      </c>
      <c r="H1603" t="s">
        <v>2604</v>
      </c>
      <c r="I1603" t="s">
        <v>52</v>
      </c>
      <c r="J1603" t="s">
        <v>31</v>
      </c>
      <c r="K1603" t="s">
        <v>80</v>
      </c>
      <c r="L1603" t="s">
        <v>183</v>
      </c>
      <c r="M1603" t="s">
        <v>62</v>
      </c>
      <c r="N1603" t="s">
        <v>278</v>
      </c>
      <c r="O1603">
        <v>0.41</v>
      </c>
      <c r="P1603" t="s">
        <v>36</v>
      </c>
      <c r="Q1603" t="s">
        <v>139</v>
      </c>
      <c r="R1603" t="s">
        <v>247</v>
      </c>
      <c r="S1603" t="s">
        <v>2605</v>
      </c>
      <c r="T1603">
        <v>38401</v>
      </c>
      <c r="U1603" s="1">
        <v>42161</v>
      </c>
      <c r="V1603" s="1">
        <v>42163</v>
      </c>
      <c r="W1603">
        <v>16</v>
      </c>
      <c r="X1603" s="6">
        <v>832.97</v>
      </c>
      <c r="Y1603">
        <v>85929</v>
      </c>
      <c r="Z1603">
        <v>2</v>
      </c>
      <c r="AA1603" s="10">
        <v>4.67</v>
      </c>
      <c r="AB1603">
        <v>0</v>
      </c>
      <c r="AC1603" t="s">
        <v>3058</v>
      </c>
      <c r="AD1603" t="s">
        <v>3071</v>
      </c>
      <c r="AE1603" t="str">
        <f>IF(Orders[[#This Row],[Discount]]&gt;0, "Discounted", "Non-Discounted")</f>
        <v>Non-Discounted</v>
      </c>
      <c r="AF1603">
        <f>IF(Orders[[#This Row],[Profit]]&lt;0,Orders[[#This Row],[Profit]], 0)</f>
        <v>0</v>
      </c>
      <c r="AG1603">
        <f>IF(Orders[[#This Row],[Profit]]&gt;0,Orders[[#This Row],[Profit]], 0)</f>
        <v>38.89</v>
      </c>
      <c r="AH1603" s="7">
        <f>IFERROR((Orders[[#This Row],[Sales]]/Orders[[#This Row],[Profit_Prodcut/]])*100, "")</f>
        <v>2141.8616610953973</v>
      </c>
      <c r="AI1603" s="9">
        <f>Orders[[#This Row],[Discount]]</f>
        <v>0</v>
      </c>
    </row>
    <row r="1604" spans="1:35">
      <c r="A1604">
        <v>23622</v>
      </c>
      <c r="B1604" t="s">
        <v>109</v>
      </c>
      <c r="C1604" s="9">
        <v>0.05</v>
      </c>
      <c r="D1604" s="7">
        <v>719.35</v>
      </c>
      <c r="E1604">
        <v>115.99</v>
      </c>
      <c r="F1604">
        <v>8.99</v>
      </c>
      <c r="G1604">
        <v>2851</v>
      </c>
      <c r="H1604" t="s">
        <v>2606</v>
      </c>
      <c r="I1604" t="s">
        <v>52</v>
      </c>
      <c r="J1604" t="s">
        <v>117</v>
      </c>
      <c r="K1604" t="s">
        <v>80</v>
      </c>
      <c r="L1604" t="s">
        <v>81</v>
      </c>
      <c r="M1604" t="s">
        <v>62</v>
      </c>
      <c r="N1604" t="s">
        <v>188</v>
      </c>
      <c r="O1604">
        <v>0.57999999999999996</v>
      </c>
      <c r="P1604" t="s">
        <v>36</v>
      </c>
      <c r="Q1604" t="s">
        <v>64</v>
      </c>
      <c r="R1604" t="s">
        <v>133</v>
      </c>
      <c r="S1604" t="s">
        <v>2607</v>
      </c>
      <c r="T1604">
        <v>79762</v>
      </c>
      <c r="U1604" s="1">
        <v>42103</v>
      </c>
      <c r="V1604" s="1">
        <v>42107</v>
      </c>
      <c r="W1604">
        <v>11</v>
      </c>
      <c r="X1604" s="6">
        <v>1042.54</v>
      </c>
      <c r="Y1604">
        <v>86454</v>
      </c>
      <c r="Z1604">
        <v>4</v>
      </c>
      <c r="AA1604" s="10">
        <v>69</v>
      </c>
      <c r="AB1604">
        <v>54.87</v>
      </c>
      <c r="AC1604" t="s">
        <v>3061</v>
      </c>
      <c r="AD1604" t="s">
        <v>3070</v>
      </c>
      <c r="AE1604" t="str">
        <f>IF(Orders[[#This Row],[Discount]]&gt;0, "Discounted", "Non-Discounted")</f>
        <v>Discounted</v>
      </c>
      <c r="AF1604">
        <f>IF(Orders[[#This Row],[Profit]]&lt;0,Orders[[#This Row],[Profit]], 0)</f>
        <v>0</v>
      </c>
      <c r="AG1604">
        <f>IF(Orders[[#This Row],[Profit]]&gt;0,Orders[[#This Row],[Profit]], 0)</f>
        <v>719.35</v>
      </c>
      <c r="AH1604" s="7">
        <f>IFERROR((Orders[[#This Row],[Sales]]/Orders[[#This Row],[Profit_Prodcut/]])*100, "")</f>
        <v>144.92806005421562</v>
      </c>
      <c r="AI1604" s="9">
        <f>Orders[[#This Row],[Discount]]</f>
        <v>0.05</v>
      </c>
    </row>
    <row r="1605" spans="1:35">
      <c r="A1605">
        <v>23042</v>
      </c>
      <c r="B1605" t="s">
        <v>59</v>
      </c>
      <c r="C1605" s="9">
        <v>0.08</v>
      </c>
      <c r="D1605" s="7">
        <v>-12.88</v>
      </c>
      <c r="E1605">
        <v>7.84</v>
      </c>
      <c r="F1605">
        <v>4.71</v>
      </c>
      <c r="G1605">
        <v>2855</v>
      </c>
      <c r="H1605" t="s">
        <v>2608</v>
      </c>
      <c r="I1605" t="s">
        <v>52</v>
      </c>
      <c r="J1605" t="s">
        <v>31</v>
      </c>
      <c r="K1605" t="s">
        <v>32</v>
      </c>
      <c r="L1605" t="s">
        <v>112</v>
      </c>
      <c r="M1605" t="s">
        <v>62</v>
      </c>
      <c r="N1605" t="s">
        <v>2271</v>
      </c>
      <c r="O1605">
        <v>0.35</v>
      </c>
      <c r="P1605" t="s">
        <v>36</v>
      </c>
      <c r="Q1605" t="s">
        <v>37</v>
      </c>
      <c r="R1605" t="s">
        <v>38</v>
      </c>
      <c r="S1605" t="s">
        <v>2609</v>
      </c>
      <c r="T1605">
        <v>98198</v>
      </c>
      <c r="U1605" s="1">
        <v>42025</v>
      </c>
      <c r="V1605" s="1">
        <v>42026</v>
      </c>
      <c r="W1605">
        <v>10</v>
      </c>
      <c r="X1605" s="6">
        <v>76.16</v>
      </c>
      <c r="Y1605">
        <v>87316</v>
      </c>
      <c r="Z1605">
        <v>1</v>
      </c>
      <c r="AA1605" s="10">
        <v>-16.91</v>
      </c>
      <c r="AB1605">
        <v>6.62</v>
      </c>
      <c r="AC1605" t="s">
        <v>3057</v>
      </c>
      <c r="AD1605" t="s">
        <v>3070</v>
      </c>
      <c r="AE1605" t="str">
        <f>IF(Orders[[#This Row],[Discount]]&gt;0, "Discounted", "Non-Discounted")</f>
        <v>Discounted</v>
      </c>
      <c r="AF1605">
        <f>IF(Orders[[#This Row],[Profit]]&lt;0,Orders[[#This Row],[Profit]], 0)</f>
        <v>-12.88</v>
      </c>
      <c r="AG1605">
        <f>IF(Orders[[#This Row],[Profit]]&gt;0,Orders[[#This Row],[Profit]], 0)</f>
        <v>0</v>
      </c>
      <c r="AH1605" s="7" t="str">
        <f>IFERROR((Orders[[#This Row],[Sales]]/Orders[[#This Row],[Profit_Prodcut/]])*100, "")</f>
        <v/>
      </c>
      <c r="AI1605" s="9">
        <f>Orders[[#This Row],[Discount]]</f>
        <v>0.08</v>
      </c>
    </row>
    <row r="1606" spans="1:35">
      <c r="A1606">
        <v>23043</v>
      </c>
      <c r="B1606" t="s">
        <v>59</v>
      </c>
      <c r="C1606" s="9">
        <v>0.03</v>
      </c>
      <c r="D1606" s="7">
        <v>618.13</v>
      </c>
      <c r="E1606">
        <v>105.34</v>
      </c>
      <c r="F1606">
        <v>24.49</v>
      </c>
      <c r="G1606">
        <v>2855</v>
      </c>
      <c r="H1606" t="s">
        <v>2608</v>
      </c>
      <c r="I1606" t="s">
        <v>52</v>
      </c>
      <c r="J1606" t="s">
        <v>31</v>
      </c>
      <c r="K1606" t="s">
        <v>44</v>
      </c>
      <c r="L1606" t="s">
        <v>53</v>
      </c>
      <c r="M1606" t="s">
        <v>239</v>
      </c>
      <c r="N1606" t="s">
        <v>2610</v>
      </c>
      <c r="O1606">
        <v>0.61</v>
      </c>
      <c r="P1606" t="s">
        <v>36</v>
      </c>
      <c r="Q1606" t="s">
        <v>37</v>
      </c>
      <c r="R1606" t="s">
        <v>38</v>
      </c>
      <c r="S1606" t="s">
        <v>2609</v>
      </c>
      <c r="T1606">
        <v>98198</v>
      </c>
      <c r="U1606" s="1">
        <v>42025</v>
      </c>
      <c r="V1606" s="1">
        <v>42026</v>
      </c>
      <c r="W1606">
        <v>10</v>
      </c>
      <c r="X1606" s="6">
        <v>1038.1400000000001</v>
      </c>
      <c r="Y1606">
        <v>87316</v>
      </c>
      <c r="Z1606">
        <v>1</v>
      </c>
      <c r="AA1606" s="10">
        <v>59.54</v>
      </c>
      <c r="AB1606">
        <v>32.11</v>
      </c>
      <c r="AC1606" t="s">
        <v>3057</v>
      </c>
      <c r="AD1606" t="s">
        <v>3070</v>
      </c>
      <c r="AE1606" t="str">
        <f>IF(Orders[[#This Row],[Discount]]&gt;0, "Discounted", "Non-Discounted")</f>
        <v>Discounted</v>
      </c>
      <c r="AF1606">
        <f>IF(Orders[[#This Row],[Profit]]&lt;0,Orders[[#This Row],[Profit]], 0)</f>
        <v>0</v>
      </c>
      <c r="AG1606">
        <f>IF(Orders[[#This Row],[Profit]]&gt;0,Orders[[#This Row],[Profit]], 0)</f>
        <v>618.13</v>
      </c>
      <c r="AH1606" s="7">
        <f>IFERROR((Orders[[#This Row],[Sales]]/Orders[[#This Row],[Profit_Prodcut/]])*100, "")</f>
        <v>167.94848979988032</v>
      </c>
      <c r="AI1606" s="9">
        <f>Orders[[#This Row],[Discount]]</f>
        <v>0.03</v>
      </c>
    </row>
    <row r="1607" spans="1:35">
      <c r="A1607">
        <v>23213</v>
      </c>
      <c r="B1607" t="s">
        <v>109</v>
      </c>
      <c r="C1607" s="9">
        <v>0.09</v>
      </c>
      <c r="D1607" s="7">
        <v>-14140.7</v>
      </c>
      <c r="E1607">
        <v>6783.02</v>
      </c>
      <c r="F1607">
        <v>24.49</v>
      </c>
      <c r="G1607">
        <v>2855</v>
      </c>
      <c r="H1607" t="s">
        <v>2608</v>
      </c>
      <c r="I1607" t="s">
        <v>52</v>
      </c>
      <c r="J1607" t="s">
        <v>117</v>
      </c>
      <c r="K1607" t="s">
        <v>80</v>
      </c>
      <c r="L1607" t="s">
        <v>88</v>
      </c>
      <c r="M1607" t="s">
        <v>239</v>
      </c>
      <c r="N1607" t="s">
        <v>1279</v>
      </c>
      <c r="O1607">
        <v>0.39</v>
      </c>
      <c r="P1607" t="s">
        <v>36</v>
      </c>
      <c r="Q1607" t="s">
        <v>37</v>
      </c>
      <c r="R1607" t="s">
        <v>38</v>
      </c>
      <c r="S1607" t="s">
        <v>2609</v>
      </c>
      <c r="T1607">
        <v>98198</v>
      </c>
      <c r="U1607" s="1">
        <v>42073</v>
      </c>
      <c r="V1607" s="1">
        <v>42077</v>
      </c>
      <c r="W1607">
        <v>1</v>
      </c>
      <c r="X1607" s="6">
        <v>6296</v>
      </c>
      <c r="Y1607">
        <v>87317</v>
      </c>
      <c r="Z1607">
        <v>4</v>
      </c>
      <c r="AA1607" s="10">
        <v>-224.6</v>
      </c>
      <c r="AB1607">
        <v>622.67999999999995</v>
      </c>
      <c r="AC1607" t="s">
        <v>3062</v>
      </c>
      <c r="AD1607" t="s">
        <v>3070</v>
      </c>
      <c r="AE1607" t="str">
        <f>IF(Orders[[#This Row],[Discount]]&gt;0, "Discounted", "Non-Discounted")</f>
        <v>Discounted</v>
      </c>
      <c r="AF1607">
        <f>IF(Orders[[#This Row],[Profit]]&lt;0,Orders[[#This Row],[Profit]], 0)</f>
        <v>-14140.7</v>
      </c>
      <c r="AG1607">
        <f>IF(Orders[[#This Row],[Profit]]&gt;0,Orders[[#This Row],[Profit]], 0)</f>
        <v>0</v>
      </c>
      <c r="AH1607" s="7" t="str">
        <f>IFERROR((Orders[[#This Row],[Sales]]/Orders[[#This Row],[Profit_Prodcut/]])*100, "")</f>
        <v/>
      </c>
      <c r="AI1607" s="9">
        <f>Orders[[#This Row],[Discount]]</f>
        <v>0.09</v>
      </c>
    </row>
    <row r="1608" spans="1:35">
      <c r="A1608">
        <v>18516</v>
      </c>
      <c r="B1608" t="s">
        <v>59</v>
      </c>
      <c r="C1608" s="9">
        <v>0.06</v>
      </c>
      <c r="D1608" s="7">
        <v>-8.8800000000000008</v>
      </c>
      <c r="E1608">
        <v>2.94</v>
      </c>
      <c r="F1608">
        <v>0.96</v>
      </c>
      <c r="G1608">
        <v>2858</v>
      </c>
      <c r="H1608" t="s">
        <v>2611</v>
      </c>
      <c r="I1608" t="s">
        <v>52</v>
      </c>
      <c r="J1608" t="s">
        <v>31</v>
      </c>
      <c r="K1608" t="s">
        <v>32</v>
      </c>
      <c r="L1608" t="s">
        <v>33</v>
      </c>
      <c r="M1608" t="s">
        <v>34</v>
      </c>
      <c r="N1608" t="s">
        <v>602</v>
      </c>
      <c r="O1608">
        <v>0.57999999999999996</v>
      </c>
      <c r="P1608" t="s">
        <v>36</v>
      </c>
      <c r="Q1608" t="s">
        <v>139</v>
      </c>
      <c r="R1608" t="s">
        <v>365</v>
      </c>
      <c r="S1608" t="s">
        <v>2235</v>
      </c>
      <c r="T1608">
        <v>32259</v>
      </c>
      <c r="U1608" s="1">
        <v>42141</v>
      </c>
      <c r="V1608" s="1">
        <v>42142</v>
      </c>
      <c r="W1608">
        <v>3</v>
      </c>
      <c r="X1608" s="6">
        <v>8.7899999999999991</v>
      </c>
      <c r="Y1608">
        <v>88279</v>
      </c>
      <c r="Z1608">
        <v>1</v>
      </c>
      <c r="AA1608" s="10">
        <v>-100.98</v>
      </c>
      <c r="AB1608">
        <v>0.56000000000000005</v>
      </c>
      <c r="AC1608" t="s">
        <v>3060</v>
      </c>
      <c r="AD1608" t="s">
        <v>3070</v>
      </c>
      <c r="AE1608" t="str">
        <f>IF(Orders[[#This Row],[Discount]]&gt;0, "Discounted", "Non-Discounted")</f>
        <v>Discounted</v>
      </c>
      <c r="AF1608">
        <f>IF(Orders[[#This Row],[Profit]]&lt;0,Orders[[#This Row],[Profit]], 0)</f>
        <v>-8.8800000000000008</v>
      </c>
      <c r="AG1608">
        <f>IF(Orders[[#This Row],[Profit]]&gt;0,Orders[[#This Row],[Profit]], 0)</f>
        <v>0</v>
      </c>
      <c r="AH1608" s="7" t="str">
        <f>IFERROR((Orders[[#This Row],[Sales]]/Orders[[#This Row],[Profit_Prodcut/]])*100, "")</f>
        <v/>
      </c>
      <c r="AI1608" s="9">
        <f>Orders[[#This Row],[Discount]]</f>
        <v>0.06</v>
      </c>
    </row>
    <row r="1609" spans="1:35">
      <c r="A1609">
        <v>18506</v>
      </c>
      <c r="B1609" t="s">
        <v>109</v>
      </c>
      <c r="C1609" s="9">
        <v>0.04</v>
      </c>
      <c r="D1609" s="7">
        <v>14.75</v>
      </c>
      <c r="E1609">
        <v>67.28</v>
      </c>
      <c r="F1609">
        <v>19.989999999999998</v>
      </c>
      <c r="G1609">
        <v>2858</v>
      </c>
      <c r="H1609" t="s">
        <v>2611</v>
      </c>
      <c r="I1609" t="s">
        <v>52</v>
      </c>
      <c r="J1609" t="s">
        <v>31</v>
      </c>
      <c r="K1609" t="s">
        <v>32</v>
      </c>
      <c r="L1609" t="s">
        <v>112</v>
      </c>
      <c r="M1609" t="s">
        <v>62</v>
      </c>
      <c r="N1609" t="s">
        <v>676</v>
      </c>
      <c r="O1609">
        <v>0.4</v>
      </c>
      <c r="P1609" t="s">
        <v>36</v>
      </c>
      <c r="Q1609" t="s">
        <v>139</v>
      </c>
      <c r="R1609" t="s">
        <v>365</v>
      </c>
      <c r="S1609" t="s">
        <v>2235</v>
      </c>
      <c r="T1609">
        <v>32259</v>
      </c>
      <c r="U1609" s="1">
        <v>42147</v>
      </c>
      <c r="V1609" s="1">
        <v>42152</v>
      </c>
      <c r="W1609">
        <v>30</v>
      </c>
      <c r="X1609" s="6">
        <v>2051.6799999999998</v>
      </c>
      <c r="Y1609">
        <v>88282</v>
      </c>
      <c r="Z1609">
        <v>5</v>
      </c>
      <c r="AA1609" s="10">
        <v>0.72</v>
      </c>
      <c r="AB1609">
        <v>85.49</v>
      </c>
      <c r="AC1609" t="s">
        <v>3060</v>
      </c>
      <c r="AD1609" t="s">
        <v>3070</v>
      </c>
      <c r="AE1609" t="str">
        <f>IF(Orders[[#This Row],[Discount]]&gt;0, "Discounted", "Non-Discounted")</f>
        <v>Discounted</v>
      </c>
      <c r="AF1609">
        <f>IF(Orders[[#This Row],[Profit]]&lt;0,Orders[[#This Row],[Profit]], 0)</f>
        <v>0</v>
      </c>
      <c r="AG1609">
        <f>IF(Orders[[#This Row],[Profit]]&gt;0,Orders[[#This Row],[Profit]], 0)</f>
        <v>14.75</v>
      </c>
      <c r="AH1609" s="7">
        <f>IFERROR((Orders[[#This Row],[Sales]]/Orders[[#This Row],[Profit_Prodcut/]])*100, "")</f>
        <v>13909.694915254235</v>
      </c>
      <c r="AI1609" s="9">
        <f>Orders[[#This Row],[Discount]]</f>
        <v>0.04</v>
      </c>
    </row>
    <row r="1610" spans="1:35">
      <c r="A1610">
        <v>18507</v>
      </c>
      <c r="B1610" t="s">
        <v>109</v>
      </c>
      <c r="C1610" s="9">
        <v>0.1</v>
      </c>
      <c r="D1610" s="7">
        <v>669.61</v>
      </c>
      <c r="E1610">
        <v>130.97999999999999</v>
      </c>
      <c r="F1610">
        <v>54.74</v>
      </c>
      <c r="G1610">
        <v>2858</v>
      </c>
      <c r="H1610" t="s">
        <v>2611</v>
      </c>
      <c r="I1610" t="s">
        <v>42</v>
      </c>
      <c r="J1610" t="s">
        <v>31</v>
      </c>
      <c r="K1610" t="s">
        <v>44</v>
      </c>
      <c r="L1610" t="s">
        <v>194</v>
      </c>
      <c r="M1610" t="s">
        <v>124</v>
      </c>
      <c r="N1610" t="s">
        <v>408</v>
      </c>
      <c r="O1610">
        <v>0.69</v>
      </c>
      <c r="P1610" t="s">
        <v>36</v>
      </c>
      <c r="Q1610" t="s">
        <v>139</v>
      </c>
      <c r="R1610" t="s">
        <v>365</v>
      </c>
      <c r="S1610" t="s">
        <v>2235</v>
      </c>
      <c r="T1610">
        <v>32259</v>
      </c>
      <c r="U1610" s="1">
        <v>42147</v>
      </c>
      <c r="V1610" s="1">
        <v>42147</v>
      </c>
      <c r="W1610">
        <v>42</v>
      </c>
      <c r="X1610" s="6">
        <v>5295.03</v>
      </c>
      <c r="Y1610">
        <v>88282</v>
      </c>
      <c r="Z1610">
        <v>0</v>
      </c>
      <c r="AA1610" s="10">
        <v>12.65</v>
      </c>
      <c r="AB1610">
        <v>588.34</v>
      </c>
      <c r="AC1610" t="s">
        <v>3060</v>
      </c>
      <c r="AD1610" t="s">
        <v>3070</v>
      </c>
      <c r="AE1610" t="str">
        <f>IF(Orders[[#This Row],[Discount]]&gt;0, "Discounted", "Non-Discounted")</f>
        <v>Discounted</v>
      </c>
      <c r="AF1610">
        <f>IF(Orders[[#This Row],[Profit]]&lt;0,Orders[[#This Row],[Profit]], 0)</f>
        <v>0</v>
      </c>
      <c r="AG1610">
        <f>IF(Orders[[#This Row],[Profit]]&gt;0,Orders[[#This Row],[Profit]], 0)</f>
        <v>669.61</v>
      </c>
      <c r="AH1610" s="7">
        <f>IFERROR((Orders[[#This Row],[Sales]]/Orders[[#This Row],[Profit_Prodcut/]])*100, "")</f>
        <v>790.76328011827775</v>
      </c>
      <c r="AI1610" s="9">
        <f>Orders[[#This Row],[Discount]]</f>
        <v>0.1</v>
      </c>
    </row>
    <row r="1611" spans="1:35">
      <c r="A1611">
        <v>18508</v>
      </c>
      <c r="B1611" t="s">
        <v>109</v>
      </c>
      <c r="C1611" s="9">
        <v>0.04</v>
      </c>
      <c r="D1611" s="7">
        <v>213</v>
      </c>
      <c r="E1611">
        <v>2.78</v>
      </c>
      <c r="F1611">
        <v>1.25</v>
      </c>
      <c r="G1611">
        <v>2858</v>
      </c>
      <c r="H1611" t="s">
        <v>2611</v>
      </c>
      <c r="I1611" t="s">
        <v>52</v>
      </c>
      <c r="J1611" t="s">
        <v>31</v>
      </c>
      <c r="K1611" t="s">
        <v>32</v>
      </c>
      <c r="L1611" t="s">
        <v>33</v>
      </c>
      <c r="M1611" t="s">
        <v>34</v>
      </c>
      <c r="N1611" t="s">
        <v>2208</v>
      </c>
      <c r="O1611">
        <v>0.59</v>
      </c>
      <c r="P1611" t="s">
        <v>36</v>
      </c>
      <c r="Q1611" t="s">
        <v>139</v>
      </c>
      <c r="R1611" t="s">
        <v>365</v>
      </c>
      <c r="S1611" t="s">
        <v>2235</v>
      </c>
      <c r="T1611">
        <v>32259</v>
      </c>
      <c r="U1611" s="1">
        <v>42147</v>
      </c>
      <c r="V1611" s="1">
        <v>42147</v>
      </c>
      <c r="W1611">
        <v>28</v>
      </c>
      <c r="X1611" s="6">
        <v>80.27</v>
      </c>
      <c r="Y1611">
        <v>88282</v>
      </c>
      <c r="Z1611">
        <v>0</v>
      </c>
      <c r="AA1611" s="10">
        <v>265.35000000000002</v>
      </c>
      <c r="AB1611">
        <v>3.34</v>
      </c>
      <c r="AC1611" t="s">
        <v>3060</v>
      </c>
      <c r="AD1611" t="s">
        <v>3070</v>
      </c>
      <c r="AE1611" t="str">
        <f>IF(Orders[[#This Row],[Discount]]&gt;0, "Discounted", "Non-Discounted")</f>
        <v>Discounted</v>
      </c>
      <c r="AF1611">
        <f>IF(Orders[[#This Row],[Profit]]&lt;0,Orders[[#This Row],[Profit]], 0)</f>
        <v>0</v>
      </c>
      <c r="AG1611">
        <f>IF(Orders[[#This Row],[Profit]]&gt;0,Orders[[#This Row],[Profit]], 0)</f>
        <v>213</v>
      </c>
      <c r="AH1611" s="7">
        <f>IFERROR((Orders[[#This Row],[Sales]]/Orders[[#This Row],[Profit_Prodcut/]])*100, "")</f>
        <v>37.685446009389665</v>
      </c>
      <c r="AI1611" s="9">
        <f>Orders[[#This Row],[Discount]]</f>
        <v>0.04</v>
      </c>
    </row>
    <row r="1612" spans="1:35">
      <c r="A1612">
        <v>20270</v>
      </c>
      <c r="B1612" t="s">
        <v>40</v>
      </c>
      <c r="C1612" s="9">
        <v>0.03</v>
      </c>
      <c r="D1612" s="7">
        <v>-8.39</v>
      </c>
      <c r="E1612">
        <v>142.86000000000001</v>
      </c>
      <c r="F1612">
        <v>19.989999999999998</v>
      </c>
      <c r="G1612">
        <v>2859</v>
      </c>
      <c r="H1612" t="s">
        <v>2612</v>
      </c>
      <c r="I1612" t="s">
        <v>52</v>
      </c>
      <c r="J1612" t="s">
        <v>31</v>
      </c>
      <c r="K1612" t="s">
        <v>32</v>
      </c>
      <c r="L1612" t="s">
        <v>144</v>
      </c>
      <c r="M1612" t="s">
        <v>62</v>
      </c>
      <c r="N1612" t="s">
        <v>1675</v>
      </c>
      <c r="O1612">
        <v>0.56000000000000005</v>
      </c>
      <c r="P1612" t="s">
        <v>36</v>
      </c>
      <c r="Q1612" t="s">
        <v>139</v>
      </c>
      <c r="R1612" t="s">
        <v>365</v>
      </c>
      <c r="S1612" t="s">
        <v>284</v>
      </c>
      <c r="T1612">
        <v>32601</v>
      </c>
      <c r="U1612" s="1">
        <v>42095</v>
      </c>
      <c r="V1612" s="1">
        <v>42097</v>
      </c>
      <c r="W1612">
        <v>23</v>
      </c>
      <c r="X1612" s="6">
        <v>3292.02</v>
      </c>
      <c r="Y1612">
        <v>88281</v>
      </c>
      <c r="Z1612">
        <v>2</v>
      </c>
      <c r="AA1612" s="10">
        <v>-0.25</v>
      </c>
      <c r="AB1612">
        <v>101.82</v>
      </c>
      <c r="AC1612" t="s">
        <v>3061</v>
      </c>
      <c r="AD1612" t="s">
        <v>3070</v>
      </c>
      <c r="AE1612" t="str">
        <f>IF(Orders[[#This Row],[Discount]]&gt;0, "Discounted", "Non-Discounted")</f>
        <v>Discounted</v>
      </c>
      <c r="AF1612">
        <f>IF(Orders[[#This Row],[Profit]]&lt;0,Orders[[#This Row],[Profit]], 0)</f>
        <v>-8.39</v>
      </c>
      <c r="AG1612">
        <f>IF(Orders[[#This Row],[Profit]]&gt;0,Orders[[#This Row],[Profit]], 0)</f>
        <v>0</v>
      </c>
      <c r="AH1612" s="7" t="str">
        <f>IFERROR((Orders[[#This Row],[Sales]]/Orders[[#This Row],[Profit_Prodcut/]])*100, "")</f>
        <v/>
      </c>
      <c r="AI1612" s="9">
        <f>Orders[[#This Row],[Discount]]</f>
        <v>0.03</v>
      </c>
    </row>
    <row r="1613" spans="1:35">
      <c r="A1613">
        <v>23238</v>
      </c>
      <c r="B1613" t="s">
        <v>59</v>
      </c>
      <c r="C1613" s="9">
        <v>0.05</v>
      </c>
      <c r="D1613" s="7">
        <v>4.9000000000000004</v>
      </c>
      <c r="E1613">
        <v>20.99</v>
      </c>
      <c r="F1613">
        <v>4.8099999999999996</v>
      </c>
      <c r="G1613">
        <v>2861</v>
      </c>
      <c r="H1613" t="s">
        <v>2613</v>
      </c>
      <c r="I1613" t="s">
        <v>52</v>
      </c>
      <c r="J1613" t="s">
        <v>31</v>
      </c>
      <c r="K1613" t="s">
        <v>80</v>
      </c>
      <c r="L1613" t="s">
        <v>81</v>
      </c>
      <c r="M1613" t="s">
        <v>89</v>
      </c>
      <c r="N1613" t="s">
        <v>478</v>
      </c>
      <c r="O1613">
        <v>0.57999999999999996</v>
      </c>
      <c r="P1613" t="s">
        <v>36</v>
      </c>
      <c r="Q1613" t="s">
        <v>64</v>
      </c>
      <c r="R1613" t="s">
        <v>186</v>
      </c>
      <c r="S1613" t="s">
        <v>2614</v>
      </c>
      <c r="T1613">
        <v>67601</v>
      </c>
      <c r="U1613" s="1">
        <v>42063</v>
      </c>
      <c r="V1613" s="1">
        <v>42063</v>
      </c>
      <c r="W1613">
        <v>11</v>
      </c>
      <c r="X1613" s="6">
        <v>199.43</v>
      </c>
      <c r="Y1613">
        <v>88280</v>
      </c>
      <c r="Z1613">
        <v>0</v>
      </c>
      <c r="AA1613" s="10">
        <v>2.46</v>
      </c>
      <c r="AB1613">
        <v>10.5</v>
      </c>
      <c r="AC1613" t="s">
        <v>3059</v>
      </c>
      <c r="AD1613" t="s">
        <v>3070</v>
      </c>
      <c r="AE1613" t="str">
        <f>IF(Orders[[#This Row],[Discount]]&gt;0, "Discounted", "Non-Discounted")</f>
        <v>Discounted</v>
      </c>
      <c r="AF1613">
        <f>IF(Orders[[#This Row],[Profit]]&lt;0,Orders[[#This Row],[Profit]], 0)</f>
        <v>0</v>
      </c>
      <c r="AG1613">
        <f>IF(Orders[[#This Row],[Profit]]&gt;0,Orders[[#This Row],[Profit]], 0)</f>
        <v>4.9000000000000004</v>
      </c>
      <c r="AH1613" s="7">
        <f>IFERROR((Orders[[#This Row],[Sales]]/Orders[[#This Row],[Profit_Prodcut/]])*100, "")</f>
        <v>4069.9999999999995</v>
      </c>
      <c r="AI1613" s="9">
        <f>Orders[[#This Row],[Discount]]</f>
        <v>0.05</v>
      </c>
    </row>
    <row r="1614" spans="1:35">
      <c r="A1614">
        <v>25932</v>
      </c>
      <c r="B1614" t="s">
        <v>28</v>
      </c>
      <c r="C1614" s="9">
        <v>0</v>
      </c>
      <c r="D1614" s="7">
        <v>76.39</v>
      </c>
      <c r="E1614">
        <v>12.22</v>
      </c>
      <c r="F1614">
        <v>2.85</v>
      </c>
      <c r="G1614">
        <v>2862</v>
      </c>
      <c r="H1614" t="s">
        <v>2615</v>
      </c>
      <c r="I1614" t="s">
        <v>52</v>
      </c>
      <c r="J1614" t="s">
        <v>31</v>
      </c>
      <c r="K1614" t="s">
        <v>44</v>
      </c>
      <c r="L1614" t="s">
        <v>53</v>
      </c>
      <c r="M1614" t="s">
        <v>54</v>
      </c>
      <c r="N1614" t="s">
        <v>2400</v>
      </c>
      <c r="O1614">
        <v>0.55000000000000004</v>
      </c>
      <c r="P1614" t="s">
        <v>36</v>
      </c>
      <c r="Q1614" t="s">
        <v>64</v>
      </c>
      <c r="R1614" t="s">
        <v>499</v>
      </c>
      <c r="S1614" t="s">
        <v>2616</v>
      </c>
      <c r="T1614">
        <v>68128</v>
      </c>
      <c r="U1614" s="1">
        <v>42105</v>
      </c>
      <c r="V1614" s="1">
        <v>42106</v>
      </c>
      <c r="W1614">
        <v>9</v>
      </c>
      <c r="X1614" s="6">
        <v>110.71</v>
      </c>
      <c r="Y1614">
        <v>88278</v>
      </c>
      <c r="Z1614">
        <v>1</v>
      </c>
      <c r="AA1614" s="10">
        <v>69</v>
      </c>
      <c r="AB1614">
        <v>0</v>
      </c>
      <c r="AC1614" t="s">
        <v>3061</v>
      </c>
      <c r="AD1614" t="s">
        <v>3071</v>
      </c>
      <c r="AE1614" t="str">
        <f>IF(Orders[[#This Row],[Discount]]&gt;0, "Discounted", "Non-Discounted")</f>
        <v>Non-Discounted</v>
      </c>
      <c r="AF1614">
        <f>IF(Orders[[#This Row],[Profit]]&lt;0,Orders[[#This Row],[Profit]], 0)</f>
        <v>0</v>
      </c>
      <c r="AG1614">
        <f>IF(Orders[[#This Row],[Profit]]&gt;0,Orders[[#This Row],[Profit]], 0)</f>
        <v>76.39</v>
      </c>
      <c r="AH1614" s="7">
        <f>IFERROR((Orders[[#This Row],[Sales]]/Orders[[#This Row],[Profit_Prodcut/]])*100, "")</f>
        <v>144.92734651132346</v>
      </c>
      <c r="AI1614" s="9">
        <f>Orders[[#This Row],[Discount]]</f>
        <v>0</v>
      </c>
    </row>
    <row r="1615" spans="1:35">
      <c r="A1615">
        <v>23136</v>
      </c>
      <c r="B1615" t="s">
        <v>50</v>
      </c>
      <c r="C1615" s="9">
        <v>0.01</v>
      </c>
      <c r="D1615" s="7">
        <v>-36.770000000000003</v>
      </c>
      <c r="E1615">
        <v>13.79</v>
      </c>
      <c r="F1615">
        <v>8.7799999999999994</v>
      </c>
      <c r="G1615">
        <v>2865</v>
      </c>
      <c r="H1615" t="s">
        <v>2617</v>
      </c>
      <c r="I1615" t="s">
        <v>52</v>
      </c>
      <c r="J1615" t="s">
        <v>31</v>
      </c>
      <c r="K1615" t="s">
        <v>44</v>
      </c>
      <c r="L1615" t="s">
        <v>53</v>
      </c>
      <c r="M1615" t="s">
        <v>62</v>
      </c>
      <c r="N1615" t="s">
        <v>705</v>
      </c>
      <c r="O1615">
        <v>0.43</v>
      </c>
      <c r="P1615" t="s">
        <v>36</v>
      </c>
      <c r="Q1615" t="s">
        <v>64</v>
      </c>
      <c r="R1615" t="s">
        <v>133</v>
      </c>
      <c r="S1615" t="s">
        <v>2618</v>
      </c>
      <c r="T1615">
        <v>75460</v>
      </c>
      <c r="U1615" s="1">
        <v>42058</v>
      </c>
      <c r="V1615" s="1">
        <v>42060</v>
      </c>
      <c r="W1615">
        <v>4</v>
      </c>
      <c r="X1615" s="6">
        <v>56.68</v>
      </c>
      <c r="Y1615">
        <v>90871</v>
      </c>
      <c r="Z1615">
        <v>2</v>
      </c>
      <c r="AA1615" s="10">
        <v>-64.87</v>
      </c>
      <c r="AB1615">
        <v>0.56999999999999995</v>
      </c>
      <c r="AC1615" t="s">
        <v>3059</v>
      </c>
      <c r="AD1615" t="s">
        <v>3070</v>
      </c>
      <c r="AE1615" t="str">
        <f>IF(Orders[[#This Row],[Discount]]&gt;0, "Discounted", "Non-Discounted")</f>
        <v>Discounted</v>
      </c>
      <c r="AF1615">
        <f>IF(Orders[[#This Row],[Profit]]&lt;0,Orders[[#This Row],[Profit]], 0)</f>
        <v>-36.770000000000003</v>
      </c>
      <c r="AG1615">
        <f>IF(Orders[[#This Row],[Profit]]&gt;0,Orders[[#This Row],[Profit]], 0)</f>
        <v>0</v>
      </c>
      <c r="AH1615" s="7" t="str">
        <f>IFERROR((Orders[[#This Row],[Sales]]/Orders[[#This Row],[Profit_Prodcut/]])*100, "")</f>
        <v/>
      </c>
      <c r="AI1615" s="9">
        <f>Orders[[#This Row],[Discount]]</f>
        <v>0.01</v>
      </c>
    </row>
    <row r="1616" spans="1:35">
      <c r="A1616">
        <v>23137</v>
      </c>
      <c r="B1616" t="s">
        <v>50</v>
      </c>
      <c r="C1616" s="9">
        <v>0.04</v>
      </c>
      <c r="D1616" s="7">
        <v>87.03</v>
      </c>
      <c r="E1616">
        <v>33.29</v>
      </c>
      <c r="F1616">
        <v>8.74</v>
      </c>
      <c r="G1616">
        <v>2865</v>
      </c>
      <c r="H1616" t="s">
        <v>2617</v>
      </c>
      <c r="I1616" t="s">
        <v>52</v>
      </c>
      <c r="J1616" t="s">
        <v>31</v>
      </c>
      <c r="K1616" t="s">
        <v>32</v>
      </c>
      <c r="L1616" t="s">
        <v>144</v>
      </c>
      <c r="M1616" t="s">
        <v>62</v>
      </c>
      <c r="N1616" t="s">
        <v>2619</v>
      </c>
      <c r="O1616">
        <v>0.61</v>
      </c>
      <c r="P1616" t="s">
        <v>36</v>
      </c>
      <c r="Q1616" t="s">
        <v>64</v>
      </c>
      <c r="R1616" t="s">
        <v>133</v>
      </c>
      <c r="S1616" t="s">
        <v>2618</v>
      </c>
      <c r="T1616">
        <v>75460</v>
      </c>
      <c r="U1616" s="1">
        <v>42058</v>
      </c>
      <c r="V1616" s="1">
        <v>42059</v>
      </c>
      <c r="W1616">
        <v>8</v>
      </c>
      <c r="X1616" s="6">
        <v>273.33999999999997</v>
      </c>
      <c r="Y1616">
        <v>90871</v>
      </c>
      <c r="Z1616">
        <v>1</v>
      </c>
      <c r="AA1616" s="10">
        <v>31.84</v>
      </c>
      <c r="AB1616">
        <v>11.39</v>
      </c>
      <c r="AC1616" t="s">
        <v>3059</v>
      </c>
      <c r="AD1616" t="s">
        <v>3070</v>
      </c>
      <c r="AE1616" t="str">
        <f>IF(Orders[[#This Row],[Discount]]&gt;0, "Discounted", "Non-Discounted")</f>
        <v>Discounted</v>
      </c>
      <c r="AF1616">
        <f>IF(Orders[[#This Row],[Profit]]&lt;0,Orders[[#This Row],[Profit]], 0)</f>
        <v>0</v>
      </c>
      <c r="AG1616">
        <f>IF(Orders[[#This Row],[Profit]]&gt;0,Orders[[#This Row],[Profit]], 0)</f>
        <v>87.03</v>
      </c>
      <c r="AH1616" s="7">
        <f>IFERROR((Orders[[#This Row],[Sales]]/Orders[[#This Row],[Profit_Prodcut/]])*100, "")</f>
        <v>314.07560611283458</v>
      </c>
      <c r="AI1616" s="9">
        <f>Orders[[#This Row],[Discount]]</f>
        <v>0.04</v>
      </c>
    </row>
    <row r="1617" spans="1:35">
      <c r="A1617">
        <v>1529</v>
      </c>
      <c r="B1617" t="s">
        <v>28</v>
      </c>
      <c r="C1617" s="9">
        <v>0.01</v>
      </c>
      <c r="D1617" s="7">
        <v>-582.65</v>
      </c>
      <c r="E1617">
        <v>125.99</v>
      </c>
      <c r="F1617">
        <v>8.99</v>
      </c>
      <c r="G1617">
        <v>2867</v>
      </c>
      <c r="H1617" t="s">
        <v>2620</v>
      </c>
      <c r="I1617" t="s">
        <v>52</v>
      </c>
      <c r="J1617" t="s">
        <v>31</v>
      </c>
      <c r="K1617" t="s">
        <v>80</v>
      </c>
      <c r="L1617" t="s">
        <v>81</v>
      </c>
      <c r="M1617" t="s">
        <v>62</v>
      </c>
      <c r="N1617" t="s">
        <v>468</v>
      </c>
      <c r="O1617">
        <v>0.59</v>
      </c>
      <c r="P1617" t="s">
        <v>36</v>
      </c>
      <c r="Q1617" t="s">
        <v>56</v>
      </c>
      <c r="R1617" t="s">
        <v>1011</v>
      </c>
      <c r="S1617" t="s">
        <v>38</v>
      </c>
      <c r="T1617">
        <v>20016</v>
      </c>
      <c r="U1617" s="1">
        <v>42111</v>
      </c>
      <c r="V1617" s="1">
        <v>42112</v>
      </c>
      <c r="W1617">
        <v>2</v>
      </c>
      <c r="X1617" s="6">
        <v>226.88</v>
      </c>
      <c r="Y1617">
        <v>11013</v>
      </c>
      <c r="Z1617">
        <v>1</v>
      </c>
      <c r="AA1617" s="10">
        <v>-256.81</v>
      </c>
      <c r="AB1617">
        <v>2.29</v>
      </c>
      <c r="AC1617" t="s">
        <v>3061</v>
      </c>
      <c r="AD1617" t="s">
        <v>3070</v>
      </c>
      <c r="AE1617" t="str">
        <f>IF(Orders[[#This Row],[Discount]]&gt;0, "Discounted", "Non-Discounted")</f>
        <v>Discounted</v>
      </c>
      <c r="AF1617">
        <f>IF(Orders[[#This Row],[Profit]]&lt;0,Orders[[#This Row],[Profit]], 0)</f>
        <v>-582.65</v>
      </c>
      <c r="AG1617">
        <f>IF(Orders[[#This Row],[Profit]]&gt;0,Orders[[#This Row],[Profit]], 0)</f>
        <v>0</v>
      </c>
      <c r="AH1617" s="7" t="str">
        <f>IFERROR((Orders[[#This Row],[Sales]]/Orders[[#This Row],[Profit_Prodcut/]])*100, "")</f>
        <v/>
      </c>
      <c r="AI1617" s="9">
        <f>Orders[[#This Row],[Discount]]</f>
        <v>0.01</v>
      </c>
    </row>
    <row r="1618" spans="1:35">
      <c r="A1618">
        <v>18998</v>
      </c>
      <c r="B1618" t="s">
        <v>28</v>
      </c>
      <c r="C1618" s="9">
        <v>0.03</v>
      </c>
      <c r="D1618" s="7">
        <v>3602.13</v>
      </c>
      <c r="E1618">
        <v>896.99</v>
      </c>
      <c r="F1618">
        <v>19.989999999999998</v>
      </c>
      <c r="G1618">
        <v>2868</v>
      </c>
      <c r="H1618" t="s">
        <v>2621</v>
      </c>
      <c r="I1618" t="s">
        <v>52</v>
      </c>
      <c r="J1618" t="s">
        <v>31</v>
      </c>
      <c r="K1618" t="s">
        <v>32</v>
      </c>
      <c r="L1618" t="s">
        <v>112</v>
      </c>
      <c r="M1618" t="s">
        <v>62</v>
      </c>
      <c r="N1618" t="s">
        <v>162</v>
      </c>
      <c r="O1618">
        <v>0.38</v>
      </c>
      <c r="P1618" t="s">
        <v>36</v>
      </c>
      <c r="Q1618" t="s">
        <v>37</v>
      </c>
      <c r="R1618" t="s">
        <v>38</v>
      </c>
      <c r="S1618" t="s">
        <v>2622</v>
      </c>
      <c r="T1618">
        <v>98026</v>
      </c>
      <c r="U1618" s="1">
        <v>42012</v>
      </c>
      <c r="V1618" s="1">
        <v>42014</v>
      </c>
      <c r="W1618">
        <v>6</v>
      </c>
      <c r="X1618" s="6">
        <v>5220.4799999999996</v>
      </c>
      <c r="Y1618">
        <v>85826</v>
      </c>
      <c r="Z1618">
        <v>2</v>
      </c>
      <c r="AA1618" s="10">
        <v>69</v>
      </c>
      <c r="AB1618">
        <v>161.46</v>
      </c>
      <c r="AC1618" t="s">
        <v>3057</v>
      </c>
      <c r="AD1618" t="s">
        <v>3070</v>
      </c>
      <c r="AE1618" t="str">
        <f>IF(Orders[[#This Row],[Discount]]&gt;0, "Discounted", "Non-Discounted")</f>
        <v>Discounted</v>
      </c>
      <c r="AF1618">
        <f>IF(Orders[[#This Row],[Profit]]&lt;0,Orders[[#This Row],[Profit]], 0)</f>
        <v>0</v>
      </c>
      <c r="AG1618">
        <f>IF(Orders[[#This Row],[Profit]]&gt;0,Orders[[#This Row],[Profit]], 0)</f>
        <v>3602.13</v>
      </c>
      <c r="AH1618" s="7">
        <f>IFERROR((Orders[[#This Row],[Sales]]/Orders[[#This Row],[Profit_Prodcut/]])*100, "")</f>
        <v>144.92758451249676</v>
      </c>
      <c r="AI1618" s="9">
        <f>Orders[[#This Row],[Discount]]</f>
        <v>0.03</v>
      </c>
    </row>
    <row r="1619" spans="1:35">
      <c r="A1619">
        <v>19529</v>
      </c>
      <c r="B1619" t="s">
        <v>28</v>
      </c>
      <c r="C1619" s="9">
        <v>0.01</v>
      </c>
      <c r="D1619" s="7">
        <v>-582.65</v>
      </c>
      <c r="E1619">
        <v>125.99</v>
      </c>
      <c r="F1619">
        <v>8.99</v>
      </c>
      <c r="G1619">
        <v>2868</v>
      </c>
      <c r="H1619" t="s">
        <v>2621</v>
      </c>
      <c r="I1619" t="s">
        <v>52</v>
      </c>
      <c r="J1619" t="s">
        <v>31</v>
      </c>
      <c r="K1619" t="s">
        <v>80</v>
      </c>
      <c r="L1619" t="s">
        <v>81</v>
      </c>
      <c r="M1619" t="s">
        <v>62</v>
      </c>
      <c r="N1619" t="s">
        <v>468</v>
      </c>
      <c r="O1619">
        <v>0.59</v>
      </c>
      <c r="P1619" t="s">
        <v>36</v>
      </c>
      <c r="Q1619" t="s">
        <v>37</v>
      </c>
      <c r="R1619" t="s">
        <v>38</v>
      </c>
      <c r="S1619" t="s">
        <v>2622</v>
      </c>
      <c r="T1619">
        <v>98026</v>
      </c>
      <c r="U1619" s="1">
        <v>42111</v>
      </c>
      <c r="V1619" s="1">
        <v>42112</v>
      </c>
      <c r="W1619">
        <v>1</v>
      </c>
      <c r="X1619" s="6">
        <v>113.44</v>
      </c>
      <c r="Y1619">
        <v>85827</v>
      </c>
      <c r="Z1619">
        <v>1</v>
      </c>
      <c r="AA1619" s="10">
        <v>-513.62</v>
      </c>
      <c r="AB1619">
        <v>1.1499999999999999</v>
      </c>
      <c r="AC1619" t="s">
        <v>3061</v>
      </c>
      <c r="AD1619" t="s">
        <v>3070</v>
      </c>
      <c r="AE1619" t="str">
        <f>IF(Orders[[#This Row],[Discount]]&gt;0, "Discounted", "Non-Discounted")</f>
        <v>Discounted</v>
      </c>
      <c r="AF1619">
        <f>IF(Orders[[#This Row],[Profit]]&lt;0,Orders[[#This Row],[Profit]], 0)</f>
        <v>-582.65</v>
      </c>
      <c r="AG1619">
        <f>IF(Orders[[#This Row],[Profit]]&gt;0,Orders[[#This Row],[Profit]], 0)</f>
        <v>0</v>
      </c>
      <c r="AH1619" s="7" t="str">
        <f>IFERROR((Orders[[#This Row],[Sales]]/Orders[[#This Row],[Profit_Prodcut/]])*100, "")</f>
        <v/>
      </c>
      <c r="AI1619" s="9">
        <f>Orders[[#This Row],[Discount]]</f>
        <v>0.01</v>
      </c>
    </row>
    <row r="1620" spans="1:35">
      <c r="A1620">
        <v>19293</v>
      </c>
      <c r="B1620" t="s">
        <v>40</v>
      </c>
      <c r="C1620" s="9">
        <v>0.08</v>
      </c>
      <c r="D1620" s="7">
        <v>-66.58</v>
      </c>
      <c r="E1620">
        <v>15.99</v>
      </c>
      <c r="F1620">
        <v>13.18</v>
      </c>
      <c r="G1620">
        <v>2868</v>
      </c>
      <c r="H1620" t="s">
        <v>2621</v>
      </c>
      <c r="I1620" t="s">
        <v>30</v>
      </c>
      <c r="J1620" t="s">
        <v>31</v>
      </c>
      <c r="K1620" t="s">
        <v>32</v>
      </c>
      <c r="L1620" t="s">
        <v>112</v>
      </c>
      <c r="M1620" t="s">
        <v>62</v>
      </c>
      <c r="N1620" t="s">
        <v>641</v>
      </c>
      <c r="O1620">
        <v>0.37</v>
      </c>
      <c r="P1620" t="s">
        <v>36</v>
      </c>
      <c r="Q1620" t="s">
        <v>37</v>
      </c>
      <c r="R1620" t="s">
        <v>38</v>
      </c>
      <c r="S1620" t="s">
        <v>2622</v>
      </c>
      <c r="T1620">
        <v>98026</v>
      </c>
      <c r="U1620" s="1">
        <v>42149</v>
      </c>
      <c r="V1620" s="1">
        <v>42151</v>
      </c>
      <c r="W1620">
        <v>4</v>
      </c>
      <c r="X1620" s="6">
        <v>66.02</v>
      </c>
      <c r="Y1620">
        <v>85828</v>
      </c>
      <c r="Z1620">
        <v>2</v>
      </c>
      <c r="AA1620" s="10">
        <v>-100.86</v>
      </c>
      <c r="AB1620">
        <v>5.74</v>
      </c>
      <c r="AC1620" t="s">
        <v>3060</v>
      </c>
      <c r="AD1620" t="s">
        <v>3070</v>
      </c>
      <c r="AE1620" t="str">
        <f>IF(Orders[[#This Row],[Discount]]&gt;0, "Discounted", "Non-Discounted")</f>
        <v>Discounted</v>
      </c>
      <c r="AF1620">
        <f>IF(Orders[[#This Row],[Profit]]&lt;0,Orders[[#This Row],[Profit]], 0)</f>
        <v>-66.58</v>
      </c>
      <c r="AG1620">
        <f>IF(Orders[[#This Row],[Profit]]&gt;0,Orders[[#This Row],[Profit]], 0)</f>
        <v>0</v>
      </c>
      <c r="AH1620" s="7" t="str">
        <f>IFERROR((Orders[[#This Row],[Sales]]/Orders[[#This Row],[Profit_Prodcut/]])*100, "")</f>
        <v/>
      </c>
      <c r="AI1620" s="9">
        <f>Orders[[#This Row],[Discount]]</f>
        <v>0.08</v>
      </c>
    </row>
    <row r="1621" spans="1:35">
      <c r="A1621">
        <v>25724</v>
      </c>
      <c r="B1621" t="s">
        <v>59</v>
      </c>
      <c r="C1621" s="9">
        <v>7.0000000000000007E-2</v>
      </c>
      <c r="D1621" s="7">
        <v>441.59</v>
      </c>
      <c r="E1621">
        <v>2.89</v>
      </c>
      <c r="F1621">
        <v>0.5</v>
      </c>
      <c r="G1621">
        <v>2873</v>
      </c>
      <c r="H1621" t="s">
        <v>2623</v>
      </c>
      <c r="I1621" t="s">
        <v>52</v>
      </c>
      <c r="J1621" t="s">
        <v>61</v>
      </c>
      <c r="K1621" t="s">
        <v>32</v>
      </c>
      <c r="L1621" t="s">
        <v>137</v>
      </c>
      <c r="M1621" t="s">
        <v>62</v>
      </c>
      <c r="N1621" t="s">
        <v>792</v>
      </c>
      <c r="O1621">
        <v>0.38</v>
      </c>
      <c r="P1621" t="s">
        <v>36</v>
      </c>
      <c r="Q1621" t="s">
        <v>139</v>
      </c>
      <c r="R1621" t="s">
        <v>365</v>
      </c>
      <c r="S1621" t="s">
        <v>2624</v>
      </c>
      <c r="T1621">
        <v>33012</v>
      </c>
      <c r="U1621" s="1">
        <v>42026</v>
      </c>
      <c r="V1621" s="1">
        <v>42028</v>
      </c>
      <c r="W1621">
        <v>12</v>
      </c>
      <c r="X1621" s="6">
        <v>33.020000000000003</v>
      </c>
      <c r="Y1621">
        <v>89872</v>
      </c>
      <c r="Z1621">
        <v>2</v>
      </c>
      <c r="AA1621" s="10">
        <v>1337.35</v>
      </c>
      <c r="AB1621">
        <v>2.4900000000000002</v>
      </c>
      <c r="AC1621" t="s">
        <v>3057</v>
      </c>
      <c r="AD1621" t="s">
        <v>3070</v>
      </c>
      <c r="AE1621" t="str">
        <f>IF(Orders[[#This Row],[Discount]]&gt;0, "Discounted", "Non-Discounted")</f>
        <v>Discounted</v>
      </c>
      <c r="AF1621">
        <f>IF(Orders[[#This Row],[Profit]]&lt;0,Orders[[#This Row],[Profit]], 0)</f>
        <v>0</v>
      </c>
      <c r="AG1621">
        <f>IF(Orders[[#This Row],[Profit]]&gt;0,Orders[[#This Row],[Profit]], 0)</f>
        <v>441.59</v>
      </c>
      <c r="AH1621" s="7">
        <f>IFERROR((Orders[[#This Row],[Sales]]/Orders[[#This Row],[Profit_Prodcut/]])*100, "")</f>
        <v>7.4775244004619683</v>
      </c>
      <c r="AI1621" s="9">
        <f>Orders[[#This Row],[Discount]]</f>
        <v>7.0000000000000007E-2</v>
      </c>
    </row>
    <row r="1622" spans="1:35">
      <c r="A1622">
        <v>25725</v>
      </c>
      <c r="B1622" t="s">
        <v>59</v>
      </c>
      <c r="C1622" s="9">
        <v>0</v>
      </c>
      <c r="D1622" s="7">
        <v>394.17</v>
      </c>
      <c r="E1622">
        <v>217.85</v>
      </c>
      <c r="F1622">
        <v>29.1</v>
      </c>
      <c r="G1622">
        <v>2873</v>
      </c>
      <c r="H1622" t="s">
        <v>2623</v>
      </c>
      <c r="I1622" t="s">
        <v>42</v>
      </c>
      <c r="J1622" t="s">
        <v>61</v>
      </c>
      <c r="K1622" t="s">
        <v>44</v>
      </c>
      <c r="L1622" t="s">
        <v>155</v>
      </c>
      <c r="M1622" t="s">
        <v>124</v>
      </c>
      <c r="N1622" t="s">
        <v>2625</v>
      </c>
      <c r="O1622">
        <v>0.68</v>
      </c>
      <c r="P1622" t="s">
        <v>36</v>
      </c>
      <c r="Q1622" t="s">
        <v>139</v>
      </c>
      <c r="R1622" t="s">
        <v>365</v>
      </c>
      <c r="S1622" t="s">
        <v>2624</v>
      </c>
      <c r="T1622">
        <v>33012</v>
      </c>
      <c r="U1622" s="1">
        <v>42026</v>
      </c>
      <c r="V1622" s="1">
        <v>42027</v>
      </c>
      <c r="W1622">
        <v>10</v>
      </c>
      <c r="X1622" s="6">
        <v>2273.1</v>
      </c>
      <c r="Y1622">
        <v>89872</v>
      </c>
      <c r="Z1622">
        <v>1</v>
      </c>
      <c r="AA1622" s="10">
        <v>17.34</v>
      </c>
      <c r="AB1622">
        <v>0</v>
      </c>
      <c r="AC1622" t="s">
        <v>3057</v>
      </c>
      <c r="AD1622" t="s">
        <v>3071</v>
      </c>
      <c r="AE1622" t="str">
        <f>IF(Orders[[#This Row],[Discount]]&gt;0, "Discounted", "Non-Discounted")</f>
        <v>Non-Discounted</v>
      </c>
      <c r="AF1622">
        <f>IF(Orders[[#This Row],[Profit]]&lt;0,Orders[[#This Row],[Profit]], 0)</f>
        <v>0</v>
      </c>
      <c r="AG1622">
        <f>IF(Orders[[#This Row],[Profit]]&gt;0,Orders[[#This Row],[Profit]], 0)</f>
        <v>394.17</v>
      </c>
      <c r="AH1622" s="7">
        <f>IFERROR((Orders[[#This Row],[Sales]]/Orders[[#This Row],[Profit_Prodcut/]])*100, "")</f>
        <v>576.68011264175357</v>
      </c>
      <c r="AI1622" s="9">
        <f>Orders[[#This Row],[Discount]]</f>
        <v>0</v>
      </c>
    </row>
    <row r="1623" spans="1:35">
      <c r="A1623">
        <v>21768</v>
      </c>
      <c r="B1623" t="s">
        <v>109</v>
      </c>
      <c r="C1623" s="9">
        <v>0.05</v>
      </c>
      <c r="D1623" s="7">
        <v>13.45</v>
      </c>
      <c r="E1623">
        <v>4.84</v>
      </c>
      <c r="F1623">
        <v>0.71</v>
      </c>
      <c r="G1623">
        <v>2874</v>
      </c>
      <c r="H1623" t="s">
        <v>2626</v>
      </c>
      <c r="I1623" t="s">
        <v>52</v>
      </c>
      <c r="J1623" t="s">
        <v>43</v>
      </c>
      <c r="K1623" t="s">
        <v>32</v>
      </c>
      <c r="L1623" t="s">
        <v>33</v>
      </c>
      <c r="M1623" t="s">
        <v>34</v>
      </c>
      <c r="N1623" t="s">
        <v>1478</v>
      </c>
      <c r="O1623">
        <v>0.52</v>
      </c>
      <c r="P1623" t="s">
        <v>36</v>
      </c>
      <c r="Q1623" t="s">
        <v>64</v>
      </c>
      <c r="R1623" t="s">
        <v>499</v>
      </c>
      <c r="S1623" t="s">
        <v>2616</v>
      </c>
      <c r="T1623">
        <v>68128</v>
      </c>
      <c r="U1623" s="1">
        <v>42100</v>
      </c>
      <c r="V1623" s="1">
        <v>42109</v>
      </c>
      <c r="W1623">
        <v>4</v>
      </c>
      <c r="X1623" s="6">
        <v>19.489999999999998</v>
      </c>
      <c r="Y1623">
        <v>89873</v>
      </c>
      <c r="Z1623">
        <v>9</v>
      </c>
      <c r="AA1623" s="10">
        <v>69</v>
      </c>
      <c r="AB1623">
        <v>1.03</v>
      </c>
      <c r="AC1623" t="s">
        <v>3061</v>
      </c>
      <c r="AD1623" t="s">
        <v>3070</v>
      </c>
      <c r="AE1623" t="str">
        <f>IF(Orders[[#This Row],[Discount]]&gt;0, "Discounted", "Non-Discounted")</f>
        <v>Discounted</v>
      </c>
      <c r="AF1623">
        <f>IF(Orders[[#This Row],[Profit]]&lt;0,Orders[[#This Row],[Profit]], 0)</f>
        <v>0</v>
      </c>
      <c r="AG1623">
        <f>IF(Orders[[#This Row],[Profit]]&gt;0,Orders[[#This Row],[Profit]], 0)</f>
        <v>13.45</v>
      </c>
      <c r="AH1623" s="7">
        <f>IFERROR((Orders[[#This Row],[Sales]]/Orders[[#This Row],[Profit_Prodcut/]])*100, "")</f>
        <v>144.90706319702602</v>
      </c>
      <c r="AI1623" s="9">
        <f>Orders[[#This Row],[Discount]]</f>
        <v>0.05</v>
      </c>
    </row>
    <row r="1624" spans="1:35">
      <c r="A1624">
        <v>19246</v>
      </c>
      <c r="B1624" t="s">
        <v>50</v>
      </c>
      <c r="C1624" s="9">
        <v>0.03</v>
      </c>
      <c r="D1624" s="7">
        <v>4033.61</v>
      </c>
      <c r="E1624">
        <v>304.99</v>
      </c>
      <c r="F1624">
        <v>19.989999999999998</v>
      </c>
      <c r="G1624">
        <v>2874</v>
      </c>
      <c r="H1624" t="s">
        <v>2626</v>
      </c>
      <c r="I1624" t="s">
        <v>52</v>
      </c>
      <c r="J1624" t="s">
        <v>43</v>
      </c>
      <c r="K1624" t="s">
        <v>32</v>
      </c>
      <c r="L1624" t="s">
        <v>112</v>
      </c>
      <c r="M1624" t="s">
        <v>62</v>
      </c>
      <c r="N1624" t="s">
        <v>2627</v>
      </c>
      <c r="O1624">
        <v>0.4</v>
      </c>
      <c r="P1624" t="s">
        <v>36</v>
      </c>
      <c r="Q1624" t="s">
        <v>64</v>
      </c>
      <c r="R1624" t="s">
        <v>499</v>
      </c>
      <c r="S1624" t="s">
        <v>2616</v>
      </c>
      <c r="T1624">
        <v>68128</v>
      </c>
      <c r="U1624" s="1">
        <v>42177</v>
      </c>
      <c r="V1624" s="1">
        <v>42179</v>
      </c>
      <c r="W1624">
        <v>19</v>
      </c>
      <c r="X1624" s="6">
        <v>5845.81</v>
      </c>
      <c r="Y1624">
        <v>89874</v>
      </c>
      <c r="Z1624">
        <v>2</v>
      </c>
      <c r="AA1624" s="10">
        <v>69</v>
      </c>
      <c r="AB1624">
        <v>180.8</v>
      </c>
      <c r="AC1624" t="s">
        <v>3058</v>
      </c>
      <c r="AD1624" t="s">
        <v>3070</v>
      </c>
      <c r="AE1624" t="str">
        <f>IF(Orders[[#This Row],[Discount]]&gt;0, "Discounted", "Non-Discounted")</f>
        <v>Discounted</v>
      </c>
      <c r="AF1624">
        <f>IF(Orders[[#This Row],[Profit]]&lt;0,Orders[[#This Row],[Profit]], 0)</f>
        <v>0</v>
      </c>
      <c r="AG1624">
        <f>IF(Orders[[#This Row],[Profit]]&gt;0,Orders[[#This Row],[Profit]], 0)</f>
        <v>4033.61</v>
      </c>
      <c r="AH1624" s="7">
        <f>IFERROR((Orders[[#This Row],[Sales]]/Orders[[#This Row],[Profit_Prodcut/]])*100, "")</f>
        <v>144.92749670890345</v>
      </c>
      <c r="AI1624" s="9">
        <f>Orders[[#This Row],[Discount]]</f>
        <v>0.03</v>
      </c>
    </row>
    <row r="1625" spans="1:35">
      <c r="A1625">
        <v>19247</v>
      </c>
      <c r="B1625" t="s">
        <v>50</v>
      </c>
      <c r="C1625" s="9">
        <v>0.09</v>
      </c>
      <c r="D1625" s="7">
        <v>141.78</v>
      </c>
      <c r="E1625">
        <v>65.989999999999995</v>
      </c>
      <c r="F1625">
        <v>8.99</v>
      </c>
      <c r="G1625">
        <v>2874</v>
      </c>
      <c r="H1625" t="s">
        <v>2626</v>
      </c>
      <c r="I1625" t="s">
        <v>52</v>
      </c>
      <c r="J1625" t="s">
        <v>43</v>
      </c>
      <c r="K1625" t="s">
        <v>80</v>
      </c>
      <c r="L1625" t="s">
        <v>81</v>
      </c>
      <c r="M1625" t="s">
        <v>62</v>
      </c>
      <c r="N1625" t="s">
        <v>2628</v>
      </c>
      <c r="O1625">
        <v>0.57999999999999996</v>
      </c>
      <c r="P1625" t="s">
        <v>36</v>
      </c>
      <c r="Q1625" t="s">
        <v>64</v>
      </c>
      <c r="R1625" t="s">
        <v>499</v>
      </c>
      <c r="S1625" t="s">
        <v>2616</v>
      </c>
      <c r="T1625">
        <v>68128</v>
      </c>
      <c r="U1625" s="1">
        <v>42177</v>
      </c>
      <c r="V1625" s="1">
        <v>42179</v>
      </c>
      <c r="W1625">
        <v>12</v>
      </c>
      <c r="X1625" s="6">
        <v>633.85</v>
      </c>
      <c r="Y1625">
        <v>89874</v>
      </c>
      <c r="Z1625">
        <v>2</v>
      </c>
      <c r="AA1625" s="10">
        <v>22.37</v>
      </c>
      <c r="AB1625">
        <v>62.69</v>
      </c>
      <c r="AC1625" t="s">
        <v>3058</v>
      </c>
      <c r="AD1625" t="s">
        <v>3070</v>
      </c>
      <c r="AE1625" t="str">
        <f>IF(Orders[[#This Row],[Discount]]&gt;0, "Discounted", "Non-Discounted")</f>
        <v>Discounted</v>
      </c>
      <c r="AF1625">
        <f>IF(Orders[[#This Row],[Profit]]&lt;0,Orders[[#This Row],[Profit]], 0)</f>
        <v>0</v>
      </c>
      <c r="AG1625">
        <f>IF(Orders[[#This Row],[Profit]]&gt;0,Orders[[#This Row],[Profit]], 0)</f>
        <v>141.78</v>
      </c>
      <c r="AH1625" s="7">
        <f>IFERROR((Orders[[#This Row],[Sales]]/Orders[[#This Row],[Profit_Prodcut/]])*100, "")</f>
        <v>447.06587671039637</v>
      </c>
      <c r="AI1625" s="9">
        <f>Orders[[#This Row],[Discount]]</f>
        <v>0.09</v>
      </c>
    </row>
    <row r="1626" spans="1:35">
      <c r="A1626">
        <v>25599</v>
      </c>
      <c r="B1626" t="s">
        <v>40</v>
      </c>
      <c r="C1626" s="9">
        <v>0</v>
      </c>
      <c r="D1626" s="7">
        <v>74.180000000000007</v>
      </c>
      <c r="E1626">
        <v>8.33</v>
      </c>
      <c r="F1626">
        <v>1.99</v>
      </c>
      <c r="G1626">
        <v>2877</v>
      </c>
      <c r="H1626" t="s">
        <v>2629</v>
      </c>
      <c r="I1626" t="s">
        <v>30</v>
      </c>
      <c r="J1626" t="s">
        <v>117</v>
      </c>
      <c r="K1626" t="s">
        <v>80</v>
      </c>
      <c r="L1626" t="s">
        <v>183</v>
      </c>
      <c r="M1626" t="s">
        <v>54</v>
      </c>
      <c r="N1626" t="s">
        <v>417</v>
      </c>
      <c r="O1626">
        <v>0.52</v>
      </c>
      <c r="P1626" t="s">
        <v>36</v>
      </c>
      <c r="Q1626" t="s">
        <v>56</v>
      </c>
      <c r="R1626" t="s">
        <v>157</v>
      </c>
      <c r="S1626" t="s">
        <v>2630</v>
      </c>
      <c r="T1626">
        <v>44070</v>
      </c>
      <c r="U1626" s="1">
        <v>42065</v>
      </c>
      <c r="V1626" s="1">
        <v>42067</v>
      </c>
      <c r="W1626">
        <v>12</v>
      </c>
      <c r="X1626" s="6">
        <v>107.51</v>
      </c>
      <c r="Y1626">
        <v>91492</v>
      </c>
      <c r="Z1626">
        <v>2</v>
      </c>
      <c r="AA1626" s="10">
        <v>69</v>
      </c>
      <c r="AB1626">
        <v>0</v>
      </c>
      <c r="AC1626" t="s">
        <v>3062</v>
      </c>
      <c r="AD1626" t="s">
        <v>3071</v>
      </c>
      <c r="AE1626" t="str">
        <f>IF(Orders[[#This Row],[Discount]]&gt;0, "Discounted", "Non-Discounted")</f>
        <v>Non-Discounted</v>
      </c>
      <c r="AF1626">
        <f>IF(Orders[[#This Row],[Profit]]&lt;0,Orders[[#This Row],[Profit]], 0)</f>
        <v>0</v>
      </c>
      <c r="AG1626">
        <f>IF(Orders[[#This Row],[Profit]]&gt;0,Orders[[#This Row],[Profit]], 0)</f>
        <v>74.180000000000007</v>
      </c>
      <c r="AH1626" s="7">
        <f>IFERROR((Orders[[#This Row],[Sales]]/Orders[[#This Row],[Profit_Prodcut/]])*100, "")</f>
        <v>144.93124831490968</v>
      </c>
      <c r="AI1626" s="9">
        <f>Orders[[#This Row],[Discount]]</f>
        <v>0</v>
      </c>
    </row>
    <row r="1627" spans="1:35">
      <c r="A1627">
        <v>7599</v>
      </c>
      <c r="B1627" t="s">
        <v>40</v>
      </c>
      <c r="C1627" s="9">
        <v>0</v>
      </c>
      <c r="D1627" s="7">
        <v>82.31</v>
      </c>
      <c r="E1627">
        <v>8.33</v>
      </c>
      <c r="F1627">
        <v>1.99</v>
      </c>
      <c r="G1627">
        <v>2878</v>
      </c>
      <c r="H1627" t="s">
        <v>2631</v>
      </c>
      <c r="I1627" t="s">
        <v>30</v>
      </c>
      <c r="J1627" t="s">
        <v>117</v>
      </c>
      <c r="K1627" t="s">
        <v>80</v>
      </c>
      <c r="L1627" t="s">
        <v>183</v>
      </c>
      <c r="M1627" t="s">
        <v>54</v>
      </c>
      <c r="N1627" t="s">
        <v>417</v>
      </c>
      <c r="O1627">
        <v>0.52</v>
      </c>
      <c r="P1627" t="s">
        <v>36</v>
      </c>
      <c r="Q1627" t="s">
        <v>37</v>
      </c>
      <c r="R1627" t="s">
        <v>38</v>
      </c>
      <c r="S1627" t="s">
        <v>212</v>
      </c>
      <c r="T1627">
        <v>98107</v>
      </c>
      <c r="U1627" s="1">
        <v>42065</v>
      </c>
      <c r="V1627" s="1">
        <v>42067</v>
      </c>
      <c r="W1627">
        <v>47</v>
      </c>
      <c r="X1627" s="6">
        <v>421.08</v>
      </c>
      <c r="Y1627">
        <v>54369</v>
      </c>
      <c r="Z1627">
        <v>2</v>
      </c>
      <c r="AA1627" s="10">
        <v>19.55</v>
      </c>
      <c r="AB1627">
        <v>0</v>
      </c>
      <c r="AC1627" t="s">
        <v>3062</v>
      </c>
      <c r="AD1627" t="s">
        <v>3071</v>
      </c>
      <c r="AE1627" t="str">
        <f>IF(Orders[[#This Row],[Discount]]&gt;0, "Discounted", "Non-Discounted")</f>
        <v>Non-Discounted</v>
      </c>
      <c r="AF1627">
        <f>IF(Orders[[#This Row],[Profit]]&lt;0,Orders[[#This Row],[Profit]], 0)</f>
        <v>0</v>
      </c>
      <c r="AG1627">
        <f>IF(Orders[[#This Row],[Profit]]&gt;0,Orders[[#This Row],[Profit]], 0)</f>
        <v>82.31</v>
      </c>
      <c r="AH1627" s="7">
        <f>IFERROR((Orders[[#This Row],[Sales]]/Orders[[#This Row],[Profit_Prodcut/]])*100, "")</f>
        <v>511.57818005102655</v>
      </c>
      <c r="AI1627" s="9">
        <f>Orders[[#This Row],[Discount]]</f>
        <v>0</v>
      </c>
    </row>
    <row r="1628" spans="1:35">
      <c r="A1628">
        <v>18642</v>
      </c>
      <c r="B1628" t="s">
        <v>59</v>
      </c>
      <c r="C1628" s="9">
        <v>0.05</v>
      </c>
      <c r="D1628" s="7">
        <v>-2.35</v>
      </c>
      <c r="E1628">
        <v>6.68</v>
      </c>
      <c r="F1628">
        <v>6.93</v>
      </c>
      <c r="G1628">
        <v>2880</v>
      </c>
      <c r="H1628" t="s">
        <v>2632</v>
      </c>
      <c r="I1628" t="s">
        <v>52</v>
      </c>
      <c r="J1628" t="s">
        <v>61</v>
      </c>
      <c r="K1628" t="s">
        <v>32</v>
      </c>
      <c r="L1628" t="s">
        <v>96</v>
      </c>
      <c r="M1628" t="s">
        <v>62</v>
      </c>
      <c r="N1628" t="s">
        <v>2137</v>
      </c>
      <c r="O1628">
        <v>0.37</v>
      </c>
      <c r="P1628" t="s">
        <v>36</v>
      </c>
      <c r="Q1628" t="s">
        <v>139</v>
      </c>
      <c r="R1628" t="s">
        <v>365</v>
      </c>
      <c r="S1628" t="s">
        <v>2633</v>
      </c>
      <c r="T1628">
        <v>33160</v>
      </c>
      <c r="U1628" s="1">
        <v>42091</v>
      </c>
      <c r="V1628" s="1">
        <v>42092</v>
      </c>
      <c r="W1628">
        <v>11</v>
      </c>
      <c r="X1628" s="6">
        <v>77.2</v>
      </c>
      <c r="Y1628">
        <v>88626</v>
      </c>
      <c r="Z1628">
        <v>1</v>
      </c>
      <c r="AA1628" s="10">
        <v>-3.05</v>
      </c>
      <c r="AB1628">
        <v>4.0599999999999996</v>
      </c>
      <c r="AC1628" t="s">
        <v>3062</v>
      </c>
      <c r="AD1628" t="s">
        <v>3070</v>
      </c>
      <c r="AE1628" t="str">
        <f>IF(Orders[[#This Row],[Discount]]&gt;0, "Discounted", "Non-Discounted")</f>
        <v>Discounted</v>
      </c>
      <c r="AF1628">
        <f>IF(Orders[[#This Row],[Profit]]&lt;0,Orders[[#This Row],[Profit]], 0)</f>
        <v>-2.35</v>
      </c>
      <c r="AG1628">
        <f>IF(Orders[[#This Row],[Profit]]&gt;0,Orders[[#This Row],[Profit]], 0)</f>
        <v>0</v>
      </c>
      <c r="AH1628" s="7" t="str">
        <f>IFERROR((Orders[[#This Row],[Sales]]/Orders[[#This Row],[Profit_Prodcut/]])*100, "")</f>
        <v/>
      </c>
      <c r="AI1628" s="9">
        <f>Orders[[#This Row],[Discount]]</f>
        <v>0.05</v>
      </c>
    </row>
    <row r="1629" spans="1:35">
      <c r="A1629">
        <v>20315</v>
      </c>
      <c r="B1629" t="s">
        <v>109</v>
      </c>
      <c r="C1629" s="9">
        <v>0.09</v>
      </c>
      <c r="D1629" s="7">
        <v>1059.29</v>
      </c>
      <c r="E1629">
        <v>243.98</v>
      </c>
      <c r="F1629">
        <v>43.32</v>
      </c>
      <c r="G1629">
        <v>2880</v>
      </c>
      <c r="H1629" t="s">
        <v>2632</v>
      </c>
      <c r="I1629" t="s">
        <v>42</v>
      </c>
      <c r="J1629" t="s">
        <v>61</v>
      </c>
      <c r="K1629" t="s">
        <v>44</v>
      </c>
      <c r="L1629" t="s">
        <v>45</v>
      </c>
      <c r="M1629" t="s">
        <v>46</v>
      </c>
      <c r="N1629" t="s">
        <v>2061</v>
      </c>
      <c r="O1629">
        <v>0.55000000000000004</v>
      </c>
      <c r="P1629" t="s">
        <v>36</v>
      </c>
      <c r="Q1629" t="s">
        <v>139</v>
      </c>
      <c r="R1629" t="s">
        <v>365</v>
      </c>
      <c r="S1629" t="s">
        <v>2633</v>
      </c>
      <c r="T1629">
        <v>33160</v>
      </c>
      <c r="U1629" s="1">
        <v>42132</v>
      </c>
      <c r="V1629" s="1">
        <v>42137</v>
      </c>
      <c r="W1629">
        <v>25</v>
      </c>
      <c r="X1629" s="6">
        <v>5587.89</v>
      </c>
      <c r="Y1629">
        <v>88627</v>
      </c>
      <c r="Z1629">
        <v>5</v>
      </c>
      <c r="AA1629" s="10">
        <v>18.96</v>
      </c>
      <c r="AB1629">
        <v>552.65</v>
      </c>
      <c r="AC1629" t="s">
        <v>3060</v>
      </c>
      <c r="AD1629" t="s">
        <v>3070</v>
      </c>
      <c r="AE1629" t="str">
        <f>IF(Orders[[#This Row],[Discount]]&gt;0, "Discounted", "Non-Discounted")</f>
        <v>Discounted</v>
      </c>
      <c r="AF1629">
        <f>IF(Orders[[#This Row],[Profit]]&lt;0,Orders[[#This Row],[Profit]], 0)</f>
        <v>0</v>
      </c>
      <c r="AG1629">
        <f>IF(Orders[[#This Row],[Profit]]&gt;0,Orders[[#This Row],[Profit]], 0)</f>
        <v>1059.29</v>
      </c>
      <c r="AH1629" s="7">
        <f>IFERROR((Orders[[#This Row],[Sales]]/Orders[[#This Row],[Profit_Prodcut/]])*100, "")</f>
        <v>527.512767986104</v>
      </c>
      <c r="AI1629" s="9">
        <f>Orders[[#This Row],[Discount]]</f>
        <v>0.09</v>
      </c>
    </row>
    <row r="1630" spans="1:35">
      <c r="A1630">
        <v>7718</v>
      </c>
      <c r="B1630" t="s">
        <v>28</v>
      </c>
      <c r="C1630" s="9">
        <v>0.03</v>
      </c>
      <c r="D1630" s="7">
        <v>-246.28</v>
      </c>
      <c r="E1630">
        <v>4.0599999999999996</v>
      </c>
      <c r="F1630">
        <v>6.89</v>
      </c>
      <c r="G1630">
        <v>2882</v>
      </c>
      <c r="H1630" t="s">
        <v>2634</v>
      </c>
      <c r="I1630" t="s">
        <v>52</v>
      </c>
      <c r="J1630" t="s">
        <v>117</v>
      </c>
      <c r="K1630" t="s">
        <v>32</v>
      </c>
      <c r="L1630" t="s">
        <v>260</v>
      </c>
      <c r="M1630" t="s">
        <v>62</v>
      </c>
      <c r="N1630" t="s">
        <v>913</v>
      </c>
      <c r="O1630">
        <v>0.6</v>
      </c>
      <c r="P1630" t="s">
        <v>36</v>
      </c>
      <c r="Q1630" t="s">
        <v>139</v>
      </c>
      <c r="R1630" t="s">
        <v>325</v>
      </c>
      <c r="S1630" t="s">
        <v>393</v>
      </c>
      <c r="T1630">
        <v>28206</v>
      </c>
      <c r="U1630" s="1">
        <v>42055</v>
      </c>
      <c r="V1630" s="1">
        <v>42057</v>
      </c>
      <c r="W1630">
        <v>37</v>
      </c>
      <c r="X1630" s="6">
        <v>159.88999999999999</v>
      </c>
      <c r="Y1630">
        <v>55300</v>
      </c>
      <c r="Z1630">
        <v>2</v>
      </c>
      <c r="AA1630" s="10">
        <v>-154.03</v>
      </c>
      <c r="AB1630">
        <v>4.95</v>
      </c>
      <c r="AC1630" t="s">
        <v>3059</v>
      </c>
      <c r="AD1630" t="s">
        <v>3070</v>
      </c>
      <c r="AE1630" t="str">
        <f>IF(Orders[[#This Row],[Discount]]&gt;0, "Discounted", "Non-Discounted")</f>
        <v>Discounted</v>
      </c>
      <c r="AF1630">
        <f>IF(Orders[[#This Row],[Profit]]&lt;0,Orders[[#This Row],[Profit]], 0)</f>
        <v>-246.28</v>
      </c>
      <c r="AG1630">
        <f>IF(Orders[[#This Row],[Profit]]&gt;0,Orders[[#This Row],[Profit]], 0)</f>
        <v>0</v>
      </c>
      <c r="AH1630" s="7" t="str">
        <f>IFERROR((Orders[[#This Row],[Sales]]/Orders[[#This Row],[Profit_Prodcut/]])*100, "")</f>
        <v/>
      </c>
      <c r="AI1630" s="9">
        <f>Orders[[#This Row],[Discount]]</f>
        <v>0.03</v>
      </c>
    </row>
    <row r="1631" spans="1:35">
      <c r="A1631">
        <v>7719</v>
      </c>
      <c r="B1631" t="s">
        <v>28</v>
      </c>
      <c r="C1631" s="9">
        <v>0.01</v>
      </c>
      <c r="D1631" s="7">
        <v>55.19</v>
      </c>
      <c r="E1631">
        <v>3.75</v>
      </c>
      <c r="F1631">
        <v>0.5</v>
      </c>
      <c r="G1631">
        <v>2882</v>
      </c>
      <c r="H1631" t="s">
        <v>2634</v>
      </c>
      <c r="I1631" t="s">
        <v>52</v>
      </c>
      <c r="J1631" t="s">
        <v>117</v>
      </c>
      <c r="K1631" t="s">
        <v>32</v>
      </c>
      <c r="L1631" t="s">
        <v>137</v>
      </c>
      <c r="M1631" t="s">
        <v>62</v>
      </c>
      <c r="N1631" t="s">
        <v>2635</v>
      </c>
      <c r="O1631">
        <v>0.37</v>
      </c>
      <c r="P1631" t="s">
        <v>36</v>
      </c>
      <c r="Q1631" t="s">
        <v>139</v>
      </c>
      <c r="R1631" t="s">
        <v>325</v>
      </c>
      <c r="S1631" t="s">
        <v>393</v>
      </c>
      <c r="T1631">
        <v>28206</v>
      </c>
      <c r="U1631" s="1">
        <v>42055</v>
      </c>
      <c r="V1631" s="1">
        <v>42056</v>
      </c>
      <c r="W1631">
        <v>48</v>
      </c>
      <c r="X1631" s="6">
        <v>180.48</v>
      </c>
      <c r="Y1631">
        <v>55300</v>
      </c>
      <c r="Z1631">
        <v>1</v>
      </c>
      <c r="AA1631" s="10">
        <v>30.58</v>
      </c>
      <c r="AB1631">
        <v>1.82</v>
      </c>
      <c r="AC1631" t="s">
        <v>3059</v>
      </c>
      <c r="AD1631" t="s">
        <v>3070</v>
      </c>
      <c r="AE1631" t="str">
        <f>IF(Orders[[#This Row],[Discount]]&gt;0, "Discounted", "Non-Discounted")</f>
        <v>Discounted</v>
      </c>
      <c r="AF1631">
        <f>IF(Orders[[#This Row],[Profit]]&lt;0,Orders[[#This Row],[Profit]], 0)</f>
        <v>0</v>
      </c>
      <c r="AG1631">
        <f>IF(Orders[[#This Row],[Profit]]&gt;0,Orders[[#This Row],[Profit]], 0)</f>
        <v>55.19</v>
      </c>
      <c r="AH1631" s="7">
        <f>IFERROR((Orders[[#This Row],[Sales]]/Orders[[#This Row],[Profit_Prodcut/]])*100, "")</f>
        <v>327.01576372531258</v>
      </c>
      <c r="AI1631" s="9">
        <f>Orders[[#This Row],[Discount]]</f>
        <v>0.01</v>
      </c>
    </row>
    <row r="1632" spans="1:35">
      <c r="A1632">
        <v>7720</v>
      </c>
      <c r="B1632" t="s">
        <v>28</v>
      </c>
      <c r="C1632" s="9">
        <v>0.02</v>
      </c>
      <c r="D1632" s="7">
        <v>-307.3</v>
      </c>
      <c r="E1632">
        <v>10.68</v>
      </c>
      <c r="F1632">
        <v>13.04</v>
      </c>
      <c r="G1632">
        <v>2882</v>
      </c>
      <c r="H1632" t="s">
        <v>2634</v>
      </c>
      <c r="I1632" t="s">
        <v>52</v>
      </c>
      <c r="J1632" t="s">
        <v>117</v>
      </c>
      <c r="K1632" t="s">
        <v>44</v>
      </c>
      <c r="L1632" t="s">
        <v>53</v>
      </c>
      <c r="M1632" t="s">
        <v>239</v>
      </c>
      <c r="N1632" t="s">
        <v>2636</v>
      </c>
      <c r="O1632">
        <v>0.6</v>
      </c>
      <c r="P1632" t="s">
        <v>36</v>
      </c>
      <c r="Q1632" t="s">
        <v>139</v>
      </c>
      <c r="R1632" t="s">
        <v>325</v>
      </c>
      <c r="S1632" t="s">
        <v>393</v>
      </c>
      <c r="T1632">
        <v>28206</v>
      </c>
      <c r="U1632" s="1">
        <v>42055</v>
      </c>
      <c r="V1632" s="1">
        <v>42057</v>
      </c>
      <c r="W1632">
        <v>31</v>
      </c>
      <c r="X1632" s="6">
        <v>350.48</v>
      </c>
      <c r="Y1632">
        <v>55300</v>
      </c>
      <c r="Z1632">
        <v>2</v>
      </c>
      <c r="AA1632" s="10">
        <v>-87.68</v>
      </c>
      <c r="AB1632">
        <v>7.15</v>
      </c>
      <c r="AC1632" t="s">
        <v>3059</v>
      </c>
      <c r="AD1632" t="s">
        <v>3070</v>
      </c>
      <c r="AE1632" t="str">
        <f>IF(Orders[[#This Row],[Discount]]&gt;0, "Discounted", "Non-Discounted")</f>
        <v>Discounted</v>
      </c>
      <c r="AF1632">
        <f>IF(Orders[[#This Row],[Profit]]&lt;0,Orders[[#This Row],[Profit]], 0)</f>
        <v>-307.3</v>
      </c>
      <c r="AG1632">
        <f>IF(Orders[[#This Row],[Profit]]&gt;0,Orders[[#This Row],[Profit]], 0)</f>
        <v>0</v>
      </c>
      <c r="AH1632" s="7" t="str">
        <f>IFERROR((Orders[[#This Row],[Sales]]/Orders[[#This Row],[Profit_Prodcut/]])*100, "")</f>
        <v/>
      </c>
      <c r="AI1632" s="9">
        <f>Orders[[#This Row],[Discount]]</f>
        <v>0.02</v>
      </c>
    </row>
    <row r="1633" spans="1:35">
      <c r="A1633">
        <v>2314</v>
      </c>
      <c r="B1633" t="s">
        <v>28</v>
      </c>
      <c r="C1633" s="9">
        <v>7.0000000000000007E-2</v>
      </c>
      <c r="D1633" s="7">
        <v>-16.059999999999999</v>
      </c>
      <c r="E1633">
        <v>28.99</v>
      </c>
      <c r="F1633">
        <v>8.59</v>
      </c>
      <c r="G1633">
        <v>2882</v>
      </c>
      <c r="H1633" t="s">
        <v>2634</v>
      </c>
      <c r="I1633" t="s">
        <v>52</v>
      </c>
      <c r="J1633" t="s">
        <v>117</v>
      </c>
      <c r="K1633" t="s">
        <v>80</v>
      </c>
      <c r="L1633" t="s">
        <v>81</v>
      </c>
      <c r="M1633" t="s">
        <v>89</v>
      </c>
      <c r="N1633" t="s">
        <v>2047</v>
      </c>
      <c r="O1633">
        <v>0.56000000000000005</v>
      </c>
      <c r="P1633" t="s">
        <v>36</v>
      </c>
      <c r="Q1633" t="s">
        <v>139</v>
      </c>
      <c r="R1633" t="s">
        <v>325</v>
      </c>
      <c r="S1633" t="s">
        <v>393</v>
      </c>
      <c r="T1633">
        <v>28206</v>
      </c>
      <c r="U1633" s="1">
        <v>42082</v>
      </c>
      <c r="V1633" s="1">
        <v>42082</v>
      </c>
      <c r="W1633">
        <v>39</v>
      </c>
      <c r="X1633" s="6">
        <v>936.8</v>
      </c>
      <c r="Y1633">
        <v>16676</v>
      </c>
      <c r="Z1633">
        <v>0</v>
      </c>
      <c r="AA1633" s="10">
        <v>-1.71</v>
      </c>
      <c r="AB1633">
        <v>70.510000000000005</v>
      </c>
      <c r="AC1633" t="s">
        <v>3062</v>
      </c>
      <c r="AD1633" t="s">
        <v>3070</v>
      </c>
      <c r="AE1633" t="str">
        <f>IF(Orders[[#This Row],[Discount]]&gt;0, "Discounted", "Non-Discounted")</f>
        <v>Discounted</v>
      </c>
      <c r="AF1633">
        <f>IF(Orders[[#This Row],[Profit]]&lt;0,Orders[[#This Row],[Profit]], 0)</f>
        <v>-16.059999999999999</v>
      </c>
      <c r="AG1633">
        <f>IF(Orders[[#This Row],[Profit]]&gt;0,Orders[[#This Row],[Profit]], 0)</f>
        <v>0</v>
      </c>
      <c r="AH1633" s="7" t="str">
        <f>IFERROR((Orders[[#This Row],[Sales]]/Orders[[#This Row],[Profit_Prodcut/]])*100, "")</f>
        <v/>
      </c>
      <c r="AI1633" s="9">
        <f>Orders[[#This Row],[Discount]]</f>
        <v>7.0000000000000007E-2</v>
      </c>
    </row>
    <row r="1634" spans="1:35">
      <c r="A1634">
        <v>694</v>
      </c>
      <c r="B1634" t="s">
        <v>50</v>
      </c>
      <c r="C1634" s="9">
        <v>0.05</v>
      </c>
      <c r="D1634" s="7">
        <v>-160.38</v>
      </c>
      <c r="E1634">
        <v>6.48</v>
      </c>
      <c r="F1634">
        <v>8.73</v>
      </c>
      <c r="G1634">
        <v>2882</v>
      </c>
      <c r="H1634" t="s">
        <v>2634</v>
      </c>
      <c r="I1634" t="s">
        <v>52</v>
      </c>
      <c r="J1634" t="s">
        <v>117</v>
      </c>
      <c r="K1634" t="s">
        <v>32</v>
      </c>
      <c r="L1634" t="s">
        <v>96</v>
      </c>
      <c r="M1634" t="s">
        <v>62</v>
      </c>
      <c r="N1634" t="s">
        <v>2314</v>
      </c>
      <c r="O1634">
        <v>0.37</v>
      </c>
      <c r="P1634" t="s">
        <v>36</v>
      </c>
      <c r="Q1634" t="s">
        <v>139</v>
      </c>
      <c r="R1634" t="s">
        <v>325</v>
      </c>
      <c r="S1634" t="s">
        <v>393</v>
      </c>
      <c r="T1634">
        <v>28206</v>
      </c>
      <c r="U1634" s="1">
        <v>42133</v>
      </c>
      <c r="V1634" s="1">
        <v>42133</v>
      </c>
      <c r="W1634">
        <v>35</v>
      </c>
      <c r="X1634" s="6">
        <v>232.5</v>
      </c>
      <c r="Y1634">
        <v>4839</v>
      </c>
      <c r="Z1634">
        <v>0</v>
      </c>
      <c r="AA1634" s="10">
        <v>-68.98</v>
      </c>
      <c r="AB1634">
        <v>12.24</v>
      </c>
      <c r="AC1634" t="s">
        <v>3060</v>
      </c>
      <c r="AD1634" t="s">
        <v>3070</v>
      </c>
      <c r="AE1634" t="str">
        <f>IF(Orders[[#This Row],[Discount]]&gt;0, "Discounted", "Non-Discounted")</f>
        <v>Discounted</v>
      </c>
      <c r="AF1634">
        <f>IF(Orders[[#This Row],[Profit]]&lt;0,Orders[[#This Row],[Profit]], 0)</f>
        <v>-160.38</v>
      </c>
      <c r="AG1634">
        <f>IF(Orders[[#This Row],[Profit]]&gt;0,Orders[[#This Row],[Profit]], 0)</f>
        <v>0</v>
      </c>
      <c r="AH1634" s="7" t="str">
        <f>IFERROR((Orders[[#This Row],[Sales]]/Orders[[#This Row],[Profit_Prodcut/]])*100, "")</f>
        <v/>
      </c>
      <c r="AI1634" s="9">
        <f>Orders[[#This Row],[Discount]]</f>
        <v>0.05</v>
      </c>
    </row>
    <row r="1635" spans="1:35">
      <c r="A1635">
        <v>3065</v>
      </c>
      <c r="B1635" t="s">
        <v>28</v>
      </c>
      <c r="C1635" s="9">
        <v>0.09</v>
      </c>
      <c r="D1635" s="7">
        <v>732.27</v>
      </c>
      <c r="E1635">
        <v>363.25</v>
      </c>
      <c r="F1635">
        <v>19.989999999999998</v>
      </c>
      <c r="G1635">
        <v>2882</v>
      </c>
      <c r="H1635" t="s">
        <v>2634</v>
      </c>
      <c r="I1635" t="s">
        <v>52</v>
      </c>
      <c r="J1635" t="s">
        <v>117</v>
      </c>
      <c r="K1635" t="s">
        <v>32</v>
      </c>
      <c r="L1635" t="s">
        <v>260</v>
      </c>
      <c r="M1635" t="s">
        <v>62</v>
      </c>
      <c r="N1635" t="s">
        <v>1255</v>
      </c>
      <c r="O1635">
        <v>0.56999999999999995</v>
      </c>
      <c r="P1635" t="s">
        <v>36</v>
      </c>
      <c r="Q1635" t="s">
        <v>139</v>
      </c>
      <c r="R1635" t="s">
        <v>325</v>
      </c>
      <c r="S1635" t="s">
        <v>393</v>
      </c>
      <c r="T1635">
        <v>28206</v>
      </c>
      <c r="U1635" s="1">
        <v>42160</v>
      </c>
      <c r="V1635" s="1">
        <v>42161</v>
      </c>
      <c r="W1635">
        <v>21</v>
      </c>
      <c r="X1635" s="6">
        <v>7497.05</v>
      </c>
      <c r="Y1635">
        <v>21958</v>
      </c>
      <c r="Z1635">
        <v>1</v>
      </c>
      <c r="AA1635" s="10">
        <v>9.77</v>
      </c>
      <c r="AB1635">
        <v>741.47</v>
      </c>
      <c r="AC1635" t="s">
        <v>3058</v>
      </c>
      <c r="AD1635" t="s">
        <v>3070</v>
      </c>
      <c r="AE1635" t="str">
        <f>IF(Orders[[#This Row],[Discount]]&gt;0, "Discounted", "Non-Discounted")</f>
        <v>Discounted</v>
      </c>
      <c r="AF1635">
        <f>IF(Orders[[#This Row],[Profit]]&lt;0,Orders[[#This Row],[Profit]], 0)</f>
        <v>0</v>
      </c>
      <c r="AG1635">
        <f>IF(Orders[[#This Row],[Profit]]&gt;0,Orders[[#This Row],[Profit]], 0)</f>
        <v>732.27</v>
      </c>
      <c r="AH1635" s="7">
        <f>IFERROR((Orders[[#This Row],[Sales]]/Orders[[#This Row],[Profit_Prodcut/]])*100, "")</f>
        <v>1023.8095238095239</v>
      </c>
      <c r="AI1635" s="9">
        <f>Orders[[#This Row],[Discount]]</f>
        <v>0.09</v>
      </c>
    </row>
    <row r="1636" spans="1:35">
      <c r="A1636">
        <v>5689</v>
      </c>
      <c r="B1636" t="s">
        <v>109</v>
      </c>
      <c r="C1636" s="9">
        <v>0.05</v>
      </c>
      <c r="D1636" s="7">
        <v>270.87</v>
      </c>
      <c r="E1636">
        <v>63.94</v>
      </c>
      <c r="F1636">
        <v>14.48</v>
      </c>
      <c r="G1636">
        <v>2882</v>
      </c>
      <c r="H1636" t="s">
        <v>2634</v>
      </c>
      <c r="I1636" t="s">
        <v>30</v>
      </c>
      <c r="J1636" t="s">
        <v>117</v>
      </c>
      <c r="K1636" t="s">
        <v>44</v>
      </c>
      <c r="L1636" t="s">
        <v>53</v>
      </c>
      <c r="M1636" t="s">
        <v>62</v>
      </c>
      <c r="N1636" t="s">
        <v>522</v>
      </c>
      <c r="O1636">
        <v>0.46</v>
      </c>
      <c r="P1636" t="s">
        <v>36</v>
      </c>
      <c r="Q1636" t="s">
        <v>139</v>
      </c>
      <c r="R1636" t="s">
        <v>325</v>
      </c>
      <c r="S1636" t="s">
        <v>393</v>
      </c>
      <c r="T1636">
        <v>28206</v>
      </c>
      <c r="U1636" s="1">
        <v>42185</v>
      </c>
      <c r="V1636" s="1">
        <v>42192</v>
      </c>
      <c r="W1636">
        <v>21</v>
      </c>
      <c r="X1636" s="6">
        <v>1336.35</v>
      </c>
      <c r="Y1636">
        <v>40224</v>
      </c>
      <c r="Z1636">
        <v>7</v>
      </c>
      <c r="AA1636" s="10">
        <v>20.27</v>
      </c>
      <c r="AB1636">
        <v>70.33</v>
      </c>
      <c r="AC1636" t="s">
        <v>3058</v>
      </c>
      <c r="AD1636" t="s">
        <v>3070</v>
      </c>
      <c r="AE1636" t="str">
        <f>IF(Orders[[#This Row],[Discount]]&gt;0, "Discounted", "Non-Discounted")</f>
        <v>Discounted</v>
      </c>
      <c r="AF1636">
        <f>IF(Orders[[#This Row],[Profit]]&lt;0,Orders[[#This Row],[Profit]], 0)</f>
        <v>0</v>
      </c>
      <c r="AG1636">
        <f>IF(Orders[[#This Row],[Profit]]&gt;0,Orders[[#This Row],[Profit]], 0)</f>
        <v>270.87</v>
      </c>
      <c r="AH1636" s="7">
        <f>IFERROR((Orders[[#This Row],[Sales]]/Orders[[#This Row],[Profit_Prodcut/]])*100, "")</f>
        <v>493.35474581902747</v>
      </c>
      <c r="AI1636" s="9">
        <f>Orders[[#This Row],[Discount]]</f>
        <v>0.05</v>
      </c>
    </row>
    <row r="1637" spans="1:35">
      <c r="A1637">
        <v>7137</v>
      </c>
      <c r="B1637" t="s">
        <v>109</v>
      </c>
      <c r="C1637" s="9">
        <v>0.02</v>
      </c>
      <c r="D1637" s="7">
        <v>333.76</v>
      </c>
      <c r="E1637">
        <v>43.98</v>
      </c>
      <c r="F1637">
        <v>1.99</v>
      </c>
      <c r="G1637">
        <v>2882</v>
      </c>
      <c r="H1637" t="s">
        <v>2634</v>
      </c>
      <c r="I1637" t="s">
        <v>52</v>
      </c>
      <c r="J1637" t="s">
        <v>117</v>
      </c>
      <c r="K1637" t="s">
        <v>80</v>
      </c>
      <c r="L1637" t="s">
        <v>183</v>
      </c>
      <c r="M1637" t="s">
        <v>54</v>
      </c>
      <c r="N1637" t="s">
        <v>2637</v>
      </c>
      <c r="O1637">
        <v>0.44</v>
      </c>
      <c r="P1637" t="s">
        <v>36</v>
      </c>
      <c r="Q1637" t="s">
        <v>139</v>
      </c>
      <c r="R1637" t="s">
        <v>325</v>
      </c>
      <c r="S1637" t="s">
        <v>393</v>
      </c>
      <c r="T1637">
        <v>28206</v>
      </c>
      <c r="U1637" s="1">
        <v>42025</v>
      </c>
      <c r="V1637" s="1">
        <v>42029</v>
      </c>
      <c r="W1637">
        <v>40</v>
      </c>
      <c r="X1637" s="6">
        <v>1724.01</v>
      </c>
      <c r="Y1637">
        <v>50917</v>
      </c>
      <c r="Z1637">
        <v>4</v>
      </c>
      <c r="AA1637" s="10">
        <v>19.36</v>
      </c>
      <c r="AB1637">
        <v>35.18</v>
      </c>
      <c r="AC1637" t="s">
        <v>3057</v>
      </c>
      <c r="AD1637" t="s">
        <v>3070</v>
      </c>
      <c r="AE1637" t="str">
        <f>IF(Orders[[#This Row],[Discount]]&gt;0, "Discounted", "Non-Discounted")</f>
        <v>Discounted</v>
      </c>
      <c r="AF1637">
        <f>IF(Orders[[#This Row],[Profit]]&lt;0,Orders[[#This Row],[Profit]], 0)</f>
        <v>0</v>
      </c>
      <c r="AG1637">
        <f>IF(Orders[[#This Row],[Profit]]&gt;0,Orders[[#This Row],[Profit]], 0)</f>
        <v>333.76</v>
      </c>
      <c r="AH1637" s="7">
        <f>IFERROR((Orders[[#This Row],[Sales]]/Orders[[#This Row],[Profit_Prodcut/]])*100, "")</f>
        <v>516.54182646212848</v>
      </c>
      <c r="AI1637" s="9">
        <f>Orders[[#This Row],[Discount]]</f>
        <v>0.02</v>
      </c>
    </row>
    <row r="1638" spans="1:35">
      <c r="A1638">
        <v>18694</v>
      </c>
      <c r="B1638" t="s">
        <v>50</v>
      </c>
      <c r="C1638" s="9">
        <v>0.05</v>
      </c>
      <c r="D1638" s="7">
        <v>-120.59</v>
      </c>
      <c r="E1638">
        <v>6.48</v>
      </c>
      <c r="F1638">
        <v>8.73</v>
      </c>
      <c r="G1638">
        <v>2883</v>
      </c>
      <c r="H1638" t="s">
        <v>2638</v>
      </c>
      <c r="I1638" t="s">
        <v>52</v>
      </c>
      <c r="J1638" t="s">
        <v>117</v>
      </c>
      <c r="K1638" t="s">
        <v>32</v>
      </c>
      <c r="L1638" t="s">
        <v>96</v>
      </c>
      <c r="M1638" t="s">
        <v>62</v>
      </c>
      <c r="N1638" t="s">
        <v>2314</v>
      </c>
      <c r="O1638">
        <v>0.37</v>
      </c>
      <c r="P1638" t="s">
        <v>36</v>
      </c>
      <c r="Q1638" t="s">
        <v>56</v>
      </c>
      <c r="R1638" t="s">
        <v>157</v>
      </c>
      <c r="S1638" t="s">
        <v>2630</v>
      </c>
      <c r="T1638">
        <v>44070</v>
      </c>
      <c r="U1638" s="1">
        <v>42133</v>
      </c>
      <c r="V1638" s="1">
        <v>42133</v>
      </c>
      <c r="W1638">
        <v>9</v>
      </c>
      <c r="X1638" s="6">
        <v>59.79</v>
      </c>
      <c r="Y1638">
        <v>87632</v>
      </c>
      <c r="Z1638">
        <v>0</v>
      </c>
      <c r="AA1638" s="10">
        <v>-201.69</v>
      </c>
      <c r="AB1638">
        <v>3.15</v>
      </c>
      <c r="AC1638" t="s">
        <v>3060</v>
      </c>
      <c r="AD1638" t="s">
        <v>3070</v>
      </c>
      <c r="AE1638" t="str">
        <f>IF(Orders[[#This Row],[Discount]]&gt;0, "Discounted", "Non-Discounted")</f>
        <v>Discounted</v>
      </c>
      <c r="AF1638">
        <f>IF(Orders[[#This Row],[Profit]]&lt;0,Orders[[#This Row],[Profit]], 0)</f>
        <v>-120.59</v>
      </c>
      <c r="AG1638">
        <f>IF(Orders[[#This Row],[Profit]]&gt;0,Orders[[#This Row],[Profit]], 0)</f>
        <v>0</v>
      </c>
      <c r="AH1638" s="7" t="str">
        <f>IFERROR((Orders[[#This Row],[Sales]]/Orders[[#This Row],[Profit_Prodcut/]])*100, "")</f>
        <v/>
      </c>
      <c r="AI1638" s="9">
        <f>Orders[[#This Row],[Discount]]</f>
        <v>0.05</v>
      </c>
    </row>
    <row r="1639" spans="1:35">
      <c r="A1639">
        <v>20314</v>
      </c>
      <c r="B1639" t="s">
        <v>28</v>
      </c>
      <c r="C1639" s="9">
        <v>7.0000000000000007E-2</v>
      </c>
      <c r="D1639" s="7">
        <v>-12.08</v>
      </c>
      <c r="E1639">
        <v>28.99</v>
      </c>
      <c r="F1639">
        <v>8.59</v>
      </c>
      <c r="G1639">
        <v>2884</v>
      </c>
      <c r="H1639" t="s">
        <v>2639</v>
      </c>
      <c r="I1639" t="s">
        <v>52</v>
      </c>
      <c r="J1639" t="s">
        <v>117</v>
      </c>
      <c r="K1639" t="s">
        <v>80</v>
      </c>
      <c r="L1639" t="s">
        <v>81</v>
      </c>
      <c r="M1639" t="s">
        <v>89</v>
      </c>
      <c r="N1639" t="s">
        <v>2047</v>
      </c>
      <c r="O1639">
        <v>0.56000000000000005</v>
      </c>
      <c r="P1639" t="s">
        <v>36</v>
      </c>
      <c r="Q1639" t="s">
        <v>56</v>
      </c>
      <c r="R1639" t="s">
        <v>157</v>
      </c>
      <c r="S1639" t="s">
        <v>2640</v>
      </c>
      <c r="T1639">
        <v>44039</v>
      </c>
      <c r="U1639" s="1">
        <v>42082</v>
      </c>
      <c r="V1639" s="1">
        <v>42082</v>
      </c>
      <c r="W1639">
        <v>10</v>
      </c>
      <c r="X1639" s="6">
        <v>240.21</v>
      </c>
      <c r="Y1639">
        <v>87631</v>
      </c>
      <c r="Z1639">
        <v>0</v>
      </c>
      <c r="AA1639" s="10">
        <v>-5.03</v>
      </c>
      <c r="AB1639">
        <v>18.079999999999998</v>
      </c>
      <c r="AC1639" t="s">
        <v>3062</v>
      </c>
      <c r="AD1639" t="s">
        <v>3070</v>
      </c>
      <c r="AE1639" t="str">
        <f>IF(Orders[[#This Row],[Discount]]&gt;0, "Discounted", "Non-Discounted")</f>
        <v>Discounted</v>
      </c>
      <c r="AF1639">
        <f>IF(Orders[[#This Row],[Profit]]&lt;0,Orders[[#This Row],[Profit]], 0)</f>
        <v>-12.08</v>
      </c>
      <c r="AG1639">
        <f>IF(Orders[[#This Row],[Profit]]&gt;0,Orders[[#This Row],[Profit]], 0)</f>
        <v>0</v>
      </c>
      <c r="AH1639" s="7" t="str">
        <f>IFERROR((Orders[[#This Row],[Sales]]/Orders[[#This Row],[Profit_Prodcut/]])*100, "")</f>
        <v/>
      </c>
      <c r="AI1639" s="9">
        <f>Orders[[#This Row],[Discount]]</f>
        <v>7.0000000000000007E-2</v>
      </c>
    </row>
    <row r="1640" spans="1:35">
      <c r="A1640">
        <v>21065</v>
      </c>
      <c r="B1640" t="s">
        <v>28</v>
      </c>
      <c r="C1640" s="9">
        <v>0.09</v>
      </c>
      <c r="D1640" s="7">
        <v>1231.6600000000001</v>
      </c>
      <c r="E1640">
        <v>363.25</v>
      </c>
      <c r="F1640">
        <v>19.989999999999998</v>
      </c>
      <c r="G1640">
        <v>2884</v>
      </c>
      <c r="H1640" t="s">
        <v>2639</v>
      </c>
      <c r="I1640" t="s">
        <v>52</v>
      </c>
      <c r="J1640" t="s">
        <v>117</v>
      </c>
      <c r="K1640" t="s">
        <v>32</v>
      </c>
      <c r="L1640" t="s">
        <v>260</v>
      </c>
      <c r="M1640" t="s">
        <v>62</v>
      </c>
      <c r="N1640" t="s">
        <v>1255</v>
      </c>
      <c r="O1640">
        <v>0.56999999999999995</v>
      </c>
      <c r="P1640" t="s">
        <v>36</v>
      </c>
      <c r="Q1640" t="s">
        <v>56</v>
      </c>
      <c r="R1640" t="s">
        <v>157</v>
      </c>
      <c r="S1640" t="s">
        <v>2640</v>
      </c>
      <c r="T1640">
        <v>44039</v>
      </c>
      <c r="U1640" s="1">
        <v>42160</v>
      </c>
      <c r="V1640" s="1">
        <v>42161</v>
      </c>
      <c r="W1640">
        <v>5</v>
      </c>
      <c r="X1640" s="6">
        <v>1785.01</v>
      </c>
      <c r="Y1640">
        <v>87633</v>
      </c>
      <c r="Z1640">
        <v>1</v>
      </c>
      <c r="AA1640" s="10">
        <v>69</v>
      </c>
      <c r="AB1640">
        <v>176.54</v>
      </c>
      <c r="AC1640" t="s">
        <v>3058</v>
      </c>
      <c r="AD1640" t="s">
        <v>3070</v>
      </c>
      <c r="AE1640" t="str">
        <f>IF(Orders[[#This Row],[Discount]]&gt;0, "Discounted", "Non-Discounted")</f>
        <v>Discounted</v>
      </c>
      <c r="AF1640">
        <f>IF(Orders[[#This Row],[Profit]]&lt;0,Orders[[#This Row],[Profit]], 0)</f>
        <v>0</v>
      </c>
      <c r="AG1640">
        <f>IF(Orders[[#This Row],[Profit]]&gt;0,Orders[[#This Row],[Profit]], 0)</f>
        <v>1231.6600000000001</v>
      </c>
      <c r="AH1640" s="7">
        <f>IFERROR((Orders[[#This Row],[Sales]]/Orders[[#This Row],[Profit_Prodcut/]])*100, "")</f>
        <v>144.92717145965605</v>
      </c>
      <c r="AI1640" s="9">
        <f>Orders[[#This Row],[Discount]]</f>
        <v>0.09</v>
      </c>
    </row>
    <row r="1641" spans="1:35">
      <c r="A1641">
        <v>23689</v>
      </c>
      <c r="B1641" t="s">
        <v>109</v>
      </c>
      <c r="C1641" s="9">
        <v>0.05</v>
      </c>
      <c r="D1641" s="7">
        <v>219.54</v>
      </c>
      <c r="E1641">
        <v>63.94</v>
      </c>
      <c r="F1641">
        <v>14.48</v>
      </c>
      <c r="G1641">
        <v>2885</v>
      </c>
      <c r="H1641" t="s">
        <v>2641</v>
      </c>
      <c r="I1641" t="s">
        <v>30</v>
      </c>
      <c r="J1641" t="s">
        <v>117</v>
      </c>
      <c r="K1641" t="s">
        <v>44</v>
      </c>
      <c r="L1641" t="s">
        <v>53</v>
      </c>
      <c r="M1641" t="s">
        <v>62</v>
      </c>
      <c r="N1641" t="s">
        <v>522</v>
      </c>
      <c r="O1641">
        <v>0.46</v>
      </c>
      <c r="P1641" t="s">
        <v>36</v>
      </c>
      <c r="Q1641" t="s">
        <v>56</v>
      </c>
      <c r="R1641" t="s">
        <v>157</v>
      </c>
      <c r="S1641" t="s">
        <v>2642</v>
      </c>
      <c r="T1641">
        <v>44133</v>
      </c>
      <c r="U1641" s="1">
        <v>42185</v>
      </c>
      <c r="V1641" s="1">
        <v>42192</v>
      </c>
      <c r="W1641">
        <v>5</v>
      </c>
      <c r="X1641" s="6">
        <v>318.18</v>
      </c>
      <c r="Y1641">
        <v>87634</v>
      </c>
      <c r="Z1641">
        <v>7</v>
      </c>
      <c r="AA1641" s="10">
        <v>69</v>
      </c>
      <c r="AB1641">
        <v>16.75</v>
      </c>
      <c r="AC1641" t="s">
        <v>3058</v>
      </c>
      <c r="AD1641" t="s">
        <v>3070</v>
      </c>
      <c r="AE1641" t="str">
        <f>IF(Orders[[#This Row],[Discount]]&gt;0, "Discounted", "Non-Discounted")</f>
        <v>Discounted</v>
      </c>
      <c r="AF1641">
        <f>IF(Orders[[#This Row],[Profit]]&lt;0,Orders[[#This Row],[Profit]], 0)</f>
        <v>0</v>
      </c>
      <c r="AG1641">
        <f>IF(Orders[[#This Row],[Profit]]&gt;0,Orders[[#This Row],[Profit]], 0)</f>
        <v>219.54</v>
      </c>
      <c r="AH1641" s="7">
        <f>IFERROR((Orders[[#This Row],[Sales]]/Orders[[#This Row],[Profit_Prodcut/]])*100, "")</f>
        <v>144.93030882754852</v>
      </c>
      <c r="AI1641" s="9">
        <f>Orders[[#This Row],[Discount]]</f>
        <v>0.05</v>
      </c>
    </row>
    <row r="1642" spans="1:35">
      <c r="A1642">
        <v>25718</v>
      </c>
      <c r="B1642" t="s">
        <v>28</v>
      </c>
      <c r="C1642" s="9">
        <v>0.03</v>
      </c>
      <c r="D1642" s="7">
        <v>-185.17</v>
      </c>
      <c r="E1642">
        <v>4.0599999999999996</v>
      </c>
      <c r="F1642">
        <v>6.89</v>
      </c>
      <c r="G1642">
        <v>2886</v>
      </c>
      <c r="H1642" t="s">
        <v>2643</v>
      </c>
      <c r="I1642" t="s">
        <v>52</v>
      </c>
      <c r="J1642" t="s">
        <v>117</v>
      </c>
      <c r="K1642" t="s">
        <v>32</v>
      </c>
      <c r="L1642" t="s">
        <v>260</v>
      </c>
      <c r="M1642" t="s">
        <v>62</v>
      </c>
      <c r="N1642" t="s">
        <v>913</v>
      </c>
      <c r="O1642">
        <v>0.6</v>
      </c>
      <c r="P1642" t="s">
        <v>36</v>
      </c>
      <c r="Q1642" t="s">
        <v>56</v>
      </c>
      <c r="R1642" t="s">
        <v>157</v>
      </c>
      <c r="S1642" t="s">
        <v>2644</v>
      </c>
      <c r="T1642">
        <v>44134</v>
      </c>
      <c r="U1642" s="1">
        <v>42055</v>
      </c>
      <c r="V1642" s="1">
        <v>42057</v>
      </c>
      <c r="W1642">
        <v>9</v>
      </c>
      <c r="X1642" s="6">
        <v>38.89</v>
      </c>
      <c r="Y1642">
        <v>87630</v>
      </c>
      <c r="Z1642">
        <v>2</v>
      </c>
      <c r="AA1642" s="10">
        <v>-476.14</v>
      </c>
      <c r="AB1642">
        <v>1.2</v>
      </c>
      <c r="AC1642" t="s">
        <v>3059</v>
      </c>
      <c r="AD1642" t="s">
        <v>3070</v>
      </c>
      <c r="AE1642" t="str">
        <f>IF(Orders[[#This Row],[Discount]]&gt;0, "Discounted", "Non-Discounted")</f>
        <v>Discounted</v>
      </c>
      <c r="AF1642">
        <f>IF(Orders[[#This Row],[Profit]]&lt;0,Orders[[#This Row],[Profit]], 0)</f>
        <v>-185.17</v>
      </c>
      <c r="AG1642">
        <f>IF(Orders[[#This Row],[Profit]]&gt;0,Orders[[#This Row],[Profit]], 0)</f>
        <v>0</v>
      </c>
      <c r="AH1642" s="7" t="str">
        <f>IFERROR((Orders[[#This Row],[Sales]]/Orders[[#This Row],[Profit_Prodcut/]])*100, "")</f>
        <v/>
      </c>
      <c r="AI1642" s="9">
        <f>Orders[[#This Row],[Discount]]</f>
        <v>0.03</v>
      </c>
    </row>
    <row r="1643" spans="1:35">
      <c r="A1643">
        <v>25719</v>
      </c>
      <c r="B1643" t="s">
        <v>28</v>
      </c>
      <c r="C1643" s="9">
        <v>0.01</v>
      </c>
      <c r="D1643" s="7">
        <v>31.13</v>
      </c>
      <c r="E1643">
        <v>3.75</v>
      </c>
      <c r="F1643">
        <v>0.5</v>
      </c>
      <c r="G1643">
        <v>2886</v>
      </c>
      <c r="H1643" t="s">
        <v>2643</v>
      </c>
      <c r="I1643" t="s">
        <v>52</v>
      </c>
      <c r="J1643" t="s">
        <v>117</v>
      </c>
      <c r="K1643" t="s">
        <v>32</v>
      </c>
      <c r="L1643" t="s">
        <v>137</v>
      </c>
      <c r="M1643" t="s">
        <v>62</v>
      </c>
      <c r="N1643" t="s">
        <v>2635</v>
      </c>
      <c r="O1643">
        <v>0.37</v>
      </c>
      <c r="P1643" t="s">
        <v>36</v>
      </c>
      <c r="Q1643" t="s">
        <v>56</v>
      </c>
      <c r="R1643" t="s">
        <v>157</v>
      </c>
      <c r="S1643" t="s">
        <v>2644</v>
      </c>
      <c r="T1643">
        <v>44134</v>
      </c>
      <c r="U1643" s="1">
        <v>42055</v>
      </c>
      <c r="V1643" s="1">
        <v>42056</v>
      </c>
      <c r="W1643">
        <v>12</v>
      </c>
      <c r="X1643" s="6">
        <v>45.12</v>
      </c>
      <c r="Y1643">
        <v>87630</v>
      </c>
      <c r="Z1643">
        <v>1</v>
      </c>
      <c r="AA1643" s="10">
        <v>69</v>
      </c>
      <c r="AB1643">
        <v>0.46</v>
      </c>
      <c r="AC1643" t="s">
        <v>3059</v>
      </c>
      <c r="AD1643" t="s">
        <v>3070</v>
      </c>
      <c r="AE1643" t="str">
        <f>IF(Orders[[#This Row],[Discount]]&gt;0, "Discounted", "Non-Discounted")</f>
        <v>Discounted</v>
      </c>
      <c r="AF1643">
        <f>IF(Orders[[#This Row],[Profit]]&lt;0,Orders[[#This Row],[Profit]], 0)</f>
        <v>0</v>
      </c>
      <c r="AG1643">
        <f>IF(Orders[[#This Row],[Profit]]&gt;0,Orders[[#This Row],[Profit]], 0)</f>
        <v>31.13</v>
      </c>
      <c r="AH1643" s="7">
        <f>IFERROR((Orders[[#This Row],[Sales]]/Orders[[#This Row],[Profit_Prodcut/]])*100, "")</f>
        <v>144.94057179569546</v>
      </c>
      <c r="AI1643" s="9">
        <f>Orders[[#This Row],[Discount]]</f>
        <v>0.01</v>
      </c>
    </row>
    <row r="1644" spans="1:35">
      <c r="A1644">
        <v>25720</v>
      </c>
      <c r="B1644" t="s">
        <v>28</v>
      </c>
      <c r="C1644" s="9">
        <v>0.02</v>
      </c>
      <c r="D1644" s="7">
        <v>-231.05</v>
      </c>
      <c r="E1644">
        <v>10.68</v>
      </c>
      <c r="F1644">
        <v>13.04</v>
      </c>
      <c r="G1644">
        <v>2886</v>
      </c>
      <c r="H1644" t="s">
        <v>2643</v>
      </c>
      <c r="I1644" t="s">
        <v>52</v>
      </c>
      <c r="J1644" t="s">
        <v>117</v>
      </c>
      <c r="K1644" t="s">
        <v>44</v>
      </c>
      <c r="L1644" t="s">
        <v>53</v>
      </c>
      <c r="M1644" t="s">
        <v>239</v>
      </c>
      <c r="N1644" t="s">
        <v>2636</v>
      </c>
      <c r="O1644">
        <v>0.6</v>
      </c>
      <c r="P1644" t="s">
        <v>36</v>
      </c>
      <c r="Q1644" t="s">
        <v>56</v>
      </c>
      <c r="R1644" t="s">
        <v>157</v>
      </c>
      <c r="S1644" t="s">
        <v>2644</v>
      </c>
      <c r="T1644">
        <v>44134</v>
      </c>
      <c r="U1644" s="1">
        <v>42055</v>
      </c>
      <c r="V1644" s="1">
        <v>42057</v>
      </c>
      <c r="W1644">
        <v>8</v>
      </c>
      <c r="X1644" s="6">
        <v>90.45</v>
      </c>
      <c r="Y1644">
        <v>87630</v>
      </c>
      <c r="Z1644">
        <v>2</v>
      </c>
      <c r="AA1644" s="10">
        <v>-255.44</v>
      </c>
      <c r="AB1644">
        <v>1.85</v>
      </c>
      <c r="AC1644" t="s">
        <v>3059</v>
      </c>
      <c r="AD1644" t="s">
        <v>3070</v>
      </c>
      <c r="AE1644" t="str">
        <f>IF(Orders[[#This Row],[Discount]]&gt;0, "Discounted", "Non-Discounted")</f>
        <v>Discounted</v>
      </c>
      <c r="AF1644">
        <f>IF(Orders[[#This Row],[Profit]]&lt;0,Orders[[#This Row],[Profit]], 0)</f>
        <v>-231.05</v>
      </c>
      <c r="AG1644">
        <f>IF(Orders[[#This Row],[Profit]]&gt;0,Orders[[#This Row],[Profit]], 0)</f>
        <v>0</v>
      </c>
      <c r="AH1644" s="7" t="str">
        <f>IFERROR((Orders[[#This Row],[Sales]]/Orders[[#This Row],[Profit_Prodcut/]])*100, "")</f>
        <v/>
      </c>
      <c r="AI1644" s="9">
        <f>Orders[[#This Row],[Discount]]</f>
        <v>0.02</v>
      </c>
    </row>
    <row r="1645" spans="1:35">
      <c r="A1645">
        <v>21514</v>
      </c>
      <c r="B1645" t="s">
        <v>28</v>
      </c>
      <c r="C1645" s="9">
        <v>0.1</v>
      </c>
      <c r="D1645" s="7">
        <v>-165.59</v>
      </c>
      <c r="E1645">
        <v>209.37</v>
      </c>
      <c r="F1645">
        <v>69</v>
      </c>
      <c r="G1645">
        <v>2892</v>
      </c>
      <c r="H1645" t="s">
        <v>2645</v>
      </c>
      <c r="I1645" t="s">
        <v>52</v>
      </c>
      <c r="J1645" t="s">
        <v>117</v>
      </c>
      <c r="K1645" t="s">
        <v>44</v>
      </c>
      <c r="L1645" t="s">
        <v>155</v>
      </c>
      <c r="M1645" t="s">
        <v>239</v>
      </c>
      <c r="N1645" t="s">
        <v>1635</v>
      </c>
      <c r="O1645">
        <v>0.79</v>
      </c>
      <c r="P1645" t="s">
        <v>36</v>
      </c>
      <c r="Q1645" t="s">
        <v>64</v>
      </c>
      <c r="R1645" t="s">
        <v>303</v>
      </c>
      <c r="S1645" t="s">
        <v>2646</v>
      </c>
      <c r="T1645">
        <v>48154</v>
      </c>
      <c r="U1645" s="1">
        <v>42058</v>
      </c>
      <c r="V1645" s="1">
        <v>42060</v>
      </c>
      <c r="W1645">
        <v>11</v>
      </c>
      <c r="X1645" s="6">
        <v>2125.12</v>
      </c>
      <c r="Y1645">
        <v>90011</v>
      </c>
      <c r="Z1645">
        <v>2</v>
      </c>
      <c r="AA1645" s="10">
        <v>-7.79</v>
      </c>
      <c r="AB1645">
        <v>236.12</v>
      </c>
      <c r="AC1645" t="s">
        <v>3059</v>
      </c>
      <c r="AD1645" t="s">
        <v>3070</v>
      </c>
      <c r="AE1645" t="str">
        <f>IF(Orders[[#This Row],[Discount]]&gt;0, "Discounted", "Non-Discounted")</f>
        <v>Discounted</v>
      </c>
      <c r="AF1645">
        <f>IF(Orders[[#This Row],[Profit]]&lt;0,Orders[[#This Row],[Profit]], 0)</f>
        <v>-165.59</v>
      </c>
      <c r="AG1645">
        <f>IF(Orders[[#This Row],[Profit]]&gt;0,Orders[[#This Row],[Profit]], 0)</f>
        <v>0</v>
      </c>
      <c r="AH1645" s="7" t="str">
        <f>IFERROR((Orders[[#This Row],[Sales]]/Orders[[#This Row],[Profit_Prodcut/]])*100, "")</f>
        <v/>
      </c>
      <c r="AI1645" s="9">
        <f>Orders[[#This Row],[Discount]]</f>
        <v>0.1</v>
      </c>
    </row>
    <row r="1646" spans="1:35">
      <c r="A1646">
        <v>21515</v>
      </c>
      <c r="B1646" t="s">
        <v>28</v>
      </c>
      <c r="C1646" s="9">
        <v>7.0000000000000007E-2</v>
      </c>
      <c r="D1646" s="7">
        <v>-21.68</v>
      </c>
      <c r="E1646">
        <v>4.9800000000000004</v>
      </c>
      <c r="F1646">
        <v>4.7</v>
      </c>
      <c r="G1646">
        <v>2893</v>
      </c>
      <c r="H1646" t="s">
        <v>2647</v>
      </c>
      <c r="I1646" t="s">
        <v>52</v>
      </c>
      <c r="J1646" t="s">
        <v>117</v>
      </c>
      <c r="K1646" t="s">
        <v>32</v>
      </c>
      <c r="L1646" t="s">
        <v>96</v>
      </c>
      <c r="M1646" t="s">
        <v>62</v>
      </c>
      <c r="N1646" t="s">
        <v>1688</v>
      </c>
      <c r="O1646">
        <v>0.38</v>
      </c>
      <c r="P1646" t="s">
        <v>36</v>
      </c>
      <c r="Q1646" t="s">
        <v>64</v>
      </c>
      <c r="R1646" t="s">
        <v>303</v>
      </c>
      <c r="S1646" t="s">
        <v>2563</v>
      </c>
      <c r="T1646">
        <v>48071</v>
      </c>
      <c r="U1646" s="1">
        <v>42058</v>
      </c>
      <c r="V1646" s="1">
        <v>42059</v>
      </c>
      <c r="W1646">
        <v>9</v>
      </c>
      <c r="X1646" s="6">
        <v>45.05</v>
      </c>
      <c r="Y1646">
        <v>90011</v>
      </c>
      <c r="Z1646">
        <v>1</v>
      </c>
      <c r="AA1646" s="10">
        <v>-48.13</v>
      </c>
      <c r="AB1646">
        <v>3.39</v>
      </c>
      <c r="AC1646" t="s">
        <v>3059</v>
      </c>
      <c r="AD1646" t="s">
        <v>3070</v>
      </c>
      <c r="AE1646" t="str">
        <f>IF(Orders[[#This Row],[Discount]]&gt;0, "Discounted", "Non-Discounted")</f>
        <v>Discounted</v>
      </c>
      <c r="AF1646">
        <f>IF(Orders[[#This Row],[Profit]]&lt;0,Orders[[#This Row],[Profit]], 0)</f>
        <v>-21.68</v>
      </c>
      <c r="AG1646">
        <f>IF(Orders[[#This Row],[Profit]]&gt;0,Orders[[#This Row],[Profit]], 0)</f>
        <v>0</v>
      </c>
      <c r="AH1646" s="7" t="str">
        <f>IFERROR((Orders[[#This Row],[Sales]]/Orders[[#This Row],[Profit_Prodcut/]])*100, "")</f>
        <v/>
      </c>
      <c r="AI1646" s="9">
        <f>Orders[[#This Row],[Discount]]</f>
        <v>7.0000000000000007E-2</v>
      </c>
    </row>
    <row r="1647" spans="1:35">
      <c r="A1647">
        <v>19909</v>
      </c>
      <c r="B1647" t="s">
        <v>109</v>
      </c>
      <c r="C1647" s="9">
        <v>0.02</v>
      </c>
      <c r="D1647" s="7">
        <v>4861.0600000000004</v>
      </c>
      <c r="E1647">
        <v>880.98</v>
      </c>
      <c r="F1647">
        <v>44.55</v>
      </c>
      <c r="G1647">
        <v>2896</v>
      </c>
      <c r="H1647" t="s">
        <v>2648</v>
      </c>
      <c r="I1647" t="s">
        <v>42</v>
      </c>
      <c r="J1647" t="s">
        <v>43</v>
      </c>
      <c r="K1647" t="s">
        <v>44</v>
      </c>
      <c r="L1647" t="s">
        <v>194</v>
      </c>
      <c r="M1647" t="s">
        <v>124</v>
      </c>
      <c r="N1647" t="s">
        <v>772</v>
      </c>
      <c r="O1647">
        <v>0.62</v>
      </c>
      <c r="P1647" t="s">
        <v>36</v>
      </c>
      <c r="Q1647" t="s">
        <v>64</v>
      </c>
      <c r="R1647" t="s">
        <v>65</v>
      </c>
      <c r="S1647" t="s">
        <v>2649</v>
      </c>
      <c r="T1647">
        <v>56001</v>
      </c>
      <c r="U1647" s="1">
        <v>42026</v>
      </c>
      <c r="V1647" s="1">
        <v>42030</v>
      </c>
      <c r="W1647">
        <v>8</v>
      </c>
      <c r="X1647" s="6">
        <v>7045.02</v>
      </c>
      <c r="Y1647">
        <v>86925</v>
      </c>
      <c r="Z1647">
        <v>4</v>
      </c>
      <c r="AA1647" s="10">
        <v>69</v>
      </c>
      <c r="AB1647">
        <v>143.78</v>
      </c>
      <c r="AC1647" t="s">
        <v>3057</v>
      </c>
      <c r="AD1647" t="s">
        <v>3070</v>
      </c>
      <c r="AE1647" t="str">
        <f>IF(Orders[[#This Row],[Discount]]&gt;0, "Discounted", "Non-Discounted")</f>
        <v>Discounted</v>
      </c>
      <c r="AF1647">
        <f>IF(Orders[[#This Row],[Profit]]&lt;0,Orders[[#This Row],[Profit]], 0)</f>
        <v>0</v>
      </c>
      <c r="AG1647">
        <f>IF(Orders[[#This Row],[Profit]]&gt;0,Orders[[#This Row],[Profit]], 0)</f>
        <v>4861.0600000000004</v>
      </c>
      <c r="AH1647" s="7">
        <f>IFERROR((Orders[[#This Row],[Sales]]/Orders[[#This Row],[Profit_Prodcut/]])*100, "")</f>
        <v>144.92764952500073</v>
      </c>
      <c r="AI1647" s="9">
        <f>Orders[[#This Row],[Discount]]</f>
        <v>0.02</v>
      </c>
    </row>
    <row r="1648" spans="1:35">
      <c r="A1648">
        <v>18198</v>
      </c>
      <c r="B1648" t="s">
        <v>50</v>
      </c>
      <c r="C1648" s="9">
        <v>0</v>
      </c>
      <c r="D1648" s="7">
        <v>-83.75</v>
      </c>
      <c r="E1648">
        <v>22.84</v>
      </c>
      <c r="F1648">
        <v>16.920000000000002</v>
      </c>
      <c r="G1648">
        <v>2896</v>
      </c>
      <c r="H1648" t="s">
        <v>2648</v>
      </c>
      <c r="I1648" t="s">
        <v>52</v>
      </c>
      <c r="J1648" t="s">
        <v>43</v>
      </c>
      <c r="K1648" t="s">
        <v>32</v>
      </c>
      <c r="L1648" t="s">
        <v>96</v>
      </c>
      <c r="M1648" t="s">
        <v>62</v>
      </c>
      <c r="N1648" t="s">
        <v>2650</v>
      </c>
      <c r="O1648">
        <v>0.39</v>
      </c>
      <c r="P1648" t="s">
        <v>36</v>
      </c>
      <c r="Q1648" t="s">
        <v>64</v>
      </c>
      <c r="R1648" t="s">
        <v>65</v>
      </c>
      <c r="S1648" t="s">
        <v>2649</v>
      </c>
      <c r="T1648">
        <v>56001</v>
      </c>
      <c r="U1648" s="1">
        <v>42075</v>
      </c>
      <c r="V1648" s="1">
        <v>42077</v>
      </c>
      <c r="W1648">
        <v>15</v>
      </c>
      <c r="X1648" s="6">
        <v>370.62</v>
      </c>
      <c r="Y1648">
        <v>86927</v>
      </c>
      <c r="Z1648">
        <v>2</v>
      </c>
      <c r="AA1648" s="10">
        <v>-22.6</v>
      </c>
      <c r="AB1648">
        <v>0</v>
      </c>
      <c r="AC1648" t="s">
        <v>3062</v>
      </c>
      <c r="AD1648" t="s">
        <v>3071</v>
      </c>
      <c r="AE1648" t="str">
        <f>IF(Orders[[#This Row],[Discount]]&gt;0, "Discounted", "Non-Discounted")</f>
        <v>Non-Discounted</v>
      </c>
      <c r="AF1648">
        <f>IF(Orders[[#This Row],[Profit]]&lt;0,Orders[[#This Row],[Profit]], 0)</f>
        <v>-83.75</v>
      </c>
      <c r="AG1648">
        <f>IF(Orders[[#This Row],[Profit]]&gt;0,Orders[[#This Row],[Profit]], 0)</f>
        <v>0</v>
      </c>
      <c r="AH1648" s="7" t="str">
        <f>IFERROR((Orders[[#This Row],[Sales]]/Orders[[#This Row],[Profit_Prodcut/]])*100, "")</f>
        <v/>
      </c>
      <c r="AI1648" s="9">
        <f>Orders[[#This Row],[Discount]]</f>
        <v>0</v>
      </c>
    </row>
    <row r="1649" spans="1:35">
      <c r="A1649">
        <v>20304</v>
      </c>
      <c r="B1649" t="s">
        <v>28</v>
      </c>
      <c r="C1649" s="9">
        <v>0.05</v>
      </c>
      <c r="D1649" s="7">
        <v>565.17999999999995</v>
      </c>
      <c r="E1649">
        <v>80.97</v>
      </c>
      <c r="F1649">
        <v>30.06</v>
      </c>
      <c r="G1649">
        <v>2897</v>
      </c>
      <c r="H1649" t="s">
        <v>2651</v>
      </c>
      <c r="I1649" t="s">
        <v>42</v>
      </c>
      <c r="J1649" t="s">
        <v>43</v>
      </c>
      <c r="K1649" t="s">
        <v>80</v>
      </c>
      <c r="L1649" t="s">
        <v>88</v>
      </c>
      <c r="M1649" t="s">
        <v>124</v>
      </c>
      <c r="N1649" t="s">
        <v>389</v>
      </c>
      <c r="O1649">
        <v>0.4</v>
      </c>
      <c r="P1649" t="s">
        <v>36</v>
      </c>
      <c r="Q1649" t="s">
        <v>64</v>
      </c>
      <c r="R1649" t="s">
        <v>65</v>
      </c>
      <c r="S1649" t="s">
        <v>2652</v>
      </c>
      <c r="T1649">
        <v>55369</v>
      </c>
      <c r="U1649" s="1">
        <v>42048</v>
      </c>
      <c r="V1649" s="1">
        <v>42049</v>
      </c>
      <c r="W1649">
        <v>11</v>
      </c>
      <c r="X1649" s="6">
        <v>904.25</v>
      </c>
      <c r="Y1649">
        <v>86926</v>
      </c>
      <c r="Z1649">
        <v>1</v>
      </c>
      <c r="AA1649" s="10">
        <v>62.5</v>
      </c>
      <c r="AB1649">
        <v>47.59</v>
      </c>
      <c r="AC1649" t="s">
        <v>3059</v>
      </c>
      <c r="AD1649" t="s">
        <v>3070</v>
      </c>
      <c r="AE1649" t="str">
        <f>IF(Orders[[#This Row],[Discount]]&gt;0, "Discounted", "Non-Discounted")</f>
        <v>Discounted</v>
      </c>
      <c r="AF1649">
        <f>IF(Orders[[#This Row],[Profit]]&lt;0,Orders[[#This Row],[Profit]], 0)</f>
        <v>0</v>
      </c>
      <c r="AG1649">
        <f>IF(Orders[[#This Row],[Profit]]&gt;0,Orders[[#This Row],[Profit]], 0)</f>
        <v>565.17999999999995</v>
      </c>
      <c r="AH1649" s="7">
        <f>IFERROR((Orders[[#This Row],[Sales]]/Orders[[#This Row],[Profit_Prodcut/]])*100, "")</f>
        <v>159.99327647829011</v>
      </c>
      <c r="AI1649" s="9">
        <f>Orders[[#This Row],[Discount]]</f>
        <v>0.05</v>
      </c>
    </row>
    <row r="1650" spans="1:35">
      <c r="A1650">
        <v>20305</v>
      </c>
      <c r="B1650" t="s">
        <v>28</v>
      </c>
      <c r="C1650" s="9">
        <v>0</v>
      </c>
      <c r="D1650" s="7">
        <v>-38.72</v>
      </c>
      <c r="E1650">
        <v>6.48</v>
      </c>
      <c r="F1650">
        <v>10.050000000000001</v>
      </c>
      <c r="G1650">
        <v>2897</v>
      </c>
      <c r="H1650" t="s">
        <v>2651</v>
      </c>
      <c r="I1650" t="s">
        <v>52</v>
      </c>
      <c r="J1650" t="s">
        <v>43</v>
      </c>
      <c r="K1650" t="s">
        <v>32</v>
      </c>
      <c r="L1650" t="s">
        <v>96</v>
      </c>
      <c r="M1650" t="s">
        <v>62</v>
      </c>
      <c r="N1650" t="s">
        <v>2653</v>
      </c>
      <c r="O1650">
        <v>0.37</v>
      </c>
      <c r="P1650" t="s">
        <v>36</v>
      </c>
      <c r="Q1650" t="s">
        <v>64</v>
      </c>
      <c r="R1650" t="s">
        <v>65</v>
      </c>
      <c r="S1650" t="s">
        <v>2652</v>
      </c>
      <c r="T1650">
        <v>55369</v>
      </c>
      <c r="U1650" s="1">
        <v>42048</v>
      </c>
      <c r="V1650" s="1">
        <v>42050</v>
      </c>
      <c r="W1650">
        <v>2</v>
      </c>
      <c r="X1650" s="6">
        <v>16.309999999999999</v>
      </c>
      <c r="Y1650">
        <v>86926</v>
      </c>
      <c r="Z1650">
        <v>2</v>
      </c>
      <c r="AA1650" s="10">
        <v>-237.4</v>
      </c>
      <c r="AB1650">
        <v>0</v>
      </c>
      <c r="AC1650" t="s">
        <v>3059</v>
      </c>
      <c r="AD1650" t="s">
        <v>3071</v>
      </c>
      <c r="AE1650" t="str">
        <f>IF(Orders[[#This Row],[Discount]]&gt;0, "Discounted", "Non-Discounted")</f>
        <v>Non-Discounted</v>
      </c>
      <c r="AF1650">
        <f>IF(Orders[[#This Row],[Profit]]&lt;0,Orders[[#This Row],[Profit]], 0)</f>
        <v>-38.72</v>
      </c>
      <c r="AG1650">
        <f>IF(Orders[[#This Row],[Profit]]&gt;0,Orders[[#This Row],[Profit]], 0)</f>
        <v>0</v>
      </c>
      <c r="AH1650" s="7" t="str">
        <f>IFERROR((Orders[[#This Row],[Sales]]/Orders[[#This Row],[Profit_Prodcut/]])*100, "")</f>
        <v/>
      </c>
      <c r="AI1650" s="9">
        <f>Orders[[#This Row],[Discount]]</f>
        <v>0</v>
      </c>
    </row>
    <row r="1651" spans="1:35">
      <c r="A1651">
        <v>23151</v>
      </c>
      <c r="B1651" t="s">
        <v>40</v>
      </c>
      <c r="C1651" s="9">
        <v>0.06</v>
      </c>
      <c r="D1651" s="7">
        <v>65.08</v>
      </c>
      <c r="E1651">
        <v>70.89</v>
      </c>
      <c r="F1651">
        <v>89.3</v>
      </c>
      <c r="G1651">
        <v>2903</v>
      </c>
      <c r="H1651" t="s">
        <v>2654</v>
      </c>
      <c r="I1651" t="s">
        <v>42</v>
      </c>
      <c r="J1651" t="s">
        <v>61</v>
      </c>
      <c r="K1651" t="s">
        <v>44</v>
      </c>
      <c r="L1651" t="s">
        <v>155</v>
      </c>
      <c r="M1651" t="s">
        <v>124</v>
      </c>
      <c r="N1651" t="s">
        <v>2655</v>
      </c>
      <c r="O1651">
        <v>0.72</v>
      </c>
      <c r="P1651" t="s">
        <v>36</v>
      </c>
      <c r="Q1651" t="s">
        <v>56</v>
      </c>
      <c r="R1651" t="s">
        <v>157</v>
      </c>
      <c r="S1651" t="s">
        <v>2656</v>
      </c>
      <c r="T1651">
        <v>43068</v>
      </c>
      <c r="U1651" s="1">
        <v>42180</v>
      </c>
      <c r="V1651" s="1">
        <v>42180</v>
      </c>
      <c r="W1651">
        <v>6</v>
      </c>
      <c r="X1651" s="6">
        <v>364.26</v>
      </c>
      <c r="Y1651">
        <v>87374</v>
      </c>
      <c r="Z1651">
        <v>0</v>
      </c>
      <c r="AA1651" s="10">
        <v>17.87</v>
      </c>
      <c r="AB1651">
        <v>23.25</v>
      </c>
      <c r="AC1651" t="s">
        <v>3058</v>
      </c>
      <c r="AD1651" t="s">
        <v>3070</v>
      </c>
      <c r="AE1651" t="str">
        <f>IF(Orders[[#This Row],[Discount]]&gt;0, "Discounted", "Non-Discounted")</f>
        <v>Discounted</v>
      </c>
      <c r="AF1651">
        <f>IF(Orders[[#This Row],[Profit]]&lt;0,Orders[[#This Row],[Profit]], 0)</f>
        <v>0</v>
      </c>
      <c r="AG1651">
        <f>IF(Orders[[#This Row],[Profit]]&gt;0,Orders[[#This Row],[Profit]], 0)</f>
        <v>65.08</v>
      </c>
      <c r="AH1651" s="7">
        <f>IFERROR((Orders[[#This Row],[Sales]]/Orders[[#This Row],[Profit_Prodcut/]])*100, "")</f>
        <v>559.71112476951441</v>
      </c>
      <c r="AI1651" s="9">
        <f>Orders[[#This Row],[Discount]]</f>
        <v>0.06</v>
      </c>
    </row>
    <row r="1652" spans="1:35">
      <c r="A1652">
        <v>18611</v>
      </c>
      <c r="B1652" t="s">
        <v>28</v>
      </c>
      <c r="C1652" s="9">
        <v>7.0000000000000007E-2</v>
      </c>
      <c r="D1652" s="7">
        <v>10.96</v>
      </c>
      <c r="E1652">
        <v>4.13</v>
      </c>
      <c r="F1652">
        <v>0.99</v>
      </c>
      <c r="G1652">
        <v>2908</v>
      </c>
      <c r="H1652" t="s">
        <v>2657</v>
      </c>
      <c r="I1652" t="s">
        <v>52</v>
      </c>
      <c r="J1652" t="s">
        <v>43</v>
      </c>
      <c r="K1652" t="s">
        <v>32</v>
      </c>
      <c r="L1652" t="s">
        <v>137</v>
      </c>
      <c r="M1652" t="s">
        <v>62</v>
      </c>
      <c r="N1652" t="s">
        <v>1422</v>
      </c>
      <c r="O1652">
        <v>0.39</v>
      </c>
      <c r="P1652" t="s">
        <v>36</v>
      </c>
      <c r="Q1652" t="s">
        <v>56</v>
      </c>
      <c r="R1652" t="s">
        <v>157</v>
      </c>
      <c r="S1652" t="s">
        <v>2658</v>
      </c>
      <c r="T1652">
        <v>44125</v>
      </c>
      <c r="U1652" s="1">
        <v>42012</v>
      </c>
      <c r="V1652" s="1">
        <v>42012</v>
      </c>
      <c r="W1652">
        <v>4</v>
      </c>
      <c r="X1652" s="6">
        <v>16.07</v>
      </c>
      <c r="Y1652">
        <v>88156</v>
      </c>
      <c r="Z1652">
        <v>0</v>
      </c>
      <c r="AA1652" s="10">
        <v>68.2</v>
      </c>
      <c r="AB1652">
        <v>1.21</v>
      </c>
      <c r="AC1652" t="s">
        <v>3057</v>
      </c>
      <c r="AD1652" t="s">
        <v>3070</v>
      </c>
      <c r="AE1652" t="str">
        <f>IF(Orders[[#This Row],[Discount]]&gt;0, "Discounted", "Non-Discounted")</f>
        <v>Discounted</v>
      </c>
      <c r="AF1652">
        <f>IF(Orders[[#This Row],[Profit]]&lt;0,Orders[[#This Row],[Profit]], 0)</f>
        <v>0</v>
      </c>
      <c r="AG1652">
        <f>IF(Orders[[#This Row],[Profit]]&gt;0,Orders[[#This Row],[Profit]], 0)</f>
        <v>10.96</v>
      </c>
      <c r="AH1652" s="7">
        <f>IFERROR((Orders[[#This Row],[Sales]]/Orders[[#This Row],[Profit_Prodcut/]])*100, "")</f>
        <v>146.62408759124085</v>
      </c>
      <c r="AI1652" s="9">
        <f>Orders[[#This Row],[Discount]]</f>
        <v>7.0000000000000007E-2</v>
      </c>
    </row>
    <row r="1653" spans="1:35">
      <c r="A1653">
        <v>18612</v>
      </c>
      <c r="B1653" t="s">
        <v>28</v>
      </c>
      <c r="C1653" s="9">
        <v>0.03</v>
      </c>
      <c r="D1653" s="7">
        <v>17.43</v>
      </c>
      <c r="E1653">
        <v>22.72</v>
      </c>
      <c r="F1653">
        <v>8.99</v>
      </c>
      <c r="G1653">
        <v>2908</v>
      </c>
      <c r="H1653" t="s">
        <v>2657</v>
      </c>
      <c r="I1653" t="s">
        <v>52</v>
      </c>
      <c r="J1653" t="s">
        <v>43</v>
      </c>
      <c r="K1653" t="s">
        <v>44</v>
      </c>
      <c r="L1653" t="s">
        <v>53</v>
      </c>
      <c r="M1653" t="s">
        <v>54</v>
      </c>
      <c r="N1653" t="s">
        <v>785</v>
      </c>
      <c r="O1653">
        <v>0.44</v>
      </c>
      <c r="P1653" t="s">
        <v>36</v>
      </c>
      <c r="Q1653" t="s">
        <v>56</v>
      </c>
      <c r="R1653" t="s">
        <v>157</v>
      </c>
      <c r="S1653" t="s">
        <v>2658</v>
      </c>
      <c r="T1653">
        <v>44125</v>
      </c>
      <c r="U1653" s="1">
        <v>42012</v>
      </c>
      <c r="V1653" s="1">
        <v>42012</v>
      </c>
      <c r="W1653">
        <v>1</v>
      </c>
      <c r="X1653" s="6">
        <v>25.26</v>
      </c>
      <c r="Y1653">
        <v>88156</v>
      </c>
      <c r="Z1653">
        <v>0</v>
      </c>
      <c r="AA1653" s="10">
        <v>69</v>
      </c>
      <c r="AB1653">
        <v>0.78</v>
      </c>
      <c r="AC1653" t="s">
        <v>3057</v>
      </c>
      <c r="AD1653" t="s">
        <v>3070</v>
      </c>
      <c r="AE1653" t="str">
        <f>IF(Orders[[#This Row],[Discount]]&gt;0, "Discounted", "Non-Discounted")</f>
        <v>Discounted</v>
      </c>
      <c r="AF1653">
        <f>IF(Orders[[#This Row],[Profit]]&lt;0,Orders[[#This Row],[Profit]], 0)</f>
        <v>0</v>
      </c>
      <c r="AG1653">
        <f>IF(Orders[[#This Row],[Profit]]&gt;0,Orders[[#This Row],[Profit]], 0)</f>
        <v>17.43</v>
      </c>
      <c r="AH1653" s="7">
        <f>IFERROR((Orders[[#This Row],[Sales]]/Orders[[#This Row],[Profit_Prodcut/]])*100, "")</f>
        <v>144.9225473321859</v>
      </c>
      <c r="AI1653" s="9">
        <f>Orders[[#This Row],[Discount]]</f>
        <v>0.03</v>
      </c>
    </row>
    <row r="1654" spans="1:35">
      <c r="A1654">
        <v>20827</v>
      </c>
      <c r="B1654" t="s">
        <v>40</v>
      </c>
      <c r="C1654" s="9">
        <v>0.05</v>
      </c>
      <c r="D1654" s="7">
        <v>-32.67</v>
      </c>
      <c r="E1654">
        <v>34.979999999999997</v>
      </c>
      <c r="F1654">
        <v>7.53</v>
      </c>
      <c r="G1654">
        <v>2908</v>
      </c>
      <c r="H1654" t="s">
        <v>2657</v>
      </c>
      <c r="I1654" t="s">
        <v>30</v>
      </c>
      <c r="J1654" t="s">
        <v>43</v>
      </c>
      <c r="K1654" t="s">
        <v>80</v>
      </c>
      <c r="L1654" t="s">
        <v>183</v>
      </c>
      <c r="M1654" t="s">
        <v>62</v>
      </c>
      <c r="N1654" t="s">
        <v>508</v>
      </c>
      <c r="O1654">
        <v>0.76</v>
      </c>
      <c r="P1654" t="s">
        <v>36</v>
      </c>
      <c r="Q1654" t="s">
        <v>56</v>
      </c>
      <c r="R1654" t="s">
        <v>157</v>
      </c>
      <c r="S1654" t="s">
        <v>2658</v>
      </c>
      <c r="T1654">
        <v>44125</v>
      </c>
      <c r="U1654" s="1">
        <v>42063</v>
      </c>
      <c r="V1654" s="1">
        <v>42066</v>
      </c>
      <c r="W1654">
        <v>16</v>
      </c>
      <c r="X1654" s="6">
        <v>581.08000000000004</v>
      </c>
      <c r="Y1654">
        <v>88157</v>
      </c>
      <c r="Z1654">
        <v>3</v>
      </c>
      <c r="AA1654" s="10">
        <v>-5.62</v>
      </c>
      <c r="AB1654">
        <v>30.58</v>
      </c>
      <c r="AC1654" t="s">
        <v>3059</v>
      </c>
      <c r="AD1654" t="s">
        <v>3070</v>
      </c>
      <c r="AE1654" t="str">
        <f>IF(Orders[[#This Row],[Discount]]&gt;0, "Discounted", "Non-Discounted")</f>
        <v>Discounted</v>
      </c>
      <c r="AF1654">
        <f>IF(Orders[[#This Row],[Profit]]&lt;0,Orders[[#This Row],[Profit]], 0)</f>
        <v>-32.67</v>
      </c>
      <c r="AG1654">
        <f>IF(Orders[[#This Row],[Profit]]&gt;0,Orders[[#This Row],[Profit]], 0)</f>
        <v>0</v>
      </c>
      <c r="AH1654" s="7" t="str">
        <f>IFERROR((Orders[[#This Row],[Sales]]/Orders[[#This Row],[Profit_Prodcut/]])*100, "")</f>
        <v/>
      </c>
      <c r="AI1654" s="9">
        <f>Orders[[#This Row],[Discount]]</f>
        <v>0.05</v>
      </c>
    </row>
    <row r="1655" spans="1:35">
      <c r="A1655">
        <v>20828</v>
      </c>
      <c r="B1655" t="s">
        <v>40</v>
      </c>
      <c r="C1655" s="9">
        <v>0</v>
      </c>
      <c r="D1655" s="7">
        <v>-13.14</v>
      </c>
      <c r="E1655">
        <v>3.14</v>
      </c>
      <c r="F1655">
        <v>1.92</v>
      </c>
      <c r="G1655">
        <v>2908</v>
      </c>
      <c r="H1655" t="s">
        <v>2657</v>
      </c>
      <c r="I1655" t="s">
        <v>52</v>
      </c>
      <c r="J1655" t="s">
        <v>43</v>
      </c>
      <c r="K1655" t="s">
        <v>32</v>
      </c>
      <c r="L1655" t="s">
        <v>177</v>
      </c>
      <c r="M1655" t="s">
        <v>34</v>
      </c>
      <c r="N1655" t="s">
        <v>2659</v>
      </c>
      <c r="O1655">
        <v>0.84</v>
      </c>
      <c r="P1655" t="s">
        <v>36</v>
      </c>
      <c r="Q1655" t="s">
        <v>56</v>
      </c>
      <c r="R1655" t="s">
        <v>157</v>
      </c>
      <c r="S1655" t="s">
        <v>2658</v>
      </c>
      <c r="T1655">
        <v>44125</v>
      </c>
      <c r="U1655" s="1">
        <v>42063</v>
      </c>
      <c r="V1655" s="1">
        <v>42065</v>
      </c>
      <c r="W1655">
        <v>8</v>
      </c>
      <c r="X1655" s="6">
        <v>27.53</v>
      </c>
      <c r="Y1655">
        <v>88157</v>
      </c>
      <c r="Z1655">
        <v>2</v>
      </c>
      <c r="AA1655" s="10">
        <v>-47.71</v>
      </c>
      <c r="AB1655">
        <v>0</v>
      </c>
      <c r="AC1655" t="s">
        <v>3059</v>
      </c>
      <c r="AD1655" t="s">
        <v>3071</v>
      </c>
      <c r="AE1655" t="str">
        <f>IF(Orders[[#This Row],[Discount]]&gt;0, "Discounted", "Non-Discounted")</f>
        <v>Non-Discounted</v>
      </c>
      <c r="AF1655">
        <f>IF(Orders[[#This Row],[Profit]]&lt;0,Orders[[#This Row],[Profit]], 0)</f>
        <v>-13.14</v>
      </c>
      <c r="AG1655">
        <f>IF(Orders[[#This Row],[Profit]]&gt;0,Orders[[#This Row],[Profit]], 0)</f>
        <v>0</v>
      </c>
      <c r="AH1655" s="7" t="str">
        <f>IFERROR((Orders[[#This Row],[Sales]]/Orders[[#This Row],[Profit_Prodcut/]])*100, "")</f>
        <v/>
      </c>
      <c r="AI1655" s="9">
        <f>Orders[[#This Row],[Discount]]</f>
        <v>0</v>
      </c>
    </row>
    <row r="1656" spans="1:35">
      <c r="A1656">
        <v>21290</v>
      </c>
      <c r="B1656" t="s">
        <v>28</v>
      </c>
      <c r="C1656" s="9">
        <v>0.04</v>
      </c>
      <c r="D1656" s="7">
        <v>22.31</v>
      </c>
      <c r="E1656">
        <v>4.13</v>
      </c>
      <c r="F1656">
        <v>0.99</v>
      </c>
      <c r="G1656">
        <v>2912</v>
      </c>
      <c r="H1656" t="s">
        <v>2660</v>
      </c>
      <c r="I1656" t="s">
        <v>30</v>
      </c>
      <c r="J1656" t="s">
        <v>43</v>
      </c>
      <c r="K1656" t="s">
        <v>32</v>
      </c>
      <c r="L1656" t="s">
        <v>137</v>
      </c>
      <c r="M1656" t="s">
        <v>62</v>
      </c>
      <c r="N1656" t="s">
        <v>1422</v>
      </c>
      <c r="O1656">
        <v>0.39</v>
      </c>
      <c r="P1656" t="s">
        <v>36</v>
      </c>
      <c r="Q1656" t="s">
        <v>64</v>
      </c>
      <c r="R1656" t="s">
        <v>2661</v>
      </c>
      <c r="S1656" t="s">
        <v>2662</v>
      </c>
      <c r="T1656">
        <v>58201</v>
      </c>
      <c r="U1656" s="1">
        <v>42122</v>
      </c>
      <c r="V1656" s="1">
        <v>42124</v>
      </c>
      <c r="W1656">
        <v>7</v>
      </c>
      <c r="X1656" s="6">
        <v>32.33</v>
      </c>
      <c r="Y1656">
        <v>87396</v>
      </c>
      <c r="Z1656">
        <v>2</v>
      </c>
      <c r="AA1656" s="10">
        <v>69</v>
      </c>
      <c r="AB1656">
        <v>1.35</v>
      </c>
      <c r="AC1656" t="s">
        <v>3061</v>
      </c>
      <c r="AD1656" t="s">
        <v>3070</v>
      </c>
      <c r="AE1656" t="str">
        <f>IF(Orders[[#This Row],[Discount]]&gt;0, "Discounted", "Non-Discounted")</f>
        <v>Discounted</v>
      </c>
      <c r="AF1656">
        <f>IF(Orders[[#This Row],[Profit]]&lt;0,Orders[[#This Row],[Profit]], 0)</f>
        <v>0</v>
      </c>
      <c r="AG1656">
        <f>IF(Orders[[#This Row],[Profit]]&gt;0,Orders[[#This Row],[Profit]], 0)</f>
        <v>22.31</v>
      </c>
      <c r="AH1656" s="7">
        <f>IFERROR((Orders[[#This Row],[Sales]]/Orders[[#This Row],[Profit_Prodcut/]])*100, "")</f>
        <v>144.91259524876736</v>
      </c>
      <c r="AI1656" s="9">
        <f>Orders[[#This Row],[Discount]]</f>
        <v>0.04</v>
      </c>
    </row>
    <row r="1657" spans="1:35">
      <c r="A1657">
        <v>21291</v>
      </c>
      <c r="B1657" t="s">
        <v>28</v>
      </c>
      <c r="C1657" s="9">
        <v>0.06</v>
      </c>
      <c r="D1657" s="7">
        <v>443.02</v>
      </c>
      <c r="E1657">
        <v>55.48</v>
      </c>
      <c r="F1657">
        <v>14.3</v>
      </c>
      <c r="G1657">
        <v>2912</v>
      </c>
      <c r="H1657" t="s">
        <v>2660</v>
      </c>
      <c r="I1657" t="s">
        <v>52</v>
      </c>
      <c r="J1657" t="s">
        <v>43</v>
      </c>
      <c r="K1657" t="s">
        <v>32</v>
      </c>
      <c r="L1657" t="s">
        <v>96</v>
      </c>
      <c r="M1657" t="s">
        <v>62</v>
      </c>
      <c r="N1657" t="s">
        <v>97</v>
      </c>
      <c r="O1657">
        <v>0.37</v>
      </c>
      <c r="P1657" t="s">
        <v>36</v>
      </c>
      <c r="Q1657" t="s">
        <v>64</v>
      </c>
      <c r="R1657" t="s">
        <v>2661</v>
      </c>
      <c r="S1657" t="s">
        <v>2662</v>
      </c>
      <c r="T1657">
        <v>58201</v>
      </c>
      <c r="U1657" s="1">
        <v>42122</v>
      </c>
      <c r="V1657" s="1">
        <v>42124</v>
      </c>
      <c r="W1657">
        <v>12</v>
      </c>
      <c r="X1657" s="6">
        <v>642.05999999999995</v>
      </c>
      <c r="Y1657">
        <v>87396</v>
      </c>
      <c r="Z1657">
        <v>2</v>
      </c>
      <c r="AA1657" s="10">
        <v>69</v>
      </c>
      <c r="AB1657">
        <v>40.98</v>
      </c>
      <c r="AC1657" t="s">
        <v>3061</v>
      </c>
      <c r="AD1657" t="s">
        <v>3070</v>
      </c>
      <c r="AE1657" t="str">
        <f>IF(Orders[[#This Row],[Discount]]&gt;0, "Discounted", "Non-Discounted")</f>
        <v>Discounted</v>
      </c>
      <c r="AF1657">
        <f>IF(Orders[[#This Row],[Profit]]&lt;0,Orders[[#This Row],[Profit]], 0)</f>
        <v>0</v>
      </c>
      <c r="AG1657">
        <f>IF(Orders[[#This Row],[Profit]]&gt;0,Orders[[#This Row],[Profit]], 0)</f>
        <v>443.02</v>
      </c>
      <c r="AH1657" s="7">
        <f>IFERROR((Orders[[#This Row],[Sales]]/Orders[[#This Row],[Profit_Prodcut/]])*100, "")</f>
        <v>144.92799422147985</v>
      </c>
      <c r="AI1657" s="9">
        <f>Orders[[#This Row],[Discount]]</f>
        <v>0.06</v>
      </c>
    </row>
    <row r="1658" spans="1:35">
      <c r="A1658">
        <v>8310</v>
      </c>
      <c r="B1658" t="s">
        <v>59</v>
      </c>
      <c r="C1658" s="9">
        <v>0.05</v>
      </c>
      <c r="D1658" s="7">
        <v>-1220.9100000000001</v>
      </c>
      <c r="E1658">
        <v>535.64</v>
      </c>
      <c r="F1658">
        <v>14.7</v>
      </c>
      <c r="G1658">
        <v>2920</v>
      </c>
      <c r="H1658" t="s">
        <v>2663</v>
      </c>
      <c r="I1658" t="s">
        <v>42</v>
      </c>
      <c r="J1658" t="s">
        <v>43</v>
      </c>
      <c r="K1658" t="s">
        <v>80</v>
      </c>
      <c r="L1658" t="s">
        <v>88</v>
      </c>
      <c r="M1658" t="s">
        <v>46</v>
      </c>
      <c r="N1658" t="s">
        <v>1850</v>
      </c>
      <c r="O1658">
        <v>0.59</v>
      </c>
      <c r="P1658" t="s">
        <v>36</v>
      </c>
      <c r="Q1658" t="s">
        <v>64</v>
      </c>
      <c r="R1658" t="s">
        <v>181</v>
      </c>
      <c r="S1658" t="s">
        <v>182</v>
      </c>
      <c r="T1658">
        <v>60603</v>
      </c>
      <c r="U1658" s="1">
        <v>42162</v>
      </c>
      <c r="V1658" s="1">
        <v>42164</v>
      </c>
      <c r="W1658">
        <v>2</v>
      </c>
      <c r="X1658" s="6">
        <v>1068.5999999999999</v>
      </c>
      <c r="Y1658">
        <v>59365</v>
      </c>
      <c r="Z1658">
        <v>2</v>
      </c>
      <c r="AA1658" s="10">
        <v>-114.25</v>
      </c>
      <c r="AB1658">
        <v>56.24</v>
      </c>
      <c r="AC1658" t="s">
        <v>3058</v>
      </c>
      <c r="AD1658" t="s">
        <v>3070</v>
      </c>
      <c r="AE1658" t="str">
        <f>IF(Orders[[#This Row],[Discount]]&gt;0, "Discounted", "Non-Discounted")</f>
        <v>Discounted</v>
      </c>
      <c r="AF1658">
        <f>IF(Orders[[#This Row],[Profit]]&lt;0,Orders[[#This Row],[Profit]], 0)</f>
        <v>-1220.9100000000001</v>
      </c>
      <c r="AG1658">
        <f>IF(Orders[[#This Row],[Profit]]&gt;0,Orders[[#This Row],[Profit]], 0)</f>
        <v>0</v>
      </c>
      <c r="AH1658" s="7" t="str">
        <f>IFERROR((Orders[[#This Row],[Sales]]/Orders[[#This Row],[Profit_Prodcut/]])*100, "")</f>
        <v/>
      </c>
      <c r="AI1658" s="9">
        <f>Orders[[#This Row],[Discount]]</f>
        <v>0.05</v>
      </c>
    </row>
    <row r="1659" spans="1:35">
      <c r="A1659">
        <v>18166</v>
      </c>
      <c r="B1659" t="s">
        <v>59</v>
      </c>
      <c r="C1659" s="9">
        <v>0</v>
      </c>
      <c r="D1659" s="7">
        <v>-27.15</v>
      </c>
      <c r="E1659">
        <v>6.37</v>
      </c>
      <c r="F1659">
        <v>5.19</v>
      </c>
      <c r="G1659">
        <v>2923</v>
      </c>
      <c r="H1659" t="s">
        <v>2664</v>
      </c>
      <c r="I1659" t="s">
        <v>52</v>
      </c>
      <c r="J1659" t="s">
        <v>117</v>
      </c>
      <c r="K1659" t="s">
        <v>32</v>
      </c>
      <c r="L1659" t="s">
        <v>112</v>
      </c>
      <c r="M1659" t="s">
        <v>62</v>
      </c>
      <c r="N1659" t="s">
        <v>626</v>
      </c>
      <c r="O1659">
        <v>0.38</v>
      </c>
      <c r="P1659" t="s">
        <v>36</v>
      </c>
      <c r="Q1659" t="s">
        <v>56</v>
      </c>
      <c r="R1659" t="s">
        <v>418</v>
      </c>
      <c r="S1659" t="s">
        <v>2665</v>
      </c>
      <c r="T1659">
        <v>21740</v>
      </c>
      <c r="U1659" s="1">
        <v>42063</v>
      </c>
      <c r="V1659" s="1">
        <v>42065</v>
      </c>
      <c r="W1659">
        <v>15</v>
      </c>
      <c r="X1659" s="6">
        <v>99.75</v>
      </c>
      <c r="Y1659">
        <v>86592</v>
      </c>
      <c r="Z1659">
        <v>2</v>
      </c>
      <c r="AA1659" s="10">
        <v>-27.22</v>
      </c>
      <c r="AB1659">
        <v>0</v>
      </c>
      <c r="AC1659" t="s">
        <v>3059</v>
      </c>
      <c r="AD1659" t="s">
        <v>3071</v>
      </c>
      <c r="AE1659" t="str">
        <f>IF(Orders[[#This Row],[Discount]]&gt;0, "Discounted", "Non-Discounted")</f>
        <v>Non-Discounted</v>
      </c>
      <c r="AF1659">
        <f>IF(Orders[[#This Row],[Profit]]&lt;0,Orders[[#This Row],[Profit]], 0)</f>
        <v>-27.15</v>
      </c>
      <c r="AG1659">
        <f>IF(Orders[[#This Row],[Profit]]&gt;0,Orders[[#This Row],[Profit]], 0)</f>
        <v>0</v>
      </c>
      <c r="AH1659" s="7" t="str">
        <f>IFERROR((Orders[[#This Row],[Sales]]/Orders[[#This Row],[Profit_Prodcut/]])*100, "")</f>
        <v/>
      </c>
      <c r="AI1659" s="9">
        <f>Orders[[#This Row],[Discount]]</f>
        <v>0</v>
      </c>
    </row>
    <row r="1660" spans="1:35">
      <c r="A1660">
        <v>18345</v>
      </c>
      <c r="B1660" t="s">
        <v>50</v>
      </c>
      <c r="C1660" s="9">
        <v>0.02</v>
      </c>
      <c r="D1660" s="7">
        <v>-106.34</v>
      </c>
      <c r="E1660">
        <v>110.98</v>
      </c>
      <c r="F1660">
        <v>13.99</v>
      </c>
      <c r="G1660">
        <v>2924</v>
      </c>
      <c r="H1660" t="s">
        <v>2666</v>
      </c>
      <c r="I1660" t="s">
        <v>52</v>
      </c>
      <c r="J1660" t="s">
        <v>117</v>
      </c>
      <c r="K1660" t="s">
        <v>44</v>
      </c>
      <c r="L1660" t="s">
        <v>53</v>
      </c>
      <c r="M1660" t="s">
        <v>89</v>
      </c>
      <c r="N1660" t="s">
        <v>1893</v>
      </c>
      <c r="O1660">
        <v>0.69</v>
      </c>
      <c r="P1660" t="s">
        <v>36</v>
      </c>
      <c r="Q1660" t="s">
        <v>56</v>
      </c>
      <c r="R1660" t="s">
        <v>418</v>
      </c>
      <c r="S1660" t="s">
        <v>2667</v>
      </c>
      <c r="T1660">
        <v>20707</v>
      </c>
      <c r="U1660" s="1">
        <v>42020</v>
      </c>
      <c r="V1660" s="1">
        <v>42022</v>
      </c>
      <c r="W1660">
        <v>2</v>
      </c>
      <c r="X1660" s="6">
        <v>226.53</v>
      </c>
      <c r="Y1660">
        <v>86591</v>
      </c>
      <c r="Z1660">
        <v>2</v>
      </c>
      <c r="AA1660" s="10">
        <v>-46.94</v>
      </c>
      <c r="AB1660">
        <v>4.62</v>
      </c>
      <c r="AC1660" t="s">
        <v>3057</v>
      </c>
      <c r="AD1660" t="s">
        <v>3070</v>
      </c>
      <c r="AE1660" t="str">
        <f>IF(Orders[[#This Row],[Discount]]&gt;0, "Discounted", "Non-Discounted")</f>
        <v>Discounted</v>
      </c>
      <c r="AF1660">
        <f>IF(Orders[[#This Row],[Profit]]&lt;0,Orders[[#This Row],[Profit]], 0)</f>
        <v>-106.34</v>
      </c>
      <c r="AG1660">
        <f>IF(Orders[[#This Row],[Profit]]&gt;0,Orders[[#This Row],[Profit]], 0)</f>
        <v>0</v>
      </c>
      <c r="AH1660" s="7" t="str">
        <f>IFERROR((Orders[[#This Row],[Sales]]/Orders[[#This Row],[Profit_Prodcut/]])*100, "")</f>
        <v/>
      </c>
      <c r="AI1660" s="9">
        <f>Orders[[#This Row],[Discount]]</f>
        <v>0.02</v>
      </c>
    </row>
    <row r="1661" spans="1:35">
      <c r="A1661">
        <v>18346</v>
      </c>
      <c r="B1661" t="s">
        <v>50</v>
      </c>
      <c r="C1661" s="9">
        <v>0.01</v>
      </c>
      <c r="D1661" s="7">
        <v>44.98</v>
      </c>
      <c r="E1661">
        <v>8.01</v>
      </c>
      <c r="F1661">
        <v>2.87</v>
      </c>
      <c r="G1661">
        <v>2924</v>
      </c>
      <c r="H1661" t="s">
        <v>2666</v>
      </c>
      <c r="I1661" t="s">
        <v>52</v>
      </c>
      <c r="J1661" t="s">
        <v>117</v>
      </c>
      <c r="K1661" t="s">
        <v>32</v>
      </c>
      <c r="L1661" t="s">
        <v>96</v>
      </c>
      <c r="M1661" t="s">
        <v>34</v>
      </c>
      <c r="N1661" t="s">
        <v>2668</v>
      </c>
      <c r="O1661">
        <v>0.4</v>
      </c>
      <c r="P1661" t="s">
        <v>36</v>
      </c>
      <c r="Q1661" t="s">
        <v>56</v>
      </c>
      <c r="R1661" t="s">
        <v>418</v>
      </c>
      <c r="S1661" t="s">
        <v>2667</v>
      </c>
      <c r="T1661">
        <v>20707</v>
      </c>
      <c r="U1661" s="1">
        <v>42020</v>
      </c>
      <c r="V1661" s="1">
        <v>42022</v>
      </c>
      <c r="W1661">
        <v>8</v>
      </c>
      <c r="X1661" s="6">
        <v>68.650000000000006</v>
      </c>
      <c r="Y1661">
        <v>86591</v>
      </c>
      <c r="Z1661">
        <v>2</v>
      </c>
      <c r="AA1661" s="10">
        <v>65.52</v>
      </c>
      <c r="AB1661">
        <v>0.69</v>
      </c>
      <c r="AC1661" t="s">
        <v>3057</v>
      </c>
      <c r="AD1661" t="s">
        <v>3070</v>
      </c>
      <c r="AE1661" t="str">
        <f>IF(Orders[[#This Row],[Discount]]&gt;0, "Discounted", "Non-Discounted")</f>
        <v>Discounted</v>
      </c>
      <c r="AF1661">
        <f>IF(Orders[[#This Row],[Profit]]&lt;0,Orders[[#This Row],[Profit]], 0)</f>
        <v>0</v>
      </c>
      <c r="AG1661">
        <f>IF(Orders[[#This Row],[Profit]]&gt;0,Orders[[#This Row],[Profit]], 0)</f>
        <v>44.98</v>
      </c>
      <c r="AH1661" s="7">
        <f>IFERROR((Orders[[#This Row],[Sales]]/Orders[[#This Row],[Profit_Prodcut/]])*100, "")</f>
        <v>152.62338817252115</v>
      </c>
      <c r="AI1661" s="9">
        <f>Orders[[#This Row],[Discount]]</f>
        <v>0.01</v>
      </c>
    </row>
    <row r="1662" spans="1:35">
      <c r="A1662">
        <v>25817</v>
      </c>
      <c r="B1662" t="s">
        <v>50</v>
      </c>
      <c r="C1662" s="9">
        <v>0.02</v>
      </c>
      <c r="D1662" s="7">
        <v>689.33</v>
      </c>
      <c r="E1662">
        <v>5.58</v>
      </c>
      <c r="F1662">
        <v>2.99</v>
      </c>
      <c r="G1662">
        <v>2928</v>
      </c>
      <c r="H1662" t="s">
        <v>2669</v>
      </c>
      <c r="I1662" t="s">
        <v>52</v>
      </c>
      <c r="J1662" t="s">
        <v>117</v>
      </c>
      <c r="K1662" t="s">
        <v>32</v>
      </c>
      <c r="L1662" t="s">
        <v>112</v>
      </c>
      <c r="M1662" t="s">
        <v>62</v>
      </c>
      <c r="N1662" t="s">
        <v>2670</v>
      </c>
      <c r="O1662">
        <v>0.37</v>
      </c>
      <c r="P1662" t="s">
        <v>36</v>
      </c>
      <c r="Q1662" t="s">
        <v>139</v>
      </c>
      <c r="R1662" t="s">
        <v>935</v>
      </c>
      <c r="S1662" t="s">
        <v>2671</v>
      </c>
      <c r="T1662">
        <v>29418</v>
      </c>
      <c r="U1662" s="1">
        <v>42150</v>
      </c>
      <c r="V1662" s="1">
        <v>42152</v>
      </c>
      <c r="W1662">
        <v>42</v>
      </c>
      <c r="X1662" s="6">
        <v>236.83</v>
      </c>
      <c r="Y1662">
        <v>90218</v>
      </c>
      <c r="Z1662">
        <v>2</v>
      </c>
      <c r="AA1662" s="10">
        <v>291.06</v>
      </c>
      <c r="AB1662">
        <v>4.83</v>
      </c>
      <c r="AC1662" t="s">
        <v>3060</v>
      </c>
      <c r="AD1662" t="s">
        <v>3070</v>
      </c>
      <c r="AE1662" t="str">
        <f>IF(Orders[[#This Row],[Discount]]&gt;0, "Discounted", "Non-Discounted")</f>
        <v>Discounted</v>
      </c>
      <c r="AF1662">
        <f>IF(Orders[[#This Row],[Profit]]&lt;0,Orders[[#This Row],[Profit]], 0)</f>
        <v>0</v>
      </c>
      <c r="AG1662">
        <f>IF(Orders[[#This Row],[Profit]]&gt;0,Orders[[#This Row],[Profit]], 0)</f>
        <v>689.33</v>
      </c>
      <c r="AH1662" s="7">
        <f>IFERROR((Orders[[#This Row],[Sales]]/Orders[[#This Row],[Profit_Prodcut/]])*100, "")</f>
        <v>34.356549112906734</v>
      </c>
      <c r="AI1662" s="9">
        <f>Orders[[#This Row],[Discount]]</f>
        <v>0.02</v>
      </c>
    </row>
    <row r="1663" spans="1:35">
      <c r="A1663">
        <v>25819</v>
      </c>
      <c r="B1663" t="s">
        <v>50</v>
      </c>
      <c r="C1663" s="9">
        <v>0.02</v>
      </c>
      <c r="D1663" s="7">
        <v>-33.590000000000003</v>
      </c>
      <c r="E1663">
        <v>54.1</v>
      </c>
      <c r="F1663">
        <v>19.989999999999998</v>
      </c>
      <c r="G1663">
        <v>2928</v>
      </c>
      <c r="H1663" t="s">
        <v>2669</v>
      </c>
      <c r="I1663" t="s">
        <v>52</v>
      </c>
      <c r="J1663" t="s">
        <v>117</v>
      </c>
      <c r="K1663" t="s">
        <v>32</v>
      </c>
      <c r="L1663" t="s">
        <v>144</v>
      </c>
      <c r="M1663" t="s">
        <v>62</v>
      </c>
      <c r="N1663" t="s">
        <v>2183</v>
      </c>
      <c r="O1663">
        <v>0.59</v>
      </c>
      <c r="P1663" t="s">
        <v>36</v>
      </c>
      <c r="Q1663" t="s">
        <v>139</v>
      </c>
      <c r="R1663" t="s">
        <v>935</v>
      </c>
      <c r="S1663" t="s">
        <v>2671</v>
      </c>
      <c r="T1663">
        <v>29418</v>
      </c>
      <c r="U1663" s="1">
        <v>42150</v>
      </c>
      <c r="V1663" s="1">
        <v>42151</v>
      </c>
      <c r="W1663">
        <v>36</v>
      </c>
      <c r="X1663" s="6">
        <v>1944.87</v>
      </c>
      <c r="Y1663">
        <v>90218</v>
      </c>
      <c r="Z1663">
        <v>1</v>
      </c>
      <c r="AA1663" s="10">
        <v>-1.73</v>
      </c>
      <c r="AB1663">
        <v>39.69</v>
      </c>
      <c r="AC1663" t="s">
        <v>3060</v>
      </c>
      <c r="AD1663" t="s">
        <v>3070</v>
      </c>
      <c r="AE1663" t="str">
        <f>IF(Orders[[#This Row],[Discount]]&gt;0, "Discounted", "Non-Discounted")</f>
        <v>Discounted</v>
      </c>
      <c r="AF1663">
        <f>IF(Orders[[#This Row],[Profit]]&lt;0,Orders[[#This Row],[Profit]], 0)</f>
        <v>-33.590000000000003</v>
      </c>
      <c r="AG1663">
        <f>IF(Orders[[#This Row],[Profit]]&gt;0,Orders[[#This Row],[Profit]], 0)</f>
        <v>0</v>
      </c>
      <c r="AH1663" s="7" t="str">
        <f>IFERROR((Orders[[#This Row],[Sales]]/Orders[[#This Row],[Profit_Prodcut/]])*100, "")</f>
        <v/>
      </c>
      <c r="AI1663" s="9">
        <f>Orders[[#This Row],[Discount]]</f>
        <v>0.02</v>
      </c>
    </row>
    <row r="1664" spans="1:35">
      <c r="A1664">
        <v>21313</v>
      </c>
      <c r="B1664" t="s">
        <v>40</v>
      </c>
      <c r="C1664" s="9">
        <v>0.1</v>
      </c>
      <c r="D1664" s="7">
        <v>69.77</v>
      </c>
      <c r="E1664">
        <v>11.55</v>
      </c>
      <c r="F1664">
        <v>2.36</v>
      </c>
      <c r="G1664">
        <v>2931</v>
      </c>
      <c r="H1664" t="s">
        <v>2672</v>
      </c>
      <c r="I1664" t="s">
        <v>52</v>
      </c>
      <c r="J1664" t="s">
        <v>61</v>
      </c>
      <c r="K1664" t="s">
        <v>32</v>
      </c>
      <c r="L1664" t="s">
        <v>33</v>
      </c>
      <c r="M1664" t="s">
        <v>34</v>
      </c>
      <c r="N1664" t="s">
        <v>315</v>
      </c>
      <c r="O1664">
        <v>0.55000000000000004</v>
      </c>
      <c r="P1664" t="s">
        <v>36</v>
      </c>
      <c r="Q1664" t="s">
        <v>37</v>
      </c>
      <c r="R1664" t="s">
        <v>48</v>
      </c>
      <c r="S1664" t="s">
        <v>2673</v>
      </c>
      <c r="T1664">
        <v>95630</v>
      </c>
      <c r="U1664" s="1">
        <v>42063</v>
      </c>
      <c r="V1664" s="1">
        <v>42063</v>
      </c>
      <c r="W1664">
        <v>12</v>
      </c>
      <c r="X1664" s="6">
        <v>135.77000000000001</v>
      </c>
      <c r="Y1664">
        <v>87619</v>
      </c>
      <c r="Z1664">
        <v>0</v>
      </c>
      <c r="AA1664" s="10">
        <v>51.39</v>
      </c>
      <c r="AB1664">
        <v>15.09</v>
      </c>
      <c r="AC1664" t="s">
        <v>3059</v>
      </c>
      <c r="AD1664" t="s">
        <v>3070</v>
      </c>
      <c r="AE1664" t="str">
        <f>IF(Orders[[#This Row],[Discount]]&gt;0, "Discounted", "Non-Discounted")</f>
        <v>Discounted</v>
      </c>
      <c r="AF1664">
        <f>IF(Orders[[#This Row],[Profit]]&lt;0,Orders[[#This Row],[Profit]], 0)</f>
        <v>0</v>
      </c>
      <c r="AG1664">
        <f>IF(Orders[[#This Row],[Profit]]&gt;0,Orders[[#This Row],[Profit]], 0)</f>
        <v>69.77</v>
      </c>
      <c r="AH1664" s="7">
        <f>IFERROR((Orders[[#This Row],[Sales]]/Orders[[#This Row],[Profit_Prodcut/]])*100, "")</f>
        <v>194.59653146051315</v>
      </c>
      <c r="AI1664" s="9">
        <f>Orders[[#This Row],[Discount]]</f>
        <v>0.1</v>
      </c>
    </row>
    <row r="1665" spans="1:35">
      <c r="A1665">
        <v>24866</v>
      </c>
      <c r="B1665" t="s">
        <v>28</v>
      </c>
      <c r="C1665" s="9">
        <v>0.01</v>
      </c>
      <c r="D1665" s="7">
        <v>-52.82</v>
      </c>
      <c r="E1665">
        <v>35.44</v>
      </c>
      <c r="F1665">
        <v>19.989999999999998</v>
      </c>
      <c r="G1665">
        <v>2932</v>
      </c>
      <c r="H1665" t="s">
        <v>2674</v>
      </c>
      <c r="I1665" t="s">
        <v>52</v>
      </c>
      <c r="J1665" t="s">
        <v>61</v>
      </c>
      <c r="K1665" t="s">
        <v>32</v>
      </c>
      <c r="L1665" t="s">
        <v>96</v>
      </c>
      <c r="M1665" t="s">
        <v>62</v>
      </c>
      <c r="N1665" t="s">
        <v>1756</v>
      </c>
      <c r="O1665">
        <v>0.38</v>
      </c>
      <c r="P1665" t="s">
        <v>36</v>
      </c>
      <c r="Q1665" t="s">
        <v>56</v>
      </c>
      <c r="R1665" t="s">
        <v>231</v>
      </c>
      <c r="S1665" t="s">
        <v>860</v>
      </c>
      <c r="T1665">
        <v>6614</v>
      </c>
      <c r="U1665" s="1">
        <v>42116</v>
      </c>
      <c r="V1665" s="1">
        <v>42117</v>
      </c>
      <c r="W1665">
        <v>1</v>
      </c>
      <c r="X1665" s="6">
        <v>55.43</v>
      </c>
      <c r="Y1665">
        <v>87620</v>
      </c>
      <c r="Z1665">
        <v>1</v>
      </c>
      <c r="AA1665" s="10">
        <v>-95.3</v>
      </c>
      <c r="AB1665">
        <v>0.56000000000000005</v>
      </c>
      <c r="AC1665" t="s">
        <v>3061</v>
      </c>
      <c r="AD1665" t="s">
        <v>3070</v>
      </c>
      <c r="AE1665" t="str">
        <f>IF(Orders[[#This Row],[Discount]]&gt;0, "Discounted", "Non-Discounted")</f>
        <v>Discounted</v>
      </c>
      <c r="AF1665">
        <f>IF(Orders[[#This Row],[Profit]]&lt;0,Orders[[#This Row],[Profit]], 0)</f>
        <v>-52.82</v>
      </c>
      <c r="AG1665">
        <f>IF(Orders[[#This Row],[Profit]]&gt;0,Orders[[#This Row],[Profit]], 0)</f>
        <v>0</v>
      </c>
      <c r="AH1665" s="7" t="str">
        <f>IFERROR((Orders[[#This Row],[Sales]]/Orders[[#This Row],[Profit_Prodcut/]])*100, "")</f>
        <v/>
      </c>
      <c r="AI1665" s="9">
        <f>Orders[[#This Row],[Discount]]</f>
        <v>0.01</v>
      </c>
    </row>
    <row r="1666" spans="1:35">
      <c r="A1666">
        <v>24995</v>
      </c>
      <c r="B1666" t="s">
        <v>109</v>
      </c>
      <c r="C1666" s="9">
        <v>0.02</v>
      </c>
      <c r="D1666" s="7">
        <v>7.31</v>
      </c>
      <c r="E1666">
        <v>3.8</v>
      </c>
      <c r="F1666">
        <v>1.49</v>
      </c>
      <c r="G1666">
        <v>2935</v>
      </c>
      <c r="H1666" t="s">
        <v>2675</v>
      </c>
      <c r="I1666" t="s">
        <v>52</v>
      </c>
      <c r="J1666" t="s">
        <v>61</v>
      </c>
      <c r="K1666" t="s">
        <v>32</v>
      </c>
      <c r="L1666" t="s">
        <v>112</v>
      </c>
      <c r="M1666" t="s">
        <v>62</v>
      </c>
      <c r="N1666" t="s">
        <v>128</v>
      </c>
      <c r="O1666">
        <v>0.38</v>
      </c>
      <c r="P1666" t="s">
        <v>36</v>
      </c>
      <c r="Q1666" t="s">
        <v>56</v>
      </c>
      <c r="R1666" t="s">
        <v>196</v>
      </c>
      <c r="S1666" t="s">
        <v>197</v>
      </c>
      <c r="T1666">
        <v>2215</v>
      </c>
      <c r="U1666" s="1">
        <v>42135</v>
      </c>
      <c r="V1666" s="1">
        <v>42139</v>
      </c>
      <c r="W1666">
        <v>5</v>
      </c>
      <c r="X1666" s="6">
        <v>20.46</v>
      </c>
      <c r="Y1666">
        <v>87617</v>
      </c>
      <c r="Z1666">
        <v>4</v>
      </c>
      <c r="AA1666" s="10">
        <v>35.729999999999997</v>
      </c>
      <c r="AB1666">
        <v>0.42</v>
      </c>
      <c r="AC1666" t="s">
        <v>3060</v>
      </c>
      <c r="AD1666" t="s">
        <v>3070</v>
      </c>
      <c r="AE1666" t="str">
        <f>IF(Orders[[#This Row],[Discount]]&gt;0, "Discounted", "Non-Discounted")</f>
        <v>Discounted</v>
      </c>
      <c r="AF1666">
        <f>IF(Orders[[#This Row],[Profit]]&lt;0,Orders[[#This Row],[Profit]], 0)</f>
        <v>0</v>
      </c>
      <c r="AG1666">
        <f>IF(Orders[[#This Row],[Profit]]&gt;0,Orders[[#This Row],[Profit]], 0)</f>
        <v>7.31</v>
      </c>
      <c r="AH1666" s="7">
        <f>IFERROR((Orders[[#This Row],[Sales]]/Orders[[#This Row],[Profit_Prodcut/]])*100, "")</f>
        <v>279.89056087551302</v>
      </c>
      <c r="AI1666" s="9">
        <f>Orders[[#This Row],[Discount]]</f>
        <v>0.02</v>
      </c>
    </row>
    <row r="1667" spans="1:35">
      <c r="A1667">
        <v>24865</v>
      </c>
      <c r="B1667" t="s">
        <v>28</v>
      </c>
      <c r="C1667" s="9">
        <v>0.03</v>
      </c>
      <c r="D1667" s="7">
        <v>642.99</v>
      </c>
      <c r="E1667">
        <v>47.9</v>
      </c>
      <c r="F1667">
        <v>5.86</v>
      </c>
      <c r="G1667">
        <v>2938</v>
      </c>
      <c r="H1667" t="s">
        <v>2676</v>
      </c>
      <c r="I1667" t="s">
        <v>52</v>
      </c>
      <c r="J1667" t="s">
        <v>61</v>
      </c>
      <c r="K1667" t="s">
        <v>32</v>
      </c>
      <c r="L1667" t="s">
        <v>96</v>
      </c>
      <c r="M1667" t="s">
        <v>62</v>
      </c>
      <c r="N1667" t="s">
        <v>1939</v>
      </c>
      <c r="O1667">
        <v>0.37</v>
      </c>
      <c r="P1667" t="s">
        <v>36</v>
      </c>
      <c r="Q1667" t="s">
        <v>56</v>
      </c>
      <c r="R1667" t="s">
        <v>196</v>
      </c>
      <c r="S1667" t="s">
        <v>2677</v>
      </c>
      <c r="T1667">
        <v>2180</v>
      </c>
      <c r="U1667" s="1">
        <v>42116</v>
      </c>
      <c r="V1667" s="1">
        <v>42119</v>
      </c>
      <c r="W1667">
        <v>20</v>
      </c>
      <c r="X1667" s="6">
        <v>931.87</v>
      </c>
      <c r="Y1667">
        <v>87620</v>
      </c>
      <c r="Z1667">
        <v>3</v>
      </c>
      <c r="AA1667" s="10">
        <v>69</v>
      </c>
      <c r="AB1667">
        <v>28.82</v>
      </c>
      <c r="AC1667" t="s">
        <v>3061</v>
      </c>
      <c r="AD1667" t="s">
        <v>3070</v>
      </c>
      <c r="AE1667" t="str">
        <f>IF(Orders[[#This Row],[Discount]]&gt;0, "Discounted", "Non-Discounted")</f>
        <v>Discounted</v>
      </c>
      <c r="AF1667">
        <f>IF(Orders[[#This Row],[Profit]]&lt;0,Orders[[#This Row],[Profit]], 0)</f>
        <v>0</v>
      </c>
      <c r="AG1667">
        <f>IF(Orders[[#This Row],[Profit]]&gt;0,Orders[[#This Row],[Profit]], 0)</f>
        <v>642.99</v>
      </c>
      <c r="AH1667" s="7">
        <f>IFERROR((Orders[[#This Row],[Sales]]/Orders[[#This Row],[Profit_Prodcut/]])*100, "")</f>
        <v>144.92760385075974</v>
      </c>
      <c r="AI1667" s="9">
        <f>Orders[[#This Row],[Discount]]</f>
        <v>0.03</v>
      </c>
    </row>
    <row r="1668" spans="1:35">
      <c r="A1668">
        <v>23567</v>
      </c>
      <c r="B1668" t="s">
        <v>50</v>
      </c>
      <c r="C1668" s="9">
        <v>0.05</v>
      </c>
      <c r="D1668" s="7">
        <v>12.71</v>
      </c>
      <c r="E1668">
        <v>2.62</v>
      </c>
      <c r="F1668">
        <v>0.8</v>
      </c>
      <c r="G1668">
        <v>2941</v>
      </c>
      <c r="H1668" t="s">
        <v>2678</v>
      </c>
      <c r="I1668" t="s">
        <v>52</v>
      </c>
      <c r="J1668" t="s">
        <v>61</v>
      </c>
      <c r="K1668" t="s">
        <v>32</v>
      </c>
      <c r="L1668" t="s">
        <v>69</v>
      </c>
      <c r="M1668" t="s">
        <v>34</v>
      </c>
      <c r="N1668" t="s">
        <v>1411</v>
      </c>
      <c r="O1668">
        <v>0.39</v>
      </c>
      <c r="P1668" t="s">
        <v>36</v>
      </c>
      <c r="Q1668" t="s">
        <v>56</v>
      </c>
      <c r="R1668" t="s">
        <v>57</v>
      </c>
      <c r="S1668" t="s">
        <v>487</v>
      </c>
      <c r="T1668">
        <v>7960</v>
      </c>
      <c r="U1668" s="1">
        <v>42150</v>
      </c>
      <c r="V1668" s="1">
        <v>42151</v>
      </c>
      <c r="W1668">
        <v>8</v>
      </c>
      <c r="X1668" s="6">
        <v>21.41</v>
      </c>
      <c r="Y1668">
        <v>87618</v>
      </c>
      <c r="Z1668">
        <v>1</v>
      </c>
      <c r="AA1668" s="10">
        <v>59.36</v>
      </c>
      <c r="AB1668">
        <v>1.1299999999999999</v>
      </c>
      <c r="AC1668" t="s">
        <v>3060</v>
      </c>
      <c r="AD1668" t="s">
        <v>3070</v>
      </c>
      <c r="AE1668" t="str">
        <f>IF(Orders[[#This Row],[Discount]]&gt;0, "Discounted", "Non-Discounted")</f>
        <v>Discounted</v>
      </c>
      <c r="AF1668">
        <f>IF(Orders[[#This Row],[Profit]]&lt;0,Orders[[#This Row],[Profit]], 0)</f>
        <v>0</v>
      </c>
      <c r="AG1668">
        <f>IF(Orders[[#This Row],[Profit]]&gt;0,Orders[[#This Row],[Profit]], 0)</f>
        <v>12.71</v>
      </c>
      <c r="AH1668" s="7">
        <f>IFERROR((Orders[[#This Row],[Sales]]/Orders[[#This Row],[Profit_Prodcut/]])*100, "")</f>
        <v>168.45003933910306</v>
      </c>
      <c r="AI1668" s="9">
        <f>Orders[[#This Row],[Discount]]</f>
        <v>0.05</v>
      </c>
    </row>
    <row r="1669" spans="1:35">
      <c r="A1669">
        <v>19575</v>
      </c>
      <c r="B1669" t="s">
        <v>109</v>
      </c>
      <c r="C1669" s="9">
        <v>0.04</v>
      </c>
      <c r="D1669" s="7">
        <v>28.29</v>
      </c>
      <c r="E1669">
        <v>4.55</v>
      </c>
      <c r="F1669">
        <v>1.49</v>
      </c>
      <c r="G1669">
        <v>2944</v>
      </c>
      <c r="H1669" t="s">
        <v>2679</v>
      </c>
      <c r="I1669" t="s">
        <v>52</v>
      </c>
      <c r="J1669" t="s">
        <v>31</v>
      </c>
      <c r="K1669" t="s">
        <v>32</v>
      </c>
      <c r="L1669" t="s">
        <v>112</v>
      </c>
      <c r="M1669" t="s">
        <v>62</v>
      </c>
      <c r="N1669" t="s">
        <v>1443</v>
      </c>
      <c r="O1669">
        <v>0.35</v>
      </c>
      <c r="P1669" t="s">
        <v>36</v>
      </c>
      <c r="Q1669" t="s">
        <v>64</v>
      </c>
      <c r="R1669" t="s">
        <v>303</v>
      </c>
      <c r="S1669" t="s">
        <v>1931</v>
      </c>
      <c r="T1669">
        <v>48640</v>
      </c>
      <c r="U1669" s="1">
        <v>42068</v>
      </c>
      <c r="V1669" s="1">
        <v>42070</v>
      </c>
      <c r="W1669">
        <v>13</v>
      </c>
      <c r="X1669" s="6">
        <v>59.75</v>
      </c>
      <c r="Y1669">
        <v>90309</v>
      </c>
      <c r="Z1669">
        <v>2</v>
      </c>
      <c r="AA1669" s="10">
        <v>47.34</v>
      </c>
      <c r="AB1669">
        <v>2.4900000000000002</v>
      </c>
      <c r="AC1669" t="s">
        <v>3062</v>
      </c>
      <c r="AD1669" t="s">
        <v>3070</v>
      </c>
      <c r="AE1669" t="str">
        <f>IF(Orders[[#This Row],[Discount]]&gt;0, "Discounted", "Non-Discounted")</f>
        <v>Discounted</v>
      </c>
      <c r="AF1669">
        <f>IF(Orders[[#This Row],[Profit]]&lt;0,Orders[[#This Row],[Profit]], 0)</f>
        <v>0</v>
      </c>
      <c r="AG1669">
        <f>IF(Orders[[#This Row],[Profit]]&gt;0,Orders[[#This Row],[Profit]], 0)</f>
        <v>28.29</v>
      </c>
      <c r="AH1669" s="7">
        <f>IFERROR((Orders[[#This Row],[Sales]]/Orders[[#This Row],[Profit_Prodcut/]])*100, "")</f>
        <v>211.20537292329448</v>
      </c>
      <c r="AI1669" s="9">
        <f>Orders[[#This Row],[Discount]]</f>
        <v>0.04</v>
      </c>
    </row>
    <row r="1670" spans="1:35">
      <c r="A1670">
        <v>26054</v>
      </c>
      <c r="B1670" t="s">
        <v>40</v>
      </c>
      <c r="C1670" s="9">
        <v>0.01</v>
      </c>
      <c r="D1670" s="7">
        <v>112.12</v>
      </c>
      <c r="E1670">
        <v>7.64</v>
      </c>
      <c r="F1670">
        <v>1.39</v>
      </c>
      <c r="G1670">
        <v>2947</v>
      </c>
      <c r="H1670" t="s">
        <v>2680</v>
      </c>
      <c r="I1670" t="s">
        <v>52</v>
      </c>
      <c r="J1670" t="s">
        <v>117</v>
      </c>
      <c r="K1670" t="s">
        <v>32</v>
      </c>
      <c r="L1670" t="s">
        <v>72</v>
      </c>
      <c r="M1670" t="s">
        <v>62</v>
      </c>
      <c r="N1670" t="s">
        <v>2440</v>
      </c>
      <c r="O1670">
        <v>0.36</v>
      </c>
      <c r="P1670" t="s">
        <v>36</v>
      </c>
      <c r="Q1670" t="s">
        <v>56</v>
      </c>
      <c r="R1670" t="s">
        <v>74</v>
      </c>
      <c r="S1670" t="s">
        <v>2681</v>
      </c>
      <c r="T1670">
        <v>14043</v>
      </c>
      <c r="U1670" s="1">
        <v>42039</v>
      </c>
      <c r="V1670" s="1">
        <v>42042</v>
      </c>
      <c r="W1670">
        <v>20</v>
      </c>
      <c r="X1670" s="6">
        <v>162.49</v>
      </c>
      <c r="Y1670">
        <v>87511</v>
      </c>
      <c r="Z1670">
        <v>3</v>
      </c>
      <c r="AA1670" s="10">
        <v>69</v>
      </c>
      <c r="AB1670">
        <v>1.64</v>
      </c>
      <c r="AC1670" t="s">
        <v>3059</v>
      </c>
      <c r="AD1670" t="s">
        <v>3070</v>
      </c>
      <c r="AE1670" t="str">
        <f>IF(Orders[[#This Row],[Discount]]&gt;0, "Discounted", "Non-Discounted")</f>
        <v>Discounted</v>
      </c>
      <c r="AF1670">
        <f>IF(Orders[[#This Row],[Profit]]&lt;0,Orders[[#This Row],[Profit]], 0)</f>
        <v>0</v>
      </c>
      <c r="AG1670">
        <f>IF(Orders[[#This Row],[Profit]]&gt;0,Orders[[#This Row],[Profit]], 0)</f>
        <v>112.12</v>
      </c>
      <c r="AH1670" s="7">
        <f>IFERROR((Orders[[#This Row],[Sales]]/Orders[[#This Row],[Profit_Prodcut/]])*100, "")</f>
        <v>144.92508027113806</v>
      </c>
      <c r="AI1670" s="9">
        <f>Orders[[#This Row],[Discount]]</f>
        <v>0.01</v>
      </c>
    </row>
    <row r="1671" spans="1:35">
      <c r="A1671">
        <v>25051</v>
      </c>
      <c r="B1671" t="s">
        <v>59</v>
      </c>
      <c r="C1671" s="9">
        <v>7.0000000000000007E-2</v>
      </c>
      <c r="D1671" s="7">
        <v>565.39</v>
      </c>
      <c r="E1671">
        <v>42.98</v>
      </c>
      <c r="F1671">
        <v>4.62</v>
      </c>
      <c r="G1671">
        <v>2951</v>
      </c>
      <c r="H1671" t="s">
        <v>2682</v>
      </c>
      <c r="I1671" t="s">
        <v>30</v>
      </c>
      <c r="J1671" t="s">
        <v>31</v>
      </c>
      <c r="K1671" t="s">
        <v>32</v>
      </c>
      <c r="L1671" t="s">
        <v>260</v>
      </c>
      <c r="M1671" t="s">
        <v>62</v>
      </c>
      <c r="N1671" t="s">
        <v>1890</v>
      </c>
      <c r="O1671">
        <v>0.56000000000000005</v>
      </c>
      <c r="P1671" t="s">
        <v>36</v>
      </c>
      <c r="Q1671" t="s">
        <v>64</v>
      </c>
      <c r="R1671" t="s">
        <v>186</v>
      </c>
      <c r="S1671" t="s">
        <v>2614</v>
      </c>
      <c r="T1671">
        <v>67601</v>
      </c>
      <c r="U1671" s="1">
        <v>42050</v>
      </c>
      <c r="V1671" s="1">
        <v>42052</v>
      </c>
      <c r="W1671">
        <v>19</v>
      </c>
      <c r="X1671" s="6">
        <v>819.4</v>
      </c>
      <c r="Y1671">
        <v>91397</v>
      </c>
      <c r="Z1671">
        <v>2</v>
      </c>
      <c r="AA1671" s="10">
        <v>69</v>
      </c>
      <c r="AB1671">
        <v>61.68</v>
      </c>
      <c r="AC1671" t="s">
        <v>3059</v>
      </c>
      <c r="AD1671" t="s">
        <v>3070</v>
      </c>
      <c r="AE1671" t="str">
        <f>IF(Orders[[#This Row],[Discount]]&gt;0, "Discounted", "Non-Discounted")</f>
        <v>Discounted</v>
      </c>
      <c r="AF1671">
        <f>IF(Orders[[#This Row],[Profit]]&lt;0,Orders[[#This Row],[Profit]], 0)</f>
        <v>0</v>
      </c>
      <c r="AG1671">
        <f>IF(Orders[[#This Row],[Profit]]&gt;0,Orders[[#This Row],[Profit]], 0)</f>
        <v>565.39</v>
      </c>
      <c r="AH1671" s="7">
        <f>IFERROR((Orders[[#This Row],[Sales]]/Orders[[#This Row],[Profit_Prodcut/]])*100, "")</f>
        <v>144.9265109039778</v>
      </c>
      <c r="AI1671" s="9">
        <f>Orders[[#This Row],[Discount]]</f>
        <v>7.0000000000000007E-2</v>
      </c>
    </row>
    <row r="1672" spans="1:35">
      <c r="A1672">
        <v>25052</v>
      </c>
      <c r="B1672" t="s">
        <v>59</v>
      </c>
      <c r="C1672" s="9">
        <v>0.03</v>
      </c>
      <c r="D1672" s="7">
        <v>-230.95</v>
      </c>
      <c r="E1672">
        <v>89.99</v>
      </c>
      <c r="F1672">
        <v>42</v>
      </c>
      <c r="G1672">
        <v>2951</v>
      </c>
      <c r="H1672" t="s">
        <v>2682</v>
      </c>
      <c r="I1672" t="s">
        <v>42</v>
      </c>
      <c r="J1672" t="s">
        <v>31</v>
      </c>
      <c r="K1672" t="s">
        <v>44</v>
      </c>
      <c r="L1672" t="s">
        <v>45</v>
      </c>
      <c r="M1672" t="s">
        <v>46</v>
      </c>
      <c r="N1672" t="s">
        <v>2468</v>
      </c>
      <c r="O1672">
        <v>0.66</v>
      </c>
      <c r="P1672" t="s">
        <v>36</v>
      </c>
      <c r="Q1672" t="s">
        <v>64</v>
      </c>
      <c r="R1672" t="s">
        <v>186</v>
      </c>
      <c r="S1672" t="s">
        <v>2614</v>
      </c>
      <c r="T1672">
        <v>67601</v>
      </c>
      <c r="U1672" s="1">
        <v>42050</v>
      </c>
      <c r="V1672" s="1">
        <v>42053</v>
      </c>
      <c r="W1672">
        <v>19</v>
      </c>
      <c r="X1672" s="6">
        <v>1809.75</v>
      </c>
      <c r="Y1672">
        <v>91397</v>
      </c>
      <c r="Z1672">
        <v>3</v>
      </c>
      <c r="AA1672" s="10">
        <v>-12.76</v>
      </c>
      <c r="AB1672">
        <v>55.97</v>
      </c>
      <c r="AC1672" t="s">
        <v>3059</v>
      </c>
      <c r="AD1672" t="s">
        <v>3070</v>
      </c>
      <c r="AE1672" t="str">
        <f>IF(Orders[[#This Row],[Discount]]&gt;0, "Discounted", "Non-Discounted")</f>
        <v>Discounted</v>
      </c>
      <c r="AF1672">
        <f>IF(Orders[[#This Row],[Profit]]&lt;0,Orders[[#This Row],[Profit]], 0)</f>
        <v>-230.95</v>
      </c>
      <c r="AG1672">
        <f>IF(Orders[[#This Row],[Profit]]&gt;0,Orders[[#This Row],[Profit]], 0)</f>
        <v>0</v>
      </c>
      <c r="AH1672" s="7" t="str">
        <f>IFERROR((Orders[[#This Row],[Sales]]/Orders[[#This Row],[Profit_Prodcut/]])*100, "")</f>
        <v/>
      </c>
      <c r="AI1672" s="9">
        <f>Orders[[#This Row],[Discount]]</f>
        <v>0.03</v>
      </c>
    </row>
    <row r="1673" spans="1:35">
      <c r="A1673">
        <v>25970</v>
      </c>
      <c r="B1673" t="s">
        <v>59</v>
      </c>
      <c r="C1673" s="9">
        <v>0.08</v>
      </c>
      <c r="D1673" s="7">
        <v>-61.63</v>
      </c>
      <c r="E1673">
        <v>5.74</v>
      </c>
      <c r="F1673">
        <v>5.01</v>
      </c>
      <c r="G1673">
        <v>2952</v>
      </c>
      <c r="H1673" t="s">
        <v>2683</v>
      </c>
      <c r="I1673" t="s">
        <v>30</v>
      </c>
      <c r="J1673" t="s">
        <v>31</v>
      </c>
      <c r="K1673" t="s">
        <v>32</v>
      </c>
      <c r="L1673" t="s">
        <v>112</v>
      </c>
      <c r="M1673" t="s">
        <v>62</v>
      </c>
      <c r="N1673" t="s">
        <v>2063</v>
      </c>
      <c r="O1673">
        <v>0.39</v>
      </c>
      <c r="P1673" t="s">
        <v>36</v>
      </c>
      <c r="Q1673" t="s">
        <v>56</v>
      </c>
      <c r="R1673" t="s">
        <v>157</v>
      </c>
      <c r="S1673" t="s">
        <v>2684</v>
      </c>
      <c r="T1673">
        <v>43123</v>
      </c>
      <c r="U1673" s="1">
        <v>42109</v>
      </c>
      <c r="V1673" s="1">
        <v>42111</v>
      </c>
      <c r="W1673">
        <v>12</v>
      </c>
      <c r="X1673" s="6">
        <v>70.03</v>
      </c>
      <c r="Y1673">
        <v>91398</v>
      </c>
      <c r="Z1673">
        <v>2</v>
      </c>
      <c r="AA1673" s="10">
        <v>-88</v>
      </c>
      <c r="AB1673">
        <v>6.09</v>
      </c>
      <c r="AC1673" t="s">
        <v>3061</v>
      </c>
      <c r="AD1673" t="s">
        <v>3070</v>
      </c>
      <c r="AE1673" t="str">
        <f>IF(Orders[[#This Row],[Discount]]&gt;0, "Discounted", "Non-Discounted")</f>
        <v>Discounted</v>
      </c>
      <c r="AF1673">
        <f>IF(Orders[[#This Row],[Profit]]&lt;0,Orders[[#This Row],[Profit]], 0)</f>
        <v>-61.63</v>
      </c>
      <c r="AG1673">
        <f>IF(Orders[[#This Row],[Profit]]&gt;0,Orders[[#This Row],[Profit]], 0)</f>
        <v>0</v>
      </c>
      <c r="AH1673" s="7" t="str">
        <f>IFERROR((Orders[[#This Row],[Sales]]/Orders[[#This Row],[Profit_Prodcut/]])*100, "")</f>
        <v/>
      </c>
      <c r="AI1673" s="9">
        <f>Orders[[#This Row],[Discount]]</f>
        <v>0.08</v>
      </c>
    </row>
    <row r="1674" spans="1:35">
      <c r="A1674">
        <v>21200</v>
      </c>
      <c r="B1674" t="s">
        <v>109</v>
      </c>
      <c r="C1674" s="9">
        <v>0.09</v>
      </c>
      <c r="D1674" s="7">
        <v>70.680000000000007</v>
      </c>
      <c r="E1674">
        <v>12.22</v>
      </c>
      <c r="F1674">
        <v>2.85</v>
      </c>
      <c r="G1674">
        <v>2954</v>
      </c>
      <c r="H1674" t="s">
        <v>2685</v>
      </c>
      <c r="I1674" t="s">
        <v>52</v>
      </c>
      <c r="J1674" t="s">
        <v>117</v>
      </c>
      <c r="K1674" t="s">
        <v>44</v>
      </c>
      <c r="L1674" t="s">
        <v>53</v>
      </c>
      <c r="M1674" t="s">
        <v>54</v>
      </c>
      <c r="N1674" t="s">
        <v>2400</v>
      </c>
      <c r="O1674">
        <v>0.55000000000000004</v>
      </c>
      <c r="P1674" t="s">
        <v>36</v>
      </c>
      <c r="Q1674" t="s">
        <v>64</v>
      </c>
      <c r="R1674" t="s">
        <v>65</v>
      </c>
      <c r="S1674" t="s">
        <v>2686</v>
      </c>
      <c r="T1674">
        <v>55119</v>
      </c>
      <c r="U1674" s="1">
        <v>42173</v>
      </c>
      <c r="V1674" s="1">
        <v>42180</v>
      </c>
      <c r="W1674">
        <v>9</v>
      </c>
      <c r="X1674" s="6">
        <v>102.43</v>
      </c>
      <c r="Y1674">
        <v>86427</v>
      </c>
      <c r="Z1674">
        <v>7</v>
      </c>
      <c r="AA1674" s="10">
        <v>69</v>
      </c>
      <c r="AB1674">
        <v>10.130000000000001</v>
      </c>
      <c r="AC1674" t="s">
        <v>3058</v>
      </c>
      <c r="AD1674" t="s">
        <v>3070</v>
      </c>
      <c r="AE1674" t="str">
        <f>IF(Orders[[#This Row],[Discount]]&gt;0, "Discounted", "Non-Discounted")</f>
        <v>Discounted</v>
      </c>
      <c r="AF1674">
        <f>IF(Orders[[#This Row],[Profit]]&lt;0,Orders[[#This Row],[Profit]], 0)</f>
        <v>0</v>
      </c>
      <c r="AG1674">
        <f>IF(Orders[[#This Row],[Profit]]&gt;0,Orders[[#This Row],[Profit]], 0)</f>
        <v>70.680000000000007</v>
      </c>
      <c r="AH1674" s="7">
        <f>IFERROR((Orders[[#This Row],[Sales]]/Orders[[#This Row],[Profit_Prodcut/]])*100, "")</f>
        <v>144.92076966610071</v>
      </c>
      <c r="AI1674" s="9">
        <f>Orders[[#This Row],[Discount]]</f>
        <v>0.09</v>
      </c>
    </row>
    <row r="1675" spans="1:35">
      <c r="A1675">
        <v>24817</v>
      </c>
      <c r="B1675" t="s">
        <v>59</v>
      </c>
      <c r="C1675" s="9">
        <v>0.1</v>
      </c>
      <c r="D1675" s="7">
        <v>95.05</v>
      </c>
      <c r="E1675">
        <v>37.94</v>
      </c>
      <c r="F1675">
        <v>5.08</v>
      </c>
      <c r="G1675">
        <v>2957</v>
      </c>
      <c r="H1675" t="s">
        <v>2687</v>
      </c>
      <c r="I1675" t="s">
        <v>30</v>
      </c>
      <c r="J1675" t="s">
        <v>31</v>
      </c>
      <c r="K1675" t="s">
        <v>32</v>
      </c>
      <c r="L1675" t="s">
        <v>96</v>
      </c>
      <c r="M1675" t="s">
        <v>34</v>
      </c>
      <c r="N1675" t="s">
        <v>895</v>
      </c>
      <c r="O1675">
        <v>0.38</v>
      </c>
      <c r="P1675" t="s">
        <v>36</v>
      </c>
      <c r="Q1675" t="s">
        <v>64</v>
      </c>
      <c r="R1675" t="s">
        <v>1860</v>
      </c>
      <c r="S1675" t="s">
        <v>2688</v>
      </c>
      <c r="T1675">
        <v>53209</v>
      </c>
      <c r="U1675" s="1">
        <v>42096</v>
      </c>
      <c r="V1675" s="1">
        <v>42098</v>
      </c>
      <c r="W1675">
        <v>4</v>
      </c>
      <c r="X1675" s="6">
        <v>137.76</v>
      </c>
      <c r="Y1675">
        <v>90264</v>
      </c>
      <c r="Z1675">
        <v>2</v>
      </c>
      <c r="AA1675" s="10">
        <v>69</v>
      </c>
      <c r="AB1675">
        <v>15.31</v>
      </c>
      <c r="AC1675" t="s">
        <v>3061</v>
      </c>
      <c r="AD1675" t="s">
        <v>3070</v>
      </c>
      <c r="AE1675" t="str">
        <f>IF(Orders[[#This Row],[Discount]]&gt;0, "Discounted", "Non-Discounted")</f>
        <v>Discounted</v>
      </c>
      <c r="AF1675">
        <f>IF(Orders[[#This Row],[Profit]]&lt;0,Orders[[#This Row],[Profit]], 0)</f>
        <v>0</v>
      </c>
      <c r="AG1675">
        <f>IF(Orders[[#This Row],[Profit]]&gt;0,Orders[[#This Row],[Profit]], 0)</f>
        <v>95.05</v>
      </c>
      <c r="AH1675" s="7">
        <f>IFERROR((Orders[[#This Row],[Sales]]/Orders[[#This Row],[Profit_Prodcut/]])*100, "")</f>
        <v>144.93424513413993</v>
      </c>
      <c r="AI1675" s="9">
        <f>Orders[[#This Row],[Discount]]</f>
        <v>0.1</v>
      </c>
    </row>
    <row r="1676" spans="1:35">
      <c r="A1676">
        <v>25709</v>
      </c>
      <c r="B1676" t="s">
        <v>109</v>
      </c>
      <c r="C1676" s="9">
        <v>0.06</v>
      </c>
      <c r="D1676" s="7">
        <v>224.96</v>
      </c>
      <c r="E1676">
        <v>20.99</v>
      </c>
      <c r="F1676">
        <v>0.99</v>
      </c>
      <c r="G1676">
        <v>2958</v>
      </c>
      <c r="H1676" t="s">
        <v>2689</v>
      </c>
      <c r="I1676" t="s">
        <v>52</v>
      </c>
      <c r="J1676" t="s">
        <v>31</v>
      </c>
      <c r="K1676" t="s">
        <v>80</v>
      </c>
      <c r="L1676" t="s">
        <v>81</v>
      </c>
      <c r="M1676" t="s">
        <v>34</v>
      </c>
      <c r="N1676" t="s">
        <v>2690</v>
      </c>
      <c r="O1676">
        <v>0.37</v>
      </c>
      <c r="P1676" t="s">
        <v>36</v>
      </c>
      <c r="Q1676" t="s">
        <v>64</v>
      </c>
      <c r="R1676" t="s">
        <v>1860</v>
      </c>
      <c r="S1676" t="s">
        <v>2691</v>
      </c>
      <c r="T1676">
        <v>54956</v>
      </c>
      <c r="U1676" s="1">
        <v>42086</v>
      </c>
      <c r="V1676" s="1">
        <v>42091</v>
      </c>
      <c r="W1676">
        <v>18</v>
      </c>
      <c r="X1676" s="6">
        <v>326.02999999999997</v>
      </c>
      <c r="Y1676">
        <v>90265</v>
      </c>
      <c r="Z1676">
        <v>5</v>
      </c>
      <c r="AA1676" s="10">
        <v>69</v>
      </c>
      <c r="AB1676">
        <v>20.81</v>
      </c>
      <c r="AC1676" t="s">
        <v>3062</v>
      </c>
      <c r="AD1676" t="s">
        <v>3070</v>
      </c>
      <c r="AE1676" t="str">
        <f>IF(Orders[[#This Row],[Discount]]&gt;0, "Discounted", "Non-Discounted")</f>
        <v>Discounted</v>
      </c>
      <c r="AF1676">
        <f>IF(Orders[[#This Row],[Profit]]&lt;0,Orders[[#This Row],[Profit]], 0)</f>
        <v>0</v>
      </c>
      <c r="AG1676">
        <f>IF(Orders[[#This Row],[Profit]]&gt;0,Orders[[#This Row],[Profit]], 0)</f>
        <v>224.96</v>
      </c>
      <c r="AH1676" s="7">
        <f>IFERROR((Orders[[#This Row],[Sales]]/Orders[[#This Row],[Profit_Prodcut/]])*100, "")</f>
        <v>144.92798719772401</v>
      </c>
      <c r="AI1676" s="9">
        <f>Orders[[#This Row],[Discount]]</f>
        <v>0.06</v>
      </c>
    </row>
    <row r="1677" spans="1:35">
      <c r="A1677">
        <v>19923</v>
      </c>
      <c r="B1677" t="s">
        <v>40</v>
      </c>
      <c r="C1677" s="9">
        <v>0.1</v>
      </c>
      <c r="D1677" s="7">
        <v>-89.57</v>
      </c>
      <c r="E1677">
        <v>36.549999999999997</v>
      </c>
      <c r="F1677">
        <v>13.89</v>
      </c>
      <c r="G1677">
        <v>2960</v>
      </c>
      <c r="H1677" t="s">
        <v>2692</v>
      </c>
      <c r="I1677" t="s">
        <v>52</v>
      </c>
      <c r="J1677" t="s">
        <v>31</v>
      </c>
      <c r="K1677" t="s">
        <v>32</v>
      </c>
      <c r="L1677" t="s">
        <v>33</v>
      </c>
      <c r="M1677" t="s">
        <v>34</v>
      </c>
      <c r="N1677" t="s">
        <v>1292</v>
      </c>
      <c r="O1677">
        <v>0.41</v>
      </c>
      <c r="P1677" t="s">
        <v>36</v>
      </c>
      <c r="Q1677" t="s">
        <v>139</v>
      </c>
      <c r="R1677" t="s">
        <v>961</v>
      </c>
      <c r="S1677" t="s">
        <v>2693</v>
      </c>
      <c r="T1677">
        <v>72956</v>
      </c>
      <c r="U1677" s="1">
        <v>42099</v>
      </c>
      <c r="V1677" s="1">
        <v>42101</v>
      </c>
      <c r="W1677">
        <v>11</v>
      </c>
      <c r="X1677" s="6">
        <v>379.72</v>
      </c>
      <c r="Y1677">
        <v>90646</v>
      </c>
      <c r="Z1677">
        <v>2</v>
      </c>
      <c r="AA1677" s="10">
        <v>-23.59</v>
      </c>
      <c r="AB1677">
        <v>42.19</v>
      </c>
      <c r="AC1677" t="s">
        <v>3061</v>
      </c>
      <c r="AD1677" t="s">
        <v>3070</v>
      </c>
      <c r="AE1677" t="str">
        <f>IF(Orders[[#This Row],[Discount]]&gt;0, "Discounted", "Non-Discounted")</f>
        <v>Discounted</v>
      </c>
      <c r="AF1677">
        <f>IF(Orders[[#This Row],[Profit]]&lt;0,Orders[[#This Row],[Profit]], 0)</f>
        <v>-89.57</v>
      </c>
      <c r="AG1677">
        <f>IF(Orders[[#This Row],[Profit]]&gt;0,Orders[[#This Row],[Profit]], 0)</f>
        <v>0</v>
      </c>
      <c r="AH1677" s="7" t="str">
        <f>IFERROR((Orders[[#This Row],[Sales]]/Orders[[#This Row],[Profit_Prodcut/]])*100, "")</f>
        <v/>
      </c>
      <c r="AI1677" s="9">
        <f>Orders[[#This Row],[Discount]]</f>
        <v>0.1</v>
      </c>
    </row>
    <row r="1678" spans="1:35">
      <c r="A1678">
        <v>20390</v>
      </c>
      <c r="B1678" t="s">
        <v>28</v>
      </c>
      <c r="C1678" s="9">
        <v>7.0000000000000007E-2</v>
      </c>
      <c r="D1678" s="7">
        <v>33.35</v>
      </c>
      <c r="E1678">
        <v>4.76</v>
      </c>
      <c r="F1678">
        <v>0.88</v>
      </c>
      <c r="G1678">
        <v>2962</v>
      </c>
      <c r="H1678" t="s">
        <v>2694</v>
      </c>
      <c r="I1678" t="s">
        <v>30</v>
      </c>
      <c r="J1678" t="s">
        <v>117</v>
      </c>
      <c r="K1678" t="s">
        <v>32</v>
      </c>
      <c r="L1678" t="s">
        <v>96</v>
      </c>
      <c r="M1678" t="s">
        <v>34</v>
      </c>
      <c r="N1678" t="s">
        <v>2566</v>
      </c>
      <c r="O1678">
        <v>0.39</v>
      </c>
      <c r="P1678" t="s">
        <v>36</v>
      </c>
      <c r="Q1678" t="s">
        <v>37</v>
      </c>
      <c r="R1678" t="s">
        <v>258</v>
      </c>
      <c r="S1678" t="s">
        <v>340</v>
      </c>
      <c r="T1678">
        <v>80027</v>
      </c>
      <c r="U1678" s="1">
        <v>42131</v>
      </c>
      <c r="V1678" s="1">
        <v>42133</v>
      </c>
      <c r="W1678">
        <v>10</v>
      </c>
      <c r="X1678" s="6">
        <v>48.33</v>
      </c>
      <c r="Y1678">
        <v>88611</v>
      </c>
      <c r="Z1678">
        <v>2</v>
      </c>
      <c r="AA1678" s="10">
        <v>69</v>
      </c>
      <c r="AB1678">
        <v>3.64</v>
      </c>
      <c r="AC1678" t="s">
        <v>3060</v>
      </c>
      <c r="AD1678" t="s">
        <v>3070</v>
      </c>
      <c r="AE1678" t="str">
        <f>IF(Orders[[#This Row],[Discount]]&gt;0, "Discounted", "Non-Discounted")</f>
        <v>Discounted</v>
      </c>
      <c r="AF1678">
        <f>IF(Orders[[#This Row],[Profit]]&lt;0,Orders[[#This Row],[Profit]], 0)</f>
        <v>0</v>
      </c>
      <c r="AG1678">
        <f>IF(Orders[[#This Row],[Profit]]&gt;0,Orders[[#This Row],[Profit]], 0)</f>
        <v>33.35</v>
      </c>
      <c r="AH1678" s="7">
        <f>IFERROR((Orders[[#This Row],[Sales]]/Orders[[#This Row],[Profit_Prodcut/]])*100, "")</f>
        <v>144.91754122938531</v>
      </c>
      <c r="AI1678" s="9">
        <f>Orders[[#This Row],[Discount]]</f>
        <v>7.0000000000000007E-2</v>
      </c>
    </row>
    <row r="1679" spans="1:35">
      <c r="A1679">
        <v>22175</v>
      </c>
      <c r="B1679" t="s">
        <v>50</v>
      </c>
      <c r="C1679" s="9">
        <v>0.01</v>
      </c>
      <c r="D1679" s="7">
        <v>-34.590000000000003</v>
      </c>
      <c r="E1679">
        <v>7.98</v>
      </c>
      <c r="F1679">
        <v>6.5</v>
      </c>
      <c r="G1679">
        <v>2963</v>
      </c>
      <c r="H1679" t="s">
        <v>2695</v>
      </c>
      <c r="I1679" t="s">
        <v>52</v>
      </c>
      <c r="J1679" t="s">
        <v>117</v>
      </c>
      <c r="K1679" t="s">
        <v>32</v>
      </c>
      <c r="L1679" t="s">
        <v>144</v>
      </c>
      <c r="M1679" t="s">
        <v>89</v>
      </c>
      <c r="N1679" t="s">
        <v>2696</v>
      </c>
      <c r="O1679">
        <v>0.59</v>
      </c>
      <c r="P1679" t="s">
        <v>36</v>
      </c>
      <c r="Q1679" t="s">
        <v>56</v>
      </c>
      <c r="R1679" t="s">
        <v>418</v>
      </c>
      <c r="S1679" t="s">
        <v>2697</v>
      </c>
      <c r="T1679">
        <v>21220</v>
      </c>
      <c r="U1679" s="1">
        <v>42177</v>
      </c>
      <c r="V1679" s="1">
        <v>42178</v>
      </c>
      <c r="W1679">
        <v>4</v>
      </c>
      <c r="X1679" s="6">
        <v>34.909999999999997</v>
      </c>
      <c r="Y1679">
        <v>88612</v>
      </c>
      <c r="Z1679">
        <v>1</v>
      </c>
      <c r="AA1679" s="10">
        <v>-99.09</v>
      </c>
      <c r="AB1679">
        <v>0.35</v>
      </c>
      <c r="AC1679" t="s">
        <v>3058</v>
      </c>
      <c r="AD1679" t="s">
        <v>3070</v>
      </c>
      <c r="AE1679" t="str">
        <f>IF(Orders[[#This Row],[Discount]]&gt;0, "Discounted", "Non-Discounted")</f>
        <v>Discounted</v>
      </c>
      <c r="AF1679">
        <f>IF(Orders[[#This Row],[Profit]]&lt;0,Orders[[#This Row],[Profit]], 0)</f>
        <v>-34.590000000000003</v>
      </c>
      <c r="AG1679">
        <f>IF(Orders[[#This Row],[Profit]]&gt;0,Orders[[#This Row],[Profit]], 0)</f>
        <v>0</v>
      </c>
      <c r="AH1679" s="7" t="str">
        <f>IFERROR((Orders[[#This Row],[Sales]]/Orders[[#This Row],[Profit_Prodcut/]])*100, "")</f>
        <v/>
      </c>
      <c r="AI1679" s="9">
        <f>Orders[[#This Row],[Discount]]</f>
        <v>0.01</v>
      </c>
    </row>
    <row r="1680" spans="1:35">
      <c r="A1680">
        <v>25953</v>
      </c>
      <c r="B1680" t="s">
        <v>28</v>
      </c>
      <c r="C1680" s="9">
        <v>0.06</v>
      </c>
      <c r="D1680" s="7">
        <v>-24.63</v>
      </c>
      <c r="E1680">
        <v>42.98</v>
      </c>
      <c r="F1680">
        <v>4.62</v>
      </c>
      <c r="G1680">
        <v>2964</v>
      </c>
      <c r="H1680" t="s">
        <v>2698</v>
      </c>
      <c r="I1680" t="s">
        <v>52</v>
      </c>
      <c r="J1680" t="s">
        <v>117</v>
      </c>
      <c r="K1680" t="s">
        <v>32</v>
      </c>
      <c r="L1680" t="s">
        <v>260</v>
      </c>
      <c r="M1680" t="s">
        <v>62</v>
      </c>
      <c r="N1680" t="s">
        <v>1890</v>
      </c>
      <c r="O1680">
        <v>0.56000000000000005</v>
      </c>
      <c r="P1680" t="s">
        <v>36</v>
      </c>
      <c r="Q1680" t="s">
        <v>56</v>
      </c>
      <c r="R1680" t="s">
        <v>157</v>
      </c>
      <c r="S1680" t="s">
        <v>1963</v>
      </c>
      <c r="T1680">
        <v>43050</v>
      </c>
      <c r="U1680" s="1">
        <v>42115</v>
      </c>
      <c r="V1680" s="1">
        <v>42117</v>
      </c>
      <c r="W1680">
        <v>1</v>
      </c>
      <c r="X1680" s="6">
        <v>47.04</v>
      </c>
      <c r="Y1680">
        <v>88610</v>
      </c>
      <c r="Z1680">
        <v>2</v>
      </c>
      <c r="AA1680" s="10">
        <v>-52.36</v>
      </c>
      <c r="AB1680">
        <v>3</v>
      </c>
      <c r="AC1680" t="s">
        <v>3061</v>
      </c>
      <c r="AD1680" t="s">
        <v>3070</v>
      </c>
      <c r="AE1680" t="str">
        <f>IF(Orders[[#This Row],[Discount]]&gt;0, "Discounted", "Non-Discounted")</f>
        <v>Discounted</v>
      </c>
      <c r="AF1680">
        <f>IF(Orders[[#This Row],[Profit]]&lt;0,Orders[[#This Row],[Profit]], 0)</f>
        <v>-24.63</v>
      </c>
      <c r="AG1680">
        <f>IF(Orders[[#This Row],[Profit]]&gt;0,Orders[[#This Row],[Profit]], 0)</f>
        <v>0</v>
      </c>
      <c r="AH1680" s="7" t="str">
        <f>IFERROR((Orders[[#This Row],[Sales]]/Orders[[#This Row],[Profit_Prodcut/]])*100, "")</f>
        <v/>
      </c>
      <c r="AI1680" s="9">
        <f>Orders[[#This Row],[Discount]]</f>
        <v>0.06</v>
      </c>
    </row>
    <row r="1681" spans="1:35">
      <c r="A1681">
        <v>21390</v>
      </c>
      <c r="B1681" t="s">
        <v>40</v>
      </c>
      <c r="C1681" s="9">
        <v>0.08</v>
      </c>
      <c r="D1681" s="7">
        <v>-536.24</v>
      </c>
      <c r="E1681">
        <v>9.68</v>
      </c>
      <c r="F1681">
        <v>2.0299999999999998</v>
      </c>
      <c r="G1681">
        <v>2968</v>
      </c>
      <c r="H1681" t="s">
        <v>2699</v>
      </c>
      <c r="I1681" t="s">
        <v>52</v>
      </c>
      <c r="J1681" t="s">
        <v>61</v>
      </c>
      <c r="K1681" t="s">
        <v>32</v>
      </c>
      <c r="L1681" t="s">
        <v>96</v>
      </c>
      <c r="M1681" t="s">
        <v>34</v>
      </c>
      <c r="N1681" t="s">
        <v>2700</v>
      </c>
      <c r="O1681">
        <v>0.37</v>
      </c>
      <c r="P1681" t="s">
        <v>36</v>
      </c>
      <c r="Q1681" t="s">
        <v>139</v>
      </c>
      <c r="R1681" t="s">
        <v>365</v>
      </c>
      <c r="S1681" t="s">
        <v>2701</v>
      </c>
      <c r="T1681">
        <v>33021</v>
      </c>
      <c r="U1681" s="1">
        <v>42057</v>
      </c>
      <c r="V1681" s="1">
        <v>42059</v>
      </c>
      <c r="W1681">
        <v>1</v>
      </c>
      <c r="X1681" s="6">
        <v>10.94</v>
      </c>
      <c r="Y1681">
        <v>86085</v>
      </c>
      <c r="Z1681">
        <v>2</v>
      </c>
      <c r="AA1681" s="10">
        <v>-4901.66</v>
      </c>
      <c r="AB1681">
        <v>0.95</v>
      </c>
      <c r="AC1681" t="s">
        <v>3059</v>
      </c>
      <c r="AD1681" t="s">
        <v>3070</v>
      </c>
      <c r="AE1681" t="str">
        <f>IF(Orders[[#This Row],[Discount]]&gt;0, "Discounted", "Non-Discounted")</f>
        <v>Discounted</v>
      </c>
      <c r="AF1681">
        <f>IF(Orders[[#This Row],[Profit]]&lt;0,Orders[[#This Row],[Profit]], 0)</f>
        <v>-536.24</v>
      </c>
      <c r="AG1681">
        <f>IF(Orders[[#This Row],[Profit]]&gt;0,Orders[[#This Row],[Profit]], 0)</f>
        <v>0</v>
      </c>
      <c r="AH1681" s="7" t="str">
        <f>IFERROR((Orders[[#This Row],[Sales]]/Orders[[#This Row],[Profit_Prodcut/]])*100, "")</f>
        <v/>
      </c>
      <c r="AI1681" s="9">
        <f>Orders[[#This Row],[Discount]]</f>
        <v>0.08</v>
      </c>
    </row>
    <row r="1682" spans="1:35">
      <c r="A1682">
        <v>21391</v>
      </c>
      <c r="B1682" t="s">
        <v>40</v>
      </c>
      <c r="C1682" s="9">
        <v>0.04</v>
      </c>
      <c r="D1682" s="7">
        <v>-125.86</v>
      </c>
      <c r="E1682">
        <v>150.97999999999999</v>
      </c>
      <c r="F1682">
        <v>16.010000000000002</v>
      </c>
      <c r="G1682">
        <v>2968</v>
      </c>
      <c r="H1682" t="s">
        <v>2699</v>
      </c>
      <c r="I1682" t="s">
        <v>42</v>
      </c>
      <c r="J1682" t="s">
        <v>61</v>
      </c>
      <c r="K1682" t="s">
        <v>44</v>
      </c>
      <c r="L1682" t="s">
        <v>155</v>
      </c>
      <c r="M1682" t="s">
        <v>124</v>
      </c>
      <c r="N1682" t="s">
        <v>2702</v>
      </c>
      <c r="O1682">
        <v>0.7</v>
      </c>
      <c r="P1682" t="s">
        <v>36</v>
      </c>
      <c r="Q1682" t="s">
        <v>139</v>
      </c>
      <c r="R1682" t="s">
        <v>365</v>
      </c>
      <c r="S1682" t="s">
        <v>2701</v>
      </c>
      <c r="T1682">
        <v>33021</v>
      </c>
      <c r="U1682" s="1">
        <v>42057</v>
      </c>
      <c r="V1682" s="1">
        <v>42058</v>
      </c>
      <c r="W1682">
        <v>5</v>
      </c>
      <c r="X1682" s="6">
        <v>731.38</v>
      </c>
      <c r="Y1682">
        <v>86085</v>
      </c>
      <c r="Z1682">
        <v>1</v>
      </c>
      <c r="AA1682" s="10">
        <v>-17.21</v>
      </c>
      <c r="AB1682">
        <v>30.47</v>
      </c>
      <c r="AC1682" t="s">
        <v>3059</v>
      </c>
      <c r="AD1682" t="s">
        <v>3070</v>
      </c>
      <c r="AE1682" t="str">
        <f>IF(Orders[[#This Row],[Discount]]&gt;0, "Discounted", "Non-Discounted")</f>
        <v>Discounted</v>
      </c>
      <c r="AF1682">
        <f>IF(Orders[[#This Row],[Profit]]&lt;0,Orders[[#This Row],[Profit]], 0)</f>
        <v>-125.86</v>
      </c>
      <c r="AG1682">
        <f>IF(Orders[[#This Row],[Profit]]&gt;0,Orders[[#This Row],[Profit]], 0)</f>
        <v>0</v>
      </c>
      <c r="AH1682" s="7" t="str">
        <f>IFERROR((Orders[[#This Row],[Sales]]/Orders[[#This Row],[Profit_Prodcut/]])*100, "")</f>
        <v/>
      </c>
      <c r="AI1682" s="9">
        <f>Orders[[#This Row],[Discount]]</f>
        <v>0.04</v>
      </c>
    </row>
    <row r="1683" spans="1:35">
      <c r="A1683">
        <v>18041</v>
      </c>
      <c r="B1683" t="s">
        <v>28</v>
      </c>
      <c r="C1683" s="9">
        <v>0.06</v>
      </c>
      <c r="D1683" s="7">
        <v>36.159999999999997</v>
      </c>
      <c r="E1683">
        <v>363.25</v>
      </c>
      <c r="F1683">
        <v>19.989999999999998</v>
      </c>
      <c r="G1683">
        <v>2968</v>
      </c>
      <c r="H1683" t="s">
        <v>2699</v>
      </c>
      <c r="I1683" t="s">
        <v>52</v>
      </c>
      <c r="J1683" t="s">
        <v>61</v>
      </c>
      <c r="K1683" t="s">
        <v>32</v>
      </c>
      <c r="L1683" t="s">
        <v>260</v>
      </c>
      <c r="M1683" t="s">
        <v>62</v>
      </c>
      <c r="N1683" t="s">
        <v>1255</v>
      </c>
      <c r="O1683">
        <v>0.56999999999999995</v>
      </c>
      <c r="P1683" t="s">
        <v>36</v>
      </c>
      <c r="Q1683" t="s">
        <v>139</v>
      </c>
      <c r="R1683" t="s">
        <v>365</v>
      </c>
      <c r="S1683" t="s">
        <v>2701</v>
      </c>
      <c r="T1683">
        <v>33021</v>
      </c>
      <c r="U1683" s="1">
        <v>42091</v>
      </c>
      <c r="V1683" s="1">
        <v>42093</v>
      </c>
      <c r="W1683">
        <v>1</v>
      </c>
      <c r="X1683" s="6">
        <v>344.87</v>
      </c>
      <c r="Y1683">
        <v>86086</v>
      </c>
      <c r="Z1683">
        <v>2</v>
      </c>
      <c r="AA1683" s="10">
        <v>10.49</v>
      </c>
      <c r="AB1683">
        <v>22.01</v>
      </c>
      <c r="AC1683" t="s">
        <v>3062</v>
      </c>
      <c r="AD1683" t="s">
        <v>3070</v>
      </c>
      <c r="AE1683" t="str">
        <f>IF(Orders[[#This Row],[Discount]]&gt;0, "Discounted", "Non-Discounted")</f>
        <v>Discounted</v>
      </c>
      <c r="AF1683">
        <f>IF(Orders[[#This Row],[Profit]]&lt;0,Orders[[#This Row],[Profit]], 0)</f>
        <v>0</v>
      </c>
      <c r="AG1683">
        <f>IF(Orders[[#This Row],[Profit]]&gt;0,Orders[[#This Row],[Profit]], 0)</f>
        <v>36.159999999999997</v>
      </c>
      <c r="AH1683" s="7">
        <f>IFERROR((Orders[[#This Row],[Sales]]/Orders[[#This Row],[Profit_Prodcut/]])*100, "")</f>
        <v>953.73340707964621</v>
      </c>
      <c r="AI1683" s="9">
        <f>Orders[[#This Row],[Discount]]</f>
        <v>0.06</v>
      </c>
    </row>
    <row r="1684" spans="1:35">
      <c r="A1684">
        <v>21096</v>
      </c>
      <c r="B1684" t="s">
        <v>28</v>
      </c>
      <c r="C1684" s="9">
        <v>0.01</v>
      </c>
      <c r="D1684" s="7">
        <v>17.100000000000001</v>
      </c>
      <c r="E1684">
        <v>30.97</v>
      </c>
      <c r="F1684">
        <v>4</v>
      </c>
      <c r="G1684">
        <v>2973</v>
      </c>
      <c r="H1684" t="s">
        <v>2703</v>
      </c>
      <c r="I1684" t="s">
        <v>52</v>
      </c>
      <c r="J1684" t="s">
        <v>43</v>
      </c>
      <c r="K1684" t="s">
        <v>80</v>
      </c>
      <c r="L1684" t="s">
        <v>183</v>
      </c>
      <c r="M1684" t="s">
        <v>62</v>
      </c>
      <c r="N1684" t="s">
        <v>2704</v>
      </c>
      <c r="O1684">
        <v>0.74</v>
      </c>
      <c r="P1684" t="s">
        <v>36</v>
      </c>
      <c r="Q1684" t="s">
        <v>64</v>
      </c>
      <c r="R1684" t="s">
        <v>1860</v>
      </c>
      <c r="S1684" t="s">
        <v>2705</v>
      </c>
      <c r="T1684">
        <v>53151</v>
      </c>
      <c r="U1684" s="1">
        <v>42107</v>
      </c>
      <c r="V1684" s="1">
        <v>42109</v>
      </c>
      <c r="W1684">
        <v>17</v>
      </c>
      <c r="X1684" s="6">
        <v>523.05999999999995</v>
      </c>
      <c r="Y1684">
        <v>87186</v>
      </c>
      <c r="Z1684">
        <v>2</v>
      </c>
      <c r="AA1684" s="10">
        <v>3.27</v>
      </c>
      <c r="AB1684">
        <v>5.28</v>
      </c>
      <c r="AC1684" t="s">
        <v>3061</v>
      </c>
      <c r="AD1684" t="s">
        <v>3070</v>
      </c>
      <c r="AE1684" t="str">
        <f>IF(Orders[[#This Row],[Discount]]&gt;0, "Discounted", "Non-Discounted")</f>
        <v>Discounted</v>
      </c>
      <c r="AF1684">
        <f>IF(Orders[[#This Row],[Profit]]&lt;0,Orders[[#This Row],[Profit]], 0)</f>
        <v>0</v>
      </c>
      <c r="AG1684">
        <f>IF(Orders[[#This Row],[Profit]]&gt;0,Orders[[#This Row],[Profit]], 0)</f>
        <v>17.100000000000001</v>
      </c>
      <c r="AH1684" s="7">
        <f>IFERROR((Orders[[#This Row],[Sales]]/Orders[[#This Row],[Profit_Prodcut/]])*100, "")</f>
        <v>3058.8304093567244</v>
      </c>
      <c r="AI1684" s="9">
        <f>Orders[[#This Row],[Discount]]</f>
        <v>0.01</v>
      </c>
    </row>
    <row r="1685" spans="1:35">
      <c r="A1685">
        <v>21097</v>
      </c>
      <c r="B1685" t="s">
        <v>28</v>
      </c>
      <c r="C1685" s="9">
        <v>0.08</v>
      </c>
      <c r="D1685" s="7">
        <v>1269.3800000000001</v>
      </c>
      <c r="E1685">
        <v>125.99</v>
      </c>
      <c r="F1685">
        <v>7.69</v>
      </c>
      <c r="G1685">
        <v>2973</v>
      </c>
      <c r="H1685" t="s">
        <v>2703</v>
      </c>
      <c r="I1685" t="s">
        <v>52</v>
      </c>
      <c r="J1685" t="s">
        <v>43</v>
      </c>
      <c r="K1685" t="s">
        <v>80</v>
      </c>
      <c r="L1685" t="s">
        <v>81</v>
      </c>
      <c r="M1685" t="s">
        <v>62</v>
      </c>
      <c r="N1685" t="s">
        <v>1227</v>
      </c>
      <c r="O1685">
        <v>0.57999999999999996</v>
      </c>
      <c r="P1685" t="s">
        <v>36</v>
      </c>
      <c r="Q1685" t="s">
        <v>64</v>
      </c>
      <c r="R1685" t="s">
        <v>1860</v>
      </c>
      <c r="S1685" t="s">
        <v>2705</v>
      </c>
      <c r="T1685">
        <v>53151</v>
      </c>
      <c r="U1685" s="1">
        <v>42107</v>
      </c>
      <c r="V1685" s="1">
        <v>42109</v>
      </c>
      <c r="W1685">
        <v>23</v>
      </c>
      <c r="X1685" s="6">
        <v>2424.6799999999998</v>
      </c>
      <c r="Y1685">
        <v>87186</v>
      </c>
      <c r="Z1685">
        <v>2</v>
      </c>
      <c r="AA1685" s="10">
        <v>52.35</v>
      </c>
      <c r="AB1685">
        <v>210.84</v>
      </c>
      <c r="AC1685" t="s">
        <v>3061</v>
      </c>
      <c r="AD1685" t="s">
        <v>3070</v>
      </c>
      <c r="AE1685" t="str">
        <f>IF(Orders[[#This Row],[Discount]]&gt;0, "Discounted", "Non-Discounted")</f>
        <v>Discounted</v>
      </c>
      <c r="AF1685">
        <f>IF(Orders[[#This Row],[Profit]]&lt;0,Orders[[#This Row],[Profit]], 0)</f>
        <v>0</v>
      </c>
      <c r="AG1685">
        <f>IF(Orders[[#This Row],[Profit]]&gt;0,Orders[[#This Row],[Profit]], 0)</f>
        <v>1269.3800000000001</v>
      </c>
      <c r="AH1685" s="7">
        <f>IFERROR((Orders[[#This Row],[Sales]]/Orders[[#This Row],[Profit_Prodcut/]])*100, "")</f>
        <v>191.01293544880176</v>
      </c>
      <c r="AI1685" s="9">
        <f>Orders[[#This Row],[Discount]]</f>
        <v>0.08</v>
      </c>
    </row>
    <row r="1686" spans="1:35">
      <c r="A1686">
        <v>24770</v>
      </c>
      <c r="B1686" t="s">
        <v>50</v>
      </c>
      <c r="C1686" s="9">
        <v>0.1</v>
      </c>
      <c r="D1686" s="7">
        <v>137.69</v>
      </c>
      <c r="E1686">
        <v>442.14</v>
      </c>
      <c r="F1686">
        <v>14.7</v>
      </c>
      <c r="G1686">
        <v>2973</v>
      </c>
      <c r="H1686" t="s">
        <v>2703</v>
      </c>
      <c r="I1686" t="s">
        <v>42</v>
      </c>
      <c r="J1686" t="s">
        <v>43</v>
      </c>
      <c r="K1686" t="s">
        <v>80</v>
      </c>
      <c r="L1686" t="s">
        <v>88</v>
      </c>
      <c r="M1686" t="s">
        <v>46</v>
      </c>
      <c r="N1686" t="s">
        <v>339</v>
      </c>
      <c r="O1686">
        <v>0.56000000000000005</v>
      </c>
      <c r="P1686" t="s">
        <v>36</v>
      </c>
      <c r="Q1686" t="s">
        <v>64</v>
      </c>
      <c r="R1686" t="s">
        <v>1860</v>
      </c>
      <c r="S1686" t="s">
        <v>2705</v>
      </c>
      <c r="T1686">
        <v>53151</v>
      </c>
      <c r="U1686" s="1">
        <v>42144</v>
      </c>
      <c r="V1686" s="1">
        <v>42145</v>
      </c>
      <c r="W1686">
        <v>6</v>
      </c>
      <c r="X1686" s="6">
        <v>2411.4299999999998</v>
      </c>
      <c r="Y1686">
        <v>87187</v>
      </c>
      <c r="Z1686">
        <v>1</v>
      </c>
      <c r="AA1686" s="10">
        <v>5.71</v>
      </c>
      <c r="AB1686">
        <v>267.94</v>
      </c>
      <c r="AC1686" t="s">
        <v>3060</v>
      </c>
      <c r="AD1686" t="s">
        <v>3070</v>
      </c>
      <c r="AE1686" t="str">
        <f>IF(Orders[[#This Row],[Discount]]&gt;0, "Discounted", "Non-Discounted")</f>
        <v>Discounted</v>
      </c>
      <c r="AF1686">
        <f>IF(Orders[[#This Row],[Profit]]&lt;0,Orders[[#This Row],[Profit]], 0)</f>
        <v>0</v>
      </c>
      <c r="AG1686">
        <f>IF(Orders[[#This Row],[Profit]]&gt;0,Orders[[#This Row],[Profit]], 0)</f>
        <v>137.69</v>
      </c>
      <c r="AH1686" s="7">
        <f>IFERROR((Orders[[#This Row],[Sales]]/Orders[[#This Row],[Profit_Prodcut/]])*100, "")</f>
        <v>1751.3472292831721</v>
      </c>
      <c r="AI1686" s="9">
        <f>Orders[[#This Row],[Discount]]</f>
        <v>0.1</v>
      </c>
    </row>
    <row r="1687" spans="1:35">
      <c r="A1687">
        <v>19599</v>
      </c>
      <c r="B1687" t="s">
        <v>59</v>
      </c>
      <c r="C1687" s="9">
        <v>0.01</v>
      </c>
      <c r="D1687" s="7">
        <v>882.48</v>
      </c>
      <c r="E1687">
        <v>35.99</v>
      </c>
      <c r="F1687">
        <v>0.99</v>
      </c>
      <c r="G1687">
        <v>2976</v>
      </c>
      <c r="H1687" t="s">
        <v>2706</v>
      </c>
      <c r="I1687" t="s">
        <v>52</v>
      </c>
      <c r="J1687" t="s">
        <v>61</v>
      </c>
      <c r="K1687" t="s">
        <v>80</v>
      </c>
      <c r="L1687" t="s">
        <v>81</v>
      </c>
      <c r="M1687" t="s">
        <v>54</v>
      </c>
      <c r="N1687" t="s">
        <v>2387</v>
      </c>
      <c r="O1687">
        <v>0.35</v>
      </c>
      <c r="P1687" t="s">
        <v>36</v>
      </c>
      <c r="Q1687" t="s">
        <v>64</v>
      </c>
      <c r="R1687" t="s">
        <v>1860</v>
      </c>
      <c r="S1687" t="s">
        <v>2707</v>
      </c>
      <c r="T1687">
        <v>53154</v>
      </c>
      <c r="U1687" s="1">
        <v>42146</v>
      </c>
      <c r="V1687" s="1">
        <v>42147</v>
      </c>
      <c r="W1687">
        <v>41</v>
      </c>
      <c r="X1687" s="6">
        <v>1278.96</v>
      </c>
      <c r="Y1687">
        <v>89047</v>
      </c>
      <c r="Z1687">
        <v>1</v>
      </c>
      <c r="AA1687" s="10">
        <v>69</v>
      </c>
      <c r="AB1687">
        <v>12.92</v>
      </c>
      <c r="AC1687" t="s">
        <v>3060</v>
      </c>
      <c r="AD1687" t="s">
        <v>3070</v>
      </c>
      <c r="AE1687" t="str">
        <f>IF(Orders[[#This Row],[Discount]]&gt;0, "Discounted", "Non-Discounted")</f>
        <v>Discounted</v>
      </c>
      <c r="AF1687">
        <f>IF(Orders[[#This Row],[Profit]]&lt;0,Orders[[#This Row],[Profit]], 0)</f>
        <v>0</v>
      </c>
      <c r="AG1687">
        <f>IF(Orders[[#This Row],[Profit]]&gt;0,Orders[[#This Row],[Profit]], 0)</f>
        <v>882.48</v>
      </c>
      <c r="AH1687" s="7">
        <f>IFERROR((Orders[[#This Row],[Sales]]/Orders[[#This Row],[Profit_Prodcut/]])*100, "")</f>
        <v>144.92793037802556</v>
      </c>
      <c r="AI1687" s="9">
        <f>Orders[[#This Row],[Discount]]</f>
        <v>0.01</v>
      </c>
    </row>
    <row r="1688" spans="1:35">
      <c r="A1688">
        <v>20182</v>
      </c>
      <c r="B1688" t="s">
        <v>50</v>
      </c>
      <c r="C1688" s="9">
        <v>0.09</v>
      </c>
      <c r="D1688" s="7">
        <v>6.38</v>
      </c>
      <c r="E1688">
        <v>2.94</v>
      </c>
      <c r="F1688">
        <v>0.7</v>
      </c>
      <c r="G1688">
        <v>2979</v>
      </c>
      <c r="H1688" t="s">
        <v>2708</v>
      </c>
      <c r="I1688" t="s">
        <v>52</v>
      </c>
      <c r="J1688" t="s">
        <v>31</v>
      </c>
      <c r="K1688" t="s">
        <v>32</v>
      </c>
      <c r="L1688" t="s">
        <v>33</v>
      </c>
      <c r="M1688" t="s">
        <v>34</v>
      </c>
      <c r="N1688" t="s">
        <v>115</v>
      </c>
      <c r="O1688">
        <v>0.57999999999999996</v>
      </c>
      <c r="P1688" t="s">
        <v>36</v>
      </c>
      <c r="Q1688" t="s">
        <v>64</v>
      </c>
      <c r="R1688" t="s">
        <v>2661</v>
      </c>
      <c r="S1688" t="s">
        <v>2709</v>
      </c>
      <c r="T1688">
        <v>58601</v>
      </c>
      <c r="U1688" s="1">
        <v>42031</v>
      </c>
      <c r="V1688" s="1">
        <v>42032</v>
      </c>
      <c r="W1688">
        <v>9</v>
      </c>
      <c r="X1688" s="6">
        <v>25.22</v>
      </c>
      <c r="Y1688">
        <v>86544</v>
      </c>
      <c r="Z1688">
        <v>1</v>
      </c>
      <c r="AA1688" s="10">
        <v>25.31</v>
      </c>
      <c r="AB1688">
        <v>2.4900000000000002</v>
      </c>
      <c r="AC1688" t="s">
        <v>3057</v>
      </c>
      <c r="AD1688" t="s">
        <v>3070</v>
      </c>
      <c r="AE1688" t="str">
        <f>IF(Orders[[#This Row],[Discount]]&gt;0, "Discounted", "Non-Discounted")</f>
        <v>Discounted</v>
      </c>
      <c r="AF1688">
        <f>IF(Orders[[#This Row],[Profit]]&lt;0,Orders[[#This Row],[Profit]], 0)</f>
        <v>0</v>
      </c>
      <c r="AG1688">
        <f>IF(Orders[[#This Row],[Profit]]&gt;0,Orders[[#This Row],[Profit]], 0)</f>
        <v>6.38</v>
      </c>
      <c r="AH1688" s="7">
        <f>IFERROR((Orders[[#This Row],[Sales]]/Orders[[#This Row],[Profit_Prodcut/]])*100, "")</f>
        <v>395.29780564263325</v>
      </c>
      <c r="AI1688" s="9">
        <f>Orders[[#This Row],[Discount]]</f>
        <v>0.09</v>
      </c>
    </row>
    <row r="1689" spans="1:35">
      <c r="A1689">
        <v>18169</v>
      </c>
      <c r="B1689" t="s">
        <v>50</v>
      </c>
      <c r="C1689" s="9">
        <v>0.02</v>
      </c>
      <c r="D1689" s="7">
        <v>5.3</v>
      </c>
      <c r="E1689">
        <v>5.34</v>
      </c>
      <c r="F1689">
        <v>2.99</v>
      </c>
      <c r="G1689">
        <v>2979</v>
      </c>
      <c r="H1689" t="s">
        <v>2708</v>
      </c>
      <c r="I1689" t="s">
        <v>52</v>
      </c>
      <c r="J1689" t="s">
        <v>31</v>
      </c>
      <c r="K1689" t="s">
        <v>32</v>
      </c>
      <c r="L1689" t="s">
        <v>112</v>
      </c>
      <c r="M1689" t="s">
        <v>62</v>
      </c>
      <c r="N1689" t="s">
        <v>825</v>
      </c>
      <c r="O1689">
        <v>0.38</v>
      </c>
      <c r="P1689" t="s">
        <v>36</v>
      </c>
      <c r="Q1689" t="s">
        <v>64</v>
      </c>
      <c r="R1689" t="s">
        <v>2661</v>
      </c>
      <c r="S1689" t="s">
        <v>2709</v>
      </c>
      <c r="T1689">
        <v>58601</v>
      </c>
      <c r="U1689" s="1">
        <v>42061</v>
      </c>
      <c r="V1689" s="1">
        <v>42063</v>
      </c>
      <c r="W1689">
        <v>6</v>
      </c>
      <c r="X1689" s="6">
        <v>34.729999999999997</v>
      </c>
      <c r="Y1689">
        <v>86545</v>
      </c>
      <c r="Z1689">
        <v>2</v>
      </c>
      <c r="AA1689" s="10">
        <v>15.25</v>
      </c>
      <c r="AB1689">
        <v>0.71</v>
      </c>
      <c r="AC1689" t="s">
        <v>3059</v>
      </c>
      <c r="AD1689" t="s">
        <v>3070</v>
      </c>
      <c r="AE1689" t="str">
        <f>IF(Orders[[#This Row],[Discount]]&gt;0, "Discounted", "Non-Discounted")</f>
        <v>Discounted</v>
      </c>
      <c r="AF1689">
        <f>IF(Orders[[#This Row],[Profit]]&lt;0,Orders[[#This Row],[Profit]], 0)</f>
        <v>0</v>
      </c>
      <c r="AG1689">
        <f>IF(Orders[[#This Row],[Profit]]&gt;0,Orders[[#This Row],[Profit]], 0)</f>
        <v>5.3</v>
      </c>
      <c r="AH1689" s="7">
        <f>IFERROR((Orders[[#This Row],[Sales]]/Orders[[#This Row],[Profit_Prodcut/]])*100, "")</f>
        <v>655.28301886792451</v>
      </c>
      <c r="AI1689" s="9">
        <f>Orders[[#This Row],[Discount]]</f>
        <v>0.02</v>
      </c>
    </row>
    <row r="1690" spans="1:35">
      <c r="A1690">
        <v>18170</v>
      </c>
      <c r="B1690" t="s">
        <v>50</v>
      </c>
      <c r="C1690" s="9">
        <v>0.03</v>
      </c>
      <c r="D1690" s="7">
        <v>170.8</v>
      </c>
      <c r="E1690">
        <v>40.98</v>
      </c>
      <c r="F1690">
        <v>7.47</v>
      </c>
      <c r="G1690">
        <v>2979</v>
      </c>
      <c r="H1690" t="s">
        <v>2708</v>
      </c>
      <c r="I1690" t="s">
        <v>52</v>
      </c>
      <c r="J1690" t="s">
        <v>31</v>
      </c>
      <c r="K1690" t="s">
        <v>32</v>
      </c>
      <c r="L1690" t="s">
        <v>112</v>
      </c>
      <c r="M1690" t="s">
        <v>62</v>
      </c>
      <c r="N1690" t="s">
        <v>1375</v>
      </c>
      <c r="O1690">
        <v>0.37</v>
      </c>
      <c r="P1690" t="s">
        <v>36</v>
      </c>
      <c r="Q1690" t="s">
        <v>64</v>
      </c>
      <c r="R1690" t="s">
        <v>2661</v>
      </c>
      <c r="S1690" t="s">
        <v>2709</v>
      </c>
      <c r="T1690">
        <v>58601</v>
      </c>
      <c r="U1690" s="1">
        <v>42061</v>
      </c>
      <c r="V1690" s="1">
        <v>42062</v>
      </c>
      <c r="W1690">
        <v>6</v>
      </c>
      <c r="X1690" s="6">
        <v>247.53</v>
      </c>
      <c r="Y1690">
        <v>86545</v>
      </c>
      <c r="Z1690">
        <v>1</v>
      </c>
      <c r="AA1690" s="10">
        <v>69</v>
      </c>
      <c r="AB1690">
        <v>7.66</v>
      </c>
      <c r="AC1690" t="s">
        <v>3059</v>
      </c>
      <c r="AD1690" t="s">
        <v>3070</v>
      </c>
      <c r="AE1690" t="str">
        <f>IF(Orders[[#This Row],[Discount]]&gt;0, "Discounted", "Non-Discounted")</f>
        <v>Discounted</v>
      </c>
      <c r="AF1690">
        <f>IF(Orders[[#This Row],[Profit]]&lt;0,Orders[[#This Row],[Profit]], 0)</f>
        <v>0</v>
      </c>
      <c r="AG1690">
        <f>IF(Orders[[#This Row],[Profit]]&gt;0,Orders[[#This Row],[Profit]], 0)</f>
        <v>170.8</v>
      </c>
      <c r="AH1690" s="7">
        <f>IFERROR((Orders[[#This Row],[Sales]]/Orders[[#This Row],[Profit_Prodcut/]])*100, "")</f>
        <v>144.92388758782201</v>
      </c>
      <c r="AI1690" s="9">
        <f>Orders[[#This Row],[Discount]]</f>
        <v>0.03</v>
      </c>
    </row>
    <row r="1691" spans="1:35">
      <c r="A1691">
        <v>18133</v>
      </c>
      <c r="B1691" t="s">
        <v>40</v>
      </c>
      <c r="C1691" s="9">
        <v>0.01</v>
      </c>
      <c r="D1691" s="7">
        <v>16.09</v>
      </c>
      <c r="E1691">
        <v>5.84</v>
      </c>
      <c r="F1691">
        <v>0.83</v>
      </c>
      <c r="G1691">
        <v>2979</v>
      </c>
      <c r="H1691" t="s">
        <v>2708</v>
      </c>
      <c r="I1691" t="s">
        <v>52</v>
      </c>
      <c r="J1691" t="s">
        <v>31</v>
      </c>
      <c r="K1691" t="s">
        <v>32</v>
      </c>
      <c r="L1691" t="s">
        <v>33</v>
      </c>
      <c r="M1691" t="s">
        <v>34</v>
      </c>
      <c r="N1691" t="s">
        <v>947</v>
      </c>
      <c r="O1691">
        <v>0.49</v>
      </c>
      <c r="P1691" t="s">
        <v>36</v>
      </c>
      <c r="Q1691" t="s">
        <v>64</v>
      </c>
      <c r="R1691" t="s">
        <v>2661</v>
      </c>
      <c r="S1691" t="s">
        <v>2709</v>
      </c>
      <c r="T1691">
        <v>58601</v>
      </c>
      <c r="U1691" s="1">
        <v>42169</v>
      </c>
      <c r="V1691" s="1">
        <v>42171</v>
      </c>
      <c r="W1691">
        <v>4</v>
      </c>
      <c r="X1691" s="6">
        <v>23.89</v>
      </c>
      <c r="Y1691">
        <v>86546</v>
      </c>
      <c r="Z1691">
        <v>2</v>
      </c>
      <c r="AA1691" s="10">
        <v>67.36</v>
      </c>
      <c r="AB1691">
        <v>0.24</v>
      </c>
      <c r="AC1691" t="s">
        <v>3058</v>
      </c>
      <c r="AD1691" t="s">
        <v>3070</v>
      </c>
      <c r="AE1691" t="str">
        <f>IF(Orders[[#This Row],[Discount]]&gt;0, "Discounted", "Non-Discounted")</f>
        <v>Discounted</v>
      </c>
      <c r="AF1691">
        <f>IF(Orders[[#This Row],[Profit]]&lt;0,Orders[[#This Row],[Profit]], 0)</f>
        <v>0</v>
      </c>
      <c r="AG1691">
        <f>IF(Orders[[#This Row],[Profit]]&gt;0,Orders[[#This Row],[Profit]], 0)</f>
        <v>16.09</v>
      </c>
      <c r="AH1691" s="7">
        <f>IFERROR((Orders[[#This Row],[Sales]]/Orders[[#This Row],[Profit_Prodcut/]])*100, "")</f>
        <v>148.47731510254818</v>
      </c>
      <c r="AI1691" s="9">
        <f>Orders[[#This Row],[Discount]]</f>
        <v>0.01</v>
      </c>
    </row>
    <row r="1692" spans="1:35">
      <c r="A1692">
        <v>20183</v>
      </c>
      <c r="B1692" t="s">
        <v>50</v>
      </c>
      <c r="C1692" s="9">
        <v>0.03</v>
      </c>
      <c r="D1692" s="7">
        <v>274.08</v>
      </c>
      <c r="E1692">
        <v>43.98</v>
      </c>
      <c r="F1692">
        <v>8.99</v>
      </c>
      <c r="G1692">
        <v>2980</v>
      </c>
      <c r="H1692" t="s">
        <v>2710</v>
      </c>
      <c r="I1692" t="s">
        <v>52</v>
      </c>
      <c r="J1692" t="s">
        <v>31</v>
      </c>
      <c r="K1692" t="s">
        <v>32</v>
      </c>
      <c r="L1692" t="s">
        <v>33</v>
      </c>
      <c r="M1692" t="s">
        <v>54</v>
      </c>
      <c r="N1692" t="s">
        <v>1120</v>
      </c>
      <c r="O1692">
        <v>0.57999999999999996</v>
      </c>
      <c r="P1692" t="s">
        <v>36</v>
      </c>
      <c r="Q1692" t="s">
        <v>56</v>
      </c>
      <c r="R1692" t="s">
        <v>157</v>
      </c>
      <c r="S1692" t="s">
        <v>2711</v>
      </c>
      <c r="T1692">
        <v>44870</v>
      </c>
      <c r="U1692" s="1">
        <v>42031</v>
      </c>
      <c r="V1692" s="1">
        <v>42033</v>
      </c>
      <c r="W1692">
        <v>10</v>
      </c>
      <c r="X1692" s="6">
        <v>454.4</v>
      </c>
      <c r="Y1692">
        <v>86544</v>
      </c>
      <c r="Z1692">
        <v>2</v>
      </c>
      <c r="AA1692" s="10">
        <v>60.32</v>
      </c>
      <c r="AB1692">
        <v>14.05</v>
      </c>
      <c r="AC1692" t="s">
        <v>3057</v>
      </c>
      <c r="AD1692" t="s">
        <v>3070</v>
      </c>
      <c r="AE1692" t="str">
        <f>IF(Orders[[#This Row],[Discount]]&gt;0, "Discounted", "Non-Discounted")</f>
        <v>Discounted</v>
      </c>
      <c r="AF1692">
        <f>IF(Orders[[#This Row],[Profit]]&lt;0,Orders[[#This Row],[Profit]], 0)</f>
        <v>0</v>
      </c>
      <c r="AG1692">
        <f>IF(Orders[[#This Row],[Profit]]&gt;0,Orders[[#This Row],[Profit]], 0)</f>
        <v>274.08</v>
      </c>
      <c r="AH1692" s="7">
        <f>IFERROR((Orders[[#This Row],[Sales]]/Orders[[#This Row],[Profit_Prodcut/]])*100, "")</f>
        <v>165.79100992410974</v>
      </c>
      <c r="AI1692" s="9">
        <f>Orders[[#This Row],[Discount]]</f>
        <v>0.03</v>
      </c>
    </row>
    <row r="1693" spans="1:35">
      <c r="A1693">
        <v>20184</v>
      </c>
      <c r="B1693" t="s">
        <v>50</v>
      </c>
      <c r="C1693" s="9">
        <v>0.06</v>
      </c>
      <c r="D1693" s="7">
        <v>-3.78</v>
      </c>
      <c r="E1693">
        <v>1.1399999999999999</v>
      </c>
      <c r="F1693">
        <v>0.7</v>
      </c>
      <c r="G1693">
        <v>2980</v>
      </c>
      <c r="H1693" t="s">
        <v>2710</v>
      </c>
      <c r="I1693" t="s">
        <v>52</v>
      </c>
      <c r="J1693" t="s">
        <v>31</v>
      </c>
      <c r="K1693" t="s">
        <v>32</v>
      </c>
      <c r="L1693" t="s">
        <v>69</v>
      </c>
      <c r="M1693" t="s">
        <v>34</v>
      </c>
      <c r="N1693" t="s">
        <v>1013</v>
      </c>
      <c r="O1693">
        <v>0.38</v>
      </c>
      <c r="P1693" t="s">
        <v>36</v>
      </c>
      <c r="Q1693" t="s">
        <v>56</v>
      </c>
      <c r="R1693" t="s">
        <v>157</v>
      </c>
      <c r="S1693" t="s">
        <v>2711</v>
      </c>
      <c r="T1693">
        <v>44870</v>
      </c>
      <c r="U1693" s="1">
        <v>42031</v>
      </c>
      <c r="V1693" s="1">
        <v>42034</v>
      </c>
      <c r="W1693">
        <v>13</v>
      </c>
      <c r="X1693" s="6">
        <v>14.53</v>
      </c>
      <c r="Y1693">
        <v>86544</v>
      </c>
      <c r="Z1693">
        <v>3</v>
      </c>
      <c r="AA1693" s="10">
        <v>-26.03</v>
      </c>
      <c r="AB1693">
        <v>0.93</v>
      </c>
      <c r="AC1693" t="s">
        <v>3057</v>
      </c>
      <c r="AD1693" t="s">
        <v>3070</v>
      </c>
      <c r="AE1693" t="str">
        <f>IF(Orders[[#This Row],[Discount]]&gt;0, "Discounted", "Non-Discounted")</f>
        <v>Discounted</v>
      </c>
      <c r="AF1693">
        <f>IF(Orders[[#This Row],[Profit]]&lt;0,Orders[[#This Row],[Profit]], 0)</f>
        <v>-3.78</v>
      </c>
      <c r="AG1693">
        <f>IF(Orders[[#This Row],[Profit]]&gt;0,Orders[[#This Row],[Profit]], 0)</f>
        <v>0</v>
      </c>
      <c r="AH1693" s="7" t="str">
        <f>IFERROR((Orders[[#This Row],[Sales]]/Orders[[#This Row],[Profit_Prodcut/]])*100, "")</f>
        <v/>
      </c>
      <c r="AI1693" s="9">
        <f>Orders[[#This Row],[Discount]]</f>
        <v>0.06</v>
      </c>
    </row>
    <row r="1694" spans="1:35">
      <c r="A1694">
        <v>20435</v>
      </c>
      <c r="B1694" t="s">
        <v>59</v>
      </c>
      <c r="C1694" s="9">
        <v>7.0000000000000007E-2</v>
      </c>
      <c r="D1694" s="7">
        <v>10.8</v>
      </c>
      <c r="E1694">
        <v>2.61</v>
      </c>
      <c r="F1694">
        <v>0.5</v>
      </c>
      <c r="G1694">
        <v>2980</v>
      </c>
      <c r="H1694" t="s">
        <v>2710</v>
      </c>
      <c r="I1694" t="s">
        <v>52</v>
      </c>
      <c r="J1694" t="s">
        <v>31</v>
      </c>
      <c r="K1694" t="s">
        <v>32</v>
      </c>
      <c r="L1694" t="s">
        <v>137</v>
      </c>
      <c r="M1694" t="s">
        <v>62</v>
      </c>
      <c r="N1694" t="s">
        <v>1140</v>
      </c>
      <c r="O1694">
        <v>0.39</v>
      </c>
      <c r="P1694" t="s">
        <v>36</v>
      </c>
      <c r="Q1694" t="s">
        <v>56</v>
      </c>
      <c r="R1694" t="s">
        <v>157</v>
      </c>
      <c r="S1694" t="s">
        <v>2711</v>
      </c>
      <c r="T1694">
        <v>44870</v>
      </c>
      <c r="U1694" s="1">
        <v>42060</v>
      </c>
      <c r="V1694" s="1">
        <v>42062</v>
      </c>
      <c r="W1694">
        <v>6</v>
      </c>
      <c r="X1694" s="6">
        <v>15.65</v>
      </c>
      <c r="Y1694">
        <v>86547</v>
      </c>
      <c r="Z1694">
        <v>2</v>
      </c>
      <c r="AA1694" s="10">
        <v>69</v>
      </c>
      <c r="AB1694">
        <v>1.18</v>
      </c>
      <c r="AC1694" t="s">
        <v>3059</v>
      </c>
      <c r="AD1694" t="s">
        <v>3070</v>
      </c>
      <c r="AE1694" t="str">
        <f>IF(Orders[[#This Row],[Discount]]&gt;0, "Discounted", "Non-Discounted")</f>
        <v>Discounted</v>
      </c>
      <c r="AF1694">
        <f>IF(Orders[[#This Row],[Profit]]&lt;0,Orders[[#This Row],[Profit]], 0)</f>
        <v>0</v>
      </c>
      <c r="AG1694">
        <f>IF(Orders[[#This Row],[Profit]]&gt;0,Orders[[#This Row],[Profit]], 0)</f>
        <v>10.8</v>
      </c>
      <c r="AH1694" s="7">
        <f>IFERROR((Orders[[#This Row],[Sales]]/Orders[[#This Row],[Profit_Prodcut/]])*100, "")</f>
        <v>144.90740740740739</v>
      </c>
      <c r="AI1694" s="9">
        <f>Orders[[#This Row],[Discount]]</f>
        <v>7.0000000000000007E-2</v>
      </c>
    </row>
    <row r="1695" spans="1:35">
      <c r="A1695">
        <v>23110</v>
      </c>
      <c r="B1695" t="s">
        <v>109</v>
      </c>
      <c r="C1695" s="9">
        <v>0.04</v>
      </c>
      <c r="D1695" s="7">
        <v>15.25</v>
      </c>
      <c r="E1695">
        <v>2.88</v>
      </c>
      <c r="F1695">
        <v>1.01</v>
      </c>
      <c r="G1695">
        <v>2980</v>
      </c>
      <c r="H1695" t="s">
        <v>2710</v>
      </c>
      <c r="I1695" t="s">
        <v>52</v>
      </c>
      <c r="J1695" t="s">
        <v>31</v>
      </c>
      <c r="K1695" t="s">
        <v>32</v>
      </c>
      <c r="L1695" t="s">
        <v>33</v>
      </c>
      <c r="M1695" t="s">
        <v>34</v>
      </c>
      <c r="N1695" t="s">
        <v>797</v>
      </c>
      <c r="O1695">
        <v>0.55000000000000004</v>
      </c>
      <c r="P1695" t="s">
        <v>36</v>
      </c>
      <c r="Q1695" t="s">
        <v>56</v>
      </c>
      <c r="R1695" t="s">
        <v>157</v>
      </c>
      <c r="S1695" t="s">
        <v>2711</v>
      </c>
      <c r="T1695">
        <v>44870</v>
      </c>
      <c r="U1695" s="1">
        <v>42154</v>
      </c>
      <c r="V1695" s="1">
        <v>42159</v>
      </c>
      <c r="W1695">
        <v>39</v>
      </c>
      <c r="X1695" s="6">
        <v>111.92</v>
      </c>
      <c r="Y1695">
        <v>86548</v>
      </c>
      <c r="Z1695">
        <v>5</v>
      </c>
      <c r="AA1695" s="10">
        <v>13.62</v>
      </c>
      <c r="AB1695">
        <v>4.66</v>
      </c>
      <c r="AC1695" t="s">
        <v>3060</v>
      </c>
      <c r="AD1695" t="s">
        <v>3070</v>
      </c>
      <c r="AE1695" t="str">
        <f>IF(Orders[[#This Row],[Discount]]&gt;0, "Discounted", "Non-Discounted")</f>
        <v>Discounted</v>
      </c>
      <c r="AF1695">
        <f>IF(Orders[[#This Row],[Profit]]&lt;0,Orders[[#This Row],[Profit]], 0)</f>
        <v>0</v>
      </c>
      <c r="AG1695">
        <f>IF(Orders[[#This Row],[Profit]]&gt;0,Orders[[#This Row],[Profit]], 0)</f>
        <v>15.25</v>
      </c>
      <c r="AH1695" s="7">
        <f>IFERROR((Orders[[#This Row],[Sales]]/Orders[[#This Row],[Profit_Prodcut/]])*100, "")</f>
        <v>733.90163934426232</v>
      </c>
      <c r="AI1695" s="9">
        <f>Orders[[#This Row],[Discount]]</f>
        <v>0.04</v>
      </c>
    </row>
    <row r="1696" spans="1:35">
      <c r="A1696">
        <v>20816</v>
      </c>
      <c r="B1696" t="s">
        <v>50</v>
      </c>
      <c r="C1696" s="9">
        <v>0.09</v>
      </c>
      <c r="D1696" s="7">
        <v>-103.62</v>
      </c>
      <c r="E1696">
        <v>100.98</v>
      </c>
      <c r="F1696">
        <v>35.840000000000003</v>
      </c>
      <c r="G1696">
        <v>2987</v>
      </c>
      <c r="H1696" t="s">
        <v>2712</v>
      </c>
      <c r="I1696" t="s">
        <v>42</v>
      </c>
      <c r="J1696" t="s">
        <v>43</v>
      </c>
      <c r="K1696" t="s">
        <v>44</v>
      </c>
      <c r="L1696" t="s">
        <v>194</v>
      </c>
      <c r="M1696" t="s">
        <v>124</v>
      </c>
      <c r="N1696" t="s">
        <v>263</v>
      </c>
      <c r="O1696">
        <v>0.62</v>
      </c>
      <c r="P1696" t="s">
        <v>36</v>
      </c>
      <c r="Q1696" t="s">
        <v>64</v>
      </c>
      <c r="R1696" t="s">
        <v>333</v>
      </c>
      <c r="S1696" t="s">
        <v>2713</v>
      </c>
      <c r="T1696">
        <v>50265</v>
      </c>
      <c r="U1696" s="1">
        <v>42183</v>
      </c>
      <c r="V1696" s="1">
        <v>42183</v>
      </c>
      <c r="W1696">
        <v>17</v>
      </c>
      <c r="X1696" s="6">
        <v>1700.38</v>
      </c>
      <c r="Y1696">
        <v>91180</v>
      </c>
      <c r="Z1696">
        <v>0</v>
      </c>
      <c r="AA1696" s="10">
        <v>-6.09</v>
      </c>
      <c r="AB1696">
        <v>168.17</v>
      </c>
      <c r="AC1696" t="s">
        <v>3058</v>
      </c>
      <c r="AD1696" t="s">
        <v>3070</v>
      </c>
      <c r="AE1696" t="str">
        <f>IF(Orders[[#This Row],[Discount]]&gt;0, "Discounted", "Non-Discounted")</f>
        <v>Discounted</v>
      </c>
      <c r="AF1696">
        <f>IF(Orders[[#This Row],[Profit]]&lt;0,Orders[[#This Row],[Profit]], 0)</f>
        <v>-103.62</v>
      </c>
      <c r="AG1696">
        <f>IF(Orders[[#This Row],[Profit]]&gt;0,Orders[[#This Row],[Profit]], 0)</f>
        <v>0</v>
      </c>
      <c r="AH1696" s="7" t="str">
        <f>IFERROR((Orders[[#This Row],[Sales]]/Orders[[#This Row],[Profit_Prodcut/]])*100, "")</f>
        <v/>
      </c>
      <c r="AI1696" s="9">
        <f>Orders[[#This Row],[Discount]]</f>
        <v>0.09</v>
      </c>
    </row>
    <row r="1697" spans="1:35">
      <c r="A1697">
        <v>20817</v>
      </c>
      <c r="B1697" t="s">
        <v>50</v>
      </c>
      <c r="C1697" s="9">
        <v>0.1</v>
      </c>
      <c r="D1697" s="7">
        <v>-57.82</v>
      </c>
      <c r="E1697">
        <v>5.78</v>
      </c>
      <c r="F1697">
        <v>7.96</v>
      </c>
      <c r="G1697">
        <v>2987</v>
      </c>
      <c r="H1697" t="s">
        <v>2712</v>
      </c>
      <c r="I1697" t="s">
        <v>52</v>
      </c>
      <c r="J1697" t="s">
        <v>43</v>
      </c>
      <c r="K1697" t="s">
        <v>32</v>
      </c>
      <c r="L1697" t="s">
        <v>96</v>
      </c>
      <c r="M1697" t="s">
        <v>62</v>
      </c>
      <c r="N1697" t="s">
        <v>2714</v>
      </c>
      <c r="O1697">
        <v>0.36</v>
      </c>
      <c r="P1697" t="s">
        <v>36</v>
      </c>
      <c r="Q1697" t="s">
        <v>64</v>
      </c>
      <c r="R1697" t="s">
        <v>333</v>
      </c>
      <c r="S1697" t="s">
        <v>2713</v>
      </c>
      <c r="T1697">
        <v>50265</v>
      </c>
      <c r="U1697" s="1">
        <v>42183</v>
      </c>
      <c r="V1697" s="1">
        <v>42183</v>
      </c>
      <c r="W1697">
        <v>6</v>
      </c>
      <c r="X1697" s="6">
        <v>35.96</v>
      </c>
      <c r="Y1697">
        <v>91180</v>
      </c>
      <c r="Z1697">
        <v>0</v>
      </c>
      <c r="AA1697" s="10">
        <v>-160.80000000000001</v>
      </c>
      <c r="AB1697">
        <v>4</v>
      </c>
      <c r="AC1697" t="s">
        <v>3058</v>
      </c>
      <c r="AD1697" t="s">
        <v>3070</v>
      </c>
      <c r="AE1697" t="str">
        <f>IF(Orders[[#This Row],[Discount]]&gt;0, "Discounted", "Non-Discounted")</f>
        <v>Discounted</v>
      </c>
      <c r="AF1697">
        <f>IF(Orders[[#This Row],[Profit]]&lt;0,Orders[[#This Row],[Profit]], 0)</f>
        <v>-57.82</v>
      </c>
      <c r="AG1697">
        <f>IF(Orders[[#This Row],[Profit]]&gt;0,Orders[[#This Row],[Profit]], 0)</f>
        <v>0</v>
      </c>
      <c r="AH1697" s="7" t="str">
        <f>IFERROR((Orders[[#This Row],[Sales]]/Orders[[#This Row],[Profit_Prodcut/]])*100, "")</f>
        <v/>
      </c>
      <c r="AI1697" s="9">
        <f>Orders[[#This Row],[Discount]]</f>
        <v>0.1</v>
      </c>
    </row>
    <row r="1698" spans="1:35">
      <c r="A1698">
        <v>22473</v>
      </c>
      <c r="B1698" t="s">
        <v>109</v>
      </c>
      <c r="C1698" s="9">
        <v>0.05</v>
      </c>
      <c r="D1698" s="7">
        <v>18.22</v>
      </c>
      <c r="E1698">
        <v>70.97</v>
      </c>
      <c r="F1698">
        <v>3.5</v>
      </c>
      <c r="G1698">
        <v>2991</v>
      </c>
      <c r="H1698" t="s">
        <v>2715</v>
      </c>
      <c r="I1698" t="s">
        <v>52</v>
      </c>
      <c r="J1698" t="s">
        <v>43</v>
      </c>
      <c r="K1698" t="s">
        <v>32</v>
      </c>
      <c r="L1698" t="s">
        <v>260</v>
      </c>
      <c r="M1698" t="s">
        <v>62</v>
      </c>
      <c r="N1698" t="s">
        <v>675</v>
      </c>
      <c r="O1698">
        <v>0.59</v>
      </c>
      <c r="P1698" t="s">
        <v>36</v>
      </c>
      <c r="Q1698" t="s">
        <v>64</v>
      </c>
      <c r="R1698" t="s">
        <v>1860</v>
      </c>
      <c r="S1698" t="s">
        <v>2716</v>
      </c>
      <c r="T1698">
        <v>53402</v>
      </c>
      <c r="U1698" s="1">
        <v>42132</v>
      </c>
      <c r="V1698" s="1">
        <v>42137</v>
      </c>
      <c r="W1698">
        <v>2</v>
      </c>
      <c r="X1698" s="6">
        <v>141.59</v>
      </c>
      <c r="Y1698">
        <v>91466</v>
      </c>
      <c r="Z1698">
        <v>5</v>
      </c>
      <c r="AA1698" s="10">
        <v>12.87</v>
      </c>
      <c r="AB1698">
        <v>7.45</v>
      </c>
      <c r="AC1698" t="s">
        <v>3060</v>
      </c>
      <c r="AD1698" t="s">
        <v>3070</v>
      </c>
      <c r="AE1698" t="str">
        <f>IF(Orders[[#This Row],[Discount]]&gt;0, "Discounted", "Non-Discounted")</f>
        <v>Discounted</v>
      </c>
      <c r="AF1698">
        <f>IF(Orders[[#This Row],[Profit]]&lt;0,Orders[[#This Row],[Profit]], 0)</f>
        <v>0</v>
      </c>
      <c r="AG1698">
        <f>IF(Orders[[#This Row],[Profit]]&gt;0,Orders[[#This Row],[Profit]], 0)</f>
        <v>18.22</v>
      </c>
      <c r="AH1698" s="7">
        <f>IFERROR((Orders[[#This Row],[Sales]]/Orders[[#This Row],[Profit_Prodcut/]])*100, "")</f>
        <v>777.11306256860598</v>
      </c>
      <c r="AI1698" s="9">
        <f>Orders[[#This Row],[Discount]]</f>
        <v>0.05</v>
      </c>
    </row>
    <row r="1699" spans="1:35">
      <c r="A1699">
        <v>22476</v>
      </c>
      <c r="B1699" t="s">
        <v>109</v>
      </c>
      <c r="C1699" s="9">
        <v>0</v>
      </c>
      <c r="D1699" s="7">
        <v>25.06</v>
      </c>
      <c r="E1699">
        <v>5.28</v>
      </c>
      <c r="F1699">
        <v>6.26</v>
      </c>
      <c r="G1699">
        <v>2992</v>
      </c>
      <c r="H1699" t="s">
        <v>2717</v>
      </c>
      <c r="I1699" t="s">
        <v>52</v>
      </c>
      <c r="J1699" t="s">
        <v>43</v>
      </c>
      <c r="K1699" t="s">
        <v>32</v>
      </c>
      <c r="L1699" t="s">
        <v>96</v>
      </c>
      <c r="M1699" t="s">
        <v>62</v>
      </c>
      <c r="N1699" t="s">
        <v>1365</v>
      </c>
      <c r="O1699">
        <v>0.4</v>
      </c>
      <c r="P1699" t="s">
        <v>36</v>
      </c>
      <c r="Q1699" t="s">
        <v>64</v>
      </c>
      <c r="R1699" t="s">
        <v>1860</v>
      </c>
      <c r="S1699" t="s">
        <v>2718</v>
      </c>
      <c r="T1699">
        <v>53081</v>
      </c>
      <c r="U1699" s="1">
        <v>42132</v>
      </c>
      <c r="V1699" s="1">
        <v>42139</v>
      </c>
      <c r="W1699">
        <v>36</v>
      </c>
      <c r="X1699" s="6">
        <v>203.05</v>
      </c>
      <c r="Y1699">
        <v>91466</v>
      </c>
      <c r="Z1699">
        <v>7</v>
      </c>
      <c r="AA1699" s="10">
        <v>12.34</v>
      </c>
      <c r="AB1699">
        <v>0</v>
      </c>
      <c r="AC1699" t="s">
        <v>3060</v>
      </c>
      <c r="AD1699" t="s">
        <v>3071</v>
      </c>
      <c r="AE1699" t="str">
        <f>IF(Orders[[#This Row],[Discount]]&gt;0, "Discounted", "Non-Discounted")</f>
        <v>Non-Discounted</v>
      </c>
      <c r="AF1699">
        <f>IF(Orders[[#This Row],[Profit]]&lt;0,Orders[[#This Row],[Profit]], 0)</f>
        <v>0</v>
      </c>
      <c r="AG1699">
        <f>IF(Orders[[#This Row],[Profit]]&gt;0,Orders[[#This Row],[Profit]], 0)</f>
        <v>25.06</v>
      </c>
      <c r="AH1699" s="7">
        <f>IFERROR((Orders[[#This Row],[Sales]]/Orders[[#This Row],[Profit_Prodcut/]])*100, "")</f>
        <v>810.25538707102953</v>
      </c>
      <c r="AI1699" s="9">
        <f>Orders[[#This Row],[Discount]]</f>
        <v>0</v>
      </c>
    </row>
    <row r="1700" spans="1:35">
      <c r="A1700">
        <v>20891</v>
      </c>
      <c r="B1700" t="s">
        <v>40</v>
      </c>
      <c r="C1700" s="9">
        <v>0.03</v>
      </c>
      <c r="D1700" s="7">
        <v>11.82</v>
      </c>
      <c r="E1700">
        <v>10.98</v>
      </c>
      <c r="F1700">
        <v>3.37</v>
      </c>
      <c r="G1700">
        <v>2999</v>
      </c>
      <c r="H1700" t="s">
        <v>2719</v>
      </c>
      <c r="I1700" t="s">
        <v>52</v>
      </c>
      <c r="J1700" t="s">
        <v>117</v>
      </c>
      <c r="K1700" t="s">
        <v>32</v>
      </c>
      <c r="L1700" t="s">
        <v>177</v>
      </c>
      <c r="M1700" t="s">
        <v>54</v>
      </c>
      <c r="N1700" t="s">
        <v>228</v>
      </c>
      <c r="O1700">
        <v>0.56999999999999995</v>
      </c>
      <c r="P1700" t="s">
        <v>36</v>
      </c>
      <c r="Q1700" t="s">
        <v>64</v>
      </c>
      <c r="R1700" t="s">
        <v>303</v>
      </c>
      <c r="S1700" t="s">
        <v>2720</v>
      </c>
      <c r="T1700">
        <v>48237</v>
      </c>
      <c r="U1700" s="1">
        <v>42104</v>
      </c>
      <c r="V1700" s="1">
        <v>42105</v>
      </c>
      <c r="W1700">
        <v>5</v>
      </c>
      <c r="X1700" s="6">
        <v>56.19</v>
      </c>
      <c r="Y1700">
        <v>87041</v>
      </c>
      <c r="Z1700">
        <v>1</v>
      </c>
      <c r="AA1700" s="10">
        <v>21.04</v>
      </c>
      <c r="AB1700">
        <v>1.74</v>
      </c>
      <c r="AC1700" t="s">
        <v>3061</v>
      </c>
      <c r="AD1700" t="s">
        <v>3070</v>
      </c>
      <c r="AE1700" t="str">
        <f>IF(Orders[[#This Row],[Discount]]&gt;0, "Discounted", "Non-Discounted")</f>
        <v>Discounted</v>
      </c>
      <c r="AF1700">
        <f>IF(Orders[[#This Row],[Profit]]&lt;0,Orders[[#This Row],[Profit]], 0)</f>
        <v>0</v>
      </c>
      <c r="AG1700">
        <f>IF(Orders[[#This Row],[Profit]]&gt;0,Orders[[#This Row],[Profit]], 0)</f>
        <v>11.82</v>
      </c>
      <c r="AH1700" s="7">
        <f>IFERROR((Orders[[#This Row],[Sales]]/Orders[[#This Row],[Profit_Prodcut/]])*100, "")</f>
        <v>475.38071065989851</v>
      </c>
      <c r="AI1700" s="9">
        <f>Orders[[#This Row],[Discount]]</f>
        <v>0.03</v>
      </c>
    </row>
    <row r="1701" spans="1:35">
      <c r="A1701">
        <v>21499</v>
      </c>
      <c r="B1701" t="s">
        <v>109</v>
      </c>
      <c r="C1701" s="9">
        <v>0.01</v>
      </c>
      <c r="D1701" s="7">
        <v>28.15</v>
      </c>
      <c r="E1701">
        <v>10.14</v>
      </c>
      <c r="F1701">
        <v>2.27</v>
      </c>
      <c r="G1701">
        <v>3000</v>
      </c>
      <c r="H1701" t="s">
        <v>2721</v>
      </c>
      <c r="I1701" t="s">
        <v>52</v>
      </c>
      <c r="J1701" t="s">
        <v>117</v>
      </c>
      <c r="K1701" t="s">
        <v>32</v>
      </c>
      <c r="L1701" t="s">
        <v>96</v>
      </c>
      <c r="M1701" t="s">
        <v>34</v>
      </c>
      <c r="N1701" t="s">
        <v>273</v>
      </c>
      <c r="O1701">
        <v>0.36</v>
      </c>
      <c r="P1701" t="s">
        <v>36</v>
      </c>
      <c r="Q1701" t="s">
        <v>64</v>
      </c>
      <c r="R1701" t="s">
        <v>303</v>
      </c>
      <c r="S1701" t="s">
        <v>2722</v>
      </c>
      <c r="T1701">
        <v>48342</v>
      </c>
      <c r="U1701" s="1">
        <v>42030</v>
      </c>
      <c r="V1701" s="1">
        <v>42032</v>
      </c>
      <c r="W1701">
        <v>4</v>
      </c>
      <c r="X1701" s="6">
        <v>40.799999999999997</v>
      </c>
      <c r="Y1701">
        <v>87042</v>
      </c>
      <c r="Z1701">
        <v>2</v>
      </c>
      <c r="AA1701" s="10">
        <v>69</v>
      </c>
      <c r="AB1701">
        <v>0.41</v>
      </c>
      <c r="AC1701" t="s">
        <v>3057</v>
      </c>
      <c r="AD1701" t="s">
        <v>3070</v>
      </c>
      <c r="AE1701" t="str">
        <f>IF(Orders[[#This Row],[Discount]]&gt;0, "Discounted", "Non-Discounted")</f>
        <v>Discounted</v>
      </c>
      <c r="AF1701">
        <f>IF(Orders[[#This Row],[Profit]]&lt;0,Orders[[#This Row],[Profit]], 0)</f>
        <v>0</v>
      </c>
      <c r="AG1701">
        <f>IF(Orders[[#This Row],[Profit]]&gt;0,Orders[[#This Row],[Profit]], 0)</f>
        <v>28.15</v>
      </c>
      <c r="AH1701" s="7">
        <f>IFERROR((Orders[[#This Row],[Sales]]/Orders[[#This Row],[Profit_Prodcut/]])*100, "")</f>
        <v>144.93783303730018</v>
      </c>
      <c r="AI1701" s="9">
        <f>Orders[[#This Row],[Discount]]</f>
        <v>0.01</v>
      </c>
    </row>
    <row r="1702" spans="1:35">
      <c r="A1702">
        <v>23836</v>
      </c>
      <c r="B1702" t="s">
        <v>40</v>
      </c>
      <c r="C1702" s="9">
        <v>0.03</v>
      </c>
      <c r="D1702" s="7">
        <v>-237.54</v>
      </c>
      <c r="E1702">
        <v>5.4</v>
      </c>
      <c r="F1702">
        <v>7.78</v>
      </c>
      <c r="G1702">
        <v>3001</v>
      </c>
      <c r="H1702" t="s">
        <v>2723</v>
      </c>
      <c r="I1702" t="s">
        <v>52</v>
      </c>
      <c r="J1702" t="s">
        <v>117</v>
      </c>
      <c r="K1702" t="s">
        <v>32</v>
      </c>
      <c r="L1702" t="s">
        <v>112</v>
      </c>
      <c r="M1702" t="s">
        <v>62</v>
      </c>
      <c r="N1702" t="s">
        <v>313</v>
      </c>
      <c r="O1702">
        <v>0.37</v>
      </c>
      <c r="P1702" t="s">
        <v>36</v>
      </c>
      <c r="Q1702" t="s">
        <v>64</v>
      </c>
      <c r="R1702" t="s">
        <v>303</v>
      </c>
      <c r="S1702" t="s">
        <v>2724</v>
      </c>
      <c r="T1702">
        <v>48060</v>
      </c>
      <c r="U1702" s="1">
        <v>42080</v>
      </c>
      <c r="V1702" s="1">
        <v>42082</v>
      </c>
      <c r="W1702">
        <v>21</v>
      </c>
      <c r="X1702" s="6">
        <v>117.87</v>
      </c>
      <c r="Y1702">
        <v>87043</v>
      </c>
      <c r="Z1702">
        <v>2</v>
      </c>
      <c r="AA1702" s="10">
        <v>-201.53</v>
      </c>
      <c r="AB1702">
        <v>3.65</v>
      </c>
      <c r="AC1702" t="s">
        <v>3062</v>
      </c>
      <c r="AD1702" t="s">
        <v>3070</v>
      </c>
      <c r="AE1702" t="str">
        <f>IF(Orders[[#This Row],[Discount]]&gt;0, "Discounted", "Non-Discounted")</f>
        <v>Discounted</v>
      </c>
      <c r="AF1702">
        <f>IF(Orders[[#This Row],[Profit]]&lt;0,Orders[[#This Row],[Profit]], 0)</f>
        <v>-237.54</v>
      </c>
      <c r="AG1702">
        <f>IF(Orders[[#This Row],[Profit]]&gt;0,Orders[[#This Row],[Profit]], 0)</f>
        <v>0</v>
      </c>
      <c r="AH1702" s="7" t="str">
        <f>IFERROR((Orders[[#This Row],[Sales]]/Orders[[#This Row],[Profit_Prodcut/]])*100, "")</f>
        <v/>
      </c>
      <c r="AI1702" s="9">
        <f>Orders[[#This Row],[Discount]]</f>
        <v>0.03</v>
      </c>
    </row>
    <row r="1703" spans="1:35">
      <c r="A1703">
        <v>25282</v>
      </c>
      <c r="B1703" t="s">
        <v>59</v>
      </c>
      <c r="C1703" s="9">
        <v>0.03</v>
      </c>
      <c r="D1703" s="7">
        <v>1037.0999999999999</v>
      </c>
      <c r="E1703">
        <v>85.99</v>
      </c>
      <c r="F1703">
        <v>0.99</v>
      </c>
      <c r="G1703">
        <v>3003</v>
      </c>
      <c r="H1703" t="s">
        <v>2725</v>
      </c>
      <c r="I1703" t="s">
        <v>52</v>
      </c>
      <c r="J1703" t="s">
        <v>43</v>
      </c>
      <c r="K1703" t="s">
        <v>80</v>
      </c>
      <c r="L1703" t="s">
        <v>81</v>
      </c>
      <c r="M1703" t="s">
        <v>34</v>
      </c>
      <c r="N1703" t="s">
        <v>420</v>
      </c>
      <c r="O1703">
        <v>0.55000000000000004</v>
      </c>
      <c r="P1703" t="s">
        <v>36</v>
      </c>
      <c r="Q1703" t="s">
        <v>37</v>
      </c>
      <c r="R1703" t="s">
        <v>1743</v>
      </c>
      <c r="S1703" t="s">
        <v>2726</v>
      </c>
      <c r="T1703">
        <v>83814</v>
      </c>
      <c r="U1703" s="1">
        <v>42068</v>
      </c>
      <c r="V1703" s="1">
        <v>42069</v>
      </c>
      <c r="W1703">
        <v>20</v>
      </c>
      <c r="X1703" s="6">
        <v>1503.05</v>
      </c>
      <c r="Y1703">
        <v>91586</v>
      </c>
      <c r="Z1703">
        <v>1</v>
      </c>
      <c r="AA1703" s="10">
        <v>69</v>
      </c>
      <c r="AB1703">
        <v>46.49</v>
      </c>
      <c r="AC1703" t="s">
        <v>3062</v>
      </c>
      <c r="AD1703" t="s">
        <v>3070</v>
      </c>
      <c r="AE1703" t="str">
        <f>IF(Orders[[#This Row],[Discount]]&gt;0, "Discounted", "Non-Discounted")</f>
        <v>Discounted</v>
      </c>
      <c r="AF1703">
        <f>IF(Orders[[#This Row],[Profit]]&lt;0,Orders[[#This Row],[Profit]], 0)</f>
        <v>0</v>
      </c>
      <c r="AG1703">
        <f>IF(Orders[[#This Row],[Profit]]&gt;0,Orders[[#This Row],[Profit]], 0)</f>
        <v>1037.0999999999999</v>
      </c>
      <c r="AH1703" s="7">
        <f>IFERROR((Orders[[#This Row],[Sales]]/Orders[[#This Row],[Profit_Prodcut/]])*100, "")</f>
        <v>144.92816507569185</v>
      </c>
      <c r="AI1703" s="9">
        <f>Orders[[#This Row],[Discount]]</f>
        <v>0.03</v>
      </c>
    </row>
    <row r="1704" spans="1:35">
      <c r="A1704">
        <v>7664</v>
      </c>
      <c r="B1704" t="s">
        <v>109</v>
      </c>
      <c r="C1704" s="9">
        <v>0.08</v>
      </c>
      <c r="D1704" s="7">
        <v>-94.59</v>
      </c>
      <c r="E1704">
        <v>6.48</v>
      </c>
      <c r="F1704">
        <v>6.81</v>
      </c>
      <c r="G1704">
        <v>3004</v>
      </c>
      <c r="H1704" t="s">
        <v>2727</v>
      </c>
      <c r="I1704" t="s">
        <v>52</v>
      </c>
      <c r="J1704" t="s">
        <v>31</v>
      </c>
      <c r="K1704" t="s">
        <v>32</v>
      </c>
      <c r="L1704" t="s">
        <v>96</v>
      </c>
      <c r="M1704" t="s">
        <v>62</v>
      </c>
      <c r="N1704" t="s">
        <v>2728</v>
      </c>
      <c r="O1704">
        <v>0.36</v>
      </c>
      <c r="P1704" t="s">
        <v>36</v>
      </c>
      <c r="Q1704" t="s">
        <v>37</v>
      </c>
      <c r="R1704" t="s">
        <v>48</v>
      </c>
      <c r="S1704" t="s">
        <v>666</v>
      </c>
      <c r="T1704">
        <v>90049</v>
      </c>
      <c r="U1704" s="1">
        <v>42045</v>
      </c>
      <c r="V1704" s="1">
        <v>42050</v>
      </c>
      <c r="W1704">
        <v>58</v>
      </c>
      <c r="X1704" s="6">
        <v>382.33</v>
      </c>
      <c r="Y1704">
        <v>54949</v>
      </c>
      <c r="Z1704">
        <v>5</v>
      </c>
      <c r="AA1704" s="10">
        <v>-24.74</v>
      </c>
      <c r="AB1704">
        <v>33.25</v>
      </c>
      <c r="AC1704" t="s">
        <v>3059</v>
      </c>
      <c r="AD1704" t="s">
        <v>3070</v>
      </c>
      <c r="AE1704" t="str">
        <f>IF(Orders[[#This Row],[Discount]]&gt;0, "Discounted", "Non-Discounted")</f>
        <v>Discounted</v>
      </c>
      <c r="AF1704">
        <f>IF(Orders[[#This Row],[Profit]]&lt;0,Orders[[#This Row],[Profit]], 0)</f>
        <v>-94.59</v>
      </c>
      <c r="AG1704">
        <f>IF(Orders[[#This Row],[Profit]]&gt;0,Orders[[#This Row],[Profit]], 0)</f>
        <v>0</v>
      </c>
      <c r="AH1704" s="7" t="str">
        <f>IFERROR((Orders[[#This Row],[Sales]]/Orders[[#This Row],[Profit_Prodcut/]])*100, "")</f>
        <v/>
      </c>
      <c r="AI1704" s="9">
        <f>Orders[[#This Row],[Discount]]</f>
        <v>0.08</v>
      </c>
    </row>
    <row r="1705" spans="1:35">
      <c r="A1705">
        <v>7665</v>
      </c>
      <c r="B1705" t="s">
        <v>109</v>
      </c>
      <c r="C1705" s="9">
        <v>0.09</v>
      </c>
      <c r="D1705" s="7">
        <v>-293.74</v>
      </c>
      <c r="E1705">
        <v>20.98</v>
      </c>
      <c r="F1705">
        <v>53.03</v>
      </c>
      <c r="G1705">
        <v>3004</v>
      </c>
      <c r="H1705" t="s">
        <v>2727</v>
      </c>
      <c r="I1705" t="s">
        <v>42</v>
      </c>
      <c r="J1705" t="s">
        <v>31</v>
      </c>
      <c r="K1705" t="s">
        <v>32</v>
      </c>
      <c r="L1705" t="s">
        <v>144</v>
      </c>
      <c r="M1705" t="s">
        <v>46</v>
      </c>
      <c r="N1705" t="s">
        <v>620</v>
      </c>
      <c r="O1705">
        <v>0.78</v>
      </c>
      <c r="P1705" t="s">
        <v>36</v>
      </c>
      <c r="Q1705" t="s">
        <v>37</v>
      </c>
      <c r="R1705" t="s">
        <v>48</v>
      </c>
      <c r="S1705" t="s">
        <v>666</v>
      </c>
      <c r="T1705">
        <v>90049</v>
      </c>
      <c r="U1705" s="1">
        <v>42045</v>
      </c>
      <c r="V1705" s="1">
        <v>42052</v>
      </c>
      <c r="W1705">
        <v>13</v>
      </c>
      <c r="X1705" s="6">
        <v>356.61</v>
      </c>
      <c r="Y1705">
        <v>54949</v>
      </c>
      <c r="Z1705">
        <v>7</v>
      </c>
      <c r="AA1705" s="10">
        <v>-82.37</v>
      </c>
      <c r="AB1705">
        <v>35.270000000000003</v>
      </c>
      <c r="AC1705" t="s">
        <v>3059</v>
      </c>
      <c r="AD1705" t="s">
        <v>3070</v>
      </c>
      <c r="AE1705" t="str">
        <f>IF(Orders[[#This Row],[Discount]]&gt;0, "Discounted", "Non-Discounted")</f>
        <v>Discounted</v>
      </c>
      <c r="AF1705">
        <f>IF(Orders[[#This Row],[Profit]]&lt;0,Orders[[#This Row],[Profit]], 0)</f>
        <v>-293.74</v>
      </c>
      <c r="AG1705">
        <f>IF(Orders[[#This Row],[Profit]]&gt;0,Orders[[#This Row],[Profit]], 0)</f>
        <v>0</v>
      </c>
      <c r="AH1705" s="7" t="str">
        <f>IFERROR((Orders[[#This Row],[Sales]]/Orders[[#This Row],[Profit_Prodcut/]])*100, "")</f>
        <v/>
      </c>
      <c r="AI1705" s="9">
        <f>Orders[[#This Row],[Discount]]</f>
        <v>0.09</v>
      </c>
    </row>
    <row r="1706" spans="1:35">
      <c r="A1706">
        <v>23295</v>
      </c>
      <c r="B1706" t="s">
        <v>50</v>
      </c>
      <c r="C1706" s="9">
        <v>0.05</v>
      </c>
      <c r="D1706" s="7">
        <v>1039.75</v>
      </c>
      <c r="E1706">
        <v>122.99</v>
      </c>
      <c r="F1706">
        <v>19.989999999999998</v>
      </c>
      <c r="G1706">
        <v>3005</v>
      </c>
      <c r="H1706" t="s">
        <v>2729</v>
      </c>
      <c r="I1706" t="s">
        <v>30</v>
      </c>
      <c r="J1706" t="s">
        <v>31</v>
      </c>
      <c r="K1706" t="s">
        <v>32</v>
      </c>
      <c r="L1706" t="s">
        <v>112</v>
      </c>
      <c r="M1706" t="s">
        <v>62</v>
      </c>
      <c r="N1706" t="s">
        <v>2245</v>
      </c>
      <c r="O1706">
        <v>0.37</v>
      </c>
      <c r="P1706" t="s">
        <v>36</v>
      </c>
      <c r="Q1706" t="s">
        <v>37</v>
      </c>
      <c r="R1706" t="s">
        <v>1743</v>
      </c>
      <c r="S1706" t="s">
        <v>2726</v>
      </c>
      <c r="T1706">
        <v>83814</v>
      </c>
      <c r="U1706" s="1">
        <v>42163</v>
      </c>
      <c r="V1706" s="1">
        <v>42166</v>
      </c>
      <c r="W1706">
        <v>12</v>
      </c>
      <c r="X1706" s="6">
        <v>1506.89</v>
      </c>
      <c r="Y1706">
        <v>91389</v>
      </c>
      <c r="Z1706">
        <v>3</v>
      </c>
      <c r="AA1706" s="10">
        <v>69</v>
      </c>
      <c r="AB1706">
        <v>79.31</v>
      </c>
      <c r="AC1706" t="s">
        <v>3058</v>
      </c>
      <c r="AD1706" t="s">
        <v>3070</v>
      </c>
      <c r="AE1706" t="str">
        <f>IF(Orders[[#This Row],[Discount]]&gt;0, "Discounted", "Non-Discounted")</f>
        <v>Discounted</v>
      </c>
      <c r="AF1706">
        <f>IF(Orders[[#This Row],[Profit]]&lt;0,Orders[[#This Row],[Profit]], 0)</f>
        <v>0</v>
      </c>
      <c r="AG1706">
        <f>IF(Orders[[#This Row],[Profit]]&gt;0,Orders[[#This Row],[Profit]], 0)</f>
        <v>1039.75</v>
      </c>
      <c r="AH1706" s="7">
        <f>IFERROR((Orders[[#This Row],[Sales]]/Orders[[#This Row],[Profit_Prodcut/]])*100, "")</f>
        <v>144.92810771820152</v>
      </c>
      <c r="AI1706" s="9">
        <f>Orders[[#This Row],[Discount]]</f>
        <v>0.05</v>
      </c>
    </row>
    <row r="1707" spans="1:35">
      <c r="A1707">
        <v>25664</v>
      </c>
      <c r="B1707" t="s">
        <v>109</v>
      </c>
      <c r="C1707" s="9">
        <v>0.08</v>
      </c>
      <c r="D1707" s="7">
        <v>-49.19</v>
      </c>
      <c r="E1707">
        <v>6.48</v>
      </c>
      <c r="F1707">
        <v>6.81</v>
      </c>
      <c r="G1707">
        <v>3006</v>
      </c>
      <c r="H1707" t="s">
        <v>2730</v>
      </c>
      <c r="I1707" t="s">
        <v>52</v>
      </c>
      <c r="J1707" t="s">
        <v>31</v>
      </c>
      <c r="K1707" t="s">
        <v>32</v>
      </c>
      <c r="L1707" t="s">
        <v>96</v>
      </c>
      <c r="M1707" t="s">
        <v>62</v>
      </c>
      <c r="N1707" t="s">
        <v>2728</v>
      </c>
      <c r="O1707">
        <v>0.36</v>
      </c>
      <c r="P1707" t="s">
        <v>36</v>
      </c>
      <c r="Q1707" t="s">
        <v>37</v>
      </c>
      <c r="R1707" t="s">
        <v>1743</v>
      </c>
      <c r="S1707" t="s">
        <v>2731</v>
      </c>
      <c r="T1707">
        <v>83402</v>
      </c>
      <c r="U1707" s="1">
        <v>42045</v>
      </c>
      <c r="V1707" s="1">
        <v>42050</v>
      </c>
      <c r="W1707">
        <v>14</v>
      </c>
      <c r="X1707" s="6">
        <v>92.29</v>
      </c>
      <c r="Y1707">
        <v>91388</v>
      </c>
      <c r="Z1707">
        <v>5</v>
      </c>
      <c r="AA1707" s="10">
        <v>-53.3</v>
      </c>
      <c r="AB1707">
        <v>8.0299999999999994</v>
      </c>
      <c r="AC1707" t="s">
        <v>3059</v>
      </c>
      <c r="AD1707" t="s">
        <v>3070</v>
      </c>
      <c r="AE1707" t="str">
        <f>IF(Orders[[#This Row],[Discount]]&gt;0, "Discounted", "Non-Discounted")</f>
        <v>Discounted</v>
      </c>
      <c r="AF1707">
        <f>IF(Orders[[#This Row],[Profit]]&lt;0,Orders[[#This Row],[Profit]], 0)</f>
        <v>-49.19</v>
      </c>
      <c r="AG1707">
        <f>IF(Orders[[#This Row],[Profit]]&gt;0,Orders[[#This Row],[Profit]], 0)</f>
        <v>0</v>
      </c>
      <c r="AH1707" s="7" t="str">
        <f>IFERROR((Orders[[#This Row],[Sales]]/Orders[[#This Row],[Profit_Prodcut/]])*100, "")</f>
        <v/>
      </c>
      <c r="AI1707" s="9">
        <f>Orders[[#This Row],[Discount]]</f>
        <v>0.08</v>
      </c>
    </row>
    <row r="1708" spans="1:35">
      <c r="A1708">
        <v>25665</v>
      </c>
      <c r="B1708" t="s">
        <v>109</v>
      </c>
      <c r="C1708" s="9">
        <v>0.09</v>
      </c>
      <c r="D1708" s="7">
        <v>-152.74</v>
      </c>
      <c r="E1708">
        <v>20.98</v>
      </c>
      <c r="F1708">
        <v>53.03</v>
      </c>
      <c r="G1708">
        <v>3006</v>
      </c>
      <c r="H1708" t="s">
        <v>2730</v>
      </c>
      <c r="I1708" t="s">
        <v>42</v>
      </c>
      <c r="J1708" t="s">
        <v>31</v>
      </c>
      <c r="K1708" t="s">
        <v>32</v>
      </c>
      <c r="L1708" t="s">
        <v>144</v>
      </c>
      <c r="M1708" t="s">
        <v>46</v>
      </c>
      <c r="N1708" t="s">
        <v>620</v>
      </c>
      <c r="O1708">
        <v>0.78</v>
      </c>
      <c r="P1708" t="s">
        <v>36</v>
      </c>
      <c r="Q1708" t="s">
        <v>37</v>
      </c>
      <c r="R1708" t="s">
        <v>1743</v>
      </c>
      <c r="S1708" t="s">
        <v>2731</v>
      </c>
      <c r="T1708">
        <v>83402</v>
      </c>
      <c r="U1708" s="1">
        <v>42045</v>
      </c>
      <c r="V1708" s="1">
        <v>42052</v>
      </c>
      <c r="W1708">
        <v>3</v>
      </c>
      <c r="X1708" s="6">
        <v>82.29</v>
      </c>
      <c r="Y1708">
        <v>91388</v>
      </c>
      <c r="Z1708">
        <v>7</v>
      </c>
      <c r="AA1708" s="10">
        <v>-185.62</v>
      </c>
      <c r="AB1708">
        <v>8.14</v>
      </c>
      <c r="AC1708" t="s">
        <v>3059</v>
      </c>
      <c r="AD1708" t="s">
        <v>3070</v>
      </c>
      <c r="AE1708" t="str">
        <f>IF(Orders[[#This Row],[Discount]]&gt;0, "Discounted", "Non-Discounted")</f>
        <v>Discounted</v>
      </c>
      <c r="AF1708">
        <f>IF(Orders[[#This Row],[Profit]]&lt;0,Orders[[#This Row],[Profit]], 0)</f>
        <v>-152.74</v>
      </c>
      <c r="AG1708">
        <f>IF(Orders[[#This Row],[Profit]]&gt;0,Orders[[#This Row],[Profit]], 0)</f>
        <v>0</v>
      </c>
      <c r="AH1708" s="7" t="str">
        <f>IFERROR((Orders[[#This Row],[Sales]]/Orders[[#This Row],[Profit_Prodcut/]])*100, "")</f>
        <v/>
      </c>
      <c r="AI1708" s="9">
        <f>Orders[[#This Row],[Discount]]</f>
        <v>0.09</v>
      </c>
    </row>
    <row r="1709" spans="1:35">
      <c r="A1709">
        <v>23627</v>
      </c>
      <c r="B1709" t="s">
        <v>50</v>
      </c>
      <c r="C1709" s="9">
        <v>0.05</v>
      </c>
      <c r="D1709" s="7">
        <v>41.3</v>
      </c>
      <c r="E1709">
        <v>9.99</v>
      </c>
      <c r="F1709">
        <v>4.78</v>
      </c>
      <c r="G1709">
        <v>3008</v>
      </c>
      <c r="H1709" t="s">
        <v>2732</v>
      </c>
      <c r="I1709" t="s">
        <v>52</v>
      </c>
      <c r="J1709" t="s">
        <v>43</v>
      </c>
      <c r="K1709" t="s">
        <v>32</v>
      </c>
      <c r="L1709" t="s">
        <v>96</v>
      </c>
      <c r="M1709" t="s">
        <v>62</v>
      </c>
      <c r="N1709" t="s">
        <v>1813</v>
      </c>
      <c r="O1709">
        <v>0.4</v>
      </c>
      <c r="P1709" t="s">
        <v>36</v>
      </c>
      <c r="Q1709" t="s">
        <v>64</v>
      </c>
      <c r="R1709" t="s">
        <v>65</v>
      </c>
      <c r="S1709" t="s">
        <v>2733</v>
      </c>
      <c r="T1709">
        <v>55343</v>
      </c>
      <c r="U1709" s="1">
        <v>42069</v>
      </c>
      <c r="V1709" s="1">
        <v>42070</v>
      </c>
      <c r="W1709">
        <v>20</v>
      </c>
      <c r="X1709" s="6">
        <v>203.37</v>
      </c>
      <c r="Y1709">
        <v>89414</v>
      </c>
      <c r="Z1709">
        <v>1</v>
      </c>
      <c r="AA1709" s="10">
        <v>20.309999999999999</v>
      </c>
      <c r="AB1709">
        <v>10.7</v>
      </c>
      <c r="AC1709" t="s">
        <v>3062</v>
      </c>
      <c r="AD1709" t="s">
        <v>3070</v>
      </c>
      <c r="AE1709" t="str">
        <f>IF(Orders[[#This Row],[Discount]]&gt;0, "Discounted", "Non-Discounted")</f>
        <v>Discounted</v>
      </c>
      <c r="AF1709">
        <f>IF(Orders[[#This Row],[Profit]]&lt;0,Orders[[#This Row],[Profit]], 0)</f>
        <v>0</v>
      </c>
      <c r="AG1709">
        <f>IF(Orders[[#This Row],[Profit]]&gt;0,Orders[[#This Row],[Profit]], 0)</f>
        <v>41.3</v>
      </c>
      <c r="AH1709" s="7">
        <f>IFERROR((Orders[[#This Row],[Sales]]/Orders[[#This Row],[Profit_Prodcut/]])*100, "")</f>
        <v>492.42130750605327</v>
      </c>
      <c r="AI1709" s="9">
        <f>Orders[[#This Row],[Discount]]</f>
        <v>0.05</v>
      </c>
    </row>
    <row r="1710" spans="1:35">
      <c r="A1710">
        <v>24908</v>
      </c>
      <c r="B1710" t="s">
        <v>28</v>
      </c>
      <c r="C1710" s="9">
        <v>0.01</v>
      </c>
      <c r="D1710" s="7">
        <v>47.61</v>
      </c>
      <c r="E1710">
        <v>12.28</v>
      </c>
      <c r="F1710">
        <v>6.47</v>
      </c>
      <c r="G1710">
        <v>3008</v>
      </c>
      <c r="H1710" t="s">
        <v>2732</v>
      </c>
      <c r="I1710" t="s">
        <v>52</v>
      </c>
      <c r="J1710" t="s">
        <v>43</v>
      </c>
      <c r="K1710" t="s">
        <v>32</v>
      </c>
      <c r="L1710" t="s">
        <v>96</v>
      </c>
      <c r="M1710" t="s">
        <v>62</v>
      </c>
      <c r="N1710" t="s">
        <v>2734</v>
      </c>
      <c r="O1710">
        <v>0.38</v>
      </c>
      <c r="P1710" t="s">
        <v>36</v>
      </c>
      <c r="Q1710" t="s">
        <v>64</v>
      </c>
      <c r="R1710" t="s">
        <v>65</v>
      </c>
      <c r="S1710" t="s">
        <v>2733</v>
      </c>
      <c r="T1710">
        <v>55343</v>
      </c>
      <c r="U1710" s="1">
        <v>42166</v>
      </c>
      <c r="V1710" s="1">
        <v>42167</v>
      </c>
      <c r="W1710">
        <v>12</v>
      </c>
      <c r="X1710" s="6">
        <v>160.66</v>
      </c>
      <c r="Y1710">
        <v>89415</v>
      </c>
      <c r="Z1710">
        <v>1</v>
      </c>
      <c r="AA1710" s="10">
        <v>29.63</v>
      </c>
      <c r="AB1710">
        <v>1.62</v>
      </c>
      <c r="AC1710" t="s">
        <v>3058</v>
      </c>
      <c r="AD1710" t="s">
        <v>3070</v>
      </c>
      <c r="AE1710" t="str">
        <f>IF(Orders[[#This Row],[Discount]]&gt;0, "Discounted", "Non-Discounted")</f>
        <v>Discounted</v>
      </c>
      <c r="AF1710">
        <f>IF(Orders[[#This Row],[Profit]]&lt;0,Orders[[#This Row],[Profit]], 0)</f>
        <v>0</v>
      </c>
      <c r="AG1710">
        <f>IF(Orders[[#This Row],[Profit]]&gt;0,Orders[[#This Row],[Profit]], 0)</f>
        <v>47.61</v>
      </c>
      <c r="AH1710" s="7">
        <f>IFERROR((Orders[[#This Row],[Sales]]/Orders[[#This Row],[Profit_Prodcut/]])*100, "")</f>
        <v>337.45011552194916</v>
      </c>
      <c r="AI1710" s="9">
        <f>Orders[[#This Row],[Discount]]</f>
        <v>0.01</v>
      </c>
    </row>
    <row r="1711" spans="1:35">
      <c r="A1711">
        <v>7898</v>
      </c>
      <c r="B1711" t="s">
        <v>50</v>
      </c>
      <c r="C1711" s="9">
        <v>0.03</v>
      </c>
      <c r="D1711" s="7">
        <v>-23.5</v>
      </c>
      <c r="E1711">
        <v>5.98</v>
      </c>
      <c r="F1711">
        <v>5.35</v>
      </c>
      <c r="G1711">
        <v>3011</v>
      </c>
      <c r="H1711" t="s">
        <v>2735</v>
      </c>
      <c r="I1711" t="s">
        <v>52</v>
      </c>
      <c r="J1711" t="s">
        <v>31</v>
      </c>
      <c r="K1711" t="s">
        <v>32</v>
      </c>
      <c r="L1711" t="s">
        <v>96</v>
      </c>
      <c r="M1711" t="s">
        <v>62</v>
      </c>
      <c r="N1711" t="s">
        <v>1439</v>
      </c>
      <c r="O1711">
        <v>0.4</v>
      </c>
      <c r="P1711" t="s">
        <v>36</v>
      </c>
      <c r="Q1711" t="s">
        <v>56</v>
      </c>
      <c r="R1711" t="s">
        <v>196</v>
      </c>
      <c r="S1711" t="s">
        <v>197</v>
      </c>
      <c r="T1711">
        <v>2113</v>
      </c>
      <c r="U1711" s="1">
        <v>42152</v>
      </c>
      <c r="V1711" s="1">
        <v>42153</v>
      </c>
      <c r="W1711">
        <v>16</v>
      </c>
      <c r="X1711" s="6">
        <v>107.08</v>
      </c>
      <c r="Y1711">
        <v>56486</v>
      </c>
      <c r="Z1711">
        <v>1</v>
      </c>
      <c r="AA1711" s="10">
        <v>-21.95</v>
      </c>
      <c r="AB1711">
        <v>3.31</v>
      </c>
      <c r="AC1711" t="s">
        <v>3060</v>
      </c>
      <c r="AD1711" t="s">
        <v>3070</v>
      </c>
      <c r="AE1711" t="str">
        <f>IF(Orders[[#This Row],[Discount]]&gt;0, "Discounted", "Non-Discounted")</f>
        <v>Discounted</v>
      </c>
      <c r="AF1711">
        <f>IF(Orders[[#This Row],[Profit]]&lt;0,Orders[[#This Row],[Profit]], 0)</f>
        <v>-23.5</v>
      </c>
      <c r="AG1711">
        <f>IF(Orders[[#This Row],[Profit]]&gt;0,Orders[[#This Row],[Profit]], 0)</f>
        <v>0</v>
      </c>
      <c r="AH1711" s="7" t="str">
        <f>IFERROR((Orders[[#This Row],[Sales]]/Orders[[#This Row],[Profit_Prodcut/]])*100, "")</f>
        <v/>
      </c>
      <c r="AI1711" s="9">
        <f>Orders[[#This Row],[Discount]]</f>
        <v>0.03</v>
      </c>
    </row>
    <row r="1712" spans="1:35">
      <c r="A1712">
        <v>1041</v>
      </c>
      <c r="B1712" t="s">
        <v>50</v>
      </c>
      <c r="C1712" s="9">
        <v>0.03</v>
      </c>
      <c r="D1712" s="7">
        <v>1282.5</v>
      </c>
      <c r="E1712">
        <v>300.64999999999998</v>
      </c>
      <c r="F1712">
        <v>24.49</v>
      </c>
      <c r="G1712">
        <v>3011</v>
      </c>
      <c r="H1712" t="s">
        <v>2735</v>
      </c>
      <c r="I1712" t="s">
        <v>52</v>
      </c>
      <c r="J1712" t="s">
        <v>31</v>
      </c>
      <c r="K1712" t="s">
        <v>32</v>
      </c>
      <c r="L1712" t="s">
        <v>260</v>
      </c>
      <c r="M1712" t="s">
        <v>239</v>
      </c>
      <c r="N1712" t="s">
        <v>2736</v>
      </c>
      <c r="O1712">
        <v>0.52</v>
      </c>
      <c r="P1712" t="s">
        <v>36</v>
      </c>
      <c r="Q1712" t="s">
        <v>56</v>
      </c>
      <c r="R1712" t="s">
        <v>196</v>
      </c>
      <c r="S1712" t="s">
        <v>197</v>
      </c>
      <c r="T1712">
        <v>2113</v>
      </c>
      <c r="U1712" s="1">
        <v>42122</v>
      </c>
      <c r="V1712" s="1">
        <v>42124</v>
      </c>
      <c r="W1712">
        <v>32</v>
      </c>
      <c r="X1712" s="6">
        <v>9705.4599999999991</v>
      </c>
      <c r="Y1712">
        <v>7623</v>
      </c>
      <c r="Z1712">
        <v>2</v>
      </c>
      <c r="AA1712" s="10">
        <v>13.21</v>
      </c>
      <c r="AB1712">
        <v>300.17</v>
      </c>
      <c r="AC1712" t="s">
        <v>3061</v>
      </c>
      <c r="AD1712" t="s">
        <v>3070</v>
      </c>
      <c r="AE1712" t="str">
        <f>IF(Orders[[#This Row],[Discount]]&gt;0, "Discounted", "Non-Discounted")</f>
        <v>Discounted</v>
      </c>
      <c r="AF1712">
        <f>IF(Orders[[#This Row],[Profit]]&lt;0,Orders[[#This Row],[Profit]], 0)</f>
        <v>0</v>
      </c>
      <c r="AG1712">
        <f>IF(Orders[[#This Row],[Profit]]&gt;0,Orders[[#This Row],[Profit]], 0)</f>
        <v>1282.5</v>
      </c>
      <c r="AH1712" s="7">
        <f>IFERROR((Orders[[#This Row],[Sales]]/Orders[[#This Row],[Profit_Prodcut/]])*100, "")</f>
        <v>756.76101364522412</v>
      </c>
      <c r="AI1712" s="9">
        <f>Orders[[#This Row],[Discount]]</f>
        <v>0.03</v>
      </c>
    </row>
    <row r="1713" spans="1:35">
      <c r="A1713">
        <v>1042</v>
      </c>
      <c r="B1713" t="s">
        <v>50</v>
      </c>
      <c r="C1713" s="9">
        <v>0.06</v>
      </c>
      <c r="D1713" s="7">
        <v>17.2</v>
      </c>
      <c r="E1713">
        <v>49.99</v>
      </c>
      <c r="F1713">
        <v>19.989999999999998</v>
      </c>
      <c r="G1713">
        <v>3011</v>
      </c>
      <c r="H1713" t="s">
        <v>2735</v>
      </c>
      <c r="I1713" t="s">
        <v>52</v>
      </c>
      <c r="J1713" t="s">
        <v>31</v>
      </c>
      <c r="K1713" t="s">
        <v>80</v>
      </c>
      <c r="L1713" t="s">
        <v>183</v>
      </c>
      <c r="M1713" t="s">
        <v>62</v>
      </c>
      <c r="N1713" t="s">
        <v>1733</v>
      </c>
      <c r="O1713">
        <v>0.45</v>
      </c>
      <c r="P1713" t="s">
        <v>36</v>
      </c>
      <c r="Q1713" t="s">
        <v>56</v>
      </c>
      <c r="R1713" t="s">
        <v>196</v>
      </c>
      <c r="S1713" t="s">
        <v>197</v>
      </c>
      <c r="T1713">
        <v>2113</v>
      </c>
      <c r="U1713" s="1">
        <v>42122</v>
      </c>
      <c r="V1713" s="1">
        <v>42124</v>
      </c>
      <c r="W1713">
        <v>67</v>
      </c>
      <c r="X1713" s="6">
        <v>3247.54</v>
      </c>
      <c r="Y1713">
        <v>7623</v>
      </c>
      <c r="Z1713">
        <v>2</v>
      </c>
      <c r="AA1713" s="10">
        <v>0.53</v>
      </c>
      <c r="AB1713">
        <v>207.29</v>
      </c>
      <c r="AC1713" t="s">
        <v>3061</v>
      </c>
      <c r="AD1713" t="s">
        <v>3070</v>
      </c>
      <c r="AE1713" t="str">
        <f>IF(Orders[[#This Row],[Discount]]&gt;0, "Discounted", "Non-Discounted")</f>
        <v>Discounted</v>
      </c>
      <c r="AF1713">
        <f>IF(Orders[[#This Row],[Profit]]&lt;0,Orders[[#This Row],[Profit]], 0)</f>
        <v>0</v>
      </c>
      <c r="AG1713">
        <f>IF(Orders[[#This Row],[Profit]]&gt;0,Orders[[#This Row],[Profit]], 0)</f>
        <v>17.2</v>
      </c>
      <c r="AH1713" s="7">
        <f>IFERROR((Orders[[#This Row],[Sales]]/Orders[[#This Row],[Profit_Prodcut/]])*100, "")</f>
        <v>18881.046511627905</v>
      </c>
      <c r="AI1713" s="9">
        <f>Orders[[#This Row],[Discount]]</f>
        <v>0.06</v>
      </c>
    </row>
    <row r="1714" spans="1:35">
      <c r="A1714">
        <v>1043</v>
      </c>
      <c r="B1714" t="s">
        <v>50</v>
      </c>
      <c r="C1714" s="9">
        <v>0.1</v>
      </c>
      <c r="D1714" s="7">
        <v>1184.1199999999999</v>
      </c>
      <c r="E1714">
        <v>104.85</v>
      </c>
      <c r="F1714">
        <v>4.6500000000000004</v>
      </c>
      <c r="G1714">
        <v>3011</v>
      </c>
      <c r="H1714" t="s">
        <v>2735</v>
      </c>
      <c r="I1714" t="s">
        <v>52</v>
      </c>
      <c r="J1714" t="s">
        <v>31</v>
      </c>
      <c r="K1714" t="s">
        <v>32</v>
      </c>
      <c r="L1714" t="s">
        <v>96</v>
      </c>
      <c r="M1714" t="s">
        <v>62</v>
      </c>
      <c r="N1714" t="s">
        <v>2737</v>
      </c>
      <c r="O1714">
        <v>0.37</v>
      </c>
      <c r="P1714" t="s">
        <v>36</v>
      </c>
      <c r="Q1714" t="s">
        <v>56</v>
      </c>
      <c r="R1714" t="s">
        <v>196</v>
      </c>
      <c r="S1714" t="s">
        <v>197</v>
      </c>
      <c r="T1714">
        <v>2113</v>
      </c>
      <c r="U1714" s="1">
        <v>42122</v>
      </c>
      <c r="V1714" s="1">
        <v>42123</v>
      </c>
      <c r="W1714">
        <v>58</v>
      </c>
      <c r="X1714" s="6">
        <v>5582.63</v>
      </c>
      <c r="Y1714">
        <v>7623</v>
      </c>
      <c r="Z1714">
        <v>1</v>
      </c>
      <c r="AA1714" s="10">
        <v>21.21</v>
      </c>
      <c r="AB1714">
        <v>620.29</v>
      </c>
      <c r="AC1714" t="s">
        <v>3061</v>
      </c>
      <c r="AD1714" t="s">
        <v>3070</v>
      </c>
      <c r="AE1714" t="str">
        <f>IF(Orders[[#This Row],[Discount]]&gt;0, "Discounted", "Non-Discounted")</f>
        <v>Discounted</v>
      </c>
      <c r="AF1714">
        <f>IF(Orders[[#This Row],[Profit]]&lt;0,Orders[[#This Row],[Profit]], 0)</f>
        <v>0</v>
      </c>
      <c r="AG1714">
        <f>IF(Orders[[#This Row],[Profit]]&gt;0,Orders[[#This Row],[Profit]], 0)</f>
        <v>1184.1199999999999</v>
      </c>
      <c r="AH1714" s="7">
        <f>IFERROR((Orders[[#This Row],[Sales]]/Orders[[#This Row],[Profit_Prodcut/]])*100, "")</f>
        <v>471.45812924365782</v>
      </c>
      <c r="AI1714" s="9">
        <f>Orders[[#This Row],[Discount]]</f>
        <v>0.1</v>
      </c>
    </row>
    <row r="1715" spans="1:35">
      <c r="A1715">
        <v>19041</v>
      </c>
      <c r="B1715" t="s">
        <v>50</v>
      </c>
      <c r="C1715" s="9">
        <v>0.03</v>
      </c>
      <c r="D1715" s="7">
        <v>1474.87</v>
      </c>
      <c r="E1715">
        <v>300.64999999999998</v>
      </c>
      <c r="F1715">
        <v>24.49</v>
      </c>
      <c r="G1715">
        <v>3012</v>
      </c>
      <c r="H1715" t="s">
        <v>2738</v>
      </c>
      <c r="I1715" t="s">
        <v>52</v>
      </c>
      <c r="J1715" t="s">
        <v>31</v>
      </c>
      <c r="K1715" t="s">
        <v>32</v>
      </c>
      <c r="L1715" t="s">
        <v>260</v>
      </c>
      <c r="M1715" t="s">
        <v>239</v>
      </c>
      <c r="N1715" t="s">
        <v>2736</v>
      </c>
      <c r="O1715">
        <v>0.52</v>
      </c>
      <c r="P1715" t="s">
        <v>36</v>
      </c>
      <c r="Q1715" t="s">
        <v>56</v>
      </c>
      <c r="R1715" t="s">
        <v>74</v>
      </c>
      <c r="S1715" t="s">
        <v>2739</v>
      </c>
      <c r="T1715">
        <v>14609</v>
      </c>
      <c r="U1715" s="1">
        <v>42122</v>
      </c>
      <c r="V1715" s="1">
        <v>42124</v>
      </c>
      <c r="W1715">
        <v>8</v>
      </c>
      <c r="X1715" s="6">
        <v>2426.36</v>
      </c>
      <c r="Y1715">
        <v>86346</v>
      </c>
      <c r="Z1715">
        <v>2</v>
      </c>
      <c r="AA1715" s="10">
        <v>60.79</v>
      </c>
      <c r="AB1715">
        <v>75.040000000000006</v>
      </c>
      <c r="AC1715" t="s">
        <v>3061</v>
      </c>
      <c r="AD1715" t="s">
        <v>3070</v>
      </c>
      <c r="AE1715" t="str">
        <f>IF(Orders[[#This Row],[Discount]]&gt;0, "Discounted", "Non-Discounted")</f>
        <v>Discounted</v>
      </c>
      <c r="AF1715">
        <f>IF(Orders[[#This Row],[Profit]]&lt;0,Orders[[#This Row],[Profit]], 0)</f>
        <v>0</v>
      </c>
      <c r="AG1715">
        <f>IF(Orders[[#This Row],[Profit]]&gt;0,Orders[[#This Row],[Profit]], 0)</f>
        <v>1474.87</v>
      </c>
      <c r="AH1715" s="7">
        <f>IFERROR((Orders[[#This Row],[Sales]]/Orders[[#This Row],[Profit_Prodcut/]])*100, "")</f>
        <v>164.51348254422427</v>
      </c>
      <c r="AI1715" s="9">
        <f>Orders[[#This Row],[Discount]]</f>
        <v>0.03</v>
      </c>
    </row>
    <row r="1716" spans="1:35">
      <c r="A1716">
        <v>19042</v>
      </c>
      <c r="B1716" t="s">
        <v>50</v>
      </c>
      <c r="C1716" s="9">
        <v>0.06</v>
      </c>
      <c r="D1716" s="7">
        <v>19.78</v>
      </c>
      <c r="E1716">
        <v>49.99</v>
      </c>
      <c r="F1716">
        <v>19.989999999999998</v>
      </c>
      <c r="G1716">
        <v>3012</v>
      </c>
      <c r="H1716" t="s">
        <v>2738</v>
      </c>
      <c r="I1716" t="s">
        <v>52</v>
      </c>
      <c r="J1716" t="s">
        <v>31</v>
      </c>
      <c r="K1716" t="s">
        <v>80</v>
      </c>
      <c r="L1716" t="s">
        <v>183</v>
      </c>
      <c r="M1716" t="s">
        <v>62</v>
      </c>
      <c r="N1716" t="s">
        <v>1733</v>
      </c>
      <c r="O1716">
        <v>0.45</v>
      </c>
      <c r="P1716" t="s">
        <v>36</v>
      </c>
      <c r="Q1716" t="s">
        <v>56</v>
      </c>
      <c r="R1716" t="s">
        <v>74</v>
      </c>
      <c r="S1716" t="s">
        <v>2739</v>
      </c>
      <c r="T1716">
        <v>14609</v>
      </c>
      <c r="U1716" s="1">
        <v>42122</v>
      </c>
      <c r="V1716" s="1">
        <v>42124</v>
      </c>
      <c r="W1716">
        <v>17</v>
      </c>
      <c r="X1716" s="6">
        <v>824</v>
      </c>
      <c r="Y1716">
        <v>86346</v>
      </c>
      <c r="Z1716">
        <v>2</v>
      </c>
      <c r="AA1716" s="10">
        <v>2.4</v>
      </c>
      <c r="AB1716">
        <v>52.6</v>
      </c>
      <c r="AC1716" t="s">
        <v>3061</v>
      </c>
      <c r="AD1716" t="s">
        <v>3070</v>
      </c>
      <c r="AE1716" t="str">
        <f>IF(Orders[[#This Row],[Discount]]&gt;0, "Discounted", "Non-Discounted")</f>
        <v>Discounted</v>
      </c>
      <c r="AF1716">
        <f>IF(Orders[[#This Row],[Profit]]&lt;0,Orders[[#This Row],[Profit]], 0)</f>
        <v>0</v>
      </c>
      <c r="AG1716">
        <f>IF(Orders[[#This Row],[Profit]]&gt;0,Orders[[#This Row],[Profit]], 0)</f>
        <v>19.78</v>
      </c>
      <c r="AH1716" s="7">
        <f>IFERROR((Orders[[#This Row],[Sales]]/Orders[[#This Row],[Profit_Prodcut/]])*100, "")</f>
        <v>4165.82406471183</v>
      </c>
      <c r="AI1716" s="9">
        <f>Orders[[#This Row],[Discount]]</f>
        <v>0.06</v>
      </c>
    </row>
    <row r="1717" spans="1:35">
      <c r="A1717">
        <v>19043</v>
      </c>
      <c r="B1717" t="s">
        <v>50</v>
      </c>
      <c r="C1717" s="9">
        <v>0.1</v>
      </c>
      <c r="D1717" s="7">
        <v>929.8</v>
      </c>
      <c r="E1717">
        <v>104.85</v>
      </c>
      <c r="F1717">
        <v>4.6500000000000004</v>
      </c>
      <c r="G1717">
        <v>3012</v>
      </c>
      <c r="H1717" t="s">
        <v>2738</v>
      </c>
      <c r="I1717" t="s">
        <v>52</v>
      </c>
      <c r="J1717" t="s">
        <v>31</v>
      </c>
      <c r="K1717" t="s">
        <v>32</v>
      </c>
      <c r="L1717" t="s">
        <v>96</v>
      </c>
      <c r="M1717" t="s">
        <v>62</v>
      </c>
      <c r="N1717" t="s">
        <v>2737</v>
      </c>
      <c r="O1717">
        <v>0.37</v>
      </c>
      <c r="P1717" t="s">
        <v>36</v>
      </c>
      <c r="Q1717" t="s">
        <v>56</v>
      </c>
      <c r="R1717" t="s">
        <v>74</v>
      </c>
      <c r="S1717" t="s">
        <v>2739</v>
      </c>
      <c r="T1717">
        <v>14609</v>
      </c>
      <c r="U1717" s="1">
        <v>42122</v>
      </c>
      <c r="V1717" s="1">
        <v>42123</v>
      </c>
      <c r="W1717">
        <v>14</v>
      </c>
      <c r="X1717" s="6">
        <v>1347.53</v>
      </c>
      <c r="Y1717">
        <v>86346</v>
      </c>
      <c r="Z1717">
        <v>1</v>
      </c>
      <c r="AA1717" s="10">
        <v>69</v>
      </c>
      <c r="AB1717">
        <v>149.72999999999999</v>
      </c>
      <c r="AC1717" t="s">
        <v>3061</v>
      </c>
      <c r="AD1717" t="s">
        <v>3070</v>
      </c>
      <c r="AE1717" t="str">
        <f>IF(Orders[[#This Row],[Discount]]&gt;0, "Discounted", "Non-Discounted")</f>
        <v>Discounted</v>
      </c>
      <c r="AF1717">
        <f>IF(Orders[[#This Row],[Profit]]&lt;0,Orders[[#This Row],[Profit]], 0)</f>
        <v>0</v>
      </c>
      <c r="AG1717">
        <f>IF(Orders[[#This Row],[Profit]]&gt;0,Orders[[#This Row],[Profit]], 0)</f>
        <v>929.8</v>
      </c>
      <c r="AH1717" s="7">
        <f>IFERROR((Orders[[#This Row],[Sales]]/Orders[[#This Row],[Profit_Prodcut/]])*100, "")</f>
        <v>144.9268659926866</v>
      </c>
      <c r="AI1717" s="9">
        <f>Orders[[#This Row],[Discount]]</f>
        <v>0.1</v>
      </c>
    </row>
    <row r="1718" spans="1:35">
      <c r="A1718">
        <v>22064</v>
      </c>
      <c r="B1718" t="s">
        <v>50</v>
      </c>
      <c r="C1718" s="9">
        <v>0.01</v>
      </c>
      <c r="D1718" s="7">
        <v>-7.25</v>
      </c>
      <c r="E1718">
        <v>5.58</v>
      </c>
      <c r="F1718">
        <v>5.3</v>
      </c>
      <c r="G1718">
        <v>3017</v>
      </c>
      <c r="H1718" t="s">
        <v>2740</v>
      </c>
      <c r="I1718" t="s">
        <v>52</v>
      </c>
      <c r="J1718" t="s">
        <v>31</v>
      </c>
      <c r="K1718" t="s">
        <v>32</v>
      </c>
      <c r="L1718" t="s">
        <v>72</v>
      </c>
      <c r="M1718" t="s">
        <v>62</v>
      </c>
      <c r="N1718" t="s">
        <v>380</v>
      </c>
      <c r="O1718">
        <v>0.35</v>
      </c>
      <c r="P1718" t="s">
        <v>36</v>
      </c>
      <c r="Q1718" t="s">
        <v>37</v>
      </c>
      <c r="R1718" t="s">
        <v>48</v>
      </c>
      <c r="S1718" t="s">
        <v>2741</v>
      </c>
      <c r="T1718">
        <v>92024</v>
      </c>
      <c r="U1718" s="1">
        <v>42013</v>
      </c>
      <c r="V1718" s="1">
        <v>42014</v>
      </c>
      <c r="W1718">
        <v>1</v>
      </c>
      <c r="X1718" s="6">
        <v>11.16</v>
      </c>
      <c r="Y1718">
        <v>89071</v>
      </c>
      <c r="Z1718">
        <v>1</v>
      </c>
      <c r="AA1718" s="10">
        <v>-64.959999999999994</v>
      </c>
      <c r="AB1718">
        <v>0.11</v>
      </c>
      <c r="AC1718" t="s">
        <v>3057</v>
      </c>
      <c r="AD1718" t="s">
        <v>3070</v>
      </c>
      <c r="AE1718" t="str">
        <f>IF(Orders[[#This Row],[Discount]]&gt;0, "Discounted", "Non-Discounted")</f>
        <v>Discounted</v>
      </c>
      <c r="AF1718">
        <f>IF(Orders[[#This Row],[Profit]]&lt;0,Orders[[#This Row],[Profit]], 0)</f>
        <v>-7.25</v>
      </c>
      <c r="AG1718">
        <f>IF(Orders[[#This Row],[Profit]]&gt;0,Orders[[#This Row],[Profit]], 0)</f>
        <v>0</v>
      </c>
      <c r="AH1718" s="7" t="str">
        <f>IFERROR((Orders[[#This Row],[Sales]]/Orders[[#This Row],[Profit_Prodcut/]])*100, "")</f>
        <v/>
      </c>
      <c r="AI1718" s="9">
        <f>Orders[[#This Row],[Discount]]</f>
        <v>0.01</v>
      </c>
    </row>
    <row r="1719" spans="1:35">
      <c r="A1719">
        <v>22065</v>
      </c>
      <c r="B1719" t="s">
        <v>50</v>
      </c>
      <c r="C1719" s="9">
        <v>0.03</v>
      </c>
      <c r="D1719" s="7">
        <v>31.2</v>
      </c>
      <c r="E1719">
        <v>3.98</v>
      </c>
      <c r="F1719">
        <v>0.7</v>
      </c>
      <c r="G1719">
        <v>3017</v>
      </c>
      <c r="H1719" t="s">
        <v>2740</v>
      </c>
      <c r="I1719" t="s">
        <v>52</v>
      </c>
      <c r="J1719" t="s">
        <v>31</v>
      </c>
      <c r="K1719" t="s">
        <v>32</v>
      </c>
      <c r="L1719" t="s">
        <v>33</v>
      </c>
      <c r="M1719" t="s">
        <v>34</v>
      </c>
      <c r="N1719" t="s">
        <v>2742</v>
      </c>
      <c r="O1719">
        <v>0.52</v>
      </c>
      <c r="P1719" t="s">
        <v>36</v>
      </c>
      <c r="Q1719" t="s">
        <v>37</v>
      </c>
      <c r="R1719" t="s">
        <v>48</v>
      </c>
      <c r="S1719" t="s">
        <v>2741</v>
      </c>
      <c r="T1719">
        <v>92024</v>
      </c>
      <c r="U1719" s="1">
        <v>42013</v>
      </c>
      <c r="V1719" s="1">
        <v>42014</v>
      </c>
      <c r="W1719">
        <v>11</v>
      </c>
      <c r="X1719" s="6">
        <v>45.22</v>
      </c>
      <c r="Y1719">
        <v>89071</v>
      </c>
      <c r="Z1719">
        <v>1</v>
      </c>
      <c r="AA1719" s="10">
        <v>69</v>
      </c>
      <c r="AB1719">
        <v>1.4</v>
      </c>
      <c r="AC1719" t="s">
        <v>3057</v>
      </c>
      <c r="AD1719" t="s">
        <v>3070</v>
      </c>
      <c r="AE1719" t="str">
        <f>IF(Orders[[#This Row],[Discount]]&gt;0, "Discounted", "Non-Discounted")</f>
        <v>Discounted</v>
      </c>
      <c r="AF1719">
        <f>IF(Orders[[#This Row],[Profit]]&lt;0,Orders[[#This Row],[Profit]], 0)</f>
        <v>0</v>
      </c>
      <c r="AG1719">
        <f>IF(Orders[[#This Row],[Profit]]&gt;0,Orders[[#This Row],[Profit]], 0)</f>
        <v>31.2</v>
      </c>
      <c r="AH1719" s="7">
        <f>IFERROR((Orders[[#This Row],[Sales]]/Orders[[#This Row],[Profit_Prodcut/]])*100, "")</f>
        <v>144.93589743589743</v>
      </c>
      <c r="AI1719" s="9">
        <f>Orders[[#This Row],[Discount]]</f>
        <v>0.03</v>
      </c>
    </row>
    <row r="1720" spans="1:35">
      <c r="A1720">
        <v>18950</v>
      </c>
      <c r="B1720" t="s">
        <v>109</v>
      </c>
      <c r="C1720" s="9">
        <v>0.01</v>
      </c>
      <c r="D1720" s="7">
        <v>-75.900000000000006</v>
      </c>
      <c r="E1720">
        <v>4.9800000000000004</v>
      </c>
      <c r="F1720">
        <v>4.75</v>
      </c>
      <c r="G1720">
        <v>3035</v>
      </c>
      <c r="H1720" t="s">
        <v>2743</v>
      </c>
      <c r="I1720" t="s">
        <v>52</v>
      </c>
      <c r="J1720" t="s">
        <v>43</v>
      </c>
      <c r="K1720" t="s">
        <v>32</v>
      </c>
      <c r="L1720" t="s">
        <v>96</v>
      </c>
      <c r="M1720" t="s">
        <v>62</v>
      </c>
      <c r="N1720" t="s">
        <v>2744</v>
      </c>
      <c r="O1720">
        <v>0.36</v>
      </c>
      <c r="P1720" t="s">
        <v>36</v>
      </c>
      <c r="Q1720" t="s">
        <v>64</v>
      </c>
      <c r="R1720" t="s">
        <v>181</v>
      </c>
      <c r="S1720" t="s">
        <v>2745</v>
      </c>
      <c r="T1720">
        <v>60148</v>
      </c>
      <c r="U1720" s="1">
        <v>42019</v>
      </c>
      <c r="V1720" s="1">
        <v>42024</v>
      </c>
      <c r="W1720">
        <v>10</v>
      </c>
      <c r="X1720" s="6">
        <v>52.93</v>
      </c>
      <c r="Y1720">
        <v>89128</v>
      </c>
      <c r="Z1720">
        <v>5</v>
      </c>
      <c r="AA1720" s="10">
        <v>-143.4</v>
      </c>
      <c r="AB1720">
        <v>0.53</v>
      </c>
      <c r="AC1720" t="s">
        <v>3057</v>
      </c>
      <c r="AD1720" t="s">
        <v>3070</v>
      </c>
      <c r="AE1720" t="str">
        <f>IF(Orders[[#This Row],[Discount]]&gt;0, "Discounted", "Non-Discounted")</f>
        <v>Discounted</v>
      </c>
      <c r="AF1720">
        <f>IF(Orders[[#This Row],[Profit]]&lt;0,Orders[[#This Row],[Profit]], 0)</f>
        <v>-75.900000000000006</v>
      </c>
      <c r="AG1720">
        <f>IF(Orders[[#This Row],[Profit]]&gt;0,Orders[[#This Row],[Profit]], 0)</f>
        <v>0</v>
      </c>
      <c r="AH1720" s="7" t="str">
        <f>IFERROR((Orders[[#This Row],[Sales]]/Orders[[#This Row],[Profit_Prodcut/]])*100, "")</f>
        <v/>
      </c>
      <c r="AI1720" s="9">
        <f>Orders[[#This Row],[Discount]]</f>
        <v>0.01</v>
      </c>
    </row>
    <row r="1721" spans="1:35">
      <c r="A1721">
        <v>18951</v>
      </c>
      <c r="B1721" t="s">
        <v>109</v>
      </c>
      <c r="C1721" s="9">
        <v>0.04</v>
      </c>
      <c r="D1721" s="7">
        <v>52.17</v>
      </c>
      <c r="E1721">
        <v>6.35</v>
      </c>
      <c r="F1721">
        <v>1.02</v>
      </c>
      <c r="G1721">
        <v>3035</v>
      </c>
      <c r="H1721" t="s">
        <v>2743</v>
      </c>
      <c r="I1721" t="s">
        <v>52</v>
      </c>
      <c r="J1721" t="s">
        <v>43</v>
      </c>
      <c r="K1721" t="s">
        <v>32</v>
      </c>
      <c r="L1721" t="s">
        <v>96</v>
      </c>
      <c r="M1721" t="s">
        <v>34</v>
      </c>
      <c r="N1721" t="s">
        <v>890</v>
      </c>
      <c r="O1721">
        <v>0.39</v>
      </c>
      <c r="P1721" t="s">
        <v>36</v>
      </c>
      <c r="Q1721" t="s">
        <v>64</v>
      </c>
      <c r="R1721" t="s">
        <v>181</v>
      </c>
      <c r="S1721" t="s">
        <v>2745</v>
      </c>
      <c r="T1721">
        <v>60148</v>
      </c>
      <c r="U1721" s="1">
        <v>42019</v>
      </c>
      <c r="V1721" s="1">
        <v>42024</v>
      </c>
      <c r="W1721">
        <v>12</v>
      </c>
      <c r="X1721" s="6">
        <v>75.61</v>
      </c>
      <c r="Y1721">
        <v>89128</v>
      </c>
      <c r="Z1721">
        <v>5</v>
      </c>
      <c r="AA1721" s="10">
        <v>69</v>
      </c>
      <c r="AB1721">
        <v>3.15</v>
      </c>
      <c r="AC1721" t="s">
        <v>3057</v>
      </c>
      <c r="AD1721" t="s">
        <v>3070</v>
      </c>
      <c r="AE1721" t="str">
        <f>IF(Orders[[#This Row],[Discount]]&gt;0, "Discounted", "Non-Discounted")</f>
        <v>Discounted</v>
      </c>
      <c r="AF1721">
        <f>IF(Orders[[#This Row],[Profit]]&lt;0,Orders[[#This Row],[Profit]], 0)</f>
        <v>0</v>
      </c>
      <c r="AG1721">
        <f>IF(Orders[[#This Row],[Profit]]&gt;0,Orders[[#This Row],[Profit]], 0)</f>
        <v>52.17</v>
      </c>
      <c r="AH1721" s="7">
        <f>IFERROR((Orders[[#This Row],[Sales]]/Orders[[#This Row],[Profit_Prodcut/]])*100, "")</f>
        <v>144.93003641939814</v>
      </c>
      <c r="AI1721" s="9">
        <f>Orders[[#This Row],[Discount]]</f>
        <v>0.04</v>
      </c>
    </row>
    <row r="1722" spans="1:35">
      <c r="A1722">
        <v>19849</v>
      </c>
      <c r="B1722" t="s">
        <v>40</v>
      </c>
      <c r="C1722" s="9">
        <v>0.02</v>
      </c>
      <c r="D1722" s="7">
        <v>-159.86000000000001</v>
      </c>
      <c r="E1722">
        <v>12.99</v>
      </c>
      <c r="F1722">
        <v>14.37</v>
      </c>
      <c r="G1722">
        <v>3036</v>
      </c>
      <c r="H1722" t="s">
        <v>2746</v>
      </c>
      <c r="I1722" t="s">
        <v>52</v>
      </c>
      <c r="J1722" t="s">
        <v>43</v>
      </c>
      <c r="K1722" t="s">
        <v>44</v>
      </c>
      <c r="L1722" t="s">
        <v>53</v>
      </c>
      <c r="M1722" t="s">
        <v>239</v>
      </c>
      <c r="N1722" t="s">
        <v>571</v>
      </c>
      <c r="O1722">
        <v>0.73</v>
      </c>
      <c r="P1722" t="s">
        <v>36</v>
      </c>
      <c r="Q1722" t="s">
        <v>64</v>
      </c>
      <c r="R1722" t="s">
        <v>2661</v>
      </c>
      <c r="S1722" t="s">
        <v>2747</v>
      </c>
      <c r="T1722">
        <v>58554</v>
      </c>
      <c r="U1722" s="1">
        <v>42020</v>
      </c>
      <c r="V1722" s="1">
        <v>42022</v>
      </c>
      <c r="W1722">
        <v>5</v>
      </c>
      <c r="X1722" s="6">
        <v>67.64</v>
      </c>
      <c r="Y1722">
        <v>89129</v>
      </c>
      <c r="Z1722">
        <v>2</v>
      </c>
      <c r="AA1722" s="10">
        <v>-236.34</v>
      </c>
      <c r="AB1722">
        <v>1.38</v>
      </c>
      <c r="AC1722" t="s">
        <v>3057</v>
      </c>
      <c r="AD1722" t="s">
        <v>3070</v>
      </c>
      <c r="AE1722" t="str">
        <f>IF(Orders[[#This Row],[Discount]]&gt;0, "Discounted", "Non-Discounted")</f>
        <v>Discounted</v>
      </c>
      <c r="AF1722">
        <f>IF(Orders[[#This Row],[Profit]]&lt;0,Orders[[#This Row],[Profit]], 0)</f>
        <v>-159.86000000000001</v>
      </c>
      <c r="AG1722">
        <f>IF(Orders[[#This Row],[Profit]]&gt;0,Orders[[#This Row],[Profit]], 0)</f>
        <v>0</v>
      </c>
      <c r="AH1722" s="7" t="str">
        <f>IFERROR((Orders[[#This Row],[Sales]]/Orders[[#This Row],[Profit_Prodcut/]])*100, "")</f>
        <v/>
      </c>
      <c r="AI1722" s="9">
        <f>Orders[[#This Row],[Discount]]</f>
        <v>0.02</v>
      </c>
    </row>
    <row r="1723" spans="1:35">
      <c r="A1723">
        <v>19850</v>
      </c>
      <c r="B1723" t="s">
        <v>40</v>
      </c>
      <c r="C1723" s="9">
        <v>0.05</v>
      </c>
      <c r="D1723" s="7">
        <v>165.89</v>
      </c>
      <c r="E1723">
        <v>35.44</v>
      </c>
      <c r="F1723">
        <v>7.5</v>
      </c>
      <c r="G1723">
        <v>3036</v>
      </c>
      <c r="H1723" t="s">
        <v>2746</v>
      </c>
      <c r="I1723" t="s">
        <v>52</v>
      </c>
      <c r="J1723" t="s">
        <v>43</v>
      </c>
      <c r="K1723" t="s">
        <v>32</v>
      </c>
      <c r="L1723" t="s">
        <v>96</v>
      </c>
      <c r="M1723" t="s">
        <v>62</v>
      </c>
      <c r="N1723" t="s">
        <v>2748</v>
      </c>
      <c r="O1723">
        <v>0.38</v>
      </c>
      <c r="P1723" t="s">
        <v>36</v>
      </c>
      <c r="Q1723" t="s">
        <v>64</v>
      </c>
      <c r="R1723" t="s">
        <v>2661</v>
      </c>
      <c r="S1723" t="s">
        <v>2747</v>
      </c>
      <c r="T1723">
        <v>58554</v>
      </c>
      <c r="U1723" s="1">
        <v>42020</v>
      </c>
      <c r="V1723" s="1">
        <v>42022</v>
      </c>
      <c r="W1723">
        <v>7</v>
      </c>
      <c r="X1723" s="6">
        <v>240.42</v>
      </c>
      <c r="Y1723">
        <v>89129</v>
      </c>
      <c r="Z1723">
        <v>2</v>
      </c>
      <c r="AA1723" s="10">
        <v>69</v>
      </c>
      <c r="AB1723">
        <v>12.65</v>
      </c>
      <c r="AC1723" t="s">
        <v>3057</v>
      </c>
      <c r="AD1723" t="s">
        <v>3070</v>
      </c>
      <c r="AE1723" t="str">
        <f>IF(Orders[[#This Row],[Discount]]&gt;0, "Discounted", "Non-Discounted")</f>
        <v>Discounted</v>
      </c>
      <c r="AF1723">
        <f>IF(Orders[[#This Row],[Profit]]&lt;0,Orders[[#This Row],[Profit]], 0)</f>
        <v>0</v>
      </c>
      <c r="AG1723">
        <f>IF(Orders[[#This Row],[Profit]]&gt;0,Orders[[#This Row],[Profit]], 0)</f>
        <v>165.89</v>
      </c>
      <c r="AH1723" s="7">
        <f>IFERROR((Orders[[#This Row],[Sales]]/Orders[[#This Row],[Profit_Prodcut/]])*100, "")</f>
        <v>144.9273615046115</v>
      </c>
      <c r="AI1723" s="9">
        <f>Orders[[#This Row],[Discount]]</f>
        <v>0.05</v>
      </c>
    </row>
    <row r="1724" spans="1:35">
      <c r="A1724">
        <v>19851</v>
      </c>
      <c r="B1724" t="s">
        <v>40</v>
      </c>
      <c r="C1724" s="9">
        <v>0.02</v>
      </c>
      <c r="D1724" s="7">
        <v>75.010000000000005</v>
      </c>
      <c r="E1724">
        <v>12.98</v>
      </c>
      <c r="F1724">
        <v>3.14</v>
      </c>
      <c r="G1724">
        <v>3036</v>
      </c>
      <c r="H1724" t="s">
        <v>2746</v>
      </c>
      <c r="I1724" t="s">
        <v>52</v>
      </c>
      <c r="J1724" t="s">
        <v>43</v>
      </c>
      <c r="K1724" t="s">
        <v>32</v>
      </c>
      <c r="L1724" t="s">
        <v>177</v>
      </c>
      <c r="M1724" t="s">
        <v>54</v>
      </c>
      <c r="N1724" t="s">
        <v>178</v>
      </c>
      <c r="O1724">
        <v>0.6</v>
      </c>
      <c r="P1724" t="s">
        <v>36</v>
      </c>
      <c r="Q1724" t="s">
        <v>64</v>
      </c>
      <c r="R1724" t="s">
        <v>2661</v>
      </c>
      <c r="S1724" t="s">
        <v>2747</v>
      </c>
      <c r="T1724">
        <v>58554</v>
      </c>
      <c r="U1724" s="1">
        <v>42020</v>
      </c>
      <c r="V1724" s="1">
        <v>42023</v>
      </c>
      <c r="W1724">
        <v>14</v>
      </c>
      <c r="X1724" s="6">
        <v>184.4</v>
      </c>
      <c r="Y1724">
        <v>89129</v>
      </c>
      <c r="Z1724">
        <v>3</v>
      </c>
      <c r="AA1724" s="10">
        <v>40.68</v>
      </c>
      <c r="AB1724">
        <v>3.76</v>
      </c>
      <c r="AC1724" t="s">
        <v>3057</v>
      </c>
      <c r="AD1724" t="s">
        <v>3070</v>
      </c>
      <c r="AE1724" t="str">
        <f>IF(Orders[[#This Row],[Discount]]&gt;0, "Discounted", "Non-Discounted")</f>
        <v>Discounted</v>
      </c>
      <c r="AF1724">
        <f>IF(Orders[[#This Row],[Profit]]&lt;0,Orders[[#This Row],[Profit]], 0)</f>
        <v>0</v>
      </c>
      <c r="AG1724">
        <f>IF(Orders[[#This Row],[Profit]]&gt;0,Orders[[#This Row],[Profit]], 0)</f>
        <v>75.010000000000005</v>
      </c>
      <c r="AH1724" s="7">
        <f>IFERROR((Orders[[#This Row],[Sales]]/Orders[[#This Row],[Profit_Prodcut/]])*100, "")</f>
        <v>245.83388881482469</v>
      </c>
      <c r="AI1724" s="9">
        <f>Orders[[#This Row],[Discount]]</f>
        <v>0.02</v>
      </c>
    </row>
    <row r="1725" spans="1:35">
      <c r="A1725">
        <v>22201</v>
      </c>
      <c r="B1725" t="s">
        <v>50</v>
      </c>
      <c r="C1725" s="9">
        <v>0.08</v>
      </c>
      <c r="D1725" s="7">
        <v>2267.2199999999998</v>
      </c>
      <c r="E1725">
        <v>178.47</v>
      </c>
      <c r="F1725">
        <v>19.989999999999998</v>
      </c>
      <c r="G1725">
        <v>3036</v>
      </c>
      <c r="H1725" t="s">
        <v>2746</v>
      </c>
      <c r="I1725" t="s">
        <v>52</v>
      </c>
      <c r="J1725" t="s">
        <v>43</v>
      </c>
      <c r="K1725" t="s">
        <v>32</v>
      </c>
      <c r="L1725" t="s">
        <v>144</v>
      </c>
      <c r="M1725" t="s">
        <v>62</v>
      </c>
      <c r="N1725" t="s">
        <v>531</v>
      </c>
      <c r="O1725">
        <v>0.55000000000000004</v>
      </c>
      <c r="P1725" t="s">
        <v>36</v>
      </c>
      <c r="Q1725" t="s">
        <v>64</v>
      </c>
      <c r="R1725" t="s">
        <v>2661</v>
      </c>
      <c r="S1725" t="s">
        <v>2747</v>
      </c>
      <c r="T1725">
        <v>58554</v>
      </c>
      <c r="U1725" s="1">
        <v>42076</v>
      </c>
      <c r="V1725" s="1">
        <v>42079</v>
      </c>
      <c r="W1725">
        <v>22</v>
      </c>
      <c r="X1725" s="6">
        <v>3802.01</v>
      </c>
      <c r="Y1725">
        <v>89130</v>
      </c>
      <c r="Z1725">
        <v>3</v>
      </c>
      <c r="AA1725" s="10">
        <v>59.63</v>
      </c>
      <c r="AB1725">
        <v>330.61</v>
      </c>
      <c r="AC1725" t="s">
        <v>3062</v>
      </c>
      <c r="AD1725" t="s">
        <v>3070</v>
      </c>
      <c r="AE1725" t="str">
        <f>IF(Orders[[#This Row],[Discount]]&gt;0, "Discounted", "Non-Discounted")</f>
        <v>Discounted</v>
      </c>
      <c r="AF1725">
        <f>IF(Orders[[#This Row],[Profit]]&lt;0,Orders[[#This Row],[Profit]], 0)</f>
        <v>0</v>
      </c>
      <c r="AG1725">
        <f>IF(Orders[[#This Row],[Profit]]&gt;0,Orders[[#This Row],[Profit]], 0)</f>
        <v>2267.2199999999998</v>
      </c>
      <c r="AH1725" s="7">
        <f>IFERROR((Orders[[#This Row],[Sales]]/Orders[[#This Row],[Profit_Prodcut/]])*100, "")</f>
        <v>167.69479803459745</v>
      </c>
      <c r="AI1725" s="9">
        <f>Orders[[#This Row],[Discount]]</f>
        <v>0.08</v>
      </c>
    </row>
    <row r="1726" spans="1:35">
      <c r="A1726">
        <v>19381</v>
      </c>
      <c r="B1726" t="s">
        <v>40</v>
      </c>
      <c r="C1726" s="9">
        <v>0.08</v>
      </c>
      <c r="D1726" s="7">
        <v>97.16</v>
      </c>
      <c r="E1726">
        <v>73.98</v>
      </c>
      <c r="F1726">
        <v>4</v>
      </c>
      <c r="G1726">
        <v>3041</v>
      </c>
      <c r="H1726" t="s">
        <v>2749</v>
      </c>
      <c r="I1726" t="s">
        <v>52</v>
      </c>
      <c r="J1726" t="s">
        <v>31</v>
      </c>
      <c r="K1726" t="s">
        <v>80</v>
      </c>
      <c r="L1726" t="s">
        <v>183</v>
      </c>
      <c r="M1726" t="s">
        <v>62</v>
      </c>
      <c r="N1726" t="s">
        <v>375</v>
      </c>
      <c r="O1726">
        <v>0.77</v>
      </c>
      <c r="P1726" t="s">
        <v>36</v>
      </c>
      <c r="Q1726" t="s">
        <v>64</v>
      </c>
      <c r="R1726" t="s">
        <v>186</v>
      </c>
      <c r="S1726" t="s">
        <v>2003</v>
      </c>
      <c r="T1726">
        <v>67846</v>
      </c>
      <c r="U1726" s="1">
        <v>42139</v>
      </c>
      <c r="V1726" s="1">
        <v>42142</v>
      </c>
      <c r="W1726">
        <v>17</v>
      </c>
      <c r="X1726" s="6">
        <v>1181.67</v>
      </c>
      <c r="Y1726">
        <v>86102</v>
      </c>
      <c r="Z1726">
        <v>3</v>
      </c>
      <c r="AA1726" s="10">
        <v>8.2200000000000006</v>
      </c>
      <c r="AB1726">
        <v>102.75</v>
      </c>
      <c r="AC1726" t="s">
        <v>3060</v>
      </c>
      <c r="AD1726" t="s">
        <v>3070</v>
      </c>
      <c r="AE1726" t="str">
        <f>IF(Orders[[#This Row],[Discount]]&gt;0, "Discounted", "Non-Discounted")</f>
        <v>Discounted</v>
      </c>
      <c r="AF1726">
        <f>IF(Orders[[#This Row],[Profit]]&lt;0,Orders[[#This Row],[Profit]], 0)</f>
        <v>0</v>
      </c>
      <c r="AG1726">
        <f>IF(Orders[[#This Row],[Profit]]&gt;0,Orders[[#This Row],[Profit]], 0)</f>
        <v>97.16</v>
      </c>
      <c r="AH1726" s="7">
        <f>IFERROR((Orders[[#This Row],[Sales]]/Orders[[#This Row],[Profit_Prodcut/]])*100, "")</f>
        <v>1216.2103746397695</v>
      </c>
      <c r="AI1726" s="9">
        <f>Orders[[#This Row],[Discount]]</f>
        <v>0.08</v>
      </c>
    </row>
    <row r="1727" spans="1:35">
      <c r="A1727">
        <v>19382</v>
      </c>
      <c r="B1727" t="s">
        <v>40</v>
      </c>
      <c r="C1727" s="9">
        <v>0.02</v>
      </c>
      <c r="D1727" s="7">
        <v>-20.65</v>
      </c>
      <c r="E1727">
        <v>3.68</v>
      </c>
      <c r="F1727">
        <v>1.32</v>
      </c>
      <c r="G1727">
        <v>3041</v>
      </c>
      <c r="H1727" t="s">
        <v>2749</v>
      </c>
      <c r="I1727" t="s">
        <v>52</v>
      </c>
      <c r="J1727" t="s">
        <v>31</v>
      </c>
      <c r="K1727" t="s">
        <v>32</v>
      </c>
      <c r="L1727" t="s">
        <v>177</v>
      </c>
      <c r="M1727" t="s">
        <v>34</v>
      </c>
      <c r="N1727" t="s">
        <v>842</v>
      </c>
      <c r="O1727">
        <v>0.83</v>
      </c>
      <c r="P1727" t="s">
        <v>36</v>
      </c>
      <c r="Q1727" t="s">
        <v>64</v>
      </c>
      <c r="R1727" t="s">
        <v>186</v>
      </c>
      <c r="S1727" t="s">
        <v>2003</v>
      </c>
      <c r="T1727">
        <v>67846</v>
      </c>
      <c r="U1727" s="1">
        <v>42139</v>
      </c>
      <c r="V1727" s="1">
        <v>42141</v>
      </c>
      <c r="W1727">
        <v>8</v>
      </c>
      <c r="X1727" s="6">
        <v>29.93</v>
      </c>
      <c r="Y1727">
        <v>86102</v>
      </c>
      <c r="Z1727">
        <v>2</v>
      </c>
      <c r="AA1727" s="10">
        <v>-68.989999999999995</v>
      </c>
      <c r="AB1727">
        <v>0.61</v>
      </c>
      <c r="AC1727" t="s">
        <v>3060</v>
      </c>
      <c r="AD1727" t="s">
        <v>3070</v>
      </c>
      <c r="AE1727" t="str">
        <f>IF(Orders[[#This Row],[Discount]]&gt;0, "Discounted", "Non-Discounted")</f>
        <v>Discounted</v>
      </c>
      <c r="AF1727">
        <f>IF(Orders[[#This Row],[Profit]]&lt;0,Orders[[#This Row],[Profit]], 0)</f>
        <v>-20.65</v>
      </c>
      <c r="AG1727">
        <f>IF(Orders[[#This Row],[Profit]]&gt;0,Orders[[#This Row],[Profit]], 0)</f>
        <v>0</v>
      </c>
      <c r="AH1727" s="7" t="str">
        <f>IFERROR((Orders[[#This Row],[Sales]]/Orders[[#This Row],[Profit_Prodcut/]])*100, "")</f>
        <v/>
      </c>
      <c r="AI1727" s="9">
        <f>Orders[[#This Row],[Discount]]</f>
        <v>0.02</v>
      </c>
    </row>
    <row r="1728" spans="1:35">
      <c r="A1728">
        <v>20049</v>
      </c>
      <c r="B1728" t="s">
        <v>59</v>
      </c>
      <c r="C1728" s="9">
        <v>7.0000000000000007E-2</v>
      </c>
      <c r="D1728" s="7">
        <v>67.86</v>
      </c>
      <c r="E1728">
        <v>14.48</v>
      </c>
      <c r="F1728">
        <v>6.46</v>
      </c>
      <c r="G1728">
        <v>3042</v>
      </c>
      <c r="H1728" t="s">
        <v>2750</v>
      </c>
      <c r="I1728" t="s">
        <v>52</v>
      </c>
      <c r="J1728" t="s">
        <v>61</v>
      </c>
      <c r="K1728" t="s">
        <v>32</v>
      </c>
      <c r="L1728" t="s">
        <v>112</v>
      </c>
      <c r="M1728" t="s">
        <v>62</v>
      </c>
      <c r="N1728" t="s">
        <v>2751</v>
      </c>
      <c r="O1728">
        <v>0.38</v>
      </c>
      <c r="P1728" t="s">
        <v>36</v>
      </c>
      <c r="Q1728" t="s">
        <v>64</v>
      </c>
      <c r="R1728" t="s">
        <v>186</v>
      </c>
      <c r="S1728" t="s">
        <v>2752</v>
      </c>
      <c r="T1728">
        <v>67501</v>
      </c>
      <c r="U1728" s="1">
        <v>42039</v>
      </c>
      <c r="V1728" s="1">
        <v>42040</v>
      </c>
      <c r="W1728">
        <v>12</v>
      </c>
      <c r="X1728" s="6">
        <v>171.33</v>
      </c>
      <c r="Y1728">
        <v>86101</v>
      </c>
      <c r="Z1728">
        <v>1</v>
      </c>
      <c r="AA1728" s="10">
        <v>39.61</v>
      </c>
      <c r="AB1728">
        <v>12.9</v>
      </c>
      <c r="AC1728" t="s">
        <v>3059</v>
      </c>
      <c r="AD1728" t="s">
        <v>3070</v>
      </c>
      <c r="AE1728" t="str">
        <f>IF(Orders[[#This Row],[Discount]]&gt;0, "Discounted", "Non-Discounted")</f>
        <v>Discounted</v>
      </c>
      <c r="AF1728">
        <f>IF(Orders[[#This Row],[Profit]]&lt;0,Orders[[#This Row],[Profit]], 0)</f>
        <v>0</v>
      </c>
      <c r="AG1728">
        <f>IF(Orders[[#This Row],[Profit]]&gt;0,Orders[[#This Row],[Profit]], 0)</f>
        <v>67.86</v>
      </c>
      <c r="AH1728" s="7">
        <f>IFERROR((Orders[[#This Row],[Sales]]/Orders[[#This Row],[Profit_Prodcut/]])*100, "")</f>
        <v>252.47568523430593</v>
      </c>
      <c r="AI1728" s="9">
        <f>Orders[[#This Row],[Discount]]</f>
        <v>7.0000000000000007E-2</v>
      </c>
    </row>
    <row r="1729" spans="1:35">
      <c r="A1729">
        <v>21475</v>
      </c>
      <c r="B1729" t="s">
        <v>28</v>
      </c>
      <c r="C1729" s="9">
        <v>0</v>
      </c>
      <c r="D1729" s="7">
        <v>-14.07</v>
      </c>
      <c r="E1729">
        <v>6.48</v>
      </c>
      <c r="F1729">
        <v>5.19</v>
      </c>
      <c r="G1729">
        <v>3045</v>
      </c>
      <c r="H1729" t="s">
        <v>2753</v>
      </c>
      <c r="I1729" t="s">
        <v>52</v>
      </c>
      <c r="J1729" t="s">
        <v>61</v>
      </c>
      <c r="K1729" t="s">
        <v>32</v>
      </c>
      <c r="L1729" t="s">
        <v>96</v>
      </c>
      <c r="M1729" t="s">
        <v>62</v>
      </c>
      <c r="N1729" t="s">
        <v>2754</v>
      </c>
      <c r="O1729">
        <v>0.37</v>
      </c>
      <c r="P1729" t="s">
        <v>36</v>
      </c>
      <c r="Q1729" t="s">
        <v>64</v>
      </c>
      <c r="R1729" t="s">
        <v>186</v>
      </c>
      <c r="S1729" t="s">
        <v>2755</v>
      </c>
      <c r="T1729">
        <v>66048</v>
      </c>
      <c r="U1729" s="1">
        <v>42161</v>
      </c>
      <c r="V1729" s="1">
        <v>42162</v>
      </c>
      <c r="W1729">
        <v>12</v>
      </c>
      <c r="X1729" s="6">
        <v>84.04</v>
      </c>
      <c r="Y1729">
        <v>86104</v>
      </c>
      <c r="Z1729">
        <v>1</v>
      </c>
      <c r="AA1729" s="10">
        <v>-16.75</v>
      </c>
      <c r="AB1729">
        <v>0</v>
      </c>
      <c r="AC1729" t="s">
        <v>3058</v>
      </c>
      <c r="AD1729" t="s">
        <v>3071</v>
      </c>
      <c r="AE1729" t="str">
        <f>IF(Orders[[#This Row],[Discount]]&gt;0, "Discounted", "Non-Discounted")</f>
        <v>Non-Discounted</v>
      </c>
      <c r="AF1729">
        <f>IF(Orders[[#This Row],[Profit]]&lt;0,Orders[[#This Row],[Profit]], 0)</f>
        <v>-14.07</v>
      </c>
      <c r="AG1729">
        <f>IF(Orders[[#This Row],[Profit]]&gt;0,Orders[[#This Row],[Profit]], 0)</f>
        <v>0</v>
      </c>
      <c r="AH1729" s="7" t="str">
        <f>IFERROR((Orders[[#This Row],[Sales]]/Orders[[#This Row],[Profit_Prodcut/]])*100, "")</f>
        <v/>
      </c>
      <c r="AI1729" s="9">
        <f>Orders[[#This Row],[Discount]]</f>
        <v>0</v>
      </c>
    </row>
    <row r="1730" spans="1:35">
      <c r="A1730">
        <v>24415</v>
      </c>
      <c r="B1730" t="s">
        <v>28</v>
      </c>
      <c r="C1730" s="9">
        <v>0.05</v>
      </c>
      <c r="D1730" s="7">
        <v>-78.760000000000005</v>
      </c>
      <c r="E1730">
        <v>120.98</v>
      </c>
      <c r="F1730">
        <v>30</v>
      </c>
      <c r="G1730">
        <v>3046</v>
      </c>
      <c r="H1730" t="s">
        <v>2756</v>
      </c>
      <c r="I1730" t="s">
        <v>42</v>
      </c>
      <c r="J1730" t="s">
        <v>61</v>
      </c>
      <c r="K1730" t="s">
        <v>44</v>
      </c>
      <c r="L1730" t="s">
        <v>45</v>
      </c>
      <c r="M1730" t="s">
        <v>46</v>
      </c>
      <c r="N1730" t="s">
        <v>1344</v>
      </c>
      <c r="O1730">
        <v>0.64</v>
      </c>
      <c r="P1730" t="s">
        <v>36</v>
      </c>
      <c r="Q1730" t="s">
        <v>64</v>
      </c>
      <c r="R1730" t="s">
        <v>186</v>
      </c>
      <c r="S1730" t="s">
        <v>2757</v>
      </c>
      <c r="T1730">
        <v>66209</v>
      </c>
      <c r="U1730" s="1">
        <v>42047</v>
      </c>
      <c r="V1730" s="1">
        <v>42049</v>
      </c>
      <c r="W1730">
        <v>2</v>
      </c>
      <c r="X1730" s="6">
        <v>251.06</v>
      </c>
      <c r="Y1730">
        <v>86103</v>
      </c>
      <c r="Z1730">
        <v>2</v>
      </c>
      <c r="AA1730" s="10">
        <v>-31.37</v>
      </c>
      <c r="AB1730">
        <v>13.21</v>
      </c>
      <c r="AC1730" t="s">
        <v>3059</v>
      </c>
      <c r="AD1730" t="s">
        <v>3070</v>
      </c>
      <c r="AE1730" t="str">
        <f>IF(Orders[[#This Row],[Discount]]&gt;0, "Discounted", "Non-Discounted")</f>
        <v>Discounted</v>
      </c>
      <c r="AF1730">
        <f>IF(Orders[[#This Row],[Profit]]&lt;0,Orders[[#This Row],[Profit]], 0)</f>
        <v>-78.760000000000005</v>
      </c>
      <c r="AG1730">
        <f>IF(Orders[[#This Row],[Profit]]&gt;0,Orders[[#This Row],[Profit]], 0)</f>
        <v>0</v>
      </c>
      <c r="AH1730" s="7" t="str">
        <f>IFERROR((Orders[[#This Row],[Sales]]/Orders[[#This Row],[Profit_Prodcut/]])*100, "")</f>
        <v/>
      </c>
      <c r="AI1730" s="9">
        <f>Orders[[#This Row],[Discount]]</f>
        <v>0.05</v>
      </c>
    </row>
    <row r="1731" spans="1:35">
      <c r="A1731">
        <v>23188</v>
      </c>
      <c r="B1731" t="s">
        <v>28</v>
      </c>
      <c r="C1731" s="9">
        <v>0.06</v>
      </c>
      <c r="D1731" s="7">
        <v>1167.3800000000001</v>
      </c>
      <c r="E1731">
        <v>276.2</v>
      </c>
      <c r="F1731">
        <v>24.49</v>
      </c>
      <c r="G1731">
        <v>3048</v>
      </c>
      <c r="H1731" t="s">
        <v>2758</v>
      </c>
      <c r="I1731" t="s">
        <v>30</v>
      </c>
      <c r="J1731" t="s">
        <v>31</v>
      </c>
      <c r="K1731" t="s">
        <v>44</v>
      </c>
      <c r="L1731" t="s">
        <v>45</v>
      </c>
      <c r="M1731" t="s">
        <v>239</v>
      </c>
      <c r="N1731" t="s">
        <v>441</v>
      </c>
      <c r="O1731">
        <v>0.51883000000000001</v>
      </c>
      <c r="P1731" t="s">
        <v>36</v>
      </c>
      <c r="Q1731" t="s">
        <v>37</v>
      </c>
      <c r="R1731" t="s">
        <v>48</v>
      </c>
      <c r="S1731" t="s">
        <v>2759</v>
      </c>
      <c r="T1731">
        <v>94704</v>
      </c>
      <c r="U1731" s="1">
        <v>42068</v>
      </c>
      <c r="V1731" s="1">
        <v>42070</v>
      </c>
      <c r="W1731">
        <v>10</v>
      </c>
      <c r="X1731" s="6">
        <v>2610.56</v>
      </c>
      <c r="Y1731">
        <v>89789</v>
      </c>
      <c r="Z1731">
        <v>2</v>
      </c>
      <c r="AA1731" s="10">
        <v>44.72</v>
      </c>
      <c r="AB1731">
        <v>166.63</v>
      </c>
      <c r="AC1731" t="s">
        <v>3062</v>
      </c>
      <c r="AD1731" t="s">
        <v>3070</v>
      </c>
      <c r="AE1731" t="str">
        <f>IF(Orders[[#This Row],[Discount]]&gt;0, "Discounted", "Non-Discounted")</f>
        <v>Discounted</v>
      </c>
      <c r="AF1731">
        <f>IF(Orders[[#This Row],[Profit]]&lt;0,Orders[[#This Row],[Profit]], 0)</f>
        <v>0</v>
      </c>
      <c r="AG1731">
        <f>IF(Orders[[#This Row],[Profit]]&gt;0,Orders[[#This Row],[Profit]], 0)</f>
        <v>1167.3800000000001</v>
      </c>
      <c r="AH1731" s="7">
        <f>IFERROR((Orders[[#This Row],[Sales]]/Orders[[#This Row],[Profit_Prodcut/]])*100, "")</f>
        <v>223.62555466086448</v>
      </c>
      <c r="AI1731" s="9">
        <f>Orders[[#This Row],[Discount]]</f>
        <v>0.06</v>
      </c>
    </row>
    <row r="1732" spans="1:35">
      <c r="A1732">
        <v>25904</v>
      </c>
      <c r="B1732" t="s">
        <v>59</v>
      </c>
      <c r="C1732" s="9">
        <v>0.06</v>
      </c>
      <c r="D1732" s="7">
        <v>402.07</v>
      </c>
      <c r="E1732">
        <v>125.99</v>
      </c>
      <c r="F1732">
        <v>2.5</v>
      </c>
      <c r="G1732">
        <v>3053</v>
      </c>
      <c r="H1732" t="s">
        <v>2760</v>
      </c>
      <c r="I1732" t="s">
        <v>52</v>
      </c>
      <c r="J1732" t="s">
        <v>31</v>
      </c>
      <c r="K1732" t="s">
        <v>80</v>
      </c>
      <c r="L1732" t="s">
        <v>81</v>
      </c>
      <c r="M1732" t="s">
        <v>62</v>
      </c>
      <c r="N1732" t="s">
        <v>1150</v>
      </c>
      <c r="O1732">
        <v>0.6</v>
      </c>
      <c r="P1732" t="s">
        <v>36</v>
      </c>
      <c r="Q1732" t="s">
        <v>139</v>
      </c>
      <c r="R1732" t="s">
        <v>616</v>
      </c>
      <c r="S1732" t="s">
        <v>322</v>
      </c>
      <c r="T1732">
        <v>42071</v>
      </c>
      <c r="U1732" s="1">
        <v>42038</v>
      </c>
      <c r="V1732" s="1">
        <v>42040</v>
      </c>
      <c r="W1732">
        <v>11</v>
      </c>
      <c r="X1732" s="6">
        <v>1173.76</v>
      </c>
      <c r="Y1732">
        <v>86662</v>
      </c>
      <c r="Z1732">
        <v>2</v>
      </c>
      <c r="AA1732" s="10">
        <v>34.25</v>
      </c>
      <c r="AB1732">
        <v>74.92</v>
      </c>
      <c r="AC1732" t="s">
        <v>3059</v>
      </c>
      <c r="AD1732" t="s">
        <v>3070</v>
      </c>
      <c r="AE1732" t="str">
        <f>IF(Orders[[#This Row],[Discount]]&gt;0, "Discounted", "Non-Discounted")</f>
        <v>Discounted</v>
      </c>
      <c r="AF1732">
        <f>IF(Orders[[#This Row],[Profit]]&lt;0,Orders[[#This Row],[Profit]], 0)</f>
        <v>0</v>
      </c>
      <c r="AG1732">
        <f>IF(Orders[[#This Row],[Profit]]&gt;0,Orders[[#This Row],[Profit]], 0)</f>
        <v>402.07</v>
      </c>
      <c r="AH1732" s="7">
        <f>IFERROR((Orders[[#This Row],[Sales]]/Orders[[#This Row],[Profit_Prodcut/]])*100, "")</f>
        <v>291.92926604820053</v>
      </c>
      <c r="AI1732" s="9">
        <f>Orders[[#This Row],[Discount]]</f>
        <v>0.06</v>
      </c>
    </row>
    <row r="1733" spans="1:35">
      <c r="A1733">
        <v>20516</v>
      </c>
      <c r="B1733" t="s">
        <v>59</v>
      </c>
      <c r="C1733" s="9">
        <v>7.0000000000000007E-2</v>
      </c>
      <c r="D1733" s="7">
        <v>11.95</v>
      </c>
      <c r="E1733">
        <v>8.33</v>
      </c>
      <c r="F1733">
        <v>1.99</v>
      </c>
      <c r="G1733">
        <v>3063</v>
      </c>
      <c r="H1733" t="s">
        <v>2761</v>
      </c>
      <c r="I1733" t="s">
        <v>52</v>
      </c>
      <c r="J1733" t="s">
        <v>117</v>
      </c>
      <c r="K1733" t="s">
        <v>80</v>
      </c>
      <c r="L1733" t="s">
        <v>183</v>
      </c>
      <c r="M1733" t="s">
        <v>54</v>
      </c>
      <c r="N1733" t="s">
        <v>417</v>
      </c>
      <c r="O1733">
        <v>0.52</v>
      </c>
      <c r="P1733" t="s">
        <v>36</v>
      </c>
      <c r="Q1733" t="s">
        <v>37</v>
      </c>
      <c r="R1733" t="s">
        <v>38</v>
      </c>
      <c r="S1733" t="s">
        <v>2762</v>
      </c>
      <c r="T1733">
        <v>98034</v>
      </c>
      <c r="U1733" s="1">
        <v>42061</v>
      </c>
      <c r="V1733" s="1">
        <v>42063</v>
      </c>
      <c r="W1733">
        <v>6</v>
      </c>
      <c r="X1733" s="6">
        <v>50.28</v>
      </c>
      <c r="Y1733">
        <v>88447</v>
      </c>
      <c r="Z1733">
        <v>2</v>
      </c>
      <c r="AA1733" s="10">
        <v>23.77</v>
      </c>
      <c r="AB1733">
        <v>3.78</v>
      </c>
      <c r="AC1733" t="s">
        <v>3059</v>
      </c>
      <c r="AD1733" t="s">
        <v>3070</v>
      </c>
      <c r="AE1733" t="str">
        <f>IF(Orders[[#This Row],[Discount]]&gt;0, "Discounted", "Non-Discounted")</f>
        <v>Discounted</v>
      </c>
      <c r="AF1733">
        <f>IF(Orders[[#This Row],[Profit]]&lt;0,Orders[[#This Row],[Profit]], 0)</f>
        <v>0</v>
      </c>
      <c r="AG1733">
        <f>IF(Orders[[#This Row],[Profit]]&gt;0,Orders[[#This Row],[Profit]], 0)</f>
        <v>11.95</v>
      </c>
      <c r="AH1733" s="7">
        <f>IFERROR((Orders[[#This Row],[Sales]]/Orders[[#This Row],[Profit_Prodcut/]])*100, "")</f>
        <v>420.75313807531387</v>
      </c>
      <c r="AI1733" s="9">
        <f>Orders[[#This Row],[Discount]]</f>
        <v>7.0000000000000007E-2</v>
      </c>
    </row>
    <row r="1734" spans="1:35">
      <c r="A1734">
        <v>20517</v>
      </c>
      <c r="B1734" t="s">
        <v>59</v>
      </c>
      <c r="C1734" s="9">
        <v>0.03</v>
      </c>
      <c r="D1734" s="7">
        <v>1773.61</v>
      </c>
      <c r="E1734">
        <v>499.99</v>
      </c>
      <c r="F1734">
        <v>24.49</v>
      </c>
      <c r="G1734">
        <v>3063</v>
      </c>
      <c r="H1734" t="s">
        <v>2761</v>
      </c>
      <c r="I1734" t="s">
        <v>52</v>
      </c>
      <c r="J1734" t="s">
        <v>117</v>
      </c>
      <c r="K1734" t="s">
        <v>80</v>
      </c>
      <c r="L1734" t="s">
        <v>590</v>
      </c>
      <c r="M1734" t="s">
        <v>239</v>
      </c>
      <c r="N1734" t="s">
        <v>2763</v>
      </c>
      <c r="O1734">
        <v>0.36</v>
      </c>
      <c r="P1734" t="s">
        <v>36</v>
      </c>
      <c r="Q1734" t="s">
        <v>37</v>
      </c>
      <c r="R1734" t="s">
        <v>38</v>
      </c>
      <c r="S1734" t="s">
        <v>2762</v>
      </c>
      <c r="T1734">
        <v>98034</v>
      </c>
      <c r="U1734" s="1">
        <v>42061</v>
      </c>
      <c r="V1734" s="1">
        <v>42062</v>
      </c>
      <c r="W1734">
        <v>5</v>
      </c>
      <c r="X1734" s="6">
        <v>2570.4499999999998</v>
      </c>
      <c r="Y1734">
        <v>88447</v>
      </c>
      <c r="Z1734">
        <v>1</v>
      </c>
      <c r="AA1734" s="10">
        <v>69</v>
      </c>
      <c r="AB1734">
        <v>79.5</v>
      </c>
      <c r="AC1734" t="s">
        <v>3059</v>
      </c>
      <c r="AD1734" t="s">
        <v>3070</v>
      </c>
      <c r="AE1734" t="str">
        <f>IF(Orders[[#This Row],[Discount]]&gt;0, "Discounted", "Non-Discounted")</f>
        <v>Discounted</v>
      </c>
      <c r="AF1734">
        <f>IF(Orders[[#This Row],[Profit]]&lt;0,Orders[[#This Row],[Profit]], 0)</f>
        <v>0</v>
      </c>
      <c r="AG1734">
        <f>IF(Orders[[#This Row],[Profit]]&gt;0,Orders[[#This Row],[Profit]], 0)</f>
        <v>1773.61</v>
      </c>
      <c r="AH1734" s="7">
        <f>IFERROR((Orders[[#This Row],[Sales]]/Orders[[#This Row],[Profit_Prodcut/]])*100, "")</f>
        <v>144.92757708853694</v>
      </c>
      <c r="AI1734" s="9">
        <f>Orders[[#This Row],[Discount]]</f>
        <v>0.03</v>
      </c>
    </row>
    <row r="1735" spans="1:35">
      <c r="A1735">
        <v>19652</v>
      </c>
      <c r="B1735" t="s">
        <v>40</v>
      </c>
      <c r="C1735" s="9">
        <v>0.03</v>
      </c>
      <c r="D1735" s="7">
        <v>4.18</v>
      </c>
      <c r="E1735">
        <v>20.99</v>
      </c>
      <c r="F1735">
        <v>0.99</v>
      </c>
      <c r="G1735">
        <v>3063</v>
      </c>
      <c r="H1735" t="s">
        <v>2761</v>
      </c>
      <c r="I1735" t="s">
        <v>52</v>
      </c>
      <c r="J1735" t="s">
        <v>117</v>
      </c>
      <c r="K1735" t="s">
        <v>80</v>
      </c>
      <c r="L1735" t="s">
        <v>81</v>
      </c>
      <c r="M1735" t="s">
        <v>34</v>
      </c>
      <c r="N1735" t="s">
        <v>599</v>
      </c>
      <c r="O1735">
        <v>0.56999999999999995</v>
      </c>
      <c r="P1735" t="s">
        <v>36</v>
      </c>
      <c r="Q1735" t="s">
        <v>37</v>
      </c>
      <c r="R1735" t="s">
        <v>38</v>
      </c>
      <c r="S1735" t="s">
        <v>2762</v>
      </c>
      <c r="T1735">
        <v>98034</v>
      </c>
      <c r="U1735" s="1">
        <v>42148</v>
      </c>
      <c r="V1735" s="1">
        <v>42150</v>
      </c>
      <c r="W1735">
        <v>9</v>
      </c>
      <c r="X1735" s="6">
        <v>158.87</v>
      </c>
      <c r="Y1735">
        <v>88449</v>
      </c>
      <c r="Z1735">
        <v>2</v>
      </c>
      <c r="AA1735" s="10">
        <v>2.63</v>
      </c>
      <c r="AB1735">
        <v>4.91</v>
      </c>
      <c r="AC1735" t="s">
        <v>3060</v>
      </c>
      <c r="AD1735" t="s">
        <v>3070</v>
      </c>
      <c r="AE1735" t="str">
        <f>IF(Orders[[#This Row],[Discount]]&gt;0, "Discounted", "Non-Discounted")</f>
        <v>Discounted</v>
      </c>
      <c r="AF1735">
        <f>IF(Orders[[#This Row],[Profit]]&lt;0,Orders[[#This Row],[Profit]], 0)</f>
        <v>0</v>
      </c>
      <c r="AG1735">
        <f>IF(Orders[[#This Row],[Profit]]&gt;0,Orders[[#This Row],[Profit]], 0)</f>
        <v>4.18</v>
      </c>
      <c r="AH1735" s="7">
        <f>IFERROR((Orders[[#This Row],[Sales]]/Orders[[#This Row],[Profit_Prodcut/]])*100, "")</f>
        <v>3800.7177033492821</v>
      </c>
      <c r="AI1735" s="9">
        <f>Orders[[#This Row],[Discount]]</f>
        <v>0.03</v>
      </c>
    </row>
    <row r="1736" spans="1:35">
      <c r="A1736">
        <v>23811</v>
      </c>
      <c r="B1736" t="s">
        <v>109</v>
      </c>
      <c r="C1736" s="9">
        <v>0.03</v>
      </c>
      <c r="D1736" s="7">
        <v>39.130000000000003</v>
      </c>
      <c r="E1736">
        <v>6.45</v>
      </c>
      <c r="F1736">
        <v>1.34</v>
      </c>
      <c r="G1736">
        <v>3064</v>
      </c>
      <c r="H1736" t="s">
        <v>2764</v>
      </c>
      <c r="I1736" t="s">
        <v>52</v>
      </c>
      <c r="J1736" t="s">
        <v>117</v>
      </c>
      <c r="K1736" t="s">
        <v>32</v>
      </c>
      <c r="L1736" t="s">
        <v>96</v>
      </c>
      <c r="M1736" t="s">
        <v>34</v>
      </c>
      <c r="N1736" t="s">
        <v>2765</v>
      </c>
      <c r="O1736">
        <v>0.36</v>
      </c>
      <c r="P1736" t="s">
        <v>36</v>
      </c>
      <c r="Q1736" t="s">
        <v>37</v>
      </c>
      <c r="R1736" t="s">
        <v>38</v>
      </c>
      <c r="S1736" t="s">
        <v>2766</v>
      </c>
      <c r="T1736">
        <v>98503</v>
      </c>
      <c r="U1736" s="1">
        <v>42018</v>
      </c>
      <c r="V1736" s="1">
        <v>42023</v>
      </c>
      <c r="W1736">
        <v>9</v>
      </c>
      <c r="X1736" s="6">
        <v>56.71</v>
      </c>
      <c r="Y1736">
        <v>88448</v>
      </c>
      <c r="Z1736">
        <v>5</v>
      </c>
      <c r="AA1736" s="10">
        <v>69</v>
      </c>
      <c r="AB1736">
        <v>1.75</v>
      </c>
      <c r="AC1736" t="s">
        <v>3057</v>
      </c>
      <c r="AD1736" t="s">
        <v>3070</v>
      </c>
      <c r="AE1736" t="str">
        <f>IF(Orders[[#This Row],[Discount]]&gt;0, "Discounted", "Non-Discounted")</f>
        <v>Discounted</v>
      </c>
      <c r="AF1736">
        <f>IF(Orders[[#This Row],[Profit]]&lt;0,Orders[[#This Row],[Profit]], 0)</f>
        <v>0</v>
      </c>
      <c r="AG1736">
        <f>IF(Orders[[#This Row],[Profit]]&gt;0,Orders[[#This Row],[Profit]], 0)</f>
        <v>39.130000000000003</v>
      </c>
      <c r="AH1736" s="7">
        <f>IFERROR((Orders[[#This Row],[Sales]]/Orders[[#This Row],[Profit_Prodcut/]])*100, "")</f>
        <v>144.92716585739839</v>
      </c>
      <c r="AI1736" s="9">
        <f>Orders[[#This Row],[Discount]]</f>
        <v>0.03</v>
      </c>
    </row>
    <row r="1737" spans="1:35">
      <c r="A1737">
        <v>25239</v>
      </c>
      <c r="B1737" t="s">
        <v>40</v>
      </c>
      <c r="C1737" s="9">
        <v>0.06</v>
      </c>
      <c r="D1737" s="7">
        <v>1660.92</v>
      </c>
      <c r="E1737">
        <v>355.98</v>
      </c>
      <c r="F1737">
        <v>58.92</v>
      </c>
      <c r="G1737">
        <v>3067</v>
      </c>
      <c r="H1737" t="s">
        <v>2767</v>
      </c>
      <c r="I1737" t="s">
        <v>42</v>
      </c>
      <c r="J1737" t="s">
        <v>117</v>
      </c>
      <c r="K1737" t="s">
        <v>44</v>
      </c>
      <c r="L1737" t="s">
        <v>45</v>
      </c>
      <c r="M1737" t="s">
        <v>46</v>
      </c>
      <c r="N1737" t="s">
        <v>1296</v>
      </c>
      <c r="O1737">
        <v>0.64</v>
      </c>
      <c r="P1737" t="s">
        <v>36</v>
      </c>
      <c r="Q1737" t="s">
        <v>56</v>
      </c>
      <c r="R1737" t="s">
        <v>157</v>
      </c>
      <c r="S1737" t="s">
        <v>2768</v>
      </c>
      <c r="T1737">
        <v>44515</v>
      </c>
      <c r="U1737" s="1">
        <v>42065</v>
      </c>
      <c r="V1737" s="1">
        <v>42066</v>
      </c>
      <c r="W1737">
        <v>14</v>
      </c>
      <c r="X1737" s="6">
        <v>5086.08</v>
      </c>
      <c r="Y1737">
        <v>91376</v>
      </c>
      <c r="Z1737">
        <v>1</v>
      </c>
      <c r="AA1737" s="10">
        <v>32.659999999999997</v>
      </c>
      <c r="AB1737">
        <v>324.64</v>
      </c>
      <c r="AC1737" t="s">
        <v>3062</v>
      </c>
      <c r="AD1737" t="s">
        <v>3070</v>
      </c>
      <c r="AE1737" t="str">
        <f>IF(Orders[[#This Row],[Discount]]&gt;0, "Discounted", "Non-Discounted")</f>
        <v>Discounted</v>
      </c>
      <c r="AF1737">
        <f>IF(Orders[[#This Row],[Profit]]&lt;0,Orders[[#This Row],[Profit]], 0)</f>
        <v>0</v>
      </c>
      <c r="AG1737">
        <f>IF(Orders[[#This Row],[Profit]]&gt;0,Orders[[#This Row],[Profit]], 0)</f>
        <v>1660.92</v>
      </c>
      <c r="AH1737" s="7">
        <f>IFERROR((Orders[[#This Row],[Sales]]/Orders[[#This Row],[Profit_Prodcut/]])*100, "")</f>
        <v>306.22064879705221</v>
      </c>
      <c r="AI1737" s="9">
        <f>Orders[[#This Row],[Discount]]</f>
        <v>0.06</v>
      </c>
    </row>
    <row r="1738" spans="1:35">
      <c r="A1738">
        <v>21027</v>
      </c>
      <c r="B1738" t="s">
        <v>28</v>
      </c>
      <c r="C1738" s="9">
        <v>0.03</v>
      </c>
      <c r="D1738" s="7">
        <v>638.03</v>
      </c>
      <c r="E1738">
        <v>120.98</v>
      </c>
      <c r="F1738">
        <v>30</v>
      </c>
      <c r="G1738">
        <v>3069</v>
      </c>
      <c r="H1738" t="s">
        <v>2769</v>
      </c>
      <c r="I1738" t="s">
        <v>42</v>
      </c>
      <c r="J1738" t="s">
        <v>117</v>
      </c>
      <c r="K1738" t="s">
        <v>44</v>
      </c>
      <c r="L1738" t="s">
        <v>45</v>
      </c>
      <c r="M1738" t="s">
        <v>46</v>
      </c>
      <c r="N1738" t="s">
        <v>1344</v>
      </c>
      <c r="O1738">
        <v>0.64</v>
      </c>
      <c r="P1738" t="s">
        <v>36</v>
      </c>
      <c r="Q1738" t="s">
        <v>64</v>
      </c>
      <c r="R1738" t="s">
        <v>65</v>
      </c>
      <c r="S1738" t="s">
        <v>2770</v>
      </c>
      <c r="T1738">
        <v>55128</v>
      </c>
      <c r="U1738" s="1">
        <v>42156</v>
      </c>
      <c r="V1738" s="1">
        <v>42158</v>
      </c>
      <c r="W1738">
        <v>15</v>
      </c>
      <c r="X1738" s="6">
        <v>1894.45</v>
      </c>
      <c r="Y1738">
        <v>88191</v>
      </c>
      <c r="Z1738">
        <v>2</v>
      </c>
      <c r="AA1738" s="10">
        <v>33.68</v>
      </c>
      <c r="AB1738">
        <v>58.59</v>
      </c>
      <c r="AC1738" t="s">
        <v>3058</v>
      </c>
      <c r="AD1738" t="s">
        <v>3070</v>
      </c>
      <c r="AE1738" t="str">
        <f>IF(Orders[[#This Row],[Discount]]&gt;0, "Discounted", "Non-Discounted")</f>
        <v>Discounted</v>
      </c>
      <c r="AF1738">
        <f>IF(Orders[[#This Row],[Profit]]&lt;0,Orders[[#This Row],[Profit]], 0)</f>
        <v>0</v>
      </c>
      <c r="AG1738">
        <f>IF(Orders[[#This Row],[Profit]]&gt;0,Orders[[#This Row],[Profit]], 0)</f>
        <v>638.03</v>
      </c>
      <c r="AH1738" s="7">
        <f>IFERROR((Orders[[#This Row],[Sales]]/Orders[[#This Row],[Profit_Prodcut/]])*100, "")</f>
        <v>296.9217748381738</v>
      </c>
      <c r="AI1738" s="9">
        <f>Orders[[#This Row],[Discount]]</f>
        <v>0.03</v>
      </c>
    </row>
    <row r="1739" spans="1:35">
      <c r="A1739">
        <v>21028</v>
      </c>
      <c r="B1739" t="s">
        <v>28</v>
      </c>
      <c r="C1739" s="9">
        <v>0.01</v>
      </c>
      <c r="D1739" s="7">
        <v>138.5</v>
      </c>
      <c r="E1739">
        <v>15.68</v>
      </c>
      <c r="F1739">
        <v>3.73</v>
      </c>
      <c r="G1739">
        <v>3069</v>
      </c>
      <c r="H1739" t="s">
        <v>2769</v>
      </c>
      <c r="I1739" t="s">
        <v>52</v>
      </c>
      <c r="J1739" t="s">
        <v>117</v>
      </c>
      <c r="K1739" t="s">
        <v>44</v>
      </c>
      <c r="L1739" t="s">
        <v>53</v>
      </c>
      <c r="M1739" t="s">
        <v>54</v>
      </c>
      <c r="N1739" t="s">
        <v>2382</v>
      </c>
      <c r="O1739">
        <v>0.46</v>
      </c>
      <c r="P1739" t="s">
        <v>36</v>
      </c>
      <c r="Q1739" t="s">
        <v>64</v>
      </c>
      <c r="R1739" t="s">
        <v>65</v>
      </c>
      <c r="S1739" t="s">
        <v>2770</v>
      </c>
      <c r="T1739">
        <v>55128</v>
      </c>
      <c r="U1739" s="1">
        <v>42156</v>
      </c>
      <c r="V1739" s="1">
        <v>42158</v>
      </c>
      <c r="W1739">
        <v>12</v>
      </c>
      <c r="X1739" s="6">
        <v>200.72</v>
      </c>
      <c r="Y1739">
        <v>88191</v>
      </c>
      <c r="Z1739">
        <v>2</v>
      </c>
      <c r="AA1739" s="10">
        <v>69</v>
      </c>
      <c r="AB1739">
        <v>2.0299999999999998</v>
      </c>
      <c r="AC1739" t="s">
        <v>3058</v>
      </c>
      <c r="AD1739" t="s">
        <v>3070</v>
      </c>
      <c r="AE1739" t="str">
        <f>IF(Orders[[#This Row],[Discount]]&gt;0, "Discounted", "Non-Discounted")</f>
        <v>Discounted</v>
      </c>
      <c r="AF1739">
        <f>IF(Orders[[#This Row],[Profit]]&lt;0,Orders[[#This Row],[Profit]], 0)</f>
        <v>0</v>
      </c>
      <c r="AG1739">
        <f>IF(Orders[[#This Row],[Profit]]&gt;0,Orders[[#This Row],[Profit]], 0)</f>
        <v>138.5</v>
      </c>
      <c r="AH1739" s="7">
        <f>IFERROR((Orders[[#This Row],[Sales]]/Orders[[#This Row],[Profit_Prodcut/]])*100, "")</f>
        <v>144.92418772563175</v>
      </c>
      <c r="AI1739" s="9">
        <f>Orders[[#This Row],[Discount]]</f>
        <v>0.01</v>
      </c>
    </row>
    <row r="1740" spans="1:35">
      <c r="A1740">
        <v>22213</v>
      </c>
      <c r="B1740" t="s">
        <v>50</v>
      </c>
      <c r="C1740" s="9">
        <v>0.09</v>
      </c>
      <c r="D1740" s="7">
        <v>-6.73</v>
      </c>
      <c r="E1740">
        <v>1.82</v>
      </c>
      <c r="F1740">
        <v>0.83</v>
      </c>
      <c r="G1740">
        <v>3069</v>
      </c>
      <c r="H1740" t="s">
        <v>2769</v>
      </c>
      <c r="I1740" t="s">
        <v>52</v>
      </c>
      <c r="J1740" t="s">
        <v>117</v>
      </c>
      <c r="K1740" t="s">
        <v>32</v>
      </c>
      <c r="L1740" t="s">
        <v>33</v>
      </c>
      <c r="M1740" t="s">
        <v>34</v>
      </c>
      <c r="N1740" t="s">
        <v>2771</v>
      </c>
      <c r="O1740">
        <v>0.56999999999999995</v>
      </c>
      <c r="P1740" t="s">
        <v>36</v>
      </c>
      <c r="Q1740" t="s">
        <v>64</v>
      </c>
      <c r="R1740" t="s">
        <v>65</v>
      </c>
      <c r="S1740" t="s">
        <v>2770</v>
      </c>
      <c r="T1740">
        <v>55128</v>
      </c>
      <c r="U1740" s="1">
        <v>42049</v>
      </c>
      <c r="V1740" s="1">
        <v>42050</v>
      </c>
      <c r="W1740">
        <v>22</v>
      </c>
      <c r="X1740" s="6">
        <v>36.82</v>
      </c>
      <c r="Y1740">
        <v>88192</v>
      </c>
      <c r="Z1740">
        <v>1</v>
      </c>
      <c r="AA1740" s="10">
        <v>-18.29</v>
      </c>
      <c r="AB1740">
        <v>3.64</v>
      </c>
      <c r="AC1740" t="s">
        <v>3059</v>
      </c>
      <c r="AD1740" t="s">
        <v>3070</v>
      </c>
      <c r="AE1740" t="str">
        <f>IF(Orders[[#This Row],[Discount]]&gt;0, "Discounted", "Non-Discounted")</f>
        <v>Discounted</v>
      </c>
      <c r="AF1740">
        <f>IF(Orders[[#This Row],[Profit]]&lt;0,Orders[[#This Row],[Profit]], 0)</f>
        <v>-6.73</v>
      </c>
      <c r="AG1740">
        <f>IF(Orders[[#This Row],[Profit]]&gt;0,Orders[[#This Row],[Profit]], 0)</f>
        <v>0</v>
      </c>
      <c r="AH1740" s="7" t="str">
        <f>IFERROR((Orders[[#This Row],[Sales]]/Orders[[#This Row],[Profit_Prodcut/]])*100, "")</f>
        <v/>
      </c>
      <c r="AI1740" s="9">
        <f>Orders[[#This Row],[Discount]]</f>
        <v>0.09</v>
      </c>
    </row>
    <row r="1741" spans="1:35">
      <c r="A1741">
        <v>2063</v>
      </c>
      <c r="B1741" t="s">
        <v>109</v>
      </c>
      <c r="C1741" s="9">
        <v>0.06</v>
      </c>
      <c r="D1741" s="7">
        <v>-25.38</v>
      </c>
      <c r="E1741">
        <v>19.23</v>
      </c>
      <c r="F1741">
        <v>6.15</v>
      </c>
      <c r="G1741">
        <v>3075</v>
      </c>
      <c r="H1741" t="s">
        <v>2772</v>
      </c>
      <c r="I1741" t="s">
        <v>52</v>
      </c>
      <c r="J1741" t="s">
        <v>31</v>
      </c>
      <c r="K1741" t="s">
        <v>44</v>
      </c>
      <c r="L1741" t="s">
        <v>53</v>
      </c>
      <c r="M1741" t="s">
        <v>54</v>
      </c>
      <c r="N1741" t="s">
        <v>475</v>
      </c>
      <c r="O1741">
        <v>0.44</v>
      </c>
      <c r="P1741" t="s">
        <v>36</v>
      </c>
      <c r="Q1741" t="s">
        <v>37</v>
      </c>
      <c r="R1741" t="s">
        <v>48</v>
      </c>
      <c r="S1741" t="s">
        <v>666</v>
      </c>
      <c r="T1741">
        <v>90061</v>
      </c>
      <c r="U1741" s="1">
        <v>42063</v>
      </c>
      <c r="V1741" s="1">
        <v>42063</v>
      </c>
      <c r="W1741">
        <v>4</v>
      </c>
      <c r="X1741" s="6">
        <v>84.6</v>
      </c>
      <c r="Y1741">
        <v>14756</v>
      </c>
      <c r="Z1741">
        <v>0</v>
      </c>
      <c r="AA1741" s="10">
        <v>-30</v>
      </c>
      <c r="AB1741">
        <v>5.4</v>
      </c>
      <c r="AC1741" t="s">
        <v>3059</v>
      </c>
      <c r="AD1741" t="s">
        <v>3070</v>
      </c>
      <c r="AE1741" t="str">
        <f>IF(Orders[[#This Row],[Discount]]&gt;0, "Discounted", "Non-Discounted")</f>
        <v>Discounted</v>
      </c>
      <c r="AF1741">
        <f>IF(Orders[[#This Row],[Profit]]&lt;0,Orders[[#This Row],[Profit]], 0)</f>
        <v>-25.38</v>
      </c>
      <c r="AG1741">
        <f>IF(Orders[[#This Row],[Profit]]&gt;0,Orders[[#This Row],[Profit]], 0)</f>
        <v>0</v>
      </c>
      <c r="AH1741" s="7" t="str">
        <f>IFERROR((Orders[[#This Row],[Sales]]/Orders[[#This Row],[Profit_Prodcut/]])*100, "")</f>
        <v/>
      </c>
      <c r="AI1741" s="9">
        <f>Orders[[#This Row],[Discount]]</f>
        <v>0.06</v>
      </c>
    </row>
    <row r="1742" spans="1:35">
      <c r="A1742">
        <v>19739</v>
      </c>
      <c r="B1742" t="s">
        <v>59</v>
      </c>
      <c r="C1742" s="9">
        <v>0</v>
      </c>
      <c r="D1742" s="7">
        <v>-203.27</v>
      </c>
      <c r="E1742">
        <v>137.47999999999999</v>
      </c>
      <c r="F1742">
        <v>32.18</v>
      </c>
      <c r="G1742">
        <v>3076</v>
      </c>
      <c r="H1742" t="s">
        <v>2773</v>
      </c>
      <c r="I1742" t="s">
        <v>42</v>
      </c>
      <c r="J1742" t="s">
        <v>61</v>
      </c>
      <c r="K1742" t="s">
        <v>44</v>
      </c>
      <c r="L1742" t="s">
        <v>194</v>
      </c>
      <c r="M1742" t="s">
        <v>124</v>
      </c>
      <c r="N1742" t="s">
        <v>2774</v>
      </c>
      <c r="O1742">
        <v>0.78</v>
      </c>
      <c r="P1742" t="s">
        <v>36</v>
      </c>
      <c r="Q1742" t="s">
        <v>56</v>
      </c>
      <c r="R1742" t="s">
        <v>157</v>
      </c>
      <c r="S1742" t="s">
        <v>2775</v>
      </c>
      <c r="T1742">
        <v>44224</v>
      </c>
      <c r="U1742" s="1">
        <v>42011</v>
      </c>
      <c r="V1742" s="1">
        <v>42012</v>
      </c>
      <c r="W1742">
        <v>2</v>
      </c>
      <c r="X1742" s="6">
        <v>296.75</v>
      </c>
      <c r="Y1742">
        <v>88241</v>
      </c>
      <c r="Z1742">
        <v>1</v>
      </c>
      <c r="AA1742" s="10">
        <v>-68.5</v>
      </c>
      <c r="AB1742">
        <v>0</v>
      </c>
      <c r="AC1742" t="s">
        <v>3057</v>
      </c>
      <c r="AD1742" t="s">
        <v>3071</v>
      </c>
      <c r="AE1742" t="str">
        <f>IF(Orders[[#This Row],[Discount]]&gt;0, "Discounted", "Non-Discounted")</f>
        <v>Non-Discounted</v>
      </c>
      <c r="AF1742">
        <f>IF(Orders[[#This Row],[Profit]]&lt;0,Orders[[#This Row],[Profit]], 0)</f>
        <v>-203.27</v>
      </c>
      <c r="AG1742">
        <f>IF(Orders[[#This Row],[Profit]]&gt;0,Orders[[#This Row],[Profit]], 0)</f>
        <v>0</v>
      </c>
      <c r="AH1742" s="7" t="str">
        <f>IFERROR((Orders[[#This Row],[Sales]]/Orders[[#This Row],[Profit_Prodcut/]])*100, "")</f>
        <v/>
      </c>
      <c r="AI1742" s="9">
        <f>Orders[[#This Row],[Discount]]</f>
        <v>0</v>
      </c>
    </row>
    <row r="1743" spans="1:35">
      <c r="A1743">
        <v>23816</v>
      </c>
      <c r="B1743" t="s">
        <v>59</v>
      </c>
      <c r="C1743" s="9">
        <v>7.0000000000000007E-2</v>
      </c>
      <c r="D1743" s="7">
        <v>-807.59</v>
      </c>
      <c r="E1743">
        <v>300.97000000000003</v>
      </c>
      <c r="F1743">
        <v>7.18</v>
      </c>
      <c r="G1743">
        <v>3077</v>
      </c>
      <c r="H1743" t="s">
        <v>2776</v>
      </c>
      <c r="I1743" t="s">
        <v>52</v>
      </c>
      <c r="J1743" t="s">
        <v>61</v>
      </c>
      <c r="K1743" t="s">
        <v>80</v>
      </c>
      <c r="L1743" t="s">
        <v>183</v>
      </c>
      <c r="M1743" t="s">
        <v>62</v>
      </c>
      <c r="N1743" t="s">
        <v>1091</v>
      </c>
      <c r="O1743">
        <v>0.48</v>
      </c>
      <c r="P1743" t="s">
        <v>36</v>
      </c>
      <c r="Q1743" t="s">
        <v>56</v>
      </c>
      <c r="R1743" t="s">
        <v>157</v>
      </c>
      <c r="S1743" t="s">
        <v>2777</v>
      </c>
      <c r="T1743">
        <v>44136</v>
      </c>
      <c r="U1743" s="1">
        <v>42131</v>
      </c>
      <c r="V1743" s="1">
        <v>42133</v>
      </c>
      <c r="W1743">
        <v>2</v>
      </c>
      <c r="X1743" s="6">
        <v>582.20000000000005</v>
      </c>
      <c r="Y1743">
        <v>88239</v>
      </c>
      <c r="Z1743">
        <v>2</v>
      </c>
      <c r="AA1743" s="10">
        <v>-138.71</v>
      </c>
      <c r="AB1743">
        <v>43.82</v>
      </c>
      <c r="AC1743" t="s">
        <v>3060</v>
      </c>
      <c r="AD1743" t="s">
        <v>3070</v>
      </c>
      <c r="AE1743" t="str">
        <f>IF(Orders[[#This Row],[Discount]]&gt;0, "Discounted", "Non-Discounted")</f>
        <v>Discounted</v>
      </c>
      <c r="AF1743">
        <f>IF(Orders[[#This Row],[Profit]]&lt;0,Orders[[#This Row],[Profit]], 0)</f>
        <v>-807.59</v>
      </c>
      <c r="AG1743">
        <f>IF(Orders[[#This Row],[Profit]]&gt;0,Orders[[#This Row],[Profit]], 0)</f>
        <v>0</v>
      </c>
      <c r="AH1743" s="7" t="str">
        <f>IFERROR((Orders[[#This Row],[Sales]]/Orders[[#This Row],[Profit_Prodcut/]])*100, "")</f>
        <v/>
      </c>
      <c r="AI1743" s="9">
        <f>Orders[[#This Row],[Discount]]</f>
        <v>7.0000000000000007E-2</v>
      </c>
    </row>
    <row r="1744" spans="1:35">
      <c r="A1744">
        <v>25489</v>
      </c>
      <c r="B1744" t="s">
        <v>40</v>
      </c>
      <c r="C1744" s="9">
        <v>0.04</v>
      </c>
      <c r="D1744" s="7">
        <v>118.63</v>
      </c>
      <c r="E1744">
        <v>35.44</v>
      </c>
      <c r="F1744">
        <v>5.09</v>
      </c>
      <c r="G1744">
        <v>3078</v>
      </c>
      <c r="H1744" t="s">
        <v>2778</v>
      </c>
      <c r="I1744" t="s">
        <v>52</v>
      </c>
      <c r="J1744" t="s">
        <v>61</v>
      </c>
      <c r="K1744" t="s">
        <v>32</v>
      </c>
      <c r="L1744" t="s">
        <v>96</v>
      </c>
      <c r="M1744" t="s">
        <v>62</v>
      </c>
      <c r="N1744" t="s">
        <v>2779</v>
      </c>
      <c r="O1744">
        <v>0.38</v>
      </c>
      <c r="P1744" t="s">
        <v>36</v>
      </c>
      <c r="Q1744" t="s">
        <v>56</v>
      </c>
      <c r="R1744" t="s">
        <v>157</v>
      </c>
      <c r="S1744" t="s">
        <v>2780</v>
      </c>
      <c r="T1744">
        <v>43615</v>
      </c>
      <c r="U1744" s="1">
        <v>42166</v>
      </c>
      <c r="V1744" s="1">
        <v>42166</v>
      </c>
      <c r="W1744">
        <v>5</v>
      </c>
      <c r="X1744" s="6">
        <v>171.93</v>
      </c>
      <c r="Y1744">
        <v>88240</v>
      </c>
      <c r="Z1744">
        <v>0</v>
      </c>
      <c r="AA1744" s="10">
        <v>69</v>
      </c>
      <c r="AB1744">
        <v>7.16</v>
      </c>
      <c r="AC1744" t="s">
        <v>3058</v>
      </c>
      <c r="AD1744" t="s">
        <v>3070</v>
      </c>
      <c r="AE1744" t="str">
        <f>IF(Orders[[#This Row],[Discount]]&gt;0, "Discounted", "Non-Discounted")</f>
        <v>Discounted</v>
      </c>
      <c r="AF1744">
        <f>IF(Orders[[#This Row],[Profit]]&lt;0,Orders[[#This Row],[Profit]], 0)</f>
        <v>0</v>
      </c>
      <c r="AG1744">
        <f>IF(Orders[[#This Row],[Profit]]&gt;0,Orders[[#This Row],[Profit]], 0)</f>
        <v>118.63</v>
      </c>
      <c r="AH1744" s="7">
        <f>IFERROR((Orders[[#This Row],[Sales]]/Orders[[#This Row],[Profit_Prodcut/]])*100, "")</f>
        <v>144.92961308269409</v>
      </c>
      <c r="AI1744" s="9">
        <f>Orders[[#This Row],[Discount]]</f>
        <v>0.04</v>
      </c>
    </row>
    <row r="1745" spans="1:35">
      <c r="A1745">
        <v>25490</v>
      </c>
      <c r="B1745" t="s">
        <v>40</v>
      </c>
      <c r="C1745" s="9">
        <v>0.08</v>
      </c>
      <c r="D1745" s="7">
        <v>23.3</v>
      </c>
      <c r="E1745">
        <v>3.98</v>
      </c>
      <c r="F1745">
        <v>0.7</v>
      </c>
      <c r="G1745">
        <v>3078</v>
      </c>
      <c r="H1745" t="s">
        <v>2778</v>
      </c>
      <c r="I1745" t="s">
        <v>52</v>
      </c>
      <c r="J1745" t="s">
        <v>61</v>
      </c>
      <c r="K1745" t="s">
        <v>32</v>
      </c>
      <c r="L1745" t="s">
        <v>33</v>
      </c>
      <c r="M1745" t="s">
        <v>34</v>
      </c>
      <c r="N1745" t="s">
        <v>2742</v>
      </c>
      <c r="O1745">
        <v>0.52</v>
      </c>
      <c r="P1745" t="s">
        <v>36</v>
      </c>
      <c r="Q1745" t="s">
        <v>56</v>
      </c>
      <c r="R1745" t="s">
        <v>157</v>
      </c>
      <c r="S1745" t="s">
        <v>2780</v>
      </c>
      <c r="T1745">
        <v>43615</v>
      </c>
      <c r="U1745" s="1">
        <v>42166</v>
      </c>
      <c r="V1745" s="1">
        <v>42169</v>
      </c>
      <c r="W1745">
        <v>9</v>
      </c>
      <c r="X1745" s="6">
        <v>35.19</v>
      </c>
      <c r="Y1745">
        <v>88240</v>
      </c>
      <c r="Z1745">
        <v>3</v>
      </c>
      <c r="AA1745" s="10">
        <v>66.22</v>
      </c>
      <c r="AB1745">
        <v>3.06</v>
      </c>
      <c r="AC1745" t="s">
        <v>3058</v>
      </c>
      <c r="AD1745" t="s">
        <v>3070</v>
      </c>
      <c r="AE1745" t="str">
        <f>IF(Orders[[#This Row],[Discount]]&gt;0, "Discounted", "Non-Discounted")</f>
        <v>Discounted</v>
      </c>
      <c r="AF1745">
        <f>IF(Orders[[#This Row],[Profit]]&lt;0,Orders[[#This Row],[Profit]], 0)</f>
        <v>0</v>
      </c>
      <c r="AG1745">
        <f>IF(Orders[[#This Row],[Profit]]&gt;0,Orders[[#This Row],[Profit]], 0)</f>
        <v>23.3</v>
      </c>
      <c r="AH1745" s="7">
        <f>IFERROR((Orders[[#This Row],[Sales]]/Orders[[#This Row],[Profit_Prodcut/]])*100, "")</f>
        <v>151.03004291845491</v>
      </c>
      <c r="AI1745" s="9">
        <f>Orders[[#This Row],[Discount]]</f>
        <v>0.08</v>
      </c>
    </row>
    <row r="1746" spans="1:35">
      <c r="A1746">
        <v>5816</v>
      </c>
      <c r="B1746" t="s">
        <v>59</v>
      </c>
      <c r="C1746" s="9">
        <v>7.0000000000000007E-2</v>
      </c>
      <c r="D1746" s="7">
        <v>-807.59</v>
      </c>
      <c r="E1746">
        <v>300.97000000000003</v>
      </c>
      <c r="F1746">
        <v>7.18</v>
      </c>
      <c r="G1746">
        <v>3079</v>
      </c>
      <c r="H1746" t="s">
        <v>2781</v>
      </c>
      <c r="I1746" t="s">
        <v>52</v>
      </c>
      <c r="J1746" t="s">
        <v>61</v>
      </c>
      <c r="K1746" t="s">
        <v>80</v>
      </c>
      <c r="L1746" t="s">
        <v>183</v>
      </c>
      <c r="M1746" t="s">
        <v>62</v>
      </c>
      <c r="N1746" t="s">
        <v>1091</v>
      </c>
      <c r="O1746">
        <v>0.48</v>
      </c>
      <c r="P1746" t="s">
        <v>36</v>
      </c>
      <c r="Q1746" t="s">
        <v>56</v>
      </c>
      <c r="R1746" t="s">
        <v>237</v>
      </c>
      <c r="S1746" t="s">
        <v>1321</v>
      </c>
      <c r="T1746">
        <v>19112</v>
      </c>
      <c r="U1746" s="1">
        <v>42131</v>
      </c>
      <c r="V1746" s="1">
        <v>42133</v>
      </c>
      <c r="W1746">
        <v>7</v>
      </c>
      <c r="X1746" s="6">
        <v>2037.69</v>
      </c>
      <c r="Y1746">
        <v>41253</v>
      </c>
      <c r="Z1746">
        <v>2</v>
      </c>
      <c r="AA1746" s="10">
        <v>-39.630000000000003</v>
      </c>
      <c r="AB1746">
        <v>153.37</v>
      </c>
      <c r="AC1746" t="s">
        <v>3060</v>
      </c>
      <c r="AD1746" t="s">
        <v>3070</v>
      </c>
      <c r="AE1746" t="str">
        <f>IF(Orders[[#This Row],[Discount]]&gt;0, "Discounted", "Non-Discounted")</f>
        <v>Discounted</v>
      </c>
      <c r="AF1746">
        <f>IF(Orders[[#This Row],[Profit]]&lt;0,Orders[[#This Row],[Profit]], 0)</f>
        <v>-807.59</v>
      </c>
      <c r="AG1746">
        <f>IF(Orders[[#This Row],[Profit]]&gt;0,Orders[[#This Row],[Profit]], 0)</f>
        <v>0</v>
      </c>
      <c r="AH1746" s="7" t="str">
        <f>IFERROR((Orders[[#This Row],[Sales]]/Orders[[#This Row],[Profit_Prodcut/]])*100, "")</f>
        <v/>
      </c>
      <c r="AI1746" s="9">
        <f>Orders[[#This Row],[Discount]]</f>
        <v>7.0000000000000007E-2</v>
      </c>
    </row>
    <row r="1747" spans="1:35">
      <c r="A1747">
        <v>7489</v>
      </c>
      <c r="B1747" t="s">
        <v>40</v>
      </c>
      <c r="C1747" s="9">
        <v>0.04</v>
      </c>
      <c r="D1747" s="7">
        <v>150.72</v>
      </c>
      <c r="E1747">
        <v>35.44</v>
      </c>
      <c r="F1747">
        <v>5.09</v>
      </c>
      <c r="G1747">
        <v>3079</v>
      </c>
      <c r="H1747" t="s">
        <v>2781</v>
      </c>
      <c r="I1747" t="s">
        <v>52</v>
      </c>
      <c r="J1747" t="s">
        <v>61</v>
      </c>
      <c r="K1747" t="s">
        <v>32</v>
      </c>
      <c r="L1747" t="s">
        <v>96</v>
      </c>
      <c r="M1747" t="s">
        <v>62</v>
      </c>
      <c r="N1747" t="s">
        <v>2779</v>
      </c>
      <c r="O1747">
        <v>0.38</v>
      </c>
      <c r="P1747" t="s">
        <v>36</v>
      </c>
      <c r="Q1747" t="s">
        <v>56</v>
      </c>
      <c r="R1747" t="s">
        <v>237</v>
      </c>
      <c r="S1747" t="s">
        <v>1321</v>
      </c>
      <c r="T1747">
        <v>19112</v>
      </c>
      <c r="U1747" s="1">
        <v>42166</v>
      </c>
      <c r="V1747" s="1">
        <v>42166</v>
      </c>
      <c r="W1747">
        <v>21</v>
      </c>
      <c r="X1747" s="6">
        <v>722.1</v>
      </c>
      <c r="Y1747">
        <v>53476</v>
      </c>
      <c r="Z1747">
        <v>0</v>
      </c>
      <c r="AA1747" s="10">
        <v>20.87</v>
      </c>
      <c r="AB1747">
        <v>30.09</v>
      </c>
      <c r="AC1747" t="s">
        <v>3058</v>
      </c>
      <c r="AD1747" t="s">
        <v>3070</v>
      </c>
      <c r="AE1747" t="str">
        <f>IF(Orders[[#This Row],[Discount]]&gt;0, "Discounted", "Non-Discounted")</f>
        <v>Discounted</v>
      </c>
      <c r="AF1747">
        <f>IF(Orders[[#This Row],[Profit]]&lt;0,Orders[[#This Row],[Profit]], 0)</f>
        <v>0</v>
      </c>
      <c r="AG1747">
        <f>IF(Orders[[#This Row],[Profit]]&gt;0,Orders[[#This Row],[Profit]], 0)</f>
        <v>150.72</v>
      </c>
      <c r="AH1747" s="7">
        <f>IFERROR((Orders[[#This Row],[Sales]]/Orders[[#This Row],[Profit_Prodcut/]])*100, "")</f>
        <v>479.10031847133763</v>
      </c>
      <c r="AI1747" s="9">
        <f>Orders[[#This Row],[Discount]]</f>
        <v>0.04</v>
      </c>
    </row>
    <row r="1748" spans="1:35">
      <c r="A1748">
        <v>7490</v>
      </c>
      <c r="B1748" t="s">
        <v>40</v>
      </c>
      <c r="C1748" s="9">
        <v>0.08</v>
      </c>
      <c r="D1748" s="7">
        <v>19.420000000000002</v>
      </c>
      <c r="E1748">
        <v>3.98</v>
      </c>
      <c r="F1748">
        <v>0.7</v>
      </c>
      <c r="G1748">
        <v>3079</v>
      </c>
      <c r="H1748" t="s">
        <v>2781</v>
      </c>
      <c r="I1748" t="s">
        <v>52</v>
      </c>
      <c r="J1748" t="s">
        <v>61</v>
      </c>
      <c r="K1748" t="s">
        <v>32</v>
      </c>
      <c r="L1748" t="s">
        <v>33</v>
      </c>
      <c r="M1748" t="s">
        <v>34</v>
      </c>
      <c r="N1748" t="s">
        <v>2742</v>
      </c>
      <c r="O1748">
        <v>0.52</v>
      </c>
      <c r="P1748" t="s">
        <v>36</v>
      </c>
      <c r="Q1748" t="s">
        <v>56</v>
      </c>
      <c r="R1748" t="s">
        <v>237</v>
      </c>
      <c r="S1748" t="s">
        <v>1321</v>
      </c>
      <c r="T1748">
        <v>19112</v>
      </c>
      <c r="U1748" s="1">
        <v>42166</v>
      </c>
      <c r="V1748" s="1">
        <v>42169</v>
      </c>
      <c r="W1748">
        <v>36</v>
      </c>
      <c r="X1748" s="6">
        <v>140.78</v>
      </c>
      <c r="Y1748">
        <v>53476</v>
      </c>
      <c r="Z1748">
        <v>3</v>
      </c>
      <c r="AA1748" s="10">
        <v>13.79</v>
      </c>
      <c r="AB1748">
        <v>12.24</v>
      </c>
      <c r="AC1748" t="s">
        <v>3058</v>
      </c>
      <c r="AD1748" t="s">
        <v>3070</v>
      </c>
      <c r="AE1748" t="str">
        <f>IF(Orders[[#This Row],[Discount]]&gt;0, "Discounted", "Non-Discounted")</f>
        <v>Discounted</v>
      </c>
      <c r="AF1748">
        <f>IF(Orders[[#This Row],[Profit]]&lt;0,Orders[[#This Row],[Profit]], 0)</f>
        <v>0</v>
      </c>
      <c r="AG1748">
        <f>IF(Orders[[#This Row],[Profit]]&gt;0,Orders[[#This Row],[Profit]], 0)</f>
        <v>19.420000000000002</v>
      </c>
      <c r="AH1748" s="7">
        <f>IFERROR((Orders[[#This Row],[Sales]]/Orders[[#This Row],[Profit_Prodcut/]])*100, "")</f>
        <v>724.92276004119458</v>
      </c>
      <c r="AI1748" s="9">
        <f>Orders[[#This Row],[Discount]]</f>
        <v>0.08</v>
      </c>
    </row>
    <row r="1749" spans="1:35">
      <c r="A1749">
        <v>7491</v>
      </c>
      <c r="B1749" t="s">
        <v>40</v>
      </c>
      <c r="C1749" s="9">
        <v>0.01</v>
      </c>
      <c r="D1749" s="7">
        <v>3.13</v>
      </c>
      <c r="E1749">
        <v>1.76</v>
      </c>
      <c r="F1749">
        <v>0.7</v>
      </c>
      <c r="G1749">
        <v>3079</v>
      </c>
      <c r="H1749" t="s">
        <v>2781</v>
      </c>
      <c r="I1749" t="s">
        <v>52</v>
      </c>
      <c r="J1749" t="s">
        <v>61</v>
      </c>
      <c r="K1749" t="s">
        <v>32</v>
      </c>
      <c r="L1749" t="s">
        <v>33</v>
      </c>
      <c r="M1749" t="s">
        <v>34</v>
      </c>
      <c r="N1749" t="s">
        <v>130</v>
      </c>
      <c r="O1749">
        <v>0.56000000000000005</v>
      </c>
      <c r="P1749" t="s">
        <v>36</v>
      </c>
      <c r="Q1749" t="s">
        <v>56</v>
      </c>
      <c r="R1749" t="s">
        <v>237</v>
      </c>
      <c r="S1749" t="s">
        <v>1321</v>
      </c>
      <c r="T1749">
        <v>19112</v>
      </c>
      <c r="U1749" s="1">
        <v>42166</v>
      </c>
      <c r="V1749" s="1">
        <v>42167</v>
      </c>
      <c r="W1749">
        <v>71</v>
      </c>
      <c r="X1749" s="6">
        <v>129.72</v>
      </c>
      <c r="Y1749">
        <v>53476</v>
      </c>
      <c r="Z1749">
        <v>1</v>
      </c>
      <c r="AA1749" s="10">
        <v>2.41</v>
      </c>
      <c r="AB1749">
        <v>1.31</v>
      </c>
      <c r="AC1749" t="s">
        <v>3058</v>
      </c>
      <c r="AD1749" t="s">
        <v>3070</v>
      </c>
      <c r="AE1749" t="str">
        <f>IF(Orders[[#This Row],[Discount]]&gt;0, "Discounted", "Non-Discounted")</f>
        <v>Discounted</v>
      </c>
      <c r="AF1749">
        <f>IF(Orders[[#This Row],[Profit]]&lt;0,Orders[[#This Row],[Profit]], 0)</f>
        <v>0</v>
      </c>
      <c r="AG1749">
        <f>IF(Orders[[#This Row],[Profit]]&gt;0,Orders[[#This Row],[Profit]], 0)</f>
        <v>3.13</v>
      </c>
      <c r="AH1749" s="7">
        <f>IFERROR((Orders[[#This Row],[Sales]]/Orders[[#This Row],[Profit_Prodcut/]])*100, "")</f>
        <v>4144.4089456869006</v>
      </c>
      <c r="AI1749" s="9">
        <f>Orders[[#This Row],[Discount]]</f>
        <v>0.01</v>
      </c>
    </row>
    <row r="1750" spans="1:35">
      <c r="A1750">
        <v>7492</v>
      </c>
      <c r="B1750" t="s">
        <v>40</v>
      </c>
      <c r="C1750" s="9">
        <v>0.01</v>
      </c>
      <c r="D1750" s="7">
        <v>1141.07</v>
      </c>
      <c r="E1750">
        <v>193.17</v>
      </c>
      <c r="F1750">
        <v>19.989999999999998</v>
      </c>
      <c r="G1750">
        <v>3079</v>
      </c>
      <c r="H1750" t="s">
        <v>2781</v>
      </c>
      <c r="I1750" t="s">
        <v>30</v>
      </c>
      <c r="J1750" t="s">
        <v>61</v>
      </c>
      <c r="K1750" t="s">
        <v>32</v>
      </c>
      <c r="L1750" t="s">
        <v>144</v>
      </c>
      <c r="M1750" t="s">
        <v>62</v>
      </c>
      <c r="N1750" t="s">
        <v>1525</v>
      </c>
      <c r="O1750">
        <v>0.71</v>
      </c>
      <c r="P1750" t="s">
        <v>36</v>
      </c>
      <c r="Q1750" t="s">
        <v>56</v>
      </c>
      <c r="R1750" t="s">
        <v>237</v>
      </c>
      <c r="S1750" t="s">
        <v>1321</v>
      </c>
      <c r="T1750">
        <v>19112</v>
      </c>
      <c r="U1750" s="1">
        <v>42166</v>
      </c>
      <c r="V1750" s="1">
        <v>42166</v>
      </c>
      <c r="W1750">
        <v>63</v>
      </c>
      <c r="X1750" s="6">
        <v>12190.98</v>
      </c>
      <c r="Y1750">
        <v>53476</v>
      </c>
      <c r="Z1750">
        <v>0</v>
      </c>
      <c r="AA1750" s="10">
        <v>9.36</v>
      </c>
      <c r="AB1750">
        <v>123.14</v>
      </c>
      <c r="AC1750" t="s">
        <v>3058</v>
      </c>
      <c r="AD1750" t="s">
        <v>3070</v>
      </c>
      <c r="AE1750" t="str">
        <f>IF(Orders[[#This Row],[Discount]]&gt;0, "Discounted", "Non-Discounted")</f>
        <v>Discounted</v>
      </c>
      <c r="AF1750">
        <f>IF(Orders[[#This Row],[Profit]]&lt;0,Orders[[#This Row],[Profit]], 0)</f>
        <v>0</v>
      </c>
      <c r="AG1750">
        <f>IF(Orders[[#This Row],[Profit]]&gt;0,Orders[[#This Row],[Profit]], 0)</f>
        <v>1141.07</v>
      </c>
      <c r="AH1750" s="7">
        <f>IFERROR((Orders[[#This Row],[Sales]]/Orders[[#This Row],[Profit_Prodcut/]])*100, "")</f>
        <v>1068.381431463451</v>
      </c>
      <c r="AI1750" s="9">
        <f>Orders[[#This Row],[Discount]]</f>
        <v>0.01</v>
      </c>
    </row>
    <row r="1751" spans="1:35">
      <c r="A1751">
        <v>1739</v>
      </c>
      <c r="B1751" t="s">
        <v>59</v>
      </c>
      <c r="C1751" s="9">
        <v>0</v>
      </c>
      <c r="D1751" s="7">
        <v>-203.27</v>
      </c>
      <c r="E1751">
        <v>137.47999999999999</v>
      </c>
      <c r="F1751">
        <v>32.18</v>
      </c>
      <c r="G1751">
        <v>3079</v>
      </c>
      <c r="H1751" t="s">
        <v>2781</v>
      </c>
      <c r="I1751" t="s">
        <v>42</v>
      </c>
      <c r="J1751" t="s">
        <v>61</v>
      </c>
      <c r="K1751" t="s">
        <v>44</v>
      </c>
      <c r="L1751" t="s">
        <v>194</v>
      </c>
      <c r="M1751" t="s">
        <v>124</v>
      </c>
      <c r="N1751" t="s">
        <v>2774</v>
      </c>
      <c r="O1751">
        <v>0.78</v>
      </c>
      <c r="P1751" t="s">
        <v>36</v>
      </c>
      <c r="Q1751" t="s">
        <v>56</v>
      </c>
      <c r="R1751" t="s">
        <v>237</v>
      </c>
      <c r="S1751" t="s">
        <v>1321</v>
      </c>
      <c r="T1751">
        <v>19112</v>
      </c>
      <c r="U1751" s="1">
        <v>42011</v>
      </c>
      <c r="V1751" s="1">
        <v>42012</v>
      </c>
      <c r="W1751">
        <v>10</v>
      </c>
      <c r="X1751" s="6">
        <v>1483.76</v>
      </c>
      <c r="Y1751">
        <v>12480</v>
      </c>
      <c r="Z1751">
        <v>1</v>
      </c>
      <c r="AA1751" s="10">
        <v>-13.7</v>
      </c>
      <c r="AB1751">
        <v>0</v>
      </c>
      <c r="AC1751" t="s">
        <v>3057</v>
      </c>
      <c r="AD1751" t="s">
        <v>3071</v>
      </c>
      <c r="AE1751" t="str">
        <f>IF(Orders[[#This Row],[Discount]]&gt;0, "Discounted", "Non-Discounted")</f>
        <v>Non-Discounted</v>
      </c>
      <c r="AF1751">
        <f>IF(Orders[[#This Row],[Profit]]&lt;0,Orders[[#This Row],[Profit]], 0)</f>
        <v>-203.27</v>
      </c>
      <c r="AG1751">
        <f>IF(Orders[[#This Row],[Profit]]&gt;0,Orders[[#This Row],[Profit]], 0)</f>
        <v>0</v>
      </c>
      <c r="AH1751" s="7" t="str">
        <f>IFERROR((Orders[[#This Row],[Sales]]/Orders[[#This Row],[Profit_Prodcut/]])*100, "")</f>
        <v/>
      </c>
      <c r="AI1751" s="9">
        <f>Orders[[#This Row],[Discount]]</f>
        <v>0</v>
      </c>
    </row>
    <row r="1752" spans="1:35">
      <c r="A1752">
        <v>6807</v>
      </c>
      <c r="B1752" t="s">
        <v>50</v>
      </c>
      <c r="C1752" s="9">
        <v>0</v>
      </c>
      <c r="D1752" s="7">
        <v>10.01</v>
      </c>
      <c r="E1752">
        <v>2.21</v>
      </c>
      <c r="F1752">
        <v>1</v>
      </c>
      <c r="G1752">
        <v>3079</v>
      </c>
      <c r="H1752" t="s">
        <v>2781</v>
      </c>
      <c r="I1752" t="s">
        <v>30</v>
      </c>
      <c r="J1752" t="s">
        <v>61</v>
      </c>
      <c r="K1752" t="s">
        <v>32</v>
      </c>
      <c r="L1752" t="s">
        <v>33</v>
      </c>
      <c r="M1752" t="s">
        <v>34</v>
      </c>
      <c r="N1752" t="s">
        <v>2782</v>
      </c>
      <c r="O1752">
        <v>0.38</v>
      </c>
      <c r="P1752" t="s">
        <v>36</v>
      </c>
      <c r="Q1752" t="s">
        <v>56</v>
      </c>
      <c r="R1752" t="s">
        <v>237</v>
      </c>
      <c r="S1752" t="s">
        <v>1321</v>
      </c>
      <c r="T1752">
        <v>19112</v>
      </c>
      <c r="U1752" s="1">
        <v>42165</v>
      </c>
      <c r="V1752" s="1">
        <v>42166</v>
      </c>
      <c r="W1752">
        <v>33</v>
      </c>
      <c r="X1752" s="6">
        <v>87.18</v>
      </c>
      <c r="Y1752">
        <v>48483</v>
      </c>
      <c r="Z1752">
        <v>1</v>
      </c>
      <c r="AA1752" s="10">
        <v>11.48</v>
      </c>
      <c r="AB1752">
        <v>0</v>
      </c>
      <c r="AC1752" t="s">
        <v>3058</v>
      </c>
      <c r="AD1752" t="s">
        <v>3071</v>
      </c>
      <c r="AE1752" t="str">
        <f>IF(Orders[[#This Row],[Discount]]&gt;0, "Discounted", "Non-Discounted")</f>
        <v>Non-Discounted</v>
      </c>
      <c r="AF1752">
        <f>IF(Orders[[#This Row],[Profit]]&lt;0,Orders[[#This Row],[Profit]], 0)</f>
        <v>0</v>
      </c>
      <c r="AG1752">
        <f>IF(Orders[[#This Row],[Profit]]&gt;0,Orders[[#This Row],[Profit]], 0)</f>
        <v>10.01</v>
      </c>
      <c r="AH1752" s="7">
        <f>IFERROR((Orders[[#This Row],[Sales]]/Orders[[#This Row],[Profit_Prodcut/]])*100, "")</f>
        <v>870.92907092907103</v>
      </c>
      <c r="AI1752" s="9">
        <f>Orders[[#This Row],[Discount]]</f>
        <v>0</v>
      </c>
    </row>
    <row r="1753" spans="1:35">
      <c r="A1753">
        <v>19756</v>
      </c>
      <c r="B1753" t="s">
        <v>28</v>
      </c>
      <c r="C1753" s="9">
        <v>0</v>
      </c>
      <c r="D1753" s="7">
        <v>313.81</v>
      </c>
      <c r="E1753">
        <v>65.989999999999995</v>
      </c>
      <c r="F1753">
        <v>5.99</v>
      </c>
      <c r="G1753">
        <v>3084</v>
      </c>
      <c r="H1753" t="s">
        <v>2783</v>
      </c>
      <c r="I1753" t="s">
        <v>30</v>
      </c>
      <c r="J1753" t="s">
        <v>61</v>
      </c>
      <c r="K1753" t="s">
        <v>80</v>
      </c>
      <c r="L1753" t="s">
        <v>81</v>
      </c>
      <c r="M1753" t="s">
        <v>62</v>
      </c>
      <c r="N1753" t="s">
        <v>2454</v>
      </c>
      <c r="O1753">
        <v>0.57999999999999996</v>
      </c>
      <c r="P1753" t="s">
        <v>36</v>
      </c>
      <c r="Q1753" t="s">
        <v>37</v>
      </c>
      <c r="R1753" t="s">
        <v>38</v>
      </c>
      <c r="S1753" t="s">
        <v>2766</v>
      </c>
      <c r="T1753">
        <v>98503</v>
      </c>
      <c r="U1753" s="1">
        <v>42114</v>
      </c>
      <c r="V1753" s="1">
        <v>42116</v>
      </c>
      <c r="W1753">
        <v>14</v>
      </c>
      <c r="X1753" s="6">
        <v>798.89</v>
      </c>
      <c r="Y1753">
        <v>89879</v>
      </c>
      <c r="Z1753">
        <v>2</v>
      </c>
      <c r="AA1753" s="10">
        <v>39.28</v>
      </c>
      <c r="AB1753">
        <v>0</v>
      </c>
      <c r="AC1753" t="s">
        <v>3061</v>
      </c>
      <c r="AD1753" t="s">
        <v>3071</v>
      </c>
      <c r="AE1753" t="str">
        <f>IF(Orders[[#This Row],[Discount]]&gt;0, "Discounted", "Non-Discounted")</f>
        <v>Non-Discounted</v>
      </c>
      <c r="AF1753">
        <f>IF(Orders[[#This Row],[Profit]]&lt;0,Orders[[#This Row],[Profit]], 0)</f>
        <v>0</v>
      </c>
      <c r="AG1753">
        <f>IF(Orders[[#This Row],[Profit]]&gt;0,Orders[[#This Row],[Profit]], 0)</f>
        <v>313.81</v>
      </c>
      <c r="AH1753" s="7">
        <f>IFERROR((Orders[[#This Row],[Sales]]/Orders[[#This Row],[Profit_Prodcut/]])*100, "")</f>
        <v>254.57761065612948</v>
      </c>
      <c r="AI1753" s="9">
        <f>Orders[[#This Row],[Discount]]</f>
        <v>0</v>
      </c>
    </row>
    <row r="1754" spans="1:35">
      <c r="A1754">
        <v>20589</v>
      </c>
      <c r="B1754" t="s">
        <v>40</v>
      </c>
      <c r="C1754" s="9">
        <v>0.01</v>
      </c>
      <c r="D1754" s="7">
        <v>-39.19</v>
      </c>
      <c r="E1754">
        <v>7.1</v>
      </c>
      <c r="F1754">
        <v>6.05</v>
      </c>
      <c r="G1754">
        <v>3084</v>
      </c>
      <c r="H1754" t="s">
        <v>2783</v>
      </c>
      <c r="I1754" t="s">
        <v>52</v>
      </c>
      <c r="J1754" t="s">
        <v>61</v>
      </c>
      <c r="K1754" t="s">
        <v>32</v>
      </c>
      <c r="L1754" t="s">
        <v>112</v>
      </c>
      <c r="M1754" t="s">
        <v>62</v>
      </c>
      <c r="N1754" t="s">
        <v>654</v>
      </c>
      <c r="O1754">
        <v>0.39</v>
      </c>
      <c r="P1754" t="s">
        <v>36</v>
      </c>
      <c r="Q1754" t="s">
        <v>37</v>
      </c>
      <c r="R1754" t="s">
        <v>38</v>
      </c>
      <c r="S1754" t="s">
        <v>2766</v>
      </c>
      <c r="T1754">
        <v>98503</v>
      </c>
      <c r="U1754" s="1">
        <v>42179</v>
      </c>
      <c r="V1754" s="1">
        <v>42180</v>
      </c>
      <c r="W1754">
        <v>18</v>
      </c>
      <c r="X1754" s="6">
        <v>133.19</v>
      </c>
      <c r="Y1754">
        <v>89880</v>
      </c>
      <c r="Z1754">
        <v>1</v>
      </c>
      <c r="AA1754" s="10">
        <v>-29.42</v>
      </c>
      <c r="AB1754">
        <v>1.35</v>
      </c>
      <c r="AC1754" t="s">
        <v>3058</v>
      </c>
      <c r="AD1754" t="s">
        <v>3070</v>
      </c>
      <c r="AE1754" t="str">
        <f>IF(Orders[[#This Row],[Discount]]&gt;0, "Discounted", "Non-Discounted")</f>
        <v>Discounted</v>
      </c>
      <c r="AF1754">
        <f>IF(Orders[[#This Row],[Profit]]&lt;0,Orders[[#This Row],[Profit]], 0)</f>
        <v>-39.19</v>
      </c>
      <c r="AG1754">
        <f>IF(Orders[[#This Row],[Profit]]&gt;0,Orders[[#This Row],[Profit]], 0)</f>
        <v>0</v>
      </c>
      <c r="AH1754" s="7" t="str">
        <f>IFERROR((Orders[[#This Row],[Sales]]/Orders[[#This Row],[Profit_Prodcut/]])*100, "")</f>
        <v/>
      </c>
      <c r="AI1754" s="9">
        <f>Orders[[#This Row],[Discount]]</f>
        <v>0.01</v>
      </c>
    </row>
    <row r="1755" spans="1:35">
      <c r="A1755">
        <v>20590</v>
      </c>
      <c r="B1755" t="s">
        <v>40</v>
      </c>
      <c r="C1755" s="9">
        <v>0.05</v>
      </c>
      <c r="D1755" s="7">
        <v>-1.89</v>
      </c>
      <c r="E1755">
        <v>18.97</v>
      </c>
      <c r="F1755">
        <v>9.0299999999999994</v>
      </c>
      <c r="G1755">
        <v>3084</v>
      </c>
      <c r="H1755" t="s">
        <v>2783</v>
      </c>
      <c r="I1755" t="s">
        <v>52</v>
      </c>
      <c r="J1755" t="s">
        <v>61</v>
      </c>
      <c r="K1755" t="s">
        <v>32</v>
      </c>
      <c r="L1755" t="s">
        <v>96</v>
      </c>
      <c r="M1755" t="s">
        <v>62</v>
      </c>
      <c r="N1755" t="s">
        <v>778</v>
      </c>
      <c r="O1755">
        <v>0.37</v>
      </c>
      <c r="P1755" t="s">
        <v>36</v>
      </c>
      <c r="Q1755" t="s">
        <v>37</v>
      </c>
      <c r="R1755" t="s">
        <v>38</v>
      </c>
      <c r="S1755" t="s">
        <v>2766</v>
      </c>
      <c r="T1755">
        <v>98503</v>
      </c>
      <c r="U1755" s="1">
        <v>42179</v>
      </c>
      <c r="V1755" s="1">
        <v>42180</v>
      </c>
      <c r="W1755">
        <v>5</v>
      </c>
      <c r="X1755" s="6">
        <v>97.33</v>
      </c>
      <c r="Y1755">
        <v>89880</v>
      </c>
      <c r="Z1755">
        <v>1</v>
      </c>
      <c r="AA1755" s="10">
        <v>-1.94</v>
      </c>
      <c r="AB1755">
        <v>5.12</v>
      </c>
      <c r="AC1755" t="s">
        <v>3058</v>
      </c>
      <c r="AD1755" t="s">
        <v>3070</v>
      </c>
      <c r="AE1755" t="str">
        <f>IF(Orders[[#This Row],[Discount]]&gt;0, "Discounted", "Non-Discounted")</f>
        <v>Discounted</v>
      </c>
      <c r="AF1755">
        <f>IF(Orders[[#This Row],[Profit]]&lt;0,Orders[[#This Row],[Profit]], 0)</f>
        <v>-1.89</v>
      </c>
      <c r="AG1755">
        <f>IF(Orders[[#This Row],[Profit]]&gt;0,Orders[[#This Row],[Profit]], 0)</f>
        <v>0</v>
      </c>
      <c r="AH1755" s="7" t="str">
        <f>IFERROR((Orders[[#This Row],[Sales]]/Orders[[#This Row],[Profit_Prodcut/]])*100, "")</f>
        <v/>
      </c>
      <c r="AI1755" s="9">
        <f>Orders[[#This Row],[Discount]]</f>
        <v>0.05</v>
      </c>
    </row>
    <row r="1756" spans="1:35">
      <c r="A1756">
        <v>20008</v>
      </c>
      <c r="B1756" t="s">
        <v>28</v>
      </c>
      <c r="C1756" s="9">
        <v>0.05</v>
      </c>
      <c r="D1756" s="7">
        <v>4.29</v>
      </c>
      <c r="E1756">
        <v>39.99</v>
      </c>
      <c r="F1756">
        <v>10.25</v>
      </c>
      <c r="G1756">
        <v>3086</v>
      </c>
      <c r="H1756" t="s">
        <v>2784</v>
      </c>
      <c r="I1756" t="s">
        <v>30</v>
      </c>
      <c r="J1756" t="s">
        <v>117</v>
      </c>
      <c r="K1756" t="s">
        <v>80</v>
      </c>
      <c r="L1756" t="s">
        <v>183</v>
      </c>
      <c r="M1756" t="s">
        <v>62</v>
      </c>
      <c r="N1756" t="s">
        <v>2785</v>
      </c>
      <c r="O1756">
        <v>0.55000000000000004</v>
      </c>
      <c r="P1756" t="s">
        <v>36</v>
      </c>
      <c r="Q1756" t="s">
        <v>139</v>
      </c>
      <c r="R1756" t="s">
        <v>365</v>
      </c>
      <c r="S1756" t="s">
        <v>2786</v>
      </c>
      <c r="T1756">
        <v>34287</v>
      </c>
      <c r="U1756" s="1">
        <v>42142</v>
      </c>
      <c r="V1756" s="1">
        <v>42143</v>
      </c>
      <c r="W1756">
        <v>3</v>
      </c>
      <c r="X1756" s="6">
        <v>130.91</v>
      </c>
      <c r="Y1756">
        <v>88380</v>
      </c>
      <c r="Z1756">
        <v>1</v>
      </c>
      <c r="AA1756" s="10">
        <v>3.28</v>
      </c>
      <c r="AB1756">
        <v>6.89</v>
      </c>
      <c r="AC1756" t="s">
        <v>3060</v>
      </c>
      <c r="AD1756" t="s">
        <v>3070</v>
      </c>
      <c r="AE1756" t="str">
        <f>IF(Orders[[#This Row],[Discount]]&gt;0, "Discounted", "Non-Discounted")</f>
        <v>Discounted</v>
      </c>
      <c r="AF1756">
        <f>IF(Orders[[#This Row],[Profit]]&lt;0,Orders[[#This Row],[Profit]], 0)</f>
        <v>0</v>
      </c>
      <c r="AG1756">
        <f>IF(Orders[[#This Row],[Profit]]&gt;0,Orders[[#This Row],[Profit]], 0)</f>
        <v>4.29</v>
      </c>
      <c r="AH1756" s="7">
        <f>IFERROR((Orders[[#This Row],[Sales]]/Orders[[#This Row],[Profit_Prodcut/]])*100, "")</f>
        <v>3051.5151515151515</v>
      </c>
      <c r="AI1756" s="9">
        <f>Orders[[#This Row],[Discount]]</f>
        <v>0.05</v>
      </c>
    </row>
    <row r="1757" spans="1:35">
      <c r="A1757">
        <v>21085</v>
      </c>
      <c r="B1757" t="s">
        <v>109</v>
      </c>
      <c r="C1757" s="9">
        <v>7.0000000000000007E-2</v>
      </c>
      <c r="D1757" s="7">
        <v>-122.77</v>
      </c>
      <c r="E1757">
        <v>49.43</v>
      </c>
      <c r="F1757">
        <v>19.989999999999998</v>
      </c>
      <c r="G1757">
        <v>3089</v>
      </c>
      <c r="H1757" t="s">
        <v>2787</v>
      </c>
      <c r="I1757" t="s">
        <v>52</v>
      </c>
      <c r="J1757" t="s">
        <v>31</v>
      </c>
      <c r="K1757" t="s">
        <v>32</v>
      </c>
      <c r="L1757" t="s">
        <v>260</v>
      </c>
      <c r="M1757" t="s">
        <v>62</v>
      </c>
      <c r="N1757" t="s">
        <v>2788</v>
      </c>
      <c r="O1757">
        <v>0.56999999999999995</v>
      </c>
      <c r="P1757" t="s">
        <v>36</v>
      </c>
      <c r="Q1757" t="s">
        <v>64</v>
      </c>
      <c r="R1757" t="s">
        <v>186</v>
      </c>
      <c r="S1757" t="s">
        <v>2757</v>
      </c>
      <c r="T1757">
        <v>66209</v>
      </c>
      <c r="U1757" s="1">
        <v>42028</v>
      </c>
      <c r="V1757" s="1">
        <v>42033</v>
      </c>
      <c r="W1757">
        <v>6</v>
      </c>
      <c r="X1757" s="6">
        <v>281.82</v>
      </c>
      <c r="Y1757">
        <v>91219</v>
      </c>
      <c r="Z1757">
        <v>5</v>
      </c>
      <c r="AA1757" s="10">
        <v>-43.56</v>
      </c>
      <c r="AB1757">
        <v>21.21</v>
      </c>
      <c r="AC1757" t="s">
        <v>3057</v>
      </c>
      <c r="AD1757" t="s">
        <v>3070</v>
      </c>
      <c r="AE1757" t="str">
        <f>IF(Orders[[#This Row],[Discount]]&gt;0, "Discounted", "Non-Discounted")</f>
        <v>Discounted</v>
      </c>
      <c r="AF1757">
        <f>IF(Orders[[#This Row],[Profit]]&lt;0,Orders[[#This Row],[Profit]], 0)</f>
        <v>-122.77</v>
      </c>
      <c r="AG1757">
        <f>IF(Orders[[#This Row],[Profit]]&gt;0,Orders[[#This Row],[Profit]], 0)</f>
        <v>0</v>
      </c>
      <c r="AH1757" s="7" t="str">
        <f>IFERROR((Orders[[#This Row],[Sales]]/Orders[[#This Row],[Profit_Prodcut/]])*100, "")</f>
        <v/>
      </c>
      <c r="AI1757" s="9">
        <f>Orders[[#This Row],[Discount]]</f>
        <v>7.0000000000000007E-2</v>
      </c>
    </row>
    <row r="1758" spans="1:35">
      <c r="A1758">
        <v>20357</v>
      </c>
      <c r="B1758" t="s">
        <v>50</v>
      </c>
      <c r="C1758" s="9">
        <v>0.09</v>
      </c>
      <c r="D1758" s="7">
        <v>683.96</v>
      </c>
      <c r="E1758">
        <v>207.48</v>
      </c>
      <c r="F1758">
        <v>0.99</v>
      </c>
      <c r="G1758">
        <v>3095</v>
      </c>
      <c r="H1758" t="s">
        <v>2789</v>
      </c>
      <c r="I1758" t="s">
        <v>52</v>
      </c>
      <c r="J1758" t="s">
        <v>117</v>
      </c>
      <c r="K1758" t="s">
        <v>32</v>
      </c>
      <c r="L1758" t="s">
        <v>260</v>
      </c>
      <c r="M1758" t="s">
        <v>62</v>
      </c>
      <c r="N1758" t="s">
        <v>2145</v>
      </c>
      <c r="O1758">
        <v>0.55000000000000004</v>
      </c>
      <c r="P1758" t="s">
        <v>36</v>
      </c>
      <c r="Q1758" t="s">
        <v>56</v>
      </c>
      <c r="R1758" t="s">
        <v>157</v>
      </c>
      <c r="S1758" t="s">
        <v>2790</v>
      </c>
      <c r="T1758">
        <v>45011</v>
      </c>
      <c r="U1758" s="1">
        <v>42023</v>
      </c>
      <c r="V1758" s="1">
        <v>42025</v>
      </c>
      <c r="W1758">
        <v>5</v>
      </c>
      <c r="X1758" s="6">
        <v>991.24</v>
      </c>
      <c r="Y1758">
        <v>86220</v>
      </c>
      <c r="Z1758">
        <v>2</v>
      </c>
      <c r="AA1758" s="10">
        <v>69</v>
      </c>
      <c r="AB1758">
        <v>98.03</v>
      </c>
      <c r="AC1758" t="s">
        <v>3057</v>
      </c>
      <c r="AD1758" t="s">
        <v>3070</v>
      </c>
      <c r="AE1758" t="str">
        <f>IF(Orders[[#This Row],[Discount]]&gt;0, "Discounted", "Non-Discounted")</f>
        <v>Discounted</v>
      </c>
      <c r="AF1758">
        <f>IF(Orders[[#This Row],[Profit]]&lt;0,Orders[[#This Row],[Profit]], 0)</f>
        <v>0</v>
      </c>
      <c r="AG1758">
        <f>IF(Orders[[#This Row],[Profit]]&gt;0,Orders[[#This Row],[Profit]], 0)</f>
        <v>683.96</v>
      </c>
      <c r="AH1758" s="7">
        <f>IFERROR((Orders[[#This Row],[Sales]]/Orders[[#This Row],[Profit_Prodcut/]])*100, "")</f>
        <v>144.92660389496461</v>
      </c>
      <c r="AI1758" s="9">
        <f>Orders[[#This Row],[Discount]]</f>
        <v>0.09</v>
      </c>
    </row>
    <row r="1759" spans="1:35">
      <c r="A1759">
        <v>21235</v>
      </c>
      <c r="B1759" t="s">
        <v>28</v>
      </c>
      <c r="C1759" s="9">
        <v>0.08</v>
      </c>
      <c r="D1759" s="7">
        <v>-16.64</v>
      </c>
      <c r="E1759">
        <v>40.98</v>
      </c>
      <c r="F1759">
        <v>7.2</v>
      </c>
      <c r="G1759">
        <v>3096</v>
      </c>
      <c r="H1759" t="s">
        <v>2791</v>
      </c>
      <c r="I1759" t="s">
        <v>30</v>
      </c>
      <c r="J1759" t="s">
        <v>117</v>
      </c>
      <c r="K1759" t="s">
        <v>32</v>
      </c>
      <c r="L1759" t="s">
        <v>260</v>
      </c>
      <c r="M1759" t="s">
        <v>62</v>
      </c>
      <c r="N1759" t="s">
        <v>2792</v>
      </c>
      <c r="O1759">
        <v>0.6</v>
      </c>
      <c r="P1759" t="s">
        <v>36</v>
      </c>
      <c r="Q1759" t="s">
        <v>56</v>
      </c>
      <c r="R1759" t="s">
        <v>157</v>
      </c>
      <c r="S1759" t="s">
        <v>1736</v>
      </c>
      <c r="T1759">
        <v>43026</v>
      </c>
      <c r="U1759" s="1">
        <v>42148</v>
      </c>
      <c r="V1759" s="1">
        <v>42149</v>
      </c>
      <c r="W1759">
        <v>3</v>
      </c>
      <c r="X1759" s="6">
        <v>119.86</v>
      </c>
      <c r="Y1759">
        <v>86221</v>
      </c>
      <c r="Z1759">
        <v>1</v>
      </c>
      <c r="AA1759" s="10">
        <v>-13.88</v>
      </c>
      <c r="AB1759">
        <v>10.42</v>
      </c>
      <c r="AC1759" t="s">
        <v>3060</v>
      </c>
      <c r="AD1759" t="s">
        <v>3070</v>
      </c>
      <c r="AE1759" t="str">
        <f>IF(Orders[[#This Row],[Discount]]&gt;0, "Discounted", "Non-Discounted")</f>
        <v>Discounted</v>
      </c>
      <c r="AF1759">
        <f>IF(Orders[[#This Row],[Profit]]&lt;0,Orders[[#This Row],[Profit]], 0)</f>
        <v>-16.64</v>
      </c>
      <c r="AG1759">
        <f>IF(Orders[[#This Row],[Profit]]&gt;0,Orders[[#This Row],[Profit]], 0)</f>
        <v>0</v>
      </c>
      <c r="AH1759" s="7" t="str">
        <f>IFERROR((Orders[[#This Row],[Sales]]/Orders[[#This Row],[Profit_Prodcut/]])*100, "")</f>
        <v/>
      </c>
      <c r="AI1759" s="9">
        <f>Orders[[#This Row],[Discount]]</f>
        <v>0.08</v>
      </c>
    </row>
    <row r="1760" spans="1:35">
      <c r="A1760">
        <v>21236</v>
      </c>
      <c r="B1760" t="s">
        <v>28</v>
      </c>
      <c r="C1760" s="9">
        <v>0.08</v>
      </c>
      <c r="D1760" s="7">
        <v>-59.73</v>
      </c>
      <c r="E1760">
        <v>8.1199999999999992</v>
      </c>
      <c r="F1760">
        <v>2.83</v>
      </c>
      <c r="G1760">
        <v>3096</v>
      </c>
      <c r="H1760" t="s">
        <v>2791</v>
      </c>
      <c r="I1760" t="s">
        <v>30</v>
      </c>
      <c r="J1760" t="s">
        <v>117</v>
      </c>
      <c r="K1760" t="s">
        <v>80</v>
      </c>
      <c r="L1760" t="s">
        <v>183</v>
      </c>
      <c r="M1760" t="s">
        <v>54</v>
      </c>
      <c r="N1760" t="s">
        <v>830</v>
      </c>
      <c r="O1760">
        <v>0.77</v>
      </c>
      <c r="P1760" t="s">
        <v>36</v>
      </c>
      <c r="Q1760" t="s">
        <v>56</v>
      </c>
      <c r="R1760" t="s">
        <v>157</v>
      </c>
      <c r="S1760" t="s">
        <v>1736</v>
      </c>
      <c r="T1760">
        <v>43026</v>
      </c>
      <c r="U1760" s="1">
        <v>42148</v>
      </c>
      <c r="V1760" s="1">
        <v>42149</v>
      </c>
      <c r="W1760">
        <v>12</v>
      </c>
      <c r="X1760" s="6">
        <v>98.77</v>
      </c>
      <c r="Y1760">
        <v>86221</v>
      </c>
      <c r="Z1760">
        <v>1</v>
      </c>
      <c r="AA1760" s="10">
        <v>-60.47</v>
      </c>
      <c r="AB1760">
        <v>8.59</v>
      </c>
      <c r="AC1760" t="s">
        <v>3060</v>
      </c>
      <c r="AD1760" t="s">
        <v>3070</v>
      </c>
      <c r="AE1760" t="str">
        <f>IF(Orders[[#This Row],[Discount]]&gt;0, "Discounted", "Non-Discounted")</f>
        <v>Discounted</v>
      </c>
      <c r="AF1760">
        <f>IF(Orders[[#This Row],[Profit]]&lt;0,Orders[[#This Row],[Profit]], 0)</f>
        <v>-59.73</v>
      </c>
      <c r="AG1760">
        <f>IF(Orders[[#This Row],[Profit]]&gt;0,Orders[[#This Row],[Profit]], 0)</f>
        <v>0</v>
      </c>
      <c r="AH1760" s="7" t="str">
        <f>IFERROR((Orders[[#This Row],[Sales]]/Orders[[#This Row],[Profit_Prodcut/]])*100, "")</f>
        <v/>
      </c>
      <c r="AI1760" s="9">
        <f>Orders[[#This Row],[Discount]]</f>
        <v>0.08</v>
      </c>
    </row>
    <row r="1761" spans="1:35">
      <c r="A1761">
        <v>21237</v>
      </c>
      <c r="B1761" t="s">
        <v>28</v>
      </c>
      <c r="C1761" s="9">
        <v>0.02</v>
      </c>
      <c r="D1761" s="7">
        <v>-633.44000000000005</v>
      </c>
      <c r="E1761">
        <v>262.11</v>
      </c>
      <c r="F1761">
        <v>62.74</v>
      </c>
      <c r="G1761">
        <v>3096</v>
      </c>
      <c r="H1761" t="s">
        <v>2791</v>
      </c>
      <c r="I1761" t="s">
        <v>42</v>
      </c>
      <c r="J1761" t="s">
        <v>117</v>
      </c>
      <c r="K1761" t="s">
        <v>44</v>
      </c>
      <c r="L1761" t="s">
        <v>155</v>
      </c>
      <c r="M1761" t="s">
        <v>124</v>
      </c>
      <c r="N1761" t="s">
        <v>2793</v>
      </c>
      <c r="O1761">
        <v>0.75</v>
      </c>
      <c r="P1761" t="s">
        <v>36</v>
      </c>
      <c r="Q1761" t="s">
        <v>56</v>
      </c>
      <c r="R1761" t="s">
        <v>157</v>
      </c>
      <c r="S1761" t="s">
        <v>1736</v>
      </c>
      <c r="T1761">
        <v>43026</v>
      </c>
      <c r="U1761" s="1">
        <v>42148</v>
      </c>
      <c r="V1761" s="1">
        <v>42149</v>
      </c>
      <c r="W1761">
        <v>9</v>
      </c>
      <c r="X1761" s="6">
        <v>2495.35</v>
      </c>
      <c r="Y1761">
        <v>86221</v>
      </c>
      <c r="Z1761">
        <v>1</v>
      </c>
      <c r="AA1761" s="10">
        <v>-25.38</v>
      </c>
      <c r="AB1761">
        <v>50.93</v>
      </c>
      <c r="AC1761" t="s">
        <v>3060</v>
      </c>
      <c r="AD1761" t="s">
        <v>3070</v>
      </c>
      <c r="AE1761" t="str">
        <f>IF(Orders[[#This Row],[Discount]]&gt;0, "Discounted", "Non-Discounted")</f>
        <v>Discounted</v>
      </c>
      <c r="AF1761">
        <f>IF(Orders[[#This Row],[Profit]]&lt;0,Orders[[#This Row],[Profit]], 0)</f>
        <v>-633.44000000000005</v>
      </c>
      <c r="AG1761">
        <f>IF(Orders[[#This Row],[Profit]]&gt;0,Orders[[#This Row],[Profit]], 0)</f>
        <v>0</v>
      </c>
      <c r="AH1761" s="7" t="str">
        <f>IFERROR((Orders[[#This Row],[Sales]]/Orders[[#This Row],[Profit_Prodcut/]])*100, "")</f>
        <v/>
      </c>
      <c r="AI1761" s="9">
        <f>Orders[[#This Row],[Discount]]</f>
        <v>0.02</v>
      </c>
    </row>
    <row r="1762" spans="1:35">
      <c r="A1762">
        <v>25999</v>
      </c>
      <c r="B1762" t="s">
        <v>50</v>
      </c>
      <c r="C1762" s="9">
        <v>0.04</v>
      </c>
      <c r="D1762" s="7">
        <v>72.98</v>
      </c>
      <c r="E1762">
        <v>33.89</v>
      </c>
      <c r="F1762">
        <v>5.0999999999999996</v>
      </c>
      <c r="G1762">
        <v>3096</v>
      </c>
      <c r="H1762" t="s">
        <v>2791</v>
      </c>
      <c r="I1762" t="s">
        <v>30</v>
      </c>
      <c r="J1762" t="s">
        <v>117</v>
      </c>
      <c r="K1762" t="s">
        <v>32</v>
      </c>
      <c r="L1762" t="s">
        <v>144</v>
      </c>
      <c r="M1762" t="s">
        <v>62</v>
      </c>
      <c r="N1762" t="s">
        <v>2794</v>
      </c>
      <c r="O1762">
        <v>0.6</v>
      </c>
      <c r="P1762" t="s">
        <v>36</v>
      </c>
      <c r="Q1762" t="s">
        <v>56</v>
      </c>
      <c r="R1762" t="s">
        <v>157</v>
      </c>
      <c r="S1762" t="s">
        <v>1736</v>
      </c>
      <c r="T1762">
        <v>43026</v>
      </c>
      <c r="U1762" s="1">
        <v>42172</v>
      </c>
      <c r="V1762" s="1">
        <v>42173</v>
      </c>
      <c r="W1762">
        <v>6</v>
      </c>
      <c r="X1762" s="6">
        <v>200.83</v>
      </c>
      <c r="Y1762">
        <v>86222</v>
      </c>
      <c r="Z1762">
        <v>1</v>
      </c>
      <c r="AA1762" s="10">
        <v>36.340000000000003</v>
      </c>
      <c r="AB1762">
        <v>8.3699999999999992</v>
      </c>
      <c r="AC1762" t="s">
        <v>3058</v>
      </c>
      <c r="AD1762" t="s">
        <v>3070</v>
      </c>
      <c r="AE1762" t="str">
        <f>IF(Orders[[#This Row],[Discount]]&gt;0, "Discounted", "Non-Discounted")</f>
        <v>Discounted</v>
      </c>
      <c r="AF1762">
        <f>IF(Orders[[#This Row],[Profit]]&lt;0,Orders[[#This Row],[Profit]], 0)</f>
        <v>0</v>
      </c>
      <c r="AG1762">
        <f>IF(Orders[[#This Row],[Profit]]&gt;0,Orders[[#This Row],[Profit]], 0)</f>
        <v>72.98</v>
      </c>
      <c r="AH1762" s="7">
        <f>IFERROR((Orders[[#This Row],[Sales]]/Orders[[#This Row],[Profit_Prodcut/]])*100, "")</f>
        <v>275.18498218690053</v>
      </c>
      <c r="AI1762" s="9">
        <f>Orders[[#This Row],[Discount]]</f>
        <v>0.04</v>
      </c>
    </row>
    <row r="1763" spans="1:35">
      <c r="A1763">
        <v>19816</v>
      </c>
      <c r="B1763" t="s">
        <v>50</v>
      </c>
      <c r="C1763" s="9">
        <v>0.05</v>
      </c>
      <c r="D1763" s="7">
        <v>240.18</v>
      </c>
      <c r="E1763">
        <v>35.44</v>
      </c>
      <c r="F1763">
        <v>5.09</v>
      </c>
      <c r="G1763">
        <v>3098</v>
      </c>
      <c r="H1763" t="s">
        <v>2795</v>
      </c>
      <c r="I1763" t="s">
        <v>52</v>
      </c>
      <c r="J1763" t="s">
        <v>117</v>
      </c>
      <c r="K1763" t="s">
        <v>32</v>
      </c>
      <c r="L1763" t="s">
        <v>96</v>
      </c>
      <c r="M1763" t="s">
        <v>62</v>
      </c>
      <c r="N1763" t="s">
        <v>2779</v>
      </c>
      <c r="O1763">
        <v>0.38</v>
      </c>
      <c r="P1763" t="s">
        <v>36</v>
      </c>
      <c r="Q1763" t="s">
        <v>56</v>
      </c>
      <c r="R1763" t="s">
        <v>74</v>
      </c>
      <c r="S1763" t="s">
        <v>2796</v>
      </c>
      <c r="T1763">
        <v>11967</v>
      </c>
      <c r="U1763" s="1">
        <v>42102</v>
      </c>
      <c r="V1763" s="1">
        <v>42103</v>
      </c>
      <c r="W1763">
        <v>10</v>
      </c>
      <c r="X1763" s="6">
        <v>348.08</v>
      </c>
      <c r="Y1763">
        <v>89314</v>
      </c>
      <c r="Z1763">
        <v>1</v>
      </c>
      <c r="AA1763" s="10">
        <v>69</v>
      </c>
      <c r="AB1763">
        <v>18.32</v>
      </c>
      <c r="AC1763" t="s">
        <v>3061</v>
      </c>
      <c r="AD1763" t="s">
        <v>3070</v>
      </c>
      <c r="AE1763" t="str">
        <f>IF(Orders[[#This Row],[Discount]]&gt;0, "Discounted", "Non-Discounted")</f>
        <v>Discounted</v>
      </c>
      <c r="AF1763">
        <f>IF(Orders[[#This Row],[Profit]]&lt;0,Orders[[#This Row],[Profit]], 0)</f>
        <v>0</v>
      </c>
      <c r="AG1763">
        <f>IF(Orders[[#This Row],[Profit]]&gt;0,Orders[[#This Row],[Profit]], 0)</f>
        <v>240.18</v>
      </c>
      <c r="AH1763" s="7">
        <f>IFERROR((Orders[[#This Row],[Sales]]/Orders[[#This Row],[Profit_Prodcut/]])*100, "")</f>
        <v>144.92463985344324</v>
      </c>
      <c r="AI1763" s="9">
        <f>Orders[[#This Row],[Discount]]</f>
        <v>0.05</v>
      </c>
    </row>
    <row r="1764" spans="1:35">
      <c r="A1764">
        <v>22503</v>
      </c>
      <c r="B1764" t="s">
        <v>109</v>
      </c>
      <c r="C1764" s="9">
        <v>0</v>
      </c>
      <c r="D1764" s="7">
        <v>-11.25</v>
      </c>
      <c r="E1764">
        <v>11.7</v>
      </c>
      <c r="F1764">
        <v>6.96</v>
      </c>
      <c r="G1764">
        <v>3098</v>
      </c>
      <c r="H1764" t="s">
        <v>2795</v>
      </c>
      <c r="I1764" t="s">
        <v>30</v>
      </c>
      <c r="J1764" t="s">
        <v>117</v>
      </c>
      <c r="K1764" t="s">
        <v>32</v>
      </c>
      <c r="L1764" t="s">
        <v>260</v>
      </c>
      <c r="M1764" t="s">
        <v>89</v>
      </c>
      <c r="N1764" t="s">
        <v>1282</v>
      </c>
      <c r="O1764">
        <v>0.5</v>
      </c>
      <c r="P1764" t="s">
        <v>36</v>
      </c>
      <c r="Q1764" t="s">
        <v>56</v>
      </c>
      <c r="R1764" t="s">
        <v>74</v>
      </c>
      <c r="S1764" t="s">
        <v>2796</v>
      </c>
      <c r="T1764">
        <v>11967</v>
      </c>
      <c r="U1764" s="1">
        <v>42172</v>
      </c>
      <c r="V1764" s="1">
        <v>42174</v>
      </c>
      <c r="W1764">
        <v>10</v>
      </c>
      <c r="X1764" s="6">
        <v>131.69</v>
      </c>
      <c r="Y1764">
        <v>89315</v>
      </c>
      <c r="Z1764">
        <v>2</v>
      </c>
      <c r="AA1764" s="10">
        <v>-8.5399999999999991</v>
      </c>
      <c r="AB1764">
        <v>0</v>
      </c>
      <c r="AC1764" t="s">
        <v>3058</v>
      </c>
      <c r="AD1764" t="s">
        <v>3071</v>
      </c>
      <c r="AE1764" t="str">
        <f>IF(Orders[[#This Row],[Discount]]&gt;0, "Discounted", "Non-Discounted")</f>
        <v>Non-Discounted</v>
      </c>
      <c r="AF1764">
        <f>IF(Orders[[#This Row],[Profit]]&lt;0,Orders[[#This Row],[Profit]], 0)</f>
        <v>-11.25</v>
      </c>
      <c r="AG1764">
        <f>IF(Orders[[#This Row],[Profit]]&gt;0,Orders[[#This Row],[Profit]], 0)</f>
        <v>0</v>
      </c>
      <c r="AH1764" s="7" t="str">
        <f>IFERROR((Orders[[#This Row],[Sales]]/Orders[[#This Row],[Profit_Prodcut/]])*100, "")</f>
        <v/>
      </c>
      <c r="AI1764" s="9">
        <f>Orders[[#This Row],[Discount]]</f>
        <v>0</v>
      </c>
    </row>
    <row r="1765" spans="1:35">
      <c r="A1765">
        <v>18930</v>
      </c>
      <c r="B1765" t="s">
        <v>109</v>
      </c>
      <c r="C1765" s="9">
        <v>0.06</v>
      </c>
      <c r="D1765" s="7">
        <v>9.61</v>
      </c>
      <c r="E1765">
        <v>2.89</v>
      </c>
      <c r="F1765">
        <v>0.5</v>
      </c>
      <c r="G1765">
        <v>3098</v>
      </c>
      <c r="H1765" t="s">
        <v>2795</v>
      </c>
      <c r="I1765" t="s">
        <v>52</v>
      </c>
      <c r="J1765" t="s">
        <v>117</v>
      </c>
      <c r="K1765" t="s">
        <v>32</v>
      </c>
      <c r="L1765" t="s">
        <v>137</v>
      </c>
      <c r="M1765" t="s">
        <v>62</v>
      </c>
      <c r="N1765" t="s">
        <v>792</v>
      </c>
      <c r="O1765">
        <v>0.38</v>
      </c>
      <c r="P1765" t="s">
        <v>36</v>
      </c>
      <c r="Q1765" t="s">
        <v>56</v>
      </c>
      <c r="R1765" t="s">
        <v>74</v>
      </c>
      <c r="S1765" t="s">
        <v>2796</v>
      </c>
      <c r="T1765">
        <v>11967</v>
      </c>
      <c r="U1765" s="1">
        <v>42063</v>
      </c>
      <c r="V1765" s="1">
        <v>42063</v>
      </c>
      <c r="W1765">
        <v>5</v>
      </c>
      <c r="X1765" s="6">
        <v>13.93</v>
      </c>
      <c r="Y1765">
        <v>89316</v>
      </c>
      <c r="Z1765">
        <v>0</v>
      </c>
      <c r="AA1765" s="10">
        <v>69</v>
      </c>
      <c r="AB1765">
        <v>0.89</v>
      </c>
      <c r="AC1765" t="s">
        <v>3059</v>
      </c>
      <c r="AD1765" t="s">
        <v>3070</v>
      </c>
      <c r="AE1765" t="str">
        <f>IF(Orders[[#This Row],[Discount]]&gt;0, "Discounted", "Non-Discounted")</f>
        <v>Discounted</v>
      </c>
      <c r="AF1765">
        <f>IF(Orders[[#This Row],[Profit]]&lt;0,Orders[[#This Row],[Profit]], 0)</f>
        <v>0</v>
      </c>
      <c r="AG1765">
        <f>IF(Orders[[#This Row],[Profit]]&gt;0,Orders[[#This Row],[Profit]], 0)</f>
        <v>9.61</v>
      </c>
      <c r="AH1765" s="7">
        <f>IFERROR((Orders[[#This Row],[Sales]]/Orders[[#This Row],[Profit_Prodcut/]])*100, "")</f>
        <v>144.9531737773153</v>
      </c>
      <c r="AI1765" s="9">
        <f>Orders[[#This Row],[Discount]]</f>
        <v>0.06</v>
      </c>
    </row>
    <row r="1766" spans="1:35">
      <c r="A1766">
        <v>19805</v>
      </c>
      <c r="B1766" t="s">
        <v>50</v>
      </c>
      <c r="C1766" s="9">
        <v>7.0000000000000007E-2</v>
      </c>
      <c r="D1766" s="7">
        <v>-299.81</v>
      </c>
      <c r="E1766">
        <v>35.99</v>
      </c>
      <c r="F1766">
        <v>5</v>
      </c>
      <c r="G1766">
        <v>3100</v>
      </c>
      <c r="H1766" t="s">
        <v>2797</v>
      </c>
      <c r="I1766" t="s">
        <v>52</v>
      </c>
      <c r="J1766" t="s">
        <v>117</v>
      </c>
      <c r="K1766" t="s">
        <v>80</v>
      </c>
      <c r="L1766" t="s">
        <v>81</v>
      </c>
      <c r="M1766" t="s">
        <v>34</v>
      </c>
      <c r="N1766" t="s">
        <v>1764</v>
      </c>
      <c r="O1766">
        <v>0.82</v>
      </c>
      <c r="P1766" t="s">
        <v>36</v>
      </c>
      <c r="Q1766" t="s">
        <v>139</v>
      </c>
      <c r="R1766" t="s">
        <v>365</v>
      </c>
      <c r="S1766" t="s">
        <v>2798</v>
      </c>
      <c r="T1766">
        <v>33334</v>
      </c>
      <c r="U1766" s="1">
        <v>42088</v>
      </c>
      <c r="V1766" s="1">
        <v>42090</v>
      </c>
      <c r="W1766">
        <v>1</v>
      </c>
      <c r="X1766" s="6">
        <v>31.71</v>
      </c>
      <c r="Y1766">
        <v>89988</v>
      </c>
      <c r="Z1766">
        <v>2</v>
      </c>
      <c r="AA1766" s="10">
        <v>-945.49</v>
      </c>
      <c r="AB1766">
        <v>2.39</v>
      </c>
      <c r="AC1766" t="s">
        <v>3062</v>
      </c>
      <c r="AD1766" t="s">
        <v>3070</v>
      </c>
      <c r="AE1766" t="str">
        <f>IF(Orders[[#This Row],[Discount]]&gt;0, "Discounted", "Non-Discounted")</f>
        <v>Discounted</v>
      </c>
      <c r="AF1766">
        <f>IF(Orders[[#This Row],[Profit]]&lt;0,Orders[[#This Row],[Profit]], 0)</f>
        <v>-299.81</v>
      </c>
      <c r="AG1766">
        <f>IF(Orders[[#This Row],[Profit]]&gt;0,Orders[[#This Row],[Profit]], 0)</f>
        <v>0</v>
      </c>
      <c r="AH1766" s="7" t="str">
        <f>IFERROR((Orders[[#This Row],[Sales]]/Orders[[#This Row],[Profit_Prodcut/]])*100, "")</f>
        <v/>
      </c>
      <c r="AI1766" s="9">
        <f>Orders[[#This Row],[Discount]]</f>
        <v>7.0000000000000007E-2</v>
      </c>
    </row>
    <row r="1767" spans="1:35">
      <c r="A1767">
        <v>18087</v>
      </c>
      <c r="B1767" t="s">
        <v>50</v>
      </c>
      <c r="C1767" s="9">
        <v>0.04</v>
      </c>
      <c r="D1767" s="7">
        <v>13.8</v>
      </c>
      <c r="E1767">
        <v>3.08</v>
      </c>
      <c r="F1767">
        <v>0.99</v>
      </c>
      <c r="G1767">
        <v>3105</v>
      </c>
      <c r="H1767" t="s">
        <v>2799</v>
      </c>
      <c r="I1767" t="s">
        <v>52</v>
      </c>
      <c r="J1767" t="s">
        <v>43</v>
      </c>
      <c r="K1767" t="s">
        <v>32</v>
      </c>
      <c r="L1767" t="s">
        <v>137</v>
      </c>
      <c r="M1767" t="s">
        <v>62</v>
      </c>
      <c r="N1767" t="s">
        <v>1996</v>
      </c>
      <c r="O1767">
        <v>0.37</v>
      </c>
      <c r="P1767" t="s">
        <v>36</v>
      </c>
      <c r="Q1767" t="s">
        <v>139</v>
      </c>
      <c r="R1767" t="s">
        <v>616</v>
      </c>
      <c r="S1767" t="s">
        <v>322</v>
      </c>
      <c r="T1767">
        <v>42071</v>
      </c>
      <c r="U1767" s="1">
        <v>42083</v>
      </c>
      <c r="V1767" s="1">
        <v>42084</v>
      </c>
      <c r="W1767">
        <v>19</v>
      </c>
      <c r="X1767" s="6">
        <v>60.01</v>
      </c>
      <c r="Y1767">
        <v>86327</v>
      </c>
      <c r="Z1767">
        <v>1</v>
      </c>
      <c r="AA1767" s="10">
        <v>23</v>
      </c>
      <c r="AB1767">
        <v>2.5</v>
      </c>
      <c r="AC1767" t="s">
        <v>3062</v>
      </c>
      <c r="AD1767" t="s">
        <v>3070</v>
      </c>
      <c r="AE1767" t="str">
        <f>IF(Orders[[#This Row],[Discount]]&gt;0, "Discounted", "Non-Discounted")</f>
        <v>Discounted</v>
      </c>
      <c r="AF1767">
        <f>IF(Orders[[#This Row],[Profit]]&lt;0,Orders[[#This Row],[Profit]], 0)</f>
        <v>0</v>
      </c>
      <c r="AG1767">
        <f>IF(Orders[[#This Row],[Profit]]&gt;0,Orders[[#This Row],[Profit]], 0)</f>
        <v>13.8</v>
      </c>
      <c r="AH1767" s="7">
        <f>IFERROR((Orders[[#This Row],[Sales]]/Orders[[#This Row],[Profit_Prodcut/]])*100, "")</f>
        <v>434.85507246376807</v>
      </c>
      <c r="AI1767" s="9">
        <f>Orders[[#This Row],[Discount]]</f>
        <v>0.04</v>
      </c>
    </row>
    <row r="1768" spans="1:35">
      <c r="A1768">
        <v>18088</v>
      </c>
      <c r="B1768" t="s">
        <v>50</v>
      </c>
      <c r="C1768" s="9">
        <v>0.02</v>
      </c>
      <c r="D1768" s="7">
        <v>4.3899999999999997</v>
      </c>
      <c r="E1768">
        <v>6.48</v>
      </c>
      <c r="F1768">
        <v>5.9</v>
      </c>
      <c r="G1768">
        <v>3105</v>
      </c>
      <c r="H1768" t="s">
        <v>2799</v>
      </c>
      <c r="I1768" t="s">
        <v>52</v>
      </c>
      <c r="J1768" t="s">
        <v>43</v>
      </c>
      <c r="K1768" t="s">
        <v>32</v>
      </c>
      <c r="L1768" t="s">
        <v>96</v>
      </c>
      <c r="M1768" t="s">
        <v>62</v>
      </c>
      <c r="N1768" t="s">
        <v>715</v>
      </c>
      <c r="O1768">
        <v>0.37</v>
      </c>
      <c r="P1768" t="s">
        <v>36</v>
      </c>
      <c r="Q1768" t="s">
        <v>139</v>
      </c>
      <c r="R1768" t="s">
        <v>616</v>
      </c>
      <c r="S1768" t="s">
        <v>322</v>
      </c>
      <c r="T1768">
        <v>42071</v>
      </c>
      <c r="U1768" s="1">
        <v>42083</v>
      </c>
      <c r="V1768" s="1">
        <v>42084</v>
      </c>
      <c r="W1768">
        <v>13</v>
      </c>
      <c r="X1768" s="6">
        <v>90.98</v>
      </c>
      <c r="Y1768">
        <v>86327</v>
      </c>
      <c r="Z1768">
        <v>1</v>
      </c>
      <c r="AA1768" s="10">
        <v>4.83</v>
      </c>
      <c r="AB1768">
        <v>1.86</v>
      </c>
      <c r="AC1768" t="s">
        <v>3062</v>
      </c>
      <c r="AD1768" t="s">
        <v>3070</v>
      </c>
      <c r="AE1768" t="str">
        <f>IF(Orders[[#This Row],[Discount]]&gt;0, "Discounted", "Non-Discounted")</f>
        <v>Discounted</v>
      </c>
      <c r="AF1768">
        <f>IF(Orders[[#This Row],[Profit]]&lt;0,Orders[[#This Row],[Profit]], 0)</f>
        <v>0</v>
      </c>
      <c r="AG1768">
        <f>IF(Orders[[#This Row],[Profit]]&gt;0,Orders[[#This Row],[Profit]], 0)</f>
        <v>4.3899999999999997</v>
      </c>
      <c r="AH1768" s="7">
        <f>IFERROR((Orders[[#This Row],[Sales]]/Orders[[#This Row],[Profit_Prodcut/]])*100, "")</f>
        <v>2072.4373576309799</v>
      </c>
      <c r="AI1768" s="9">
        <f>Orders[[#This Row],[Discount]]</f>
        <v>0.02</v>
      </c>
    </row>
    <row r="1769" spans="1:35">
      <c r="A1769">
        <v>18089</v>
      </c>
      <c r="B1769" t="s">
        <v>50</v>
      </c>
      <c r="C1769" s="9">
        <v>0.04</v>
      </c>
      <c r="D1769" s="7">
        <v>-236.25</v>
      </c>
      <c r="E1769">
        <v>125.99</v>
      </c>
      <c r="F1769">
        <v>4.2</v>
      </c>
      <c r="G1769">
        <v>3105</v>
      </c>
      <c r="H1769" t="s">
        <v>2799</v>
      </c>
      <c r="I1769" t="s">
        <v>52</v>
      </c>
      <c r="J1769" t="s">
        <v>43</v>
      </c>
      <c r="K1769" t="s">
        <v>80</v>
      </c>
      <c r="L1769" t="s">
        <v>81</v>
      </c>
      <c r="M1769" t="s">
        <v>62</v>
      </c>
      <c r="N1769" t="s">
        <v>2800</v>
      </c>
      <c r="O1769">
        <v>0.59</v>
      </c>
      <c r="P1769" t="s">
        <v>36</v>
      </c>
      <c r="Q1769" t="s">
        <v>139</v>
      </c>
      <c r="R1769" t="s">
        <v>616</v>
      </c>
      <c r="S1769" t="s">
        <v>322</v>
      </c>
      <c r="T1769">
        <v>42071</v>
      </c>
      <c r="U1769" s="1">
        <v>42083</v>
      </c>
      <c r="V1769" s="1">
        <v>42085</v>
      </c>
      <c r="W1769">
        <v>12</v>
      </c>
      <c r="X1769" s="6">
        <v>1270.7</v>
      </c>
      <c r="Y1769">
        <v>86327</v>
      </c>
      <c r="Z1769">
        <v>2</v>
      </c>
      <c r="AA1769" s="10">
        <v>-18.59</v>
      </c>
      <c r="AB1769">
        <v>52.95</v>
      </c>
      <c r="AC1769" t="s">
        <v>3062</v>
      </c>
      <c r="AD1769" t="s">
        <v>3070</v>
      </c>
      <c r="AE1769" t="str">
        <f>IF(Orders[[#This Row],[Discount]]&gt;0, "Discounted", "Non-Discounted")</f>
        <v>Discounted</v>
      </c>
      <c r="AF1769">
        <f>IF(Orders[[#This Row],[Profit]]&lt;0,Orders[[#This Row],[Profit]], 0)</f>
        <v>-236.25</v>
      </c>
      <c r="AG1769">
        <f>IF(Orders[[#This Row],[Profit]]&gt;0,Orders[[#This Row],[Profit]], 0)</f>
        <v>0</v>
      </c>
      <c r="AH1769" s="7" t="str">
        <f>IFERROR((Orders[[#This Row],[Sales]]/Orders[[#This Row],[Profit_Prodcut/]])*100, "")</f>
        <v/>
      </c>
      <c r="AI1769" s="9">
        <f>Orders[[#This Row],[Discount]]</f>
        <v>0.04</v>
      </c>
    </row>
    <row r="1770" spans="1:35">
      <c r="A1770">
        <v>87</v>
      </c>
      <c r="B1770" t="s">
        <v>50</v>
      </c>
      <c r="C1770" s="9">
        <v>0.04</v>
      </c>
      <c r="D1770" s="7">
        <v>36.020000000000003</v>
      </c>
      <c r="E1770">
        <v>3.08</v>
      </c>
      <c r="F1770">
        <v>0.99</v>
      </c>
      <c r="G1770">
        <v>3106</v>
      </c>
      <c r="H1770" t="s">
        <v>2801</v>
      </c>
      <c r="I1770" t="s">
        <v>52</v>
      </c>
      <c r="J1770" t="s">
        <v>43</v>
      </c>
      <c r="K1770" t="s">
        <v>32</v>
      </c>
      <c r="L1770" t="s">
        <v>137</v>
      </c>
      <c r="M1770" t="s">
        <v>62</v>
      </c>
      <c r="N1770" t="s">
        <v>1996</v>
      </c>
      <c r="O1770">
        <v>0.37</v>
      </c>
      <c r="P1770" t="s">
        <v>36</v>
      </c>
      <c r="Q1770" t="s">
        <v>64</v>
      </c>
      <c r="R1770" t="s">
        <v>133</v>
      </c>
      <c r="S1770" t="s">
        <v>2166</v>
      </c>
      <c r="T1770">
        <v>77041</v>
      </c>
      <c r="U1770" s="1">
        <v>42083</v>
      </c>
      <c r="V1770" s="1">
        <v>42084</v>
      </c>
      <c r="W1770">
        <v>75</v>
      </c>
      <c r="X1770" s="6">
        <v>236.87</v>
      </c>
      <c r="Y1770">
        <v>548</v>
      </c>
      <c r="Z1770">
        <v>1</v>
      </c>
      <c r="AA1770" s="10">
        <v>15.21</v>
      </c>
      <c r="AB1770">
        <v>9.8699999999999992</v>
      </c>
      <c r="AC1770" t="s">
        <v>3062</v>
      </c>
      <c r="AD1770" t="s">
        <v>3070</v>
      </c>
      <c r="AE1770" t="str">
        <f>IF(Orders[[#This Row],[Discount]]&gt;0, "Discounted", "Non-Discounted")</f>
        <v>Discounted</v>
      </c>
      <c r="AF1770">
        <f>IF(Orders[[#This Row],[Profit]]&lt;0,Orders[[#This Row],[Profit]], 0)</f>
        <v>0</v>
      </c>
      <c r="AG1770">
        <f>IF(Orders[[#This Row],[Profit]]&gt;0,Orders[[#This Row],[Profit]], 0)</f>
        <v>36.020000000000003</v>
      </c>
      <c r="AH1770" s="7">
        <f>IFERROR((Orders[[#This Row],[Sales]]/Orders[[#This Row],[Profit_Prodcut/]])*100, "")</f>
        <v>657.60688506385338</v>
      </c>
      <c r="AI1770" s="9">
        <f>Orders[[#This Row],[Discount]]</f>
        <v>0.04</v>
      </c>
    </row>
    <row r="1771" spans="1:35">
      <c r="A1771">
        <v>88</v>
      </c>
      <c r="B1771" t="s">
        <v>50</v>
      </c>
      <c r="C1771" s="9">
        <v>0.02</v>
      </c>
      <c r="D1771" s="7">
        <v>-50.64</v>
      </c>
      <c r="E1771">
        <v>6.48</v>
      </c>
      <c r="F1771">
        <v>5.9</v>
      </c>
      <c r="G1771">
        <v>3106</v>
      </c>
      <c r="H1771" t="s">
        <v>2801</v>
      </c>
      <c r="I1771" t="s">
        <v>52</v>
      </c>
      <c r="J1771" t="s">
        <v>43</v>
      </c>
      <c r="K1771" t="s">
        <v>32</v>
      </c>
      <c r="L1771" t="s">
        <v>96</v>
      </c>
      <c r="M1771" t="s">
        <v>62</v>
      </c>
      <c r="N1771" t="s">
        <v>715</v>
      </c>
      <c r="O1771">
        <v>0.37</v>
      </c>
      <c r="P1771" t="s">
        <v>36</v>
      </c>
      <c r="Q1771" t="s">
        <v>64</v>
      </c>
      <c r="R1771" t="s">
        <v>133</v>
      </c>
      <c r="S1771" t="s">
        <v>2166</v>
      </c>
      <c r="T1771">
        <v>77041</v>
      </c>
      <c r="U1771" s="1">
        <v>42083</v>
      </c>
      <c r="V1771" s="1">
        <v>42084</v>
      </c>
      <c r="W1771">
        <v>53</v>
      </c>
      <c r="X1771" s="6">
        <v>370.91</v>
      </c>
      <c r="Y1771">
        <v>548</v>
      </c>
      <c r="Z1771">
        <v>1</v>
      </c>
      <c r="AA1771" s="10">
        <v>-13.65</v>
      </c>
      <c r="AB1771">
        <v>7.57</v>
      </c>
      <c r="AC1771" t="s">
        <v>3062</v>
      </c>
      <c r="AD1771" t="s">
        <v>3070</v>
      </c>
      <c r="AE1771" t="str">
        <f>IF(Orders[[#This Row],[Discount]]&gt;0, "Discounted", "Non-Discounted")</f>
        <v>Discounted</v>
      </c>
      <c r="AF1771">
        <f>IF(Orders[[#This Row],[Profit]]&lt;0,Orders[[#This Row],[Profit]], 0)</f>
        <v>-50.64</v>
      </c>
      <c r="AG1771">
        <f>IF(Orders[[#This Row],[Profit]]&gt;0,Orders[[#This Row],[Profit]], 0)</f>
        <v>0</v>
      </c>
      <c r="AH1771" s="7" t="str">
        <f>IFERROR((Orders[[#This Row],[Sales]]/Orders[[#This Row],[Profit_Prodcut/]])*100, "")</f>
        <v/>
      </c>
      <c r="AI1771" s="9">
        <f>Orders[[#This Row],[Discount]]</f>
        <v>0.02</v>
      </c>
    </row>
    <row r="1772" spans="1:35">
      <c r="A1772">
        <v>89</v>
      </c>
      <c r="B1772" t="s">
        <v>50</v>
      </c>
      <c r="C1772" s="9">
        <v>0.04</v>
      </c>
      <c r="D1772" s="7">
        <v>510.49</v>
      </c>
      <c r="E1772">
        <v>125.99</v>
      </c>
      <c r="F1772">
        <v>4.2</v>
      </c>
      <c r="G1772">
        <v>3106</v>
      </c>
      <c r="H1772" t="s">
        <v>2801</v>
      </c>
      <c r="I1772" t="s">
        <v>52</v>
      </c>
      <c r="J1772" t="s">
        <v>43</v>
      </c>
      <c r="K1772" t="s">
        <v>80</v>
      </c>
      <c r="L1772" t="s">
        <v>81</v>
      </c>
      <c r="M1772" t="s">
        <v>62</v>
      </c>
      <c r="N1772" t="s">
        <v>2800</v>
      </c>
      <c r="O1772">
        <v>0.59</v>
      </c>
      <c r="P1772" t="s">
        <v>36</v>
      </c>
      <c r="Q1772" t="s">
        <v>64</v>
      </c>
      <c r="R1772" t="s">
        <v>133</v>
      </c>
      <c r="S1772" t="s">
        <v>2166</v>
      </c>
      <c r="T1772">
        <v>77041</v>
      </c>
      <c r="U1772" s="1">
        <v>42083</v>
      </c>
      <c r="V1772" s="1">
        <v>42085</v>
      </c>
      <c r="W1772">
        <v>47</v>
      </c>
      <c r="X1772" s="6">
        <v>4976.92</v>
      </c>
      <c r="Y1772">
        <v>548</v>
      </c>
      <c r="Z1772">
        <v>2</v>
      </c>
      <c r="AA1772" s="10">
        <v>10.26</v>
      </c>
      <c r="AB1772">
        <v>207.37</v>
      </c>
      <c r="AC1772" t="s">
        <v>3062</v>
      </c>
      <c r="AD1772" t="s">
        <v>3070</v>
      </c>
      <c r="AE1772" t="str">
        <f>IF(Orders[[#This Row],[Discount]]&gt;0, "Discounted", "Non-Discounted")</f>
        <v>Discounted</v>
      </c>
      <c r="AF1772">
        <f>IF(Orders[[#This Row],[Profit]]&lt;0,Orders[[#This Row],[Profit]], 0)</f>
        <v>0</v>
      </c>
      <c r="AG1772">
        <f>IF(Orders[[#This Row],[Profit]]&gt;0,Orders[[#This Row],[Profit]], 0)</f>
        <v>510.49</v>
      </c>
      <c r="AH1772" s="7">
        <f>IFERROR((Orders[[#This Row],[Sales]]/Orders[[#This Row],[Profit_Prodcut/]])*100, "")</f>
        <v>974.92996924523504</v>
      </c>
      <c r="AI1772" s="9">
        <f>Orders[[#This Row],[Discount]]</f>
        <v>0.04</v>
      </c>
    </row>
    <row r="1773" spans="1:35">
      <c r="A1773">
        <v>21120</v>
      </c>
      <c r="B1773" t="s">
        <v>40</v>
      </c>
      <c r="C1773" s="9">
        <v>7.0000000000000007E-2</v>
      </c>
      <c r="D1773" s="7">
        <v>-20.18</v>
      </c>
      <c r="E1773">
        <v>34.54</v>
      </c>
      <c r="F1773">
        <v>14.72</v>
      </c>
      <c r="G1773">
        <v>3113</v>
      </c>
      <c r="H1773" t="s">
        <v>2802</v>
      </c>
      <c r="I1773" t="s">
        <v>52</v>
      </c>
      <c r="J1773" t="s">
        <v>31</v>
      </c>
      <c r="K1773" t="s">
        <v>32</v>
      </c>
      <c r="L1773" t="s">
        <v>112</v>
      </c>
      <c r="M1773" t="s">
        <v>62</v>
      </c>
      <c r="N1773" t="s">
        <v>2803</v>
      </c>
      <c r="O1773">
        <v>0.37</v>
      </c>
      <c r="P1773" t="s">
        <v>36</v>
      </c>
      <c r="Q1773" t="s">
        <v>139</v>
      </c>
      <c r="R1773" t="s">
        <v>174</v>
      </c>
      <c r="S1773" t="s">
        <v>2804</v>
      </c>
      <c r="T1773">
        <v>70560</v>
      </c>
      <c r="U1773" s="1">
        <v>42141</v>
      </c>
      <c r="V1773" s="1">
        <v>42142</v>
      </c>
      <c r="W1773">
        <v>17</v>
      </c>
      <c r="X1773" s="6">
        <v>574.97</v>
      </c>
      <c r="Y1773">
        <v>86860</v>
      </c>
      <c r="Z1773">
        <v>1</v>
      </c>
      <c r="AA1773" s="10">
        <v>-3.51</v>
      </c>
      <c r="AB1773">
        <v>43.28</v>
      </c>
      <c r="AC1773" t="s">
        <v>3060</v>
      </c>
      <c r="AD1773" t="s">
        <v>3070</v>
      </c>
      <c r="AE1773" t="str">
        <f>IF(Orders[[#This Row],[Discount]]&gt;0, "Discounted", "Non-Discounted")</f>
        <v>Discounted</v>
      </c>
      <c r="AF1773">
        <f>IF(Orders[[#This Row],[Profit]]&lt;0,Orders[[#This Row],[Profit]], 0)</f>
        <v>-20.18</v>
      </c>
      <c r="AG1773">
        <f>IF(Orders[[#This Row],[Profit]]&gt;0,Orders[[#This Row],[Profit]], 0)</f>
        <v>0</v>
      </c>
      <c r="AH1773" s="7" t="str">
        <f>IFERROR((Orders[[#This Row],[Sales]]/Orders[[#This Row],[Profit_Prodcut/]])*100, "")</f>
        <v/>
      </c>
      <c r="AI1773" s="9">
        <f>Orders[[#This Row],[Discount]]</f>
        <v>7.0000000000000007E-2</v>
      </c>
    </row>
    <row r="1774" spans="1:35">
      <c r="A1774">
        <v>21121</v>
      </c>
      <c r="B1774" t="s">
        <v>40</v>
      </c>
      <c r="C1774" s="9">
        <v>0.02</v>
      </c>
      <c r="D1774" s="7">
        <v>-156.97</v>
      </c>
      <c r="E1774">
        <v>12.28</v>
      </c>
      <c r="F1774">
        <v>6.47</v>
      </c>
      <c r="G1774">
        <v>3113</v>
      </c>
      <c r="H1774" t="s">
        <v>2802</v>
      </c>
      <c r="I1774" t="s">
        <v>52</v>
      </c>
      <c r="J1774" t="s">
        <v>31</v>
      </c>
      <c r="K1774" t="s">
        <v>32</v>
      </c>
      <c r="L1774" t="s">
        <v>96</v>
      </c>
      <c r="M1774" t="s">
        <v>62</v>
      </c>
      <c r="N1774" t="s">
        <v>2734</v>
      </c>
      <c r="O1774">
        <v>0.38</v>
      </c>
      <c r="P1774" t="s">
        <v>36</v>
      </c>
      <c r="Q1774" t="s">
        <v>139</v>
      </c>
      <c r="R1774" t="s">
        <v>174</v>
      </c>
      <c r="S1774" t="s">
        <v>2804</v>
      </c>
      <c r="T1774">
        <v>70560</v>
      </c>
      <c r="U1774" s="1">
        <v>42141</v>
      </c>
      <c r="V1774" s="1">
        <v>42141</v>
      </c>
      <c r="W1774">
        <v>9</v>
      </c>
      <c r="X1774" s="6">
        <v>115.22</v>
      </c>
      <c r="Y1774">
        <v>86860</v>
      </c>
      <c r="Z1774">
        <v>0</v>
      </c>
      <c r="AA1774" s="10">
        <v>-136.24</v>
      </c>
      <c r="AB1774">
        <v>2.35</v>
      </c>
      <c r="AC1774" t="s">
        <v>3060</v>
      </c>
      <c r="AD1774" t="s">
        <v>3070</v>
      </c>
      <c r="AE1774" t="str">
        <f>IF(Orders[[#This Row],[Discount]]&gt;0, "Discounted", "Non-Discounted")</f>
        <v>Discounted</v>
      </c>
      <c r="AF1774">
        <f>IF(Orders[[#This Row],[Profit]]&lt;0,Orders[[#This Row],[Profit]], 0)</f>
        <v>-156.97</v>
      </c>
      <c r="AG1774">
        <f>IF(Orders[[#This Row],[Profit]]&gt;0,Orders[[#This Row],[Profit]], 0)</f>
        <v>0</v>
      </c>
      <c r="AH1774" s="7" t="str">
        <f>IFERROR((Orders[[#This Row],[Sales]]/Orders[[#This Row],[Profit_Prodcut/]])*100, "")</f>
        <v/>
      </c>
      <c r="AI1774" s="9">
        <f>Orders[[#This Row],[Discount]]</f>
        <v>0.02</v>
      </c>
    </row>
    <row r="1775" spans="1:35">
      <c r="A1775">
        <v>21122</v>
      </c>
      <c r="B1775" t="s">
        <v>40</v>
      </c>
      <c r="C1775" s="9">
        <v>0.06</v>
      </c>
      <c r="D1775" s="7">
        <v>384.5</v>
      </c>
      <c r="E1775">
        <v>34.58</v>
      </c>
      <c r="F1775">
        <v>8.99</v>
      </c>
      <c r="G1775">
        <v>3113</v>
      </c>
      <c r="H1775" t="s">
        <v>2802</v>
      </c>
      <c r="I1775" t="s">
        <v>30</v>
      </c>
      <c r="J1775" t="s">
        <v>31</v>
      </c>
      <c r="K1775" t="s">
        <v>32</v>
      </c>
      <c r="L1775" t="s">
        <v>33</v>
      </c>
      <c r="M1775" t="s">
        <v>54</v>
      </c>
      <c r="N1775" t="s">
        <v>2805</v>
      </c>
      <c r="O1775">
        <v>0.56000000000000005</v>
      </c>
      <c r="P1775" t="s">
        <v>36</v>
      </c>
      <c r="Q1775" t="s">
        <v>139</v>
      </c>
      <c r="R1775" t="s">
        <v>174</v>
      </c>
      <c r="S1775" t="s">
        <v>2804</v>
      </c>
      <c r="T1775">
        <v>70560</v>
      </c>
      <c r="U1775" s="1">
        <v>42141</v>
      </c>
      <c r="V1775" s="1">
        <v>42143</v>
      </c>
      <c r="W1775">
        <v>13</v>
      </c>
      <c r="X1775" s="6">
        <v>456.58</v>
      </c>
      <c r="Y1775">
        <v>86860</v>
      </c>
      <c r="Z1775">
        <v>2</v>
      </c>
      <c r="AA1775" s="10">
        <v>84.21</v>
      </c>
      <c r="AB1775">
        <v>29.14</v>
      </c>
      <c r="AC1775" t="s">
        <v>3060</v>
      </c>
      <c r="AD1775" t="s">
        <v>3070</v>
      </c>
      <c r="AE1775" t="str">
        <f>IF(Orders[[#This Row],[Discount]]&gt;0, "Discounted", "Non-Discounted")</f>
        <v>Discounted</v>
      </c>
      <c r="AF1775">
        <f>IF(Orders[[#This Row],[Profit]]&lt;0,Orders[[#This Row],[Profit]], 0)</f>
        <v>0</v>
      </c>
      <c r="AG1775">
        <f>IF(Orders[[#This Row],[Profit]]&gt;0,Orders[[#This Row],[Profit]], 0)</f>
        <v>384.5</v>
      </c>
      <c r="AH1775" s="7">
        <f>IFERROR((Orders[[#This Row],[Sales]]/Orders[[#This Row],[Profit_Prodcut/]])*100, "")</f>
        <v>118.74642392717816</v>
      </c>
      <c r="AI1775" s="9">
        <f>Orders[[#This Row],[Discount]]</f>
        <v>0.06</v>
      </c>
    </row>
    <row r="1776" spans="1:35">
      <c r="A1776">
        <v>20795</v>
      </c>
      <c r="B1776" t="s">
        <v>50</v>
      </c>
      <c r="C1776" s="9">
        <v>0.08</v>
      </c>
      <c r="D1776" s="7">
        <v>513.08000000000004</v>
      </c>
      <c r="E1776">
        <v>349.45</v>
      </c>
      <c r="F1776">
        <v>60</v>
      </c>
      <c r="G1776">
        <v>3119</v>
      </c>
      <c r="H1776" t="s">
        <v>2806</v>
      </c>
      <c r="I1776" t="s">
        <v>42</v>
      </c>
      <c r="J1776" t="s">
        <v>31</v>
      </c>
      <c r="K1776" t="s">
        <v>44</v>
      </c>
      <c r="L1776" t="s">
        <v>155</v>
      </c>
      <c r="M1776" t="s">
        <v>46</v>
      </c>
      <c r="N1776" t="s">
        <v>992</v>
      </c>
      <c r="O1776">
        <v>0.51883000000000001</v>
      </c>
      <c r="P1776" t="s">
        <v>36</v>
      </c>
      <c r="Q1776" t="s">
        <v>139</v>
      </c>
      <c r="R1776" t="s">
        <v>365</v>
      </c>
      <c r="S1776" t="s">
        <v>2807</v>
      </c>
      <c r="T1776">
        <v>32839</v>
      </c>
      <c r="U1776" s="1">
        <v>42185</v>
      </c>
      <c r="V1776" s="1">
        <v>42187</v>
      </c>
      <c r="W1776">
        <v>11</v>
      </c>
      <c r="X1776" s="6">
        <v>3772.19</v>
      </c>
      <c r="Y1776">
        <v>86432</v>
      </c>
      <c r="Z1776">
        <v>2</v>
      </c>
      <c r="AA1776" s="10">
        <v>13.6</v>
      </c>
      <c r="AB1776">
        <v>328.02</v>
      </c>
      <c r="AC1776" t="s">
        <v>3058</v>
      </c>
      <c r="AD1776" t="s">
        <v>3070</v>
      </c>
      <c r="AE1776" t="str">
        <f>IF(Orders[[#This Row],[Discount]]&gt;0, "Discounted", "Non-Discounted")</f>
        <v>Discounted</v>
      </c>
      <c r="AF1776">
        <f>IF(Orders[[#This Row],[Profit]]&lt;0,Orders[[#This Row],[Profit]], 0)</f>
        <v>0</v>
      </c>
      <c r="AG1776">
        <f>IF(Orders[[#This Row],[Profit]]&gt;0,Orders[[#This Row],[Profit]], 0)</f>
        <v>513.08000000000004</v>
      </c>
      <c r="AH1776" s="7">
        <f>IFERROR((Orders[[#This Row],[Sales]]/Orders[[#This Row],[Profit_Prodcut/]])*100, "")</f>
        <v>735.20503625165668</v>
      </c>
      <c r="AI1776" s="9">
        <f>Orders[[#This Row],[Discount]]</f>
        <v>0.08</v>
      </c>
    </row>
    <row r="1777" spans="1:35">
      <c r="A1777">
        <v>25473</v>
      </c>
      <c r="B1777" t="s">
        <v>40</v>
      </c>
      <c r="C1777" s="9">
        <v>0.08</v>
      </c>
      <c r="D1777" s="7">
        <v>44.52</v>
      </c>
      <c r="E1777">
        <v>315.98</v>
      </c>
      <c r="F1777">
        <v>19.989999999999998</v>
      </c>
      <c r="G1777">
        <v>3120</v>
      </c>
      <c r="H1777" t="s">
        <v>2808</v>
      </c>
      <c r="I1777" t="s">
        <v>52</v>
      </c>
      <c r="J1777" t="s">
        <v>43</v>
      </c>
      <c r="K1777" t="s">
        <v>32</v>
      </c>
      <c r="L1777" t="s">
        <v>112</v>
      </c>
      <c r="M1777" t="s">
        <v>62</v>
      </c>
      <c r="N1777" t="s">
        <v>2809</v>
      </c>
      <c r="O1777">
        <v>0.38</v>
      </c>
      <c r="P1777" t="s">
        <v>36</v>
      </c>
      <c r="Q1777" t="s">
        <v>139</v>
      </c>
      <c r="R1777" t="s">
        <v>174</v>
      </c>
      <c r="S1777" t="s">
        <v>2810</v>
      </c>
      <c r="T1777">
        <v>70117</v>
      </c>
      <c r="U1777" s="1">
        <v>42169</v>
      </c>
      <c r="V1777" s="1">
        <v>42169</v>
      </c>
      <c r="W1777">
        <v>9</v>
      </c>
      <c r="X1777" s="6">
        <v>2642.48</v>
      </c>
      <c r="Y1777">
        <v>90160</v>
      </c>
      <c r="Z1777">
        <v>0</v>
      </c>
      <c r="AA1777" s="10">
        <v>1.68</v>
      </c>
      <c r="AB1777">
        <v>229.78</v>
      </c>
      <c r="AC1777" t="s">
        <v>3058</v>
      </c>
      <c r="AD1777" t="s">
        <v>3070</v>
      </c>
      <c r="AE1777" t="str">
        <f>IF(Orders[[#This Row],[Discount]]&gt;0, "Discounted", "Non-Discounted")</f>
        <v>Discounted</v>
      </c>
      <c r="AF1777">
        <f>IF(Orders[[#This Row],[Profit]]&lt;0,Orders[[#This Row],[Profit]], 0)</f>
        <v>0</v>
      </c>
      <c r="AG1777">
        <f>IF(Orders[[#This Row],[Profit]]&gt;0,Orders[[#This Row],[Profit]], 0)</f>
        <v>44.52</v>
      </c>
      <c r="AH1777" s="7">
        <f>IFERROR((Orders[[#This Row],[Sales]]/Orders[[#This Row],[Profit_Prodcut/]])*100, "")</f>
        <v>5935.4896675651389</v>
      </c>
      <c r="AI1777" s="9">
        <f>Orders[[#This Row],[Discount]]</f>
        <v>0.08</v>
      </c>
    </row>
    <row r="1778" spans="1:35">
      <c r="A1778">
        <v>23764</v>
      </c>
      <c r="B1778" t="s">
        <v>109</v>
      </c>
      <c r="C1778" s="9">
        <v>0.02</v>
      </c>
      <c r="D1778" s="7">
        <v>-48.88</v>
      </c>
      <c r="E1778">
        <v>7.1</v>
      </c>
      <c r="F1778">
        <v>6.05</v>
      </c>
      <c r="G1778">
        <v>3123</v>
      </c>
      <c r="H1778" t="s">
        <v>2811</v>
      </c>
      <c r="I1778" t="s">
        <v>52</v>
      </c>
      <c r="J1778" t="s">
        <v>43</v>
      </c>
      <c r="K1778" t="s">
        <v>32</v>
      </c>
      <c r="L1778" t="s">
        <v>112</v>
      </c>
      <c r="M1778" t="s">
        <v>62</v>
      </c>
      <c r="N1778" t="s">
        <v>654</v>
      </c>
      <c r="O1778">
        <v>0.39</v>
      </c>
      <c r="P1778" t="s">
        <v>36</v>
      </c>
      <c r="Q1778" t="s">
        <v>64</v>
      </c>
      <c r="R1778" t="s">
        <v>181</v>
      </c>
      <c r="S1778" t="s">
        <v>2812</v>
      </c>
      <c r="T1778">
        <v>60160</v>
      </c>
      <c r="U1778" s="1">
        <v>42011</v>
      </c>
      <c r="V1778" s="1">
        <v>42013</v>
      </c>
      <c r="W1778">
        <v>8</v>
      </c>
      <c r="X1778" s="6">
        <v>61.5</v>
      </c>
      <c r="Y1778">
        <v>87287</v>
      </c>
      <c r="Z1778">
        <v>2</v>
      </c>
      <c r="AA1778" s="10">
        <v>-79.47</v>
      </c>
      <c r="AB1778">
        <v>1.26</v>
      </c>
      <c r="AC1778" t="s">
        <v>3057</v>
      </c>
      <c r="AD1778" t="s">
        <v>3070</v>
      </c>
      <c r="AE1778" t="str">
        <f>IF(Orders[[#This Row],[Discount]]&gt;0, "Discounted", "Non-Discounted")</f>
        <v>Discounted</v>
      </c>
      <c r="AF1778">
        <f>IF(Orders[[#This Row],[Profit]]&lt;0,Orders[[#This Row],[Profit]], 0)</f>
        <v>-48.88</v>
      </c>
      <c r="AG1778">
        <f>IF(Orders[[#This Row],[Profit]]&gt;0,Orders[[#This Row],[Profit]], 0)</f>
        <v>0</v>
      </c>
      <c r="AH1778" s="7" t="str">
        <f>IFERROR((Orders[[#This Row],[Sales]]/Orders[[#This Row],[Profit_Prodcut/]])*100, "")</f>
        <v/>
      </c>
      <c r="AI1778" s="9">
        <f>Orders[[#This Row],[Discount]]</f>
        <v>0.02</v>
      </c>
    </row>
    <row r="1779" spans="1:35">
      <c r="A1779">
        <v>25060</v>
      </c>
      <c r="B1779" t="s">
        <v>40</v>
      </c>
      <c r="C1779" s="9">
        <v>0.05</v>
      </c>
      <c r="D1779" s="7">
        <v>881.05</v>
      </c>
      <c r="E1779">
        <v>120.98</v>
      </c>
      <c r="F1779">
        <v>9.07</v>
      </c>
      <c r="G1779">
        <v>3124</v>
      </c>
      <c r="H1779" t="s">
        <v>2813</v>
      </c>
      <c r="I1779" t="s">
        <v>52</v>
      </c>
      <c r="J1779" t="s">
        <v>43</v>
      </c>
      <c r="K1779" t="s">
        <v>32</v>
      </c>
      <c r="L1779" t="s">
        <v>112</v>
      </c>
      <c r="M1779" t="s">
        <v>62</v>
      </c>
      <c r="N1779" t="s">
        <v>1325</v>
      </c>
      <c r="O1779">
        <v>0.35</v>
      </c>
      <c r="P1779" t="s">
        <v>36</v>
      </c>
      <c r="Q1779" t="s">
        <v>64</v>
      </c>
      <c r="R1779" t="s">
        <v>181</v>
      </c>
      <c r="S1779" t="s">
        <v>2814</v>
      </c>
      <c r="T1779">
        <v>61265</v>
      </c>
      <c r="U1779" s="1">
        <v>42154</v>
      </c>
      <c r="V1779" s="1">
        <v>42155</v>
      </c>
      <c r="W1779">
        <v>11</v>
      </c>
      <c r="X1779" s="6">
        <v>1276.8800000000001</v>
      </c>
      <c r="Y1779">
        <v>87286</v>
      </c>
      <c r="Z1779">
        <v>1</v>
      </c>
      <c r="AA1779" s="10">
        <v>69</v>
      </c>
      <c r="AB1779">
        <v>67.2</v>
      </c>
      <c r="AC1779" t="s">
        <v>3060</v>
      </c>
      <c r="AD1779" t="s">
        <v>3070</v>
      </c>
      <c r="AE1779" t="str">
        <f>IF(Orders[[#This Row],[Discount]]&gt;0, "Discounted", "Non-Discounted")</f>
        <v>Discounted</v>
      </c>
      <c r="AF1779">
        <f>IF(Orders[[#This Row],[Profit]]&lt;0,Orders[[#This Row],[Profit]], 0)</f>
        <v>0</v>
      </c>
      <c r="AG1779">
        <f>IF(Orders[[#This Row],[Profit]]&gt;0,Orders[[#This Row],[Profit]], 0)</f>
        <v>881.05</v>
      </c>
      <c r="AH1779" s="7">
        <f>IFERROR((Orders[[#This Row],[Sales]]/Orders[[#This Row],[Profit_Prodcut/]])*100, "")</f>
        <v>144.92707564837411</v>
      </c>
      <c r="AI1779" s="9">
        <f>Orders[[#This Row],[Discount]]</f>
        <v>0.05</v>
      </c>
    </row>
    <row r="1780" spans="1:35">
      <c r="A1780">
        <v>25352</v>
      </c>
      <c r="B1780" t="s">
        <v>28</v>
      </c>
      <c r="C1780" s="9">
        <v>0.08</v>
      </c>
      <c r="D1780" s="7">
        <v>-233.84</v>
      </c>
      <c r="E1780">
        <v>120.97</v>
      </c>
      <c r="F1780">
        <v>26.3</v>
      </c>
      <c r="G1780">
        <v>3125</v>
      </c>
      <c r="H1780" t="s">
        <v>2815</v>
      </c>
      <c r="I1780" t="s">
        <v>42</v>
      </c>
      <c r="J1780" t="s">
        <v>43</v>
      </c>
      <c r="K1780" t="s">
        <v>80</v>
      </c>
      <c r="L1780" t="s">
        <v>88</v>
      </c>
      <c r="M1780" t="s">
        <v>46</v>
      </c>
      <c r="N1780" t="s">
        <v>2816</v>
      </c>
      <c r="O1780">
        <v>0.38</v>
      </c>
      <c r="P1780" t="s">
        <v>36</v>
      </c>
      <c r="Q1780" t="s">
        <v>64</v>
      </c>
      <c r="R1780" t="s">
        <v>181</v>
      </c>
      <c r="S1780" t="s">
        <v>2817</v>
      </c>
      <c r="T1780">
        <v>60056</v>
      </c>
      <c r="U1780" s="1">
        <v>42009</v>
      </c>
      <c r="V1780" s="1">
        <v>42011</v>
      </c>
      <c r="W1780">
        <v>2</v>
      </c>
      <c r="X1780" s="6">
        <v>233.58</v>
      </c>
      <c r="Y1780">
        <v>87285</v>
      </c>
      <c r="Z1780">
        <v>2</v>
      </c>
      <c r="AA1780" s="10">
        <v>-100.11</v>
      </c>
      <c r="AB1780">
        <v>20.309999999999999</v>
      </c>
      <c r="AC1780" t="s">
        <v>3057</v>
      </c>
      <c r="AD1780" t="s">
        <v>3070</v>
      </c>
      <c r="AE1780" t="str">
        <f>IF(Orders[[#This Row],[Discount]]&gt;0, "Discounted", "Non-Discounted")</f>
        <v>Discounted</v>
      </c>
      <c r="AF1780">
        <f>IF(Orders[[#This Row],[Profit]]&lt;0,Orders[[#This Row],[Profit]], 0)</f>
        <v>-233.84</v>
      </c>
      <c r="AG1780">
        <f>IF(Orders[[#This Row],[Profit]]&gt;0,Orders[[#This Row],[Profit]], 0)</f>
        <v>0</v>
      </c>
      <c r="AH1780" s="7" t="str">
        <f>IFERROR((Orders[[#This Row],[Sales]]/Orders[[#This Row],[Profit_Prodcut/]])*100, "")</f>
        <v/>
      </c>
      <c r="AI1780" s="9">
        <f>Orders[[#This Row],[Discount]]</f>
        <v>0.08</v>
      </c>
    </row>
    <row r="1781" spans="1:35">
      <c r="A1781">
        <v>24457</v>
      </c>
      <c r="B1781" t="s">
        <v>109</v>
      </c>
      <c r="C1781" s="9">
        <v>0.08</v>
      </c>
      <c r="D1781" s="7">
        <v>-139.08000000000001</v>
      </c>
      <c r="E1781">
        <v>3.69</v>
      </c>
      <c r="F1781">
        <v>2.5</v>
      </c>
      <c r="G1781">
        <v>3128</v>
      </c>
      <c r="H1781" t="s">
        <v>2818</v>
      </c>
      <c r="I1781" t="s">
        <v>52</v>
      </c>
      <c r="J1781" t="s">
        <v>61</v>
      </c>
      <c r="K1781" t="s">
        <v>32</v>
      </c>
      <c r="L1781" t="s">
        <v>72</v>
      </c>
      <c r="M1781" t="s">
        <v>62</v>
      </c>
      <c r="N1781" t="s">
        <v>1360</v>
      </c>
      <c r="O1781">
        <v>0.39</v>
      </c>
      <c r="P1781" t="s">
        <v>36</v>
      </c>
      <c r="Q1781" t="s">
        <v>139</v>
      </c>
      <c r="R1781" t="s">
        <v>174</v>
      </c>
      <c r="S1781" t="s">
        <v>2819</v>
      </c>
      <c r="T1781">
        <v>71109</v>
      </c>
      <c r="U1781" s="1">
        <v>42180</v>
      </c>
      <c r="V1781" s="1">
        <v>42185</v>
      </c>
      <c r="W1781">
        <v>9</v>
      </c>
      <c r="X1781" s="6">
        <v>31.98</v>
      </c>
      <c r="Y1781">
        <v>89810</v>
      </c>
      <c r="Z1781">
        <v>5</v>
      </c>
      <c r="AA1781" s="10">
        <v>-434.88</v>
      </c>
      <c r="AB1781">
        <v>2.78</v>
      </c>
      <c r="AC1781" t="s">
        <v>3058</v>
      </c>
      <c r="AD1781" t="s">
        <v>3070</v>
      </c>
      <c r="AE1781" t="str">
        <f>IF(Orders[[#This Row],[Discount]]&gt;0, "Discounted", "Non-Discounted")</f>
        <v>Discounted</v>
      </c>
      <c r="AF1781">
        <f>IF(Orders[[#This Row],[Profit]]&lt;0,Orders[[#This Row],[Profit]], 0)</f>
        <v>-139.08000000000001</v>
      </c>
      <c r="AG1781">
        <f>IF(Orders[[#This Row],[Profit]]&gt;0,Orders[[#This Row],[Profit]], 0)</f>
        <v>0</v>
      </c>
      <c r="AH1781" s="7" t="str">
        <f>IFERROR((Orders[[#This Row],[Sales]]/Orders[[#This Row],[Profit_Prodcut/]])*100, "")</f>
        <v/>
      </c>
      <c r="AI1781" s="9">
        <f>Orders[[#This Row],[Discount]]</f>
        <v>0.08</v>
      </c>
    </row>
    <row r="1782" spans="1:35">
      <c r="A1782">
        <v>20483</v>
      </c>
      <c r="B1782" t="s">
        <v>28</v>
      </c>
      <c r="C1782" s="9">
        <v>0.1</v>
      </c>
      <c r="D1782" s="7">
        <v>-64.66</v>
      </c>
      <c r="E1782">
        <v>180.98</v>
      </c>
      <c r="F1782">
        <v>26.2</v>
      </c>
      <c r="G1782">
        <v>3132</v>
      </c>
      <c r="H1782" t="s">
        <v>2820</v>
      </c>
      <c r="I1782" t="s">
        <v>42</v>
      </c>
      <c r="J1782" t="s">
        <v>31</v>
      </c>
      <c r="K1782" t="s">
        <v>44</v>
      </c>
      <c r="L1782" t="s">
        <v>45</v>
      </c>
      <c r="M1782" t="s">
        <v>46</v>
      </c>
      <c r="N1782" t="s">
        <v>244</v>
      </c>
      <c r="O1782">
        <v>0.59</v>
      </c>
      <c r="P1782" t="s">
        <v>36</v>
      </c>
      <c r="Q1782" t="s">
        <v>64</v>
      </c>
      <c r="R1782" t="s">
        <v>181</v>
      </c>
      <c r="S1782" t="s">
        <v>2821</v>
      </c>
      <c r="T1782">
        <v>60060</v>
      </c>
      <c r="U1782" s="1">
        <v>42177</v>
      </c>
      <c r="V1782" s="1">
        <v>42178</v>
      </c>
      <c r="W1782">
        <v>3</v>
      </c>
      <c r="X1782" s="6">
        <v>519.41999999999996</v>
      </c>
      <c r="Y1782">
        <v>86790</v>
      </c>
      <c r="Z1782">
        <v>1</v>
      </c>
      <c r="AA1782" s="10">
        <v>-12.45</v>
      </c>
      <c r="AB1782">
        <v>57.71</v>
      </c>
      <c r="AC1782" t="s">
        <v>3058</v>
      </c>
      <c r="AD1782" t="s">
        <v>3070</v>
      </c>
      <c r="AE1782" t="str">
        <f>IF(Orders[[#This Row],[Discount]]&gt;0, "Discounted", "Non-Discounted")</f>
        <v>Discounted</v>
      </c>
      <c r="AF1782">
        <f>IF(Orders[[#This Row],[Profit]]&lt;0,Orders[[#This Row],[Profit]], 0)</f>
        <v>-64.66</v>
      </c>
      <c r="AG1782">
        <f>IF(Orders[[#This Row],[Profit]]&gt;0,Orders[[#This Row],[Profit]], 0)</f>
        <v>0</v>
      </c>
      <c r="AH1782" s="7" t="str">
        <f>IFERROR((Orders[[#This Row],[Sales]]/Orders[[#This Row],[Profit_Prodcut/]])*100, "")</f>
        <v/>
      </c>
      <c r="AI1782" s="9">
        <f>Orders[[#This Row],[Discount]]</f>
        <v>0.1</v>
      </c>
    </row>
    <row r="1783" spans="1:35">
      <c r="A1783">
        <v>19258</v>
      </c>
      <c r="B1783" t="s">
        <v>59</v>
      </c>
      <c r="C1783" s="9">
        <v>0.04</v>
      </c>
      <c r="D1783" s="7">
        <v>1644.08</v>
      </c>
      <c r="E1783">
        <v>62.05</v>
      </c>
      <c r="F1783">
        <v>3.99</v>
      </c>
      <c r="G1783">
        <v>3132</v>
      </c>
      <c r="H1783" t="s">
        <v>2820</v>
      </c>
      <c r="I1783" t="s">
        <v>52</v>
      </c>
      <c r="J1783" t="s">
        <v>31</v>
      </c>
      <c r="K1783" t="s">
        <v>32</v>
      </c>
      <c r="L1783" t="s">
        <v>260</v>
      </c>
      <c r="M1783" t="s">
        <v>62</v>
      </c>
      <c r="N1783" t="s">
        <v>2822</v>
      </c>
      <c r="O1783">
        <v>0.55000000000000004</v>
      </c>
      <c r="P1783" t="s">
        <v>36</v>
      </c>
      <c r="Q1783" t="s">
        <v>64</v>
      </c>
      <c r="R1783" t="s">
        <v>181</v>
      </c>
      <c r="S1783" t="s">
        <v>2821</v>
      </c>
      <c r="T1783">
        <v>60060</v>
      </c>
      <c r="U1783" s="1">
        <v>42141</v>
      </c>
      <c r="V1783" s="1">
        <v>42142</v>
      </c>
      <c r="W1783">
        <v>40</v>
      </c>
      <c r="X1783" s="6">
        <v>2382.7199999999998</v>
      </c>
      <c r="Y1783">
        <v>86794</v>
      </c>
      <c r="Z1783">
        <v>1</v>
      </c>
      <c r="AA1783" s="10">
        <v>69</v>
      </c>
      <c r="AB1783">
        <v>99.28</v>
      </c>
      <c r="AC1783" t="s">
        <v>3060</v>
      </c>
      <c r="AD1783" t="s">
        <v>3070</v>
      </c>
      <c r="AE1783" t="str">
        <f>IF(Orders[[#This Row],[Discount]]&gt;0, "Discounted", "Non-Discounted")</f>
        <v>Discounted</v>
      </c>
      <c r="AF1783">
        <f>IF(Orders[[#This Row],[Profit]]&lt;0,Orders[[#This Row],[Profit]], 0)</f>
        <v>0</v>
      </c>
      <c r="AG1783">
        <f>IF(Orders[[#This Row],[Profit]]&gt;0,Orders[[#This Row],[Profit]], 0)</f>
        <v>1644.08</v>
      </c>
      <c r="AH1783" s="7">
        <f>IFERROR((Orders[[#This Row],[Sales]]/Orders[[#This Row],[Profit_Prodcut/]])*100, "")</f>
        <v>144.92725414821663</v>
      </c>
      <c r="AI1783" s="9">
        <f>Orders[[#This Row],[Discount]]</f>
        <v>0.04</v>
      </c>
    </row>
    <row r="1784" spans="1:35">
      <c r="A1784">
        <v>22459</v>
      </c>
      <c r="B1784" t="s">
        <v>59</v>
      </c>
      <c r="C1784" s="9">
        <v>0.1</v>
      </c>
      <c r="D1784" s="7">
        <v>-350.44</v>
      </c>
      <c r="E1784">
        <v>5.81</v>
      </c>
      <c r="F1784">
        <v>8.49</v>
      </c>
      <c r="G1784">
        <v>3133</v>
      </c>
      <c r="H1784" t="s">
        <v>2823</v>
      </c>
      <c r="I1784" t="s">
        <v>52</v>
      </c>
      <c r="J1784" t="s">
        <v>31</v>
      </c>
      <c r="K1784" t="s">
        <v>32</v>
      </c>
      <c r="L1784" t="s">
        <v>112</v>
      </c>
      <c r="M1784" t="s">
        <v>62</v>
      </c>
      <c r="N1784" t="s">
        <v>328</v>
      </c>
      <c r="O1784">
        <v>0.39</v>
      </c>
      <c r="P1784" t="s">
        <v>36</v>
      </c>
      <c r="Q1784" t="s">
        <v>64</v>
      </c>
      <c r="R1784" t="s">
        <v>181</v>
      </c>
      <c r="S1784" t="s">
        <v>2824</v>
      </c>
      <c r="T1784">
        <v>60540</v>
      </c>
      <c r="U1784" s="1">
        <v>42020</v>
      </c>
      <c r="V1784" s="1">
        <v>42021</v>
      </c>
      <c r="W1784">
        <v>12</v>
      </c>
      <c r="X1784" s="6">
        <v>64.959999999999994</v>
      </c>
      <c r="Y1784">
        <v>86789</v>
      </c>
      <c r="Z1784">
        <v>1</v>
      </c>
      <c r="AA1784" s="10">
        <v>-539.47</v>
      </c>
      <c r="AB1784">
        <v>7.22</v>
      </c>
      <c r="AC1784" t="s">
        <v>3057</v>
      </c>
      <c r="AD1784" t="s">
        <v>3070</v>
      </c>
      <c r="AE1784" t="str">
        <f>IF(Orders[[#This Row],[Discount]]&gt;0, "Discounted", "Non-Discounted")</f>
        <v>Discounted</v>
      </c>
      <c r="AF1784">
        <f>IF(Orders[[#This Row],[Profit]]&lt;0,Orders[[#This Row],[Profit]], 0)</f>
        <v>-350.44</v>
      </c>
      <c r="AG1784">
        <f>IF(Orders[[#This Row],[Profit]]&gt;0,Orders[[#This Row],[Profit]], 0)</f>
        <v>0</v>
      </c>
      <c r="AH1784" s="7" t="str">
        <f>IFERROR((Orders[[#This Row],[Sales]]/Orders[[#This Row],[Profit_Prodcut/]])*100, "")</f>
        <v/>
      </c>
      <c r="AI1784" s="9">
        <f>Orders[[#This Row],[Discount]]</f>
        <v>0.1</v>
      </c>
    </row>
    <row r="1785" spans="1:35">
      <c r="A1785">
        <v>22460</v>
      </c>
      <c r="B1785" t="s">
        <v>59</v>
      </c>
      <c r="C1785" s="9">
        <v>0.03</v>
      </c>
      <c r="D1785" s="7">
        <v>4.2</v>
      </c>
      <c r="E1785">
        <v>1.81</v>
      </c>
      <c r="F1785">
        <v>0.75</v>
      </c>
      <c r="G1785">
        <v>3133</v>
      </c>
      <c r="H1785" t="s">
        <v>2823</v>
      </c>
      <c r="I1785" t="s">
        <v>52</v>
      </c>
      <c r="J1785" t="s">
        <v>31</v>
      </c>
      <c r="K1785" t="s">
        <v>32</v>
      </c>
      <c r="L1785" t="s">
        <v>69</v>
      </c>
      <c r="M1785" t="s">
        <v>34</v>
      </c>
      <c r="N1785" t="s">
        <v>2825</v>
      </c>
      <c r="O1785">
        <v>0.52</v>
      </c>
      <c r="P1785" t="s">
        <v>36</v>
      </c>
      <c r="Q1785" t="s">
        <v>64</v>
      </c>
      <c r="R1785" t="s">
        <v>181</v>
      </c>
      <c r="S1785" t="s">
        <v>2824</v>
      </c>
      <c r="T1785">
        <v>60540</v>
      </c>
      <c r="U1785" s="1">
        <v>42020</v>
      </c>
      <c r="V1785" s="1">
        <v>42021</v>
      </c>
      <c r="W1785">
        <v>10</v>
      </c>
      <c r="X1785" s="6">
        <v>19.14</v>
      </c>
      <c r="Y1785">
        <v>86789</v>
      </c>
      <c r="Z1785">
        <v>1</v>
      </c>
      <c r="AA1785" s="10">
        <v>21.96</v>
      </c>
      <c r="AB1785">
        <v>0.59</v>
      </c>
      <c r="AC1785" t="s">
        <v>3057</v>
      </c>
      <c r="AD1785" t="s">
        <v>3070</v>
      </c>
      <c r="AE1785" t="str">
        <f>IF(Orders[[#This Row],[Discount]]&gt;0, "Discounted", "Non-Discounted")</f>
        <v>Discounted</v>
      </c>
      <c r="AF1785">
        <f>IF(Orders[[#This Row],[Profit]]&lt;0,Orders[[#This Row],[Profit]], 0)</f>
        <v>0</v>
      </c>
      <c r="AG1785">
        <f>IF(Orders[[#This Row],[Profit]]&gt;0,Orders[[#This Row],[Profit]], 0)</f>
        <v>4.2</v>
      </c>
      <c r="AH1785" s="7">
        <f>IFERROR((Orders[[#This Row],[Sales]]/Orders[[#This Row],[Profit_Prodcut/]])*100, "")</f>
        <v>455.71428571428567</v>
      </c>
      <c r="AI1785" s="9">
        <f>Orders[[#This Row],[Discount]]</f>
        <v>0.03</v>
      </c>
    </row>
    <row r="1786" spans="1:35">
      <c r="A1786">
        <v>21719</v>
      </c>
      <c r="B1786" t="s">
        <v>50</v>
      </c>
      <c r="C1786" s="9">
        <v>0.08</v>
      </c>
      <c r="D1786" s="7">
        <v>-44.07</v>
      </c>
      <c r="E1786">
        <v>5.4</v>
      </c>
      <c r="F1786">
        <v>7.78</v>
      </c>
      <c r="G1786">
        <v>3133</v>
      </c>
      <c r="H1786" t="s">
        <v>2823</v>
      </c>
      <c r="I1786" t="s">
        <v>52</v>
      </c>
      <c r="J1786" t="s">
        <v>31</v>
      </c>
      <c r="K1786" t="s">
        <v>32</v>
      </c>
      <c r="L1786" t="s">
        <v>112</v>
      </c>
      <c r="M1786" t="s">
        <v>62</v>
      </c>
      <c r="N1786" t="s">
        <v>313</v>
      </c>
      <c r="O1786">
        <v>0.37</v>
      </c>
      <c r="P1786" t="s">
        <v>36</v>
      </c>
      <c r="Q1786" t="s">
        <v>64</v>
      </c>
      <c r="R1786" t="s">
        <v>181</v>
      </c>
      <c r="S1786" t="s">
        <v>2824</v>
      </c>
      <c r="T1786">
        <v>60540</v>
      </c>
      <c r="U1786" s="1">
        <v>42067</v>
      </c>
      <c r="V1786" s="1">
        <v>42067</v>
      </c>
      <c r="W1786">
        <v>4</v>
      </c>
      <c r="X1786" s="6">
        <v>25.35</v>
      </c>
      <c r="Y1786">
        <v>86792</v>
      </c>
      <c r="Z1786">
        <v>0</v>
      </c>
      <c r="AA1786" s="10">
        <v>-173.84</v>
      </c>
      <c r="AB1786">
        <v>2.2000000000000002</v>
      </c>
      <c r="AC1786" t="s">
        <v>3062</v>
      </c>
      <c r="AD1786" t="s">
        <v>3070</v>
      </c>
      <c r="AE1786" t="str">
        <f>IF(Orders[[#This Row],[Discount]]&gt;0, "Discounted", "Non-Discounted")</f>
        <v>Discounted</v>
      </c>
      <c r="AF1786">
        <f>IF(Orders[[#This Row],[Profit]]&lt;0,Orders[[#This Row],[Profit]], 0)</f>
        <v>-44.07</v>
      </c>
      <c r="AG1786">
        <f>IF(Orders[[#This Row],[Profit]]&gt;0,Orders[[#This Row],[Profit]], 0)</f>
        <v>0</v>
      </c>
      <c r="AH1786" s="7" t="str">
        <f>IFERROR((Orders[[#This Row],[Sales]]/Orders[[#This Row],[Profit_Prodcut/]])*100, "")</f>
        <v/>
      </c>
      <c r="AI1786" s="9">
        <f>Orders[[#This Row],[Discount]]</f>
        <v>0.08</v>
      </c>
    </row>
    <row r="1787" spans="1:35">
      <c r="A1787">
        <v>21720</v>
      </c>
      <c r="B1787" t="s">
        <v>50</v>
      </c>
      <c r="C1787" s="9">
        <v>0.09</v>
      </c>
      <c r="D1787" s="7">
        <v>-100.51</v>
      </c>
      <c r="E1787">
        <v>8.4600000000000009</v>
      </c>
      <c r="F1787">
        <v>8.99</v>
      </c>
      <c r="G1787">
        <v>3133</v>
      </c>
      <c r="H1787" t="s">
        <v>2823</v>
      </c>
      <c r="I1787" t="s">
        <v>30</v>
      </c>
      <c r="J1787" t="s">
        <v>31</v>
      </c>
      <c r="K1787" t="s">
        <v>80</v>
      </c>
      <c r="L1787" t="s">
        <v>183</v>
      </c>
      <c r="M1787" t="s">
        <v>54</v>
      </c>
      <c r="N1787" t="s">
        <v>2826</v>
      </c>
      <c r="O1787">
        <v>0.79</v>
      </c>
      <c r="P1787" t="s">
        <v>36</v>
      </c>
      <c r="Q1787" t="s">
        <v>64</v>
      </c>
      <c r="R1787" t="s">
        <v>181</v>
      </c>
      <c r="S1787" t="s">
        <v>2824</v>
      </c>
      <c r="T1787">
        <v>60540</v>
      </c>
      <c r="U1787" s="1">
        <v>42067</v>
      </c>
      <c r="V1787" s="1">
        <v>42070</v>
      </c>
      <c r="W1787">
        <v>5</v>
      </c>
      <c r="X1787" s="6">
        <v>45.03</v>
      </c>
      <c r="Y1787">
        <v>86792</v>
      </c>
      <c r="Z1787">
        <v>3</v>
      </c>
      <c r="AA1787" s="10">
        <v>-223.21</v>
      </c>
      <c r="AB1787">
        <v>4.45</v>
      </c>
      <c r="AC1787" t="s">
        <v>3062</v>
      </c>
      <c r="AD1787" t="s">
        <v>3070</v>
      </c>
      <c r="AE1787" t="str">
        <f>IF(Orders[[#This Row],[Discount]]&gt;0, "Discounted", "Non-Discounted")</f>
        <v>Discounted</v>
      </c>
      <c r="AF1787">
        <f>IF(Orders[[#This Row],[Profit]]&lt;0,Orders[[#This Row],[Profit]], 0)</f>
        <v>-100.51</v>
      </c>
      <c r="AG1787">
        <f>IF(Orders[[#This Row],[Profit]]&gt;0,Orders[[#This Row],[Profit]], 0)</f>
        <v>0</v>
      </c>
      <c r="AH1787" s="7" t="str">
        <f>IFERROR((Orders[[#This Row],[Sales]]/Orders[[#This Row],[Profit_Prodcut/]])*100, "")</f>
        <v/>
      </c>
      <c r="AI1787" s="9">
        <f>Orders[[#This Row],[Discount]]</f>
        <v>0.09</v>
      </c>
    </row>
    <row r="1788" spans="1:35">
      <c r="A1788">
        <v>21721</v>
      </c>
      <c r="B1788" t="s">
        <v>50</v>
      </c>
      <c r="C1788" s="9">
        <v>0.21</v>
      </c>
      <c r="D1788" s="7">
        <v>-17.75</v>
      </c>
      <c r="E1788">
        <v>14.98</v>
      </c>
      <c r="F1788">
        <v>8.99</v>
      </c>
      <c r="G1788">
        <v>3133</v>
      </c>
      <c r="H1788" t="s">
        <v>2823</v>
      </c>
      <c r="I1788" t="s">
        <v>52</v>
      </c>
      <c r="J1788" t="s">
        <v>31</v>
      </c>
      <c r="K1788" t="s">
        <v>44</v>
      </c>
      <c r="L1788" t="s">
        <v>53</v>
      </c>
      <c r="M1788" t="s">
        <v>54</v>
      </c>
      <c r="N1788" t="s">
        <v>2600</v>
      </c>
      <c r="O1788">
        <v>0.39</v>
      </c>
      <c r="P1788" t="s">
        <v>36</v>
      </c>
      <c r="Q1788" t="s">
        <v>64</v>
      </c>
      <c r="R1788" t="s">
        <v>181</v>
      </c>
      <c r="S1788" t="s">
        <v>2824</v>
      </c>
      <c r="T1788">
        <v>60540</v>
      </c>
      <c r="U1788" s="1">
        <v>42067</v>
      </c>
      <c r="V1788" s="1">
        <v>42068</v>
      </c>
      <c r="W1788">
        <v>10</v>
      </c>
      <c r="X1788" s="6">
        <v>153.87</v>
      </c>
      <c r="Y1788">
        <v>86792</v>
      </c>
      <c r="Z1788">
        <v>1</v>
      </c>
      <c r="AA1788" s="10">
        <v>-11.54</v>
      </c>
      <c r="AB1788">
        <v>40.9</v>
      </c>
      <c r="AC1788" t="s">
        <v>3062</v>
      </c>
      <c r="AD1788" t="s">
        <v>3073</v>
      </c>
      <c r="AE1788" t="str">
        <f>IF(Orders[[#This Row],[Discount]]&gt;0, "Discounted", "Non-Discounted")</f>
        <v>Discounted</v>
      </c>
      <c r="AF1788">
        <f>IF(Orders[[#This Row],[Profit]]&lt;0,Orders[[#This Row],[Profit]], 0)</f>
        <v>-17.75</v>
      </c>
      <c r="AG1788">
        <f>IF(Orders[[#This Row],[Profit]]&gt;0,Orders[[#This Row],[Profit]], 0)</f>
        <v>0</v>
      </c>
      <c r="AH1788" s="7" t="str">
        <f>IFERROR((Orders[[#This Row],[Sales]]/Orders[[#This Row],[Profit_Prodcut/]])*100, "")</f>
        <v/>
      </c>
      <c r="AI1788" s="9">
        <f>Orders[[#This Row],[Discount]]</f>
        <v>0.21</v>
      </c>
    </row>
    <row r="1789" spans="1:35">
      <c r="A1789">
        <v>21722</v>
      </c>
      <c r="B1789" t="s">
        <v>50</v>
      </c>
      <c r="C1789" s="9">
        <v>0.04</v>
      </c>
      <c r="D1789" s="7">
        <v>1374.95</v>
      </c>
      <c r="E1789">
        <v>155.99</v>
      </c>
      <c r="F1789">
        <v>8.08</v>
      </c>
      <c r="G1789">
        <v>3133</v>
      </c>
      <c r="H1789" t="s">
        <v>2823</v>
      </c>
      <c r="I1789" t="s">
        <v>52</v>
      </c>
      <c r="J1789" t="s">
        <v>31</v>
      </c>
      <c r="K1789" t="s">
        <v>80</v>
      </c>
      <c r="L1789" t="s">
        <v>81</v>
      </c>
      <c r="M1789" t="s">
        <v>62</v>
      </c>
      <c r="N1789" t="s">
        <v>2827</v>
      </c>
      <c r="O1789">
        <v>0.6</v>
      </c>
      <c r="P1789" t="s">
        <v>36</v>
      </c>
      <c r="Q1789" t="s">
        <v>64</v>
      </c>
      <c r="R1789" t="s">
        <v>181</v>
      </c>
      <c r="S1789" t="s">
        <v>2824</v>
      </c>
      <c r="T1789">
        <v>60540</v>
      </c>
      <c r="U1789" s="1">
        <v>42067</v>
      </c>
      <c r="V1789" s="1">
        <v>42068</v>
      </c>
      <c r="W1789">
        <v>22</v>
      </c>
      <c r="X1789" s="6">
        <v>2800.33</v>
      </c>
      <c r="Y1789">
        <v>86792</v>
      </c>
      <c r="Z1789">
        <v>1</v>
      </c>
      <c r="AA1789" s="10">
        <v>49.1</v>
      </c>
      <c r="AB1789">
        <v>116.68</v>
      </c>
      <c r="AC1789" t="s">
        <v>3062</v>
      </c>
      <c r="AD1789" t="s">
        <v>3070</v>
      </c>
      <c r="AE1789" t="str">
        <f>IF(Orders[[#This Row],[Discount]]&gt;0, "Discounted", "Non-Discounted")</f>
        <v>Discounted</v>
      </c>
      <c r="AF1789">
        <f>IF(Orders[[#This Row],[Profit]]&lt;0,Orders[[#This Row],[Profit]], 0)</f>
        <v>0</v>
      </c>
      <c r="AG1789">
        <f>IF(Orders[[#This Row],[Profit]]&gt;0,Orders[[#This Row],[Profit]], 0)</f>
        <v>1374.95</v>
      </c>
      <c r="AH1789" s="7">
        <f>IFERROR((Orders[[#This Row],[Sales]]/Orders[[#This Row],[Profit_Prodcut/]])*100, "")</f>
        <v>203.66776973708133</v>
      </c>
      <c r="AI1789" s="9">
        <f>Orders[[#This Row],[Discount]]</f>
        <v>0.04</v>
      </c>
    </row>
    <row r="1790" spans="1:35">
      <c r="A1790">
        <v>23898</v>
      </c>
      <c r="B1790" t="s">
        <v>50</v>
      </c>
      <c r="C1790" s="9">
        <v>0.03</v>
      </c>
      <c r="D1790" s="7">
        <v>-677.87</v>
      </c>
      <c r="E1790">
        <v>150.88999999999999</v>
      </c>
      <c r="F1790">
        <v>60.2</v>
      </c>
      <c r="G1790">
        <v>3136</v>
      </c>
      <c r="H1790" t="s">
        <v>2828</v>
      </c>
      <c r="I1790" t="s">
        <v>42</v>
      </c>
      <c r="J1790" t="s">
        <v>117</v>
      </c>
      <c r="K1790" t="s">
        <v>44</v>
      </c>
      <c r="L1790" t="s">
        <v>45</v>
      </c>
      <c r="M1790" t="s">
        <v>46</v>
      </c>
      <c r="N1790" t="s">
        <v>1188</v>
      </c>
      <c r="O1790">
        <v>0.77</v>
      </c>
      <c r="P1790" t="s">
        <v>36</v>
      </c>
      <c r="Q1790" t="s">
        <v>56</v>
      </c>
      <c r="R1790" t="s">
        <v>191</v>
      </c>
      <c r="S1790" t="s">
        <v>436</v>
      </c>
      <c r="T1790">
        <v>4073</v>
      </c>
      <c r="U1790" s="1">
        <v>42057</v>
      </c>
      <c r="V1790" s="1">
        <v>42057</v>
      </c>
      <c r="W1790">
        <v>23</v>
      </c>
      <c r="X1790" s="6">
        <v>3596.03</v>
      </c>
      <c r="Y1790">
        <v>86791</v>
      </c>
      <c r="Z1790">
        <v>0</v>
      </c>
      <c r="AA1790" s="10">
        <v>-18.850000000000001</v>
      </c>
      <c r="AB1790">
        <v>111.22</v>
      </c>
      <c r="AC1790" t="s">
        <v>3059</v>
      </c>
      <c r="AD1790" t="s">
        <v>3070</v>
      </c>
      <c r="AE1790" t="str">
        <f>IF(Orders[[#This Row],[Discount]]&gt;0, "Discounted", "Non-Discounted")</f>
        <v>Discounted</v>
      </c>
      <c r="AF1790">
        <f>IF(Orders[[#This Row],[Profit]]&lt;0,Orders[[#This Row],[Profit]], 0)</f>
        <v>-677.87</v>
      </c>
      <c r="AG1790">
        <f>IF(Orders[[#This Row],[Profit]]&gt;0,Orders[[#This Row],[Profit]], 0)</f>
        <v>0</v>
      </c>
      <c r="AH1790" s="7" t="str">
        <f>IFERROR((Orders[[#This Row],[Sales]]/Orders[[#This Row],[Profit_Prodcut/]])*100, "")</f>
        <v/>
      </c>
      <c r="AI1790" s="9">
        <f>Orders[[#This Row],[Discount]]</f>
        <v>0.03</v>
      </c>
    </row>
    <row r="1791" spans="1:35">
      <c r="A1791">
        <v>24691</v>
      </c>
      <c r="B1791" t="s">
        <v>40</v>
      </c>
      <c r="C1791" s="9">
        <v>0.09</v>
      </c>
      <c r="D1791" s="7">
        <v>1623.95</v>
      </c>
      <c r="E1791">
        <v>304.99</v>
      </c>
      <c r="F1791">
        <v>19.989999999999998</v>
      </c>
      <c r="G1791">
        <v>3137</v>
      </c>
      <c r="H1791" t="s">
        <v>2829</v>
      </c>
      <c r="I1791" t="s">
        <v>52</v>
      </c>
      <c r="J1791" t="s">
        <v>31</v>
      </c>
      <c r="K1791" t="s">
        <v>32</v>
      </c>
      <c r="L1791" t="s">
        <v>112</v>
      </c>
      <c r="M1791" t="s">
        <v>62</v>
      </c>
      <c r="N1791" t="s">
        <v>2627</v>
      </c>
      <c r="O1791">
        <v>0.4</v>
      </c>
      <c r="P1791" t="s">
        <v>36</v>
      </c>
      <c r="Q1791" t="s">
        <v>56</v>
      </c>
      <c r="R1791" t="s">
        <v>200</v>
      </c>
      <c r="S1791" t="s">
        <v>2830</v>
      </c>
      <c r="T1791">
        <v>3246</v>
      </c>
      <c r="U1791" s="1">
        <v>42163</v>
      </c>
      <c r="V1791" s="1">
        <v>42164</v>
      </c>
      <c r="W1791">
        <v>8</v>
      </c>
      <c r="X1791" s="6">
        <v>2353.5500000000002</v>
      </c>
      <c r="Y1791">
        <v>86795</v>
      </c>
      <c r="Z1791">
        <v>1</v>
      </c>
      <c r="AA1791" s="10">
        <v>69</v>
      </c>
      <c r="AB1791">
        <v>232.77</v>
      </c>
      <c r="AC1791" t="s">
        <v>3058</v>
      </c>
      <c r="AD1791" t="s">
        <v>3070</v>
      </c>
      <c r="AE1791" t="str">
        <f>IF(Orders[[#This Row],[Discount]]&gt;0, "Discounted", "Non-Discounted")</f>
        <v>Discounted</v>
      </c>
      <c r="AF1791">
        <f>IF(Orders[[#This Row],[Profit]]&lt;0,Orders[[#This Row],[Profit]], 0)</f>
        <v>0</v>
      </c>
      <c r="AG1791">
        <f>IF(Orders[[#This Row],[Profit]]&gt;0,Orders[[#This Row],[Profit]], 0)</f>
        <v>1623.95</v>
      </c>
      <c r="AH1791" s="7">
        <f>IFERROR((Orders[[#This Row],[Sales]]/Orders[[#This Row],[Profit_Prodcut/]])*100, "")</f>
        <v>144.92749160996337</v>
      </c>
      <c r="AI1791" s="9">
        <f>Orders[[#This Row],[Discount]]</f>
        <v>0.09</v>
      </c>
    </row>
    <row r="1792" spans="1:35">
      <c r="A1792">
        <v>23706</v>
      </c>
      <c r="B1792" t="s">
        <v>40</v>
      </c>
      <c r="C1792" s="9">
        <v>0.05</v>
      </c>
      <c r="D1792" s="7">
        <v>-122.83</v>
      </c>
      <c r="E1792">
        <v>4.0599999999999996</v>
      </c>
      <c r="F1792">
        <v>6.89</v>
      </c>
      <c r="G1792">
        <v>3138</v>
      </c>
      <c r="H1792" t="s">
        <v>2831</v>
      </c>
      <c r="I1792" t="s">
        <v>30</v>
      </c>
      <c r="J1792" t="s">
        <v>31</v>
      </c>
      <c r="K1792" t="s">
        <v>32</v>
      </c>
      <c r="L1792" t="s">
        <v>260</v>
      </c>
      <c r="M1792" t="s">
        <v>62</v>
      </c>
      <c r="N1792" t="s">
        <v>913</v>
      </c>
      <c r="O1792">
        <v>0.6</v>
      </c>
      <c r="P1792" t="s">
        <v>36</v>
      </c>
      <c r="Q1792" t="s">
        <v>56</v>
      </c>
      <c r="R1792" t="s">
        <v>200</v>
      </c>
      <c r="S1792" t="s">
        <v>2832</v>
      </c>
      <c r="T1792">
        <v>3053</v>
      </c>
      <c r="U1792" s="1">
        <v>42174</v>
      </c>
      <c r="V1792" s="1">
        <v>42176</v>
      </c>
      <c r="W1792">
        <v>22</v>
      </c>
      <c r="X1792" s="6">
        <v>92.57</v>
      </c>
      <c r="Y1792">
        <v>86796</v>
      </c>
      <c r="Z1792">
        <v>2</v>
      </c>
      <c r="AA1792" s="10">
        <v>-132.69</v>
      </c>
      <c r="AB1792">
        <v>4.87</v>
      </c>
      <c r="AC1792" t="s">
        <v>3058</v>
      </c>
      <c r="AD1792" t="s">
        <v>3070</v>
      </c>
      <c r="AE1792" t="str">
        <f>IF(Orders[[#This Row],[Discount]]&gt;0, "Discounted", "Non-Discounted")</f>
        <v>Discounted</v>
      </c>
      <c r="AF1792">
        <f>IF(Orders[[#This Row],[Profit]]&lt;0,Orders[[#This Row],[Profit]], 0)</f>
        <v>-122.83</v>
      </c>
      <c r="AG1792">
        <f>IF(Orders[[#This Row],[Profit]]&gt;0,Orders[[#This Row],[Profit]], 0)</f>
        <v>0</v>
      </c>
      <c r="AH1792" s="7" t="str">
        <f>IFERROR((Orders[[#This Row],[Sales]]/Orders[[#This Row],[Profit_Prodcut/]])*100, "")</f>
        <v/>
      </c>
      <c r="AI1792" s="9">
        <f>Orders[[#This Row],[Discount]]</f>
        <v>0.05</v>
      </c>
    </row>
    <row r="1793" spans="1:35">
      <c r="A1793">
        <v>23427</v>
      </c>
      <c r="B1793" t="s">
        <v>50</v>
      </c>
      <c r="C1793" s="9">
        <v>0.09</v>
      </c>
      <c r="D1793" s="7">
        <v>252.49</v>
      </c>
      <c r="E1793">
        <v>280.98</v>
      </c>
      <c r="F1793">
        <v>57</v>
      </c>
      <c r="G1793">
        <v>3139</v>
      </c>
      <c r="H1793" t="s">
        <v>2833</v>
      </c>
      <c r="I1793" t="s">
        <v>42</v>
      </c>
      <c r="J1793" t="s">
        <v>43</v>
      </c>
      <c r="K1793" t="s">
        <v>44</v>
      </c>
      <c r="L1793" t="s">
        <v>45</v>
      </c>
      <c r="M1793" t="s">
        <v>46</v>
      </c>
      <c r="N1793" t="s">
        <v>673</v>
      </c>
      <c r="O1793">
        <v>0.78</v>
      </c>
      <c r="P1793" t="s">
        <v>36</v>
      </c>
      <c r="Q1793" t="s">
        <v>56</v>
      </c>
      <c r="R1793" t="s">
        <v>57</v>
      </c>
      <c r="S1793" t="s">
        <v>871</v>
      </c>
      <c r="T1793">
        <v>7016</v>
      </c>
      <c r="U1793" s="1">
        <v>42126</v>
      </c>
      <c r="V1793" s="1">
        <v>42129</v>
      </c>
      <c r="W1793">
        <v>31</v>
      </c>
      <c r="X1793" s="6">
        <v>7974.21</v>
      </c>
      <c r="Y1793">
        <v>86793</v>
      </c>
      <c r="Z1793">
        <v>3</v>
      </c>
      <c r="AA1793" s="10">
        <v>3.17</v>
      </c>
      <c r="AB1793">
        <v>788.66</v>
      </c>
      <c r="AC1793" t="s">
        <v>3060</v>
      </c>
      <c r="AD1793" t="s">
        <v>3070</v>
      </c>
      <c r="AE1793" t="str">
        <f>IF(Orders[[#This Row],[Discount]]&gt;0, "Discounted", "Non-Discounted")</f>
        <v>Discounted</v>
      </c>
      <c r="AF1793">
        <f>IF(Orders[[#This Row],[Profit]]&lt;0,Orders[[#This Row],[Profit]], 0)</f>
        <v>0</v>
      </c>
      <c r="AG1793">
        <f>IF(Orders[[#This Row],[Profit]]&gt;0,Orders[[#This Row],[Profit]], 0)</f>
        <v>252.49</v>
      </c>
      <c r="AH1793" s="7">
        <f>IFERROR((Orders[[#This Row],[Sales]]/Orders[[#This Row],[Profit_Prodcut/]])*100, "")</f>
        <v>3158.2280486355894</v>
      </c>
      <c r="AI1793" s="9">
        <f>Orders[[#This Row],[Discount]]</f>
        <v>0.09</v>
      </c>
    </row>
    <row r="1794" spans="1:35">
      <c r="A1794">
        <v>18917</v>
      </c>
      <c r="B1794" t="s">
        <v>109</v>
      </c>
      <c r="C1794" s="9">
        <v>0.09</v>
      </c>
      <c r="D1794" s="7">
        <v>-88.58</v>
      </c>
      <c r="E1794">
        <v>6.84</v>
      </c>
      <c r="F1794">
        <v>8.3699999999999992</v>
      </c>
      <c r="G1794">
        <v>3141</v>
      </c>
      <c r="H1794" t="s">
        <v>2834</v>
      </c>
      <c r="I1794" t="s">
        <v>52</v>
      </c>
      <c r="J1794" t="s">
        <v>117</v>
      </c>
      <c r="K1794" t="s">
        <v>32</v>
      </c>
      <c r="L1794" t="s">
        <v>177</v>
      </c>
      <c r="M1794" t="s">
        <v>54</v>
      </c>
      <c r="N1794" t="s">
        <v>1699</v>
      </c>
      <c r="O1794">
        <v>0.57999999999999996</v>
      </c>
      <c r="P1794" t="s">
        <v>36</v>
      </c>
      <c r="Q1794" t="s">
        <v>64</v>
      </c>
      <c r="R1794" t="s">
        <v>133</v>
      </c>
      <c r="S1794" t="s">
        <v>2075</v>
      </c>
      <c r="T1794">
        <v>77506</v>
      </c>
      <c r="U1794" s="1">
        <v>42156</v>
      </c>
      <c r="V1794" s="1">
        <v>42163</v>
      </c>
      <c r="W1794">
        <v>13</v>
      </c>
      <c r="X1794" s="6">
        <v>87.1</v>
      </c>
      <c r="Y1794">
        <v>86369</v>
      </c>
      <c r="Z1794">
        <v>7</v>
      </c>
      <c r="AA1794" s="10">
        <v>-101.7</v>
      </c>
      <c r="AB1794">
        <v>8.61</v>
      </c>
      <c r="AC1794" t="s">
        <v>3058</v>
      </c>
      <c r="AD1794" t="s">
        <v>3070</v>
      </c>
      <c r="AE1794" t="str">
        <f>IF(Orders[[#This Row],[Discount]]&gt;0, "Discounted", "Non-Discounted")</f>
        <v>Discounted</v>
      </c>
      <c r="AF1794">
        <f>IF(Orders[[#This Row],[Profit]]&lt;0,Orders[[#This Row],[Profit]], 0)</f>
        <v>-88.58</v>
      </c>
      <c r="AG1794">
        <f>IF(Orders[[#This Row],[Profit]]&gt;0,Orders[[#This Row],[Profit]], 0)</f>
        <v>0</v>
      </c>
      <c r="AH1794" s="7" t="str">
        <f>IFERROR((Orders[[#This Row],[Sales]]/Orders[[#This Row],[Profit_Prodcut/]])*100, "")</f>
        <v/>
      </c>
      <c r="AI1794" s="9">
        <f>Orders[[#This Row],[Discount]]</f>
        <v>0.09</v>
      </c>
    </row>
    <row r="1795" spans="1:35">
      <c r="A1795">
        <v>18918</v>
      </c>
      <c r="B1795" t="s">
        <v>109</v>
      </c>
      <c r="C1795" s="9">
        <v>7.0000000000000007E-2</v>
      </c>
      <c r="D1795" s="7">
        <v>-485.68</v>
      </c>
      <c r="E1795">
        <v>48.91</v>
      </c>
      <c r="F1795">
        <v>35</v>
      </c>
      <c r="G1795">
        <v>3141</v>
      </c>
      <c r="H1795" t="s">
        <v>2834</v>
      </c>
      <c r="I1795" t="s">
        <v>30</v>
      </c>
      <c r="J1795" t="s">
        <v>117</v>
      </c>
      <c r="K1795" t="s">
        <v>32</v>
      </c>
      <c r="L1795" t="s">
        <v>144</v>
      </c>
      <c r="M1795" t="s">
        <v>239</v>
      </c>
      <c r="N1795" t="s">
        <v>1694</v>
      </c>
      <c r="O1795">
        <v>0.83</v>
      </c>
      <c r="P1795" t="s">
        <v>36</v>
      </c>
      <c r="Q1795" t="s">
        <v>64</v>
      </c>
      <c r="R1795" t="s">
        <v>133</v>
      </c>
      <c r="S1795" t="s">
        <v>2075</v>
      </c>
      <c r="T1795">
        <v>77506</v>
      </c>
      <c r="U1795" s="1">
        <v>42156</v>
      </c>
      <c r="V1795" s="1">
        <v>42158</v>
      </c>
      <c r="W1795">
        <v>15</v>
      </c>
      <c r="X1795" s="6">
        <v>736.86</v>
      </c>
      <c r="Y1795">
        <v>86369</v>
      </c>
      <c r="Z1795">
        <v>2</v>
      </c>
      <c r="AA1795" s="10">
        <v>-65.91</v>
      </c>
      <c r="AB1795">
        <v>55.46</v>
      </c>
      <c r="AC1795" t="s">
        <v>3058</v>
      </c>
      <c r="AD1795" t="s">
        <v>3070</v>
      </c>
      <c r="AE1795" t="str">
        <f>IF(Orders[[#This Row],[Discount]]&gt;0, "Discounted", "Non-Discounted")</f>
        <v>Discounted</v>
      </c>
      <c r="AF1795">
        <f>IF(Orders[[#This Row],[Profit]]&lt;0,Orders[[#This Row],[Profit]], 0)</f>
        <v>-485.68</v>
      </c>
      <c r="AG1795">
        <f>IF(Orders[[#This Row],[Profit]]&gt;0,Orders[[#This Row],[Profit]], 0)</f>
        <v>0</v>
      </c>
      <c r="AH1795" s="7" t="str">
        <f>IFERROR((Orders[[#This Row],[Sales]]/Orders[[#This Row],[Profit_Prodcut/]])*100, "")</f>
        <v/>
      </c>
      <c r="AI1795" s="9">
        <f>Orders[[#This Row],[Discount]]</f>
        <v>7.0000000000000007E-2</v>
      </c>
    </row>
    <row r="1796" spans="1:35">
      <c r="A1796">
        <v>26039</v>
      </c>
      <c r="B1796" t="s">
        <v>59</v>
      </c>
      <c r="C1796" s="9">
        <v>0.02</v>
      </c>
      <c r="D1796" s="7">
        <v>-16.37</v>
      </c>
      <c r="E1796">
        <v>15.42</v>
      </c>
      <c r="F1796">
        <v>5.41</v>
      </c>
      <c r="G1796">
        <v>3143</v>
      </c>
      <c r="H1796" t="s">
        <v>2835</v>
      </c>
      <c r="I1796" t="s">
        <v>52</v>
      </c>
      <c r="J1796" t="s">
        <v>117</v>
      </c>
      <c r="K1796" t="s">
        <v>32</v>
      </c>
      <c r="L1796" t="s">
        <v>144</v>
      </c>
      <c r="M1796" t="s">
        <v>62</v>
      </c>
      <c r="N1796" t="s">
        <v>2836</v>
      </c>
      <c r="O1796">
        <v>0.59</v>
      </c>
      <c r="P1796" t="s">
        <v>36</v>
      </c>
      <c r="Q1796" t="s">
        <v>64</v>
      </c>
      <c r="R1796" t="s">
        <v>133</v>
      </c>
      <c r="S1796" t="s">
        <v>2837</v>
      </c>
      <c r="T1796">
        <v>78660</v>
      </c>
      <c r="U1796" s="1">
        <v>42087</v>
      </c>
      <c r="V1796" s="1">
        <v>42088</v>
      </c>
      <c r="W1796">
        <v>2</v>
      </c>
      <c r="X1796" s="6">
        <v>33.840000000000003</v>
      </c>
      <c r="Y1796">
        <v>86368</v>
      </c>
      <c r="Z1796">
        <v>1</v>
      </c>
      <c r="AA1796" s="10">
        <v>-48.37</v>
      </c>
      <c r="AB1796">
        <v>0.69</v>
      </c>
      <c r="AC1796" t="s">
        <v>3062</v>
      </c>
      <c r="AD1796" t="s">
        <v>3070</v>
      </c>
      <c r="AE1796" t="str">
        <f>IF(Orders[[#This Row],[Discount]]&gt;0, "Discounted", "Non-Discounted")</f>
        <v>Discounted</v>
      </c>
      <c r="AF1796">
        <f>IF(Orders[[#This Row],[Profit]]&lt;0,Orders[[#This Row],[Profit]], 0)</f>
        <v>-16.37</v>
      </c>
      <c r="AG1796">
        <f>IF(Orders[[#This Row],[Profit]]&gt;0,Orders[[#This Row],[Profit]], 0)</f>
        <v>0</v>
      </c>
      <c r="AH1796" s="7" t="str">
        <f>IFERROR((Orders[[#This Row],[Sales]]/Orders[[#This Row],[Profit_Prodcut/]])*100, "")</f>
        <v/>
      </c>
      <c r="AI1796" s="9">
        <f>Orders[[#This Row],[Discount]]</f>
        <v>0.02</v>
      </c>
    </row>
    <row r="1797" spans="1:35">
      <c r="A1797">
        <v>19193</v>
      </c>
      <c r="B1797" t="s">
        <v>50</v>
      </c>
      <c r="C1797" s="9">
        <v>0.03</v>
      </c>
      <c r="D1797" s="7">
        <v>-94.26</v>
      </c>
      <c r="E1797">
        <v>3.36</v>
      </c>
      <c r="F1797">
        <v>6.27</v>
      </c>
      <c r="G1797">
        <v>3146</v>
      </c>
      <c r="H1797" t="s">
        <v>2838</v>
      </c>
      <c r="I1797" t="s">
        <v>52</v>
      </c>
      <c r="J1797" t="s">
        <v>31</v>
      </c>
      <c r="K1797" t="s">
        <v>32</v>
      </c>
      <c r="L1797" t="s">
        <v>112</v>
      </c>
      <c r="M1797" t="s">
        <v>62</v>
      </c>
      <c r="N1797" t="s">
        <v>589</v>
      </c>
      <c r="O1797">
        <v>0.4</v>
      </c>
      <c r="P1797" t="s">
        <v>36</v>
      </c>
      <c r="Q1797" t="s">
        <v>64</v>
      </c>
      <c r="R1797" t="s">
        <v>133</v>
      </c>
      <c r="S1797" t="s">
        <v>2839</v>
      </c>
      <c r="T1797">
        <v>78577</v>
      </c>
      <c r="U1797" s="1">
        <v>42008</v>
      </c>
      <c r="V1797" s="1">
        <v>42009</v>
      </c>
      <c r="W1797">
        <v>4</v>
      </c>
      <c r="X1797" s="6">
        <v>14.9</v>
      </c>
      <c r="Y1797">
        <v>85850</v>
      </c>
      <c r="Z1797">
        <v>1</v>
      </c>
      <c r="AA1797" s="10">
        <v>-632.61</v>
      </c>
      <c r="AB1797">
        <v>0.46</v>
      </c>
      <c r="AC1797" t="s">
        <v>3057</v>
      </c>
      <c r="AD1797" t="s">
        <v>3070</v>
      </c>
      <c r="AE1797" t="str">
        <f>IF(Orders[[#This Row],[Discount]]&gt;0, "Discounted", "Non-Discounted")</f>
        <v>Discounted</v>
      </c>
      <c r="AF1797">
        <f>IF(Orders[[#This Row],[Profit]]&lt;0,Orders[[#This Row],[Profit]], 0)</f>
        <v>-94.26</v>
      </c>
      <c r="AG1797">
        <f>IF(Orders[[#This Row],[Profit]]&gt;0,Orders[[#This Row],[Profit]], 0)</f>
        <v>0</v>
      </c>
      <c r="AH1797" s="7" t="str">
        <f>IFERROR((Orders[[#This Row],[Sales]]/Orders[[#This Row],[Profit_Prodcut/]])*100, "")</f>
        <v/>
      </c>
      <c r="AI1797" s="9">
        <f>Orders[[#This Row],[Discount]]</f>
        <v>0.03</v>
      </c>
    </row>
    <row r="1798" spans="1:35">
      <c r="A1798">
        <v>19194</v>
      </c>
      <c r="B1798" t="s">
        <v>50</v>
      </c>
      <c r="C1798" s="9">
        <v>7.0000000000000007E-2</v>
      </c>
      <c r="D1798" s="7">
        <v>6.33</v>
      </c>
      <c r="E1798">
        <v>3.71</v>
      </c>
      <c r="F1798">
        <v>1.93</v>
      </c>
      <c r="G1798">
        <v>3146</v>
      </c>
      <c r="H1798" t="s">
        <v>2838</v>
      </c>
      <c r="I1798" t="s">
        <v>30</v>
      </c>
      <c r="J1798" t="s">
        <v>31</v>
      </c>
      <c r="K1798" t="s">
        <v>32</v>
      </c>
      <c r="L1798" t="s">
        <v>96</v>
      </c>
      <c r="M1798" t="s">
        <v>34</v>
      </c>
      <c r="N1798" t="s">
        <v>2840</v>
      </c>
      <c r="O1798">
        <v>0.35</v>
      </c>
      <c r="P1798" t="s">
        <v>36</v>
      </c>
      <c r="Q1798" t="s">
        <v>64</v>
      </c>
      <c r="R1798" t="s">
        <v>133</v>
      </c>
      <c r="S1798" t="s">
        <v>2839</v>
      </c>
      <c r="T1798">
        <v>78577</v>
      </c>
      <c r="U1798" s="1">
        <v>42008</v>
      </c>
      <c r="V1798" s="1">
        <v>42010</v>
      </c>
      <c r="W1798">
        <v>11</v>
      </c>
      <c r="X1798" s="6">
        <v>39.64</v>
      </c>
      <c r="Y1798">
        <v>85850</v>
      </c>
      <c r="Z1798">
        <v>2</v>
      </c>
      <c r="AA1798" s="10">
        <v>15.97</v>
      </c>
      <c r="AB1798">
        <v>2.98</v>
      </c>
      <c r="AC1798" t="s">
        <v>3057</v>
      </c>
      <c r="AD1798" t="s">
        <v>3070</v>
      </c>
      <c r="AE1798" t="str">
        <f>IF(Orders[[#This Row],[Discount]]&gt;0, "Discounted", "Non-Discounted")</f>
        <v>Discounted</v>
      </c>
      <c r="AF1798">
        <f>IF(Orders[[#This Row],[Profit]]&lt;0,Orders[[#This Row],[Profit]], 0)</f>
        <v>0</v>
      </c>
      <c r="AG1798">
        <f>IF(Orders[[#This Row],[Profit]]&gt;0,Orders[[#This Row],[Profit]], 0)</f>
        <v>6.33</v>
      </c>
      <c r="AH1798" s="7">
        <f>IFERROR((Orders[[#This Row],[Sales]]/Orders[[#This Row],[Profit_Prodcut/]])*100, "")</f>
        <v>626.2243285939968</v>
      </c>
      <c r="AI1798" s="9">
        <f>Orders[[#This Row],[Discount]]</f>
        <v>7.0000000000000007E-2</v>
      </c>
    </row>
    <row r="1799" spans="1:35">
      <c r="A1799">
        <v>24200</v>
      </c>
      <c r="B1799" t="s">
        <v>59</v>
      </c>
      <c r="C1799" s="9">
        <v>0.06</v>
      </c>
      <c r="D1799" s="7">
        <v>-66.819999999999993</v>
      </c>
      <c r="E1799">
        <v>19.989999999999998</v>
      </c>
      <c r="F1799">
        <v>11.17</v>
      </c>
      <c r="G1799">
        <v>3148</v>
      </c>
      <c r="H1799" t="s">
        <v>2841</v>
      </c>
      <c r="I1799" t="s">
        <v>52</v>
      </c>
      <c r="J1799" t="s">
        <v>31</v>
      </c>
      <c r="K1799" t="s">
        <v>44</v>
      </c>
      <c r="L1799" t="s">
        <v>53</v>
      </c>
      <c r="M1799" t="s">
        <v>239</v>
      </c>
      <c r="N1799" t="s">
        <v>511</v>
      </c>
      <c r="O1799">
        <v>0.6</v>
      </c>
      <c r="P1799" t="s">
        <v>36</v>
      </c>
      <c r="Q1799" t="s">
        <v>37</v>
      </c>
      <c r="R1799" t="s">
        <v>1743</v>
      </c>
      <c r="S1799" t="s">
        <v>2842</v>
      </c>
      <c r="T1799">
        <v>83854</v>
      </c>
      <c r="U1799" s="1">
        <v>42018</v>
      </c>
      <c r="V1799" s="1">
        <v>42018</v>
      </c>
      <c r="W1799">
        <v>7</v>
      </c>
      <c r="X1799" s="6">
        <v>139.49</v>
      </c>
      <c r="Y1799">
        <v>89716</v>
      </c>
      <c r="Z1799">
        <v>0</v>
      </c>
      <c r="AA1799" s="10">
        <v>-47.91</v>
      </c>
      <c r="AB1799">
        <v>8.9</v>
      </c>
      <c r="AC1799" t="s">
        <v>3057</v>
      </c>
      <c r="AD1799" t="s">
        <v>3070</v>
      </c>
      <c r="AE1799" t="str">
        <f>IF(Orders[[#This Row],[Discount]]&gt;0, "Discounted", "Non-Discounted")</f>
        <v>Discounted</v>
      </c>
      <c r="AF1799">
        <f>IF(Orders[[#This Row],[Profit]]&lt;0,Orders[[#This Row],[Profit]], 0)</f>
        <v>-66.819999999999993</v>
      </c>
      <c r="AG1799">
        <f>IF(Orders[[#This Row],[Profit]]&gt;0,Orders[[#This Row],[Profit]], 0)</f>
        <v>0</v>
      </c>
      <c r="AH1799" s="7" t="str">
        <f>IFERROR((Orders[[#This Row],[Sales]]/Orders[[#This Row],[Profit_Prodcut/]])*100, "")</f>
        <v/>
      </c>
      <c r="AI1799" s="9">
        <f>Orders[[#This Row],[Discount]]</f>
        <v>0.06</v>
      </c>
    </row>
    <row r="1800" spans="1:35">
      <c r="A1800">
        <v>24202</v>
      </c>
      <c r="B1800" t="s">
        <v>59</v>
      </c>
      <c r="C1800" s="9">
        <v>0.06</v>
      </c>
      <c r="D1800" s="7">
        <v>971.62</v>
      </c>
      <c r="E1800">
        <v>320.98</v>
      </c>
      <c r="F1800">
        <v>58.95</v>
      </c>
      <c r="G1800">
        <v>3149</v>
      </c>
      <c r="H1800" t="s">
        <v>2843</v>
      </c>
      <c r="I1800" t="s">
        <v>42</v>
      </c>
      <c r="J1800" t="s">
        <v>31</v>
      </c>
      <c r="K1800" t="s">
        <v>44</v>
      </c>
      <c r="L1800" t="s">
        <v>45</v>
      </c>
      <c r="M1800" t="s">
        <v>46</v>
      </c>
      <c r="N1800" t="s">
        <v>2844</v>
      </c>
      <c r="O1800">
        <v>0.56999999999999995</v>
      </c>
      <c r="P1800" t="s">
        <v>36</v>
      </c>
      <c r="Q1800" t="s">
        <v>37</v>
      </c>
      <c r="R1800" t="s">
        <v>1743</v>
      </c>
      <c r="S1800" t="s">
        <v>2845</v>
      </c>
      <c r="T1800">
        <v>83440</v>
      </c>
      <c r="U1800" s="1">
        <v>42018</v>
      </c>
      <c r="V1800" s="1">
        <v>42020</v>
      </c>
      <c r="W1800">
        <v>6</v>
      </c>
      <c r="X1800" s="6">
        <v>1952.43</v>
      </c>
      <c r="Y1800">
        <v>89716</v>
      </c>
      <c r="Z1800">
        <v>2</v>
      </c>
      <c r="AA1800" s="10">
        <v>49.76</v>
      </c>
      <c r="AB1800">
        <v>124.62</v>
      </c>
      <c r="AC1800" t="s">
        <v>3057</v>
      </c>
      <c r="AD1800" t="s">
        <v>3070</v>
      </c>
      <c r="AE1800" t="str">
        <f>IF(Orders[[#This Row],[Discount]]&gt;0, "Discounted", "Non-Discounted")</f>
        <v>Discounted</v>
      </c>
      <c r="AF1800">
        <f>IF(Orders[[#This Row],[Profit]]&lt;0,Orders[[#This Row],[Profit]], 0)</f>
        <v>0</v>
      </c>
      <c r="AG1800">
        <f>IF(Orders[[#This Row],[Profit]]&gt;0,Orders[[#This Row],[Profit]], 0)</f>
        <v>971.62</v>
      </c>
      <c r="AH1800" s="7">
        <f>IFERROR((Orders[[#This Row],[Sales]]/Orders[[#This Row],[Profit_Prodcut/]])*100, "")</f>
        <v>200.94584302505095</v>
      </c>
      <c r="AI1800" s="9">
        <f>Orders[[#This Row],[Discount]]</f>
        <v>0.06</v>
      </c>
    </row>
    <row r="1801" spans="1:35">
      <c r="A1801">
        <v>19625</v>
      </c>
      <c r="B1801" t="s">
        <v>40</v>
      </c>
      <c r="C1801" s="9">
        <v>0.01</v>
      </c>
      <c r="D1801" s="7">
        <v>-134.51</v>
      </c>
      <c r="E1801">
        <v>145.97999999999999</v>
      </c>
      <c r="F1801">
        <v>46.2</v>
      </c>
      <c r="G1801">
        <v>3151</v>
      </c>
      <c r="H1801" t="s">
        <v>2846</v>
      </c>
      <c r="I1801" t="s">
        <v>42</v>
      </c>
      <c r="J1801" t="s">
        <v>31</v>
      </c>
      <c r="K1801" t="s">
        <v>44</v>
      </c>
      <c r="L1801" t="s">
        <v>155</v>
      </c>
      <c r="M1801" t="s">
        <v>124</v>
      </c>
      <c r="N1801" t="s">
        <v>2847</v>
      </c>
      <c r="O1801">
        <v>0.69</v>
      </c>
      <c r="P1801" t="s">
        <v>36</v>
      </c>
      <c r="Q1801" t="s">
        <v>37</v>
      </c>
      <c r="R1801" t="s">
        <v>48</v>
      </c>
      <c r="S1801" t="s">
        <v>2848</v>
      </c>
      <c r="T1801">
        <v>92277</v>
      </c>
      <c r="U1801" s="1">
        <v>42158</v>
      </c>
      <c r="V1801" s="1">
        <v>42158</v>
      </c>
      <c r="W1801">
        <v>9</v>
      </c>
      <c r="X1801" s="6">
        <v>1370.79</v>
      </c>
      <c r="Y1801">
        <v>88543</v>
      </c>
      <c r="Z1801">
        <v>0</v>
      </c>
      <c r="AA1801" s="10">
        <v>-9.81</v>
      </c>
      <c r="AB1801">
        <v>13.85</v>
      </c>
      <c r="AC1801" t="s">
        <v>3058</v>
      </c>
      <c r="AD1801" t="s">
        <v>3070</v>
      </c>
      <c r="AE1801" t="str">
        <f>IF(Orders[[#This Row],[Discount]]&gt;0, "Discounted", "Non-Discounted")</f>
        <v>Discounted</v>
      </c>
      <c r="AF1801">
        <f>IF(Orders[[#This Row],[Profit]]&lt;0,Orders[[#This Row],[Profit]], 0)</f>
        <v>-134.51</v>
      </c>
      <c r="AG1801">
        <f>IF(Orders[[#This Row],[Profit]]&gt;0,Orders[[#This Row],[Profit]], 0)</f>
        <v>0</v>
      </c>
      <c r="AH1801" s="7" t="str">
        <f>IFERROR((Orders[[#This Row],[Sales]]/Orders[[#This Row],[Profit_Prodcut/]])*100, "")</f>
        <v/>
      </c>
      <c r="AI1801" s="9">
        <f>Orders[[#This Row],[Discount]]</f>
        <v>0.01</v>
      </c>
    </row>
    <row r="1802" spans="1:35">
      <c r="A1802">
        <v>19618</v>
      </c>
      <c r="B1802" t="s">
        <v>50</v>
      </c>
      <c r="C1802" s="9">
        <v>0.01</v>
      </c>
      <c r="D1802" s="7">
        <v>-4075.93</v>
      </c>
      <c r="E1802">
        <v>3502.14</v>
      </c>
      <c r="F1802">
        <v>8.73</v>
      </c>
      <c r="G1802">
        <v>3151</v>
      </c>
      <c r="H1802" t="s">
        <v>2846</v>
      </c>
      <c r="I1802" t="s">
        <v>42</v>
      </c>
      <c r="J1802" t="s">
        <v>31</v>
      </c>
      <c r="K1802" t="s">
        <v>80</v>
      </c>
      <c r="L1802" t="s">
        <v>88</v>
      </c>
      <c r="M1802" t="s">
        <v>124</v>
      </c>
      <c r="N1802" t="s">
        <v>125</v>
      </c>
      <c r="O1802">
        <v>0.56999999999999995</v>
      </c>
      <c r="P1802" t="s">
        <v>36</v>
      </c>
      <c r="Q1802" t="s">
        <v>37</v>
      </c>
      <c r="R1802" t="s">
        <v>48</v>
      </c>
      <c r="S1802" t="s">
        <v>2848</v>
      </c>
      <c r="T1802">
        <v>92277</v>
      </c>
      <c r="U1802" s="1">
        <v>42039</v>
      </c>
      <c r="V1802" s="1">
        <v>42040</v>
      </c>
      <c r="W1802">
        <v>1</v>
      </c>
      <c r="X1802" s="6">
        <v>3501.79</v>
      </c>
      <c r="Y1802">
        <v>88544</v>
      </c>
      <c r="Z1802">
        <v>1</v>
      </c>
      <c r="AA1802" s="10">
        <v>-116.4</v>
      </c>
      <c r="AB1802">
        <v>35.369999999999997</v>
      </c>
      <c r="AC1802" t="s">
        <v>3059</v>
      </c>
      <c r="AD1802" t="s">
        <v>3070</v>
      </c>
      <c r="AE1802" t="str">
        <f>IF(Orders[[#This Row],[Discount]]&gt;0, "Discounted", "Non-Discounted")</f>
        <v>Discounted</v>
      </c>
      <c r="AF1802">
        <f>IF(Orders[[#This Row],[Profit]]&lt;0,Orders[[#This Row],[Profit]], 0)</f>
        <v>-4075.93</v>
      </c>
      <c r="AG1802">
        <f>IF(Orders[[#This Row],[Profit]]&gt;0,Orders[[#This Row],[Profit]], 0)</f>
        <v>0</v>
      </c>
      <c r="AH1802" s="7" t="str">
        <f>IFERROR((Orders[[#This Row],[Sales]]/Orders[[#This Row],[Profit_Prodcut/]])*100, "")</f>
        <v/>
      </c>
      <c r="AI1802" s="9">
        <f>Orders[[#This Row],[Discount]]</f>
        <v>0.01</v>
      </c>
    </row>
    <row r="1803" spans="1:35">
      <c r="A1803">
        <v>19619</v>
      </c>
      <c r="B1803" t="s">
        <v>50</v>
      </c>
      <c r="C1803" s="9">
        <v>0.06</v>
      </c>
      <c r="D1803" s="7">
        <v>-18.559999999999999</v>
      </c>
      <c r="E1803">
        <v>15.73</v>
      </c>
      <c r="F1803">
        <v>7.42</v>
      </c>
      <c r="G1803">
        <v>3151</v>
      </c>
      <c r="H1803" t="s">
        <v>2846</v>
      </c>
      <c r="I1803" t="s">
        <v>52</v>
      </c>
      <c r="J1803" t="s">
        <v>31</v>
      </c>
      <c r="K1803" t="s">
        <v>32</v>
      </c>
      <c r="L1803" t="s">
        <v>177</v>
      </c>
      <c r="M1803" t="s">
        <v>54</v>
      </c>
      <c r="N1803" t="s">
        <v>2159</v>
      </c>
      <c r="O1803">
        <v>0.56000000000000005</v>
      </c>
      <c r="P1803" t="s">
        <v>36</v>
      </c>
      <c r="Q1803" t="s">
        <v>37</v>
      </c>
      <c r="R1803" t="s">
        <v>48</v>
      </c>
      <c r="S1803" t="s">
        <v>2848</v>
      </c>
      <c r="T1803">
        <v>92277</v>
      </c>
      <c r="U1803" s="1">
        <v>42039</v>
      </c>
      <c r="V1803" s="1">
        <v>42040</v>
      </c>
      <c r="W1803">
        <v>4</v>
      </c>
      <c r="X1803" s="6">
        <v>63.04</v>
      </c>
      <c r="Y1803">
        <v>88544</v>
      </c>
      <c r="Z1803">
        <v>1</v>
      </c>
      <c r="AA1803" s="10">
        <v>-29.44</v>
      </c>
      <c r="AB1803">
        <v>4.0199999999999996</v>
      </c>
      <c r="AC1803" t="s">
        <v>3059</v>
      </c>
      <c r="AD1803" t="s">
        <v>3070</v>
      </c>
      <c r="AE1803" t="str">
        <f>IF(Orders[[#This Row],[Discount]]&gt;0, "Discounted", "Non-Discounted")</f>
        <v>Discounted</v>
      </c>
      <c r="AF1803">
        <f>IF(Orders[[#This Row],[Profit]]&lt;0,Orders[[#This Row],[Profit]], 0)</f>
        <v>-18.559999999999999</v>
      </c>
      <c r="AG1803">
        <f>IF(Orders[[#This Row],[Profit]]&gt;0,Orders[[#This Row],[Profit]], 0)</f>
        <v>0</v>
      </c>
      <c r="AH1803" s="7" t="str">
        <f>IFERROR((Orders[[#This Row],[Sales]]/Orders[[#This Row],[Profit_Prodcut/]])*100, "")</f>
        <v/>
      </c>
      <c r="AI1803" s="9">
        <f>Orders[[#This Row],[Discount]]</f>
        <v>0.06</v>
      </c>
    </row>
    <row r="1804" spans="1:35">
      <c r="A1804">
        <v>23322</v>
      </c>
      <c r="B1804" t="s">
        <v>40</v>
      </c>
      <c r="C1804" s="9">
        <v>0.05</v>
      </c>
      <c r="D1804" s="7">
        <v>220.36</v>
      </c>
      <c r="E1804">
        <v>25.99</v>
      </c>
      <c r="F1804">
        <v>5.37</v>
      </c>
      <c r="G1804">
        <v>3151</v>
      </c>
      <c r="H1804" t="s">
        <v>2846</v>
      </c>
      <c r="I1804" t="s">
        <v>30</v>
      </c>
      <c r="J1804" t="s">
        <v>31</v>
      </c>
      <c r="K1804" t="s">
        <v>32</v>
      </c>
      <c r="L1804" t="s">
        <v>33</v>
      </c>
      <c r="M1804" t="s">
        <v>62</v>
      </c>
      <c r="N1804" t="s">
        <v>1641</v>
      </c>
      <c r="O1804">
        <v>0.56000000000000005</v>
      </c>
      <c r="P1804" t="s">
        <v>36</v>
      </c>
      <c r="Q1804" t="s">
        <v>37</v>
      </c>
      <c r="R1804" t="s">
        <v>48</v>
      </c>
      <c r="S1804" t="s">
        <v>2848</v>
      </c>
      <c r="T1804">
        <v>92277</v>
      </c>
      <c r="U1804" s="1">
        <v>42051</v>
      </c>
      <c r="V1804" s="1">
        <v>42053</v>
      </c>
      <c r="W1804">
        <v>18</v>
      </c>
      <c r="X1804" s="6">
        <v>451.35</v>
      </c>
      <c r="Y1804">
        <v>88545</v>
      </c>
      <c r="Z1804">
        <v>2</v>
      </c>
      <c r="AA1804" s="10">
        <v>48.82</v>
      </c>
      <c r="AB1804">
        <v>23.76</v>
      </c>
      <c r="AC1804" t="s">
        <v>3059</v>
      </c>
      <c r="AD1804" t="s">
        <v>3070</v>
      </c>
      <c r="AE1804" t="str">
        <f>IF(Orders[[#This Row],[Discount]]&gt;0, "Discounted", "Non-Discounted")</f>
        <v>Discounted</v>
      </c>
      <c r="AF1804">
        <f>IF(Orders[[#This Row],[Profit]]&lt;0,Orders[[#This Row],[Profit]], 0)</f>
        <v>0</v>
      </c>
      <c r="AG1804">
        <f>IF(Orders[[#This Row],[Profit]]&gt;0,Orders[[#This Row],[Profit]], 0)</f>
        <v>220.36</v>
      </c>
      <c r="AH1804" s="7">
        <f>IFERROR((Orders[[#This Row],[Sales]]/Orders[[#This Row],[Profit_Prodcut/]])*100, "")</f>
        <v>204.82392448720276</v>
      </c>
      <c r="AI1804" s="9">
        <f>Orders[[#This Row],[Discount]]</f>
        <v>0.05</v>
      </c>
    </row>
    <row r="1805" spans="1:35">
      <c r="A1805">
        <v>24723</v>
      </c>
      <c r="B1805" t="s">
        <v>59</v>
      </c>
      <c r="C1805" s="9">
        <v>0.04</v>
      </c>
      <c r="D1805" s="7">
        <v>47.73</v>
      </c>
      <c r="E1805">
        <v>17.239999999999998</v>
      </c>
      <c r="F1805">
        <v>3.26</v>
      </c>
      <c r="G1805">
        <v>3151</v>
      </c>
      <c r="H1805" t="s">
        <v>2846</v>
      </c>
      <c r="I1805" t="s">
        <v>52</v>
      </c>
      <c r="J1805" t="s">
        <v>43</v>
      </c>
      <c r="K1805" t="s">
        <v>32</v>
      </c>
      <c r="L1805" t="s">
        <v>177</v>
      </c>
      <c r="M1805" t="s">
        <v>54</v>
      </c>
      <c r="N1805" t="s">
        <v>2849</v>
      </c>
      <c r="O1805">
        <v>0.56000000000000005</v>
      </c>
      <c r="P1805" t="s">
        <v>36</v>
      </c>
      <c r="Q1805" t="s">
        <v>37</v>
      </c>
      <c r="R1805" t="s">
        <v>48</v>
      </c>
      <c r="S1805" t="s">
        <v>2848</v>
      </c>
      <c r="T1805">
        <v>92277</v>
      </c>
      <c r="U1805" s="1">
        <v>42063</v>
      </c>
      <c r="V1805" s="1">
        <v>42063</v>
      </c>
      <c r="W1805">
        <v>7</v>
      </c>
      <c r="X1805" s="6">
        <v>119.6</v>
      </c>
      <c r="Y1805">
        <v>88546</v>
      </c>
      <c r="Z1805">
        <v>0</v>
      </c>
      <c r="AA1805" s="10">
        <v>39.909999999999997</v>
      </c>
      <c r="AB1805">
        <v>4.9800000000000004</v>
      </c>
      <c r="AC1805" t="s">
        <v>3059</v>
      </c>
      <c r="AD1805" t="s">
        <v>3070</v>
      </c>
      <c r="AE1805" t="str">
        <f>IF(Orders[[#This Row],[Discount]]&gt;0, "Discounted", "Non-Discounted")</f>
        <v>Discounted</v>
      </c>
      <c r="AF1805">
        <f>IF(Orders[[#This Row],[Profit]]&lt;0,Orders[[#This Row],[Profit]], 0)</f>
        <v>0</v>
      </c>
      <c r="AG1805">
        <f>IF(Orders[[#This Row],[Profit]]&gt;0,Orders[[#This Row],[Profit]], 0)</f>
        <v>47.73</v>
      </c>
      <c r="AH1805" s="7">
        <f>IFERROR((Orders[[#This Row],[Sales]]/Orders[[#This Row],[Profit_Prodcut/]])*100, "")</f>
        <v>250.57615755290175</v>
      </c>
      <c r="AI1805" s="9">
        <f>Orders[[#This Row],[Discount]]</f>
        <v>0.04</v>
      </c>
    </row>
    <row r="1806" spans="1:35">
      <c r="A1806">
        <v>24329</v>
      </c>
      <c r="B1806" t="s">
        <v>59</v>
      </c>
      <c r="C1806" s="9">
        <v>0.02</v>
      </c>
      <c r="D1806" s="7">
        <v>28.53</v>
      </c>
      <c r="E1806">
        <v>5.98</v>
      </c>
      <c r="F1806">
        <v>1.49</v>
      </c>
      <c r="G1806">
        <v>3151</v>
      </c>
      <c r="H1806" t="s">
        <v>2846</v>
      </c>
      <c r="I1806" t="s">
        <v>52</v>
      </c>
      <c r="J1806" t="s">
        <v>31</v>
      </c>
      <c r="K1806" t="s">
        <v>32</v>
      </c>
      <c r="L1806" t="s">
        <v>112</v>
      </c>
      <c r="M1806" t="s">
        <v>62</v>
      </c>
      <c r="N1806" t="s">
        <v>1023</v>
      </c>
      <c r="O1806">
        <v>0.39</v>
      </c>
      <c r="P1806" t="s">
        <v>36</v>
      </c>
      <c r="Q1806" t="s">
        <v>37</v>
      </c>
      <c r="R1806" t="s">
        <v>48</v>
      </c>
      <c r="S1806" t="s">
        <v>2848</v>
      </c>
      <c r="T1806">
        <v>92277</v>
      </c>
      <c r="U1806" s="1">
        <v>42074</v>
      </c>
      <c r="V1806" s="1">
        <v>42075</v>
      </c>
      <c r="W1806">
        <v>10</v>
      </c>
      <c r="X1806" s="6">
        <v>59.9</v>
      </c>
      <c r="Y1806">
        <v>88547</v>
      </c>
      <c r="Z1806">
        <v>1</v>
      </c>
      <c r="AA1806" s="10">
        <v>47.62</v>
      </c>
      <c r="AB1806">
        <v>1.22</v>
      </c>
      <c r="AC1806" t="s">
        <v>3062</v>
      </c>
      <c r="AD1806" t="s">
        <v>3070</v>
      </c>
      <c r="AE1806" t="str">
        <f>IF(Orders[[#This Row],[Discount]]&gt;0, "Discounted", "Non-Discounted")</f>
        <v>Discounted</v>
      </c>
      <c r="AF1806">
        <f>IF(Orders[[#This Row],[Profit]]&lt;0,Orders[[#This Row],[Profit]], 0)</f>
        <v>0</v>
      </c>
      <c r="AG1806">
        <f>IF(Orders[[#This Row],[Profit]]&gt;0,Orders[[#This Row],[Profit]], 0)</f>
        <v>28.53</v>
      </c>
      <c r="AH1806" s="7">
        <f>IFERROR((Orders[[#This Row],[Sales]]/Orders[[#This Row],[Profit_Prodcut/]])*100, "")</f>
        <v>209.95443392919731</v>
      </c>
      <c r="AI1806" s="9">
        <f>Orders[[#This Row],[Discount]]</f>
        <v>0.02</v>
      </c>
    </row>
    <row r="1807" spans="1:35">
      <c r="A1807">
        <v>21734</v>
      </c>
      <c r="B1807" t="s">
        <v>28</v>
      </c>
      <c r="C1807" s="9">
        <v>0.01</v>
      </c>
      <c r="D1807" s="7">
        <v>-87.46</v>
      </c>
      <c r="E1807">
        <v>99.23</v>
      </c>
      <c r="F1807">
        <v>8.99</v>
      </c>
      <c r="G1807">
        <v>3151</v>
      </c>
      <c r="H1807" t="s">
        <v>2846</v>
      </c>
      <c r="I1807" t="s">
        <v>52</v>
      </c>
      <c r="J1807" t="s">
        <v>31</v>
      </c>
      <c r="K1807" t="s">
        <v>44</v>
      </c>
      <c r="L1807" t="s">
        <v>53</v>
      </c>
      <c r="M1807" t="s">
        <v>54</v>
      </c>
      <c r="N1807" t="s">
        <v>457</v>
      </c>
      <c r="O1807">
        <v>0.35</v>
      </c>
      <c r="P1807" t="s">
        <v>36</v>
      </c>
      <c r="Q1807" t="s">
        <v>37</v>
      </c>
      <c r="R1807" t="s">
        <v>48</v>
      </c>
      <c r="S1807" t="s">
        <v>2848</v>
      </c>
      <c r="T1807">
        <v>92277</v>
      </c>
      <c r="U1807" s="1">
        <v>42092</v>
      </c>
      <c r="V1807" s="1">
        <v>42096</v>
      </c>
      <c r="W1807">
        <v>1</v>
      </c>
      <c r="X1807" s="6">
        <v>99.22</v>
      </c>
      <c r="Y1807">
        <v>88548</v>
      </c>
      <c r="Z1807">
        <v>4</v>
      </c>
      <c r="AA1807" s="10">
        <v>-88.15</v>
      </c>
      <c r="AB1807">
        <v>1</v>
      </c>
      <c r="AC1807" t="s">
        <v>3062</v>
      </c>
      <c r="AD1807" t="s">
        <v>3070</v>
      </c>
      <c r="AE1807" t="str">
        <f>IF(Orders[[#This Row],[Discount]]&gt;0, "Discounted", "Non-Discounted")</f>
        <v>Discounted</v>
      </c>
      <c r="AF1807">
        <f>IF(Orders[[#This Row],[Profit]]&lt;0,Orders[[#This Row],[Profit]], 0)</f>
        <v>-87.46</v>
      </c>
      <c r="AG1807">
        <f>IF(Orders[[#This Row],[Profit]]&gt;0,Orders[[#This Row],[Profit]], 0)</f>
        <v>0</v>
      </c>
      <c r="AH1807" s="7" t="str">
        <f>IFERROR((Orders[[#This Row],[Sales]]/Orders[[#This Row],[Profit_Prodcut/]])*100, "")</f>
        <v/>
      </c>
      <c r="AI1807" s="9">
        <f>Orders[[#This Row],[Discount]]</f>
        <v>0.01</v>
      </c>
    </row>
    <row r="1808" spans="1:35">
      <c r="A1808">
        <v>21436</v>
      </c>
      <c r="B1808" t="s">
        <v>28</v>
      </c>
      <c r="C1808" s="9">
        <v>0.08</v>
      </c>
      <c r="D1808" s="7">
        <v>-3.95</v>
      </c>
      <c r="E1808">
        <v>150.97999999999999</v>
      </c>
      <c r="F1808">
        <v>13.99</v>
      </c>
      <c r="G1808">
        <v>3154</v>
      </c>
      <c r="H1808" t="s">
        <v>2850</v>
      </c>
      <c r="I1808" t="s">
        <v>30</v>
      </c>
      <c r="J1808" t="s">
        <v>31</v>
      </c>
      <c r="K1808" t="s">
        <v>80</v>
      </c>
      <c r="L1808" t="s">
        <v>88</v>
      </c>
      <c r="M1808" t="s">
        <v>89</v>
      </c>
      <c r="N1808" t="s">
        <v>630</v>
      </c>
      <c r="O1808">
        <v>0.38</v>
      </c>
      <c r="P1808" t="s">
        <v>36</v>
      </c>
      <c r="Q1808" t="s">
        <v>139</v>
      </c>
      <c r="R1808" t="s">
        <v>365</v>
      </c>
      <c r="S1808" t="s">
        <v>2851</v>
      </c>
      <c r="T1808">
        <v>33710</v>
      </c>
      <c r="U1808" s="1">
        <v>42030</v>
      </c>
      <c r="V1808" s="1">
        <v>42031</v>
      </c>
      <c r="W1808">
        <v>8</v>
      </c>
      <c r="X1808" s="6">
        <v>1183.82</v>
      </c>
      <c r="Y1808">
        <v>86899</v>
      </c>
      <c r="Z1808">
        <v>1</v>
      </c>
      <c r="AA1808" s="10">
        <v>-0.33</v>
      </c>
      <c r="AB1808">
        <v>102.94</v>
      </c>
      <c r="AC1808" t="s">
        <v>3057</v>
      </c>
      <c r="AD1808" t="s">
        <v>3070</v>
      </c>
      <c r="AE1808" t="str">
        <f>IF(Orders[[#This Row],[Discount]]&gt;0, "Discounted", "Non-Discounted")</f>
        <v>Discounted</v>
      </c>
      <c r="AF1808">
        <f>IF(Orders[[#This Row],[Profit]]&lt;0,Orders[[#This Row],[Profit]], 0)</f>
        <v>-3.95</v>
      </c>
      <c r="AG1808">
        <f>IF(Orders[[#This Row],[Profit]]&gt;0,Orders[[#This Row],[Profit]], 0)</f>
        <v>0</v>
      </c>
      <c r="AH1808" s="7" t="str">
        <f>IFERROR((Orders[[#This Row],[Sales]]/Orders[[#This Row],[Profit_Prodcut/]])*100, "")</f>
        <v/>
      </c>
      <c r="AI1808" s="9">
        <f>Orders[[#This Row],[Discount]]</f>
        <v>0.08</v>
      </c>
    </row>
    <row r="1809" spans="1:35">
      <c r="A1809">
        <v>20253</v>
      </c>
      <c r="B1809" t="s">
        <v>50</v>
      </c>
      <c r="C1809" s="9">
        <v>0.03</v>
      </c>
      <c r="D1809" s="7">
        <v>28.18</v>
      </c>
      <c r="E1809">
        <v>17.7</v>
      </c>
      <c r="F1809">
        <v>9.4700000000000006</v>
      </c>
      <c r="G1809">
        <v>3154</v>
      </c>
      <c r="H1809" t="s">
        <v>2850</v>
      </c>
      <c r="I1809" t="s">
        <v>52</v>
      </c>
      <c r="J1809" t="s">
        <v>117</v>
      </c>
      <c r="K1809" t="s">
        <v>32</v>
      </c>
      <c r="L1809" t="s">
        <v>144</v>
      </c>
      <c r="M1809" t="s">
        <v>62</v>
      </c>
      <c r="N1809" t="s">
        <v>1571</v>
      </c>
      <c r="O1809">
        <v>0.59</v>
      </c>
      <c r="P1809" t="s">
        <v>36</v>
      </c>
      <c r="Q1809" t="s">
        <v>139</v>
      </c>
      <c r="R1809" t="s">
        <v>365</v>
      </c>
      <c r="S1809" t="s">
        <v>2851</v>
      </c>
      <c r="T1809">
        <v>33710</v>
      </c>
      <c r="U1809" s="1">
        <v>42152</v>
      </c>
      <c r="V1809" s="1">
        <v>42154</v>
      </c>
      <c r="W1809">
        <v>11</v>
      </c>
      <c r="X1809" s="6">
        <v>201.77</v>
      </c>
      <c r="Y1809">
        <v>86900</v>
      </c>
      <c r="Z1809">
        <v>2</v>
      </c>
      <c r="AA1809" s="10">
        <v>13.97</v>
      </c>
      <c r="AB1809">
        <v>6.24</v>
      </c>
      <c r="AC1809" t="s">
        <v>3060</v>
      </c>
      <c r="AD1809" t="s">
        <v>3070</v>
      </c>
      <c r="AE1809" t="str">
        <f>IF(Orders[[#This Row],[Discount]]&gt;0, "Discounted", "Non-Discounted")</f>
        <v>Discounted</v>
      </c>
      <c r="AF1809">
        <f>IF(Orders[[#This Row],[Profit]]&lt;0,Orders[[#This Row],[Profit]], 0)</f>
        <v>0</v>
      </c>
      <c r="AG1809">
        <f>IF(Orders[[#This Row],[Profit]]&gt;0,Orders[[#This Row],[Profit]], 0)</f>
        <v>28.18</v>
      </c>
      <c r="AH1809" s="7">
        <f>IFERROR((Orders[[#This Row],[Sales]]/Orders[[#This Row],[Profit_Prodcut/]])*100, "")</f>
        <v>716.00425833924771</v>
      </c>
      <c r="AI1809" s="9">
        <f>Orders[[#This Row],[Discount]]</f>
        <v>0.03</v>
      </c>
    </row>
    <row r="1810" spans="1:35">
      <c r="A1810">
        <v>18635</v>
      </c>
      <c r="B1810" t="s">
        <v>50</v>
      </c>
      <c r="C1810" s="9">
        <v>0.04</v>
      </c>
      <c r="D1810" s="7">
        <v>-51.66</v>
      </c>
      <c r="E1810">
        <v>21.38</v>
      </c>
      <c r="F1810">
        <v>8.99</v>
      </c>
      <c r="G1810">
        <v>3154</v>
      </c>
      <c r="H1810" t="s">
        <v>2850</v>
      </c>
      <c r="I1810" t="s">
        <v>52</v>
      </c>
      <c r="J1810" t="s">
        <v>31</v>
      </c>
      <c r="K1810" t="s">
        <v>32</v>
      </c>
      <c r="L1810" t="s">
        <v>33</v>
      </c>
      <c r="M1810" t="s">
        <v>54</v>
      </c>
      <c r="N1810" t="s">
        <v>2201</v>
      </c>
      <c r="O1810">
        <v>0.59</v>
      </c>
      <c r="P1810" t="s">
        <v>36</v>
      </c>
      <c r="Q1810" t="s">
        <v>139</v>
      </c>
      <c r="R1810" t="s">
        <v>365</v>
      </c>
      <c r="S1810" t="s">
        <v>2851</v>
      </c>
      <c r="T1810">
        <v>33710</v>
      </c>
      <c r="U1810" s="1">
        <v>42093</v>
      </c>
      <c r="V1810" s="1">
        <v>42093</v>
      </c>
      <c r="W1810">
        <v>21</v>
      </c>
      <c r="X1810" s="6">
        <v>443.66</v>
      </c>
      <c r="Y1810">
        <v>86901</v>
      </c>
      <c r="Z1810">
        <v>0</v>
      </c>
      <c r="AA1810" s="10">
        <v>-11.64</v>
      </c>
      <c r="AB1810">
        <v>18.489999999999998</v>
      </c>
      <c r="AC1810" t="s">
        <v>3062</v>
      </c>
      <c r="AD1810" t="s">
        <v>3070</v>
      </c>
      <c r="AE1810" t="str">
        <f>IF(Orders[[#This Row],[Discount]]&gt;0, "Discounted", "Non-Discounted")</f>
        <v>Discounted</v>
      </c>
      <c r="AF1810">
        <f>IF(Orders[[#This Row],[Profit]]&lt;0,Orders[[#This Row],[Profit]], 0)</f>
        <v>-51.66</v>
      </c>
      <c r="AG1810">
        <f>IF(Orders[[#This Row],[Profit]]&gt;0,Orders[[#This Row],[Profit]], 0)</f>
        <v>0</v>
      </c>
      <c r="AH1810" s="7" t="str">
        <f>IFERROR((Orders[[#This Row],[Sales]]/Orders[[#This Row],[Profit_Prodcut/]])*100, "")</f>
        <v/>
      </c>
      <c r="AI1810" s="9">
        <f>Orders[[#This Row],[Discount]]</f>
        <v>0.04</v>
      </c>
    </row>
    <row r="1811" spans="1:35">
      <c r="A1811">
        <v>23392</v>
      </c>
      <c r="B1811" t="s">
        <v>50</v>
      </c>
      <c r="C1811" s="9">
        <v>0.02</v>
      </c>
      <c r="D1811" s="7">
        <v>-193.91</v>
      </c>
      <c r="E1811">
        <v>60.22</v>
      </c>
      <c r="F1811">
        <v>3.5</v>
      </c>
      <c r="G1811">
        <v>3155</v>
      </c>
      <c r="H1811" t="s">
        <v>2852</v>
      </c>
      <c r="I1811" t="s">
        <v>52</v>
      </c>
      <c r="J1811" t="s">
        <v>31</v>
      </c>
      <c r="K1811" t="s">
        <v>32</v>
      </c>
      <c r="L1811" t="s">
        <v>260</v>
      </c>
      <c r="M1811" t="s">
        <v>62</v>
      </c>
      <c r="N1811" t="s">
        <v>2853</v>
      </c>
      <c r="O1811">
        <v>0.56999999999999995</v>
      </c>
      <c r="P1811" t="s">
        <v>36</v>
      </c>
      <c r="Q1811" t="s">
        <v>139</v>
      </c>
      <c r="R1811" t="s">
        <v>365</v>
      </c>
      <c r="S1811" t="s">
        <v>436</v>
      </c>
      <c r="T1811">
        <v>32771</v>
      </c>
      <c r="U1811" s="1">
        <v>42024</v>
      </c>
      <c r="V1811" s="1">
        <v>42025</v>
      </c>
      <c r="W1811">
        <v>9</v>
      </c>
      <c r="X1811" s="6">
        <v>541.76</v>
      </c>
      <c r="Y1811">
        <v>86898</v>
      </c>
      <c r="Z1811">
        <v>1</v>
      </c>
      <c r="AA1811" s="10">
        <v>-35.79</v>
      </c>
      <c r="AB1811">
        <v>11.06</v>
      </c>
      <c r="AC1811" t="s">
        <v>3057</v>
      </c>
      <c r="AD1811" t="s">
        <v>3070</v>
      </c>
      <c r="AE1811" t="str">
        <f>IF(Orders[[#This Row],[Discount]]&gt;0, "Discounted", "Non-Discounted")</f>
        <v>Discounted</v>
      </c>
      <c r="AF1811">
        <f>IF(Orders[[#This Row],[Profit]]&lt;0,Orders[[#This Row],[Profit]], 0)</f>
        <v>-193.91</v>
      </c>
      <c r="AG1811">
        <f>IF(Orders[[#This Row],[Profit]]&gt;0,Orders[[#This Row],[Profit]], 0)</f>
        <v>0</v>
      </c>
      <c r="AH1811" s="7" t="str">
        <f>IFERROR((Orders[[#This Row],[Sales]]/Orders[[#This Row],[Profit_Prodcut/]])*100, "")</f>
        <v/>
      </c>
      <c r="AI1811" s="9">
        <f>Orders[[#This Row],[Discount]]</f>
        <v>0.02</v>
      </c>
    </row>
    <row r="1812" spans="1:35">
      <c r="A1812">
        <v>21437</v>
      </c>
      <c r="B1812" t="s">
        <v>28</v>
      </c>
      <c r="C1812" s="9">
        <v>0.03</v>
      </c>
      <c r="D1812" s="7">
        <v>57.55</v>
      </c>
      <c r="E1812">
        <v>25.98</v>
      </c>
      <c r="F1812">
        <v>14.36</v>
      </c>
      <c r="G1812">
        <v>3155</v>
      </c>
      <c r="H1812" t="s">
        <v>2852</v>
      </c>
      <c r="I1812" t="s">
        <v>42</v>
      </c>
      <c r="J1812" t="s">
        <v>31</v>
      </c>
      <c r="K1812" t="s">
        <v>44</v>
      </c>
      <c r="L1812" t="s">
        <v>45</v>
      </c>
      <c r="M1812" t="s">
        <v>46</v>
      </c>
      <c r="N1812" t="s">
        <v>1004</v>
      </c>
      <c r="O1812">
        <v>0.6</v>
      </c>
      <c r="P1812" t="s">
        <v>36</v>
      </c>
      <c r="Q1812" t="s">
        <v>139</v>
      </c>
      <c r="R1812" t="s">
        <v>365</v>
      </c>
      <c r="S1812" t="s">
        <v>436</v>
      </c>
      <c r="T1812">
        <v>32771</v>
      </c>
      <c r="U1812" s="1">
        <v>42030</v>
      </c>
      <c r="V1812" s="1">
        <v>42031</v>
      </c>
      <c r="W1812">
        <v>4</v>
      </c>
      <c r="X1812" s="6">
        <v>107.66</v>
      </c>
      <c r="Y1812">
        <v>86899</v>
      </c>
      <c r="Z1812">
        <v>1</v>
      </c>
      <c r="AA1812" s="10">
        <v>53.45</v>
      </c>
      <c r="AB1812">
        <v>3.33</v>
      </c>
      <c r="AC1812" t="s">
        <v>3057</v>
      </c>
      <c r="AD1812" t="s">
        <v>3070</v>
      </c>
      <c r="AE1812" t="str">
        <f>IF(Orders[[#This Row],[Discount]]&gt;0, "Discounted", "Non-Discounted")</f>
        <v>Discounted</v>
      </c>
      <c r="AF1812">
        <f>IF(Orders[[#This Row],[Profit]]&lt;0,Orders[[#This Row],[Profit]], 0)</f>
        <v>0</v>
      </c>
      <c r="AG1812">
        <f>IF(Orders[[#This Row],[Profit]]&gt;0,Orders[[#This Row],[Profit]], 0)</f>
        <v>57.55</v>
      </c>
      <c r="AH1812" s="7">
        <f>IFERROR((Orders[[#This Row],[Sales]]/Orders[[#This Row],[Profit_Prodcut/]])*100, "")</f>
        <v>187.07211120764552</v>
      </c>
      <c r="AI1812" s="9">
        <f>Orders[[#This Row],[Discount]]</f>
        <v>0.03</v>
      </c>
    </row>
    <row r="1813" spans="1:35">
      <c r="A1813">
        <v>21438</v>
      </c>
      <c r="B1813" t="s">
        <v>28</v>
      </c>
      <c r="C1813" s="9">
        <v>0.1</v>
      </c>
      <c r="D1813" s="7">
        <v>-333.43</v>
      </c>
      <c r="E1813">
        <v>32.479999999999997</v>
      </c>
      <c r="F1813">
        <v>35</v>
      </c>
      <c r="G1813">
        <v>3155</v>
      </c>
      <c r="H1813" t="s">
        <v>2852</v>
      </c>
      <c r="I1813" t="s">
        <v>52</v>
      </c>
      <c r="J1813" t="s">
        <v>31</v>
      </c>
      <c r="K1813" t="s">
        <v>32</v>
      </c>
      <c r="L1813" t="s">
        <v>144</v>
      </c>
      <c r="M1813" t="s">
        <v>239</v>
      </c>
      <c r="N1813" t="s">
        <v>671</v>
      </c>
      <c r="O1813">
        <v>0.81</v>
      </c>
      <c r="P1813" t="s">
        <v>36</v>
      </c>
      <c r="Q1813" t="s">
        <v>139</v>
      </c>
      <c r="R1813" t="s">
        <v>365</v>
      </c>
      <c r="S1813" t="s">
        <v>436</v>
      </c>
      <c r="T1813">
        <v>32771</v>
      </c>
      <c r="U1813" s="1">
        <v>42030</v>
      </c>
      <c r="V1813" s="1">
        <v>42031</v>
      </c>
      <c r="W1813">
        <v>10</v>
      </c>
      <c r="X1813" s="6">
        <v>318.83</v>
      </c>
      <c r="Y1813">
        <v>86899</v>
      </c>
      <c r="Z1813">
        <v>1</v>
      </c>
      <c r="AA1813" s="10">
        <v>-104.58</v>
      </c>
      <c r="AB1813">
        <v>35.43</v>
      </c>
      <c r="AC1813" t="s">
        <v>3057</v>
      </c>
      <c r="AD1813" t="s">
        <v>3070</v>
      </c>
      <c r="AE1813" t="str">
        <f>IF(Orders[[#This Row],[Discount]]&gt;0, "Discounted", "Non-Discounted")</f>
        <v>Discounted</v>
      </c>
      <c r="AF1813">
        <f>IF(Orders[[#This Row],[Profit]]&lt;0,Orders[[#This Row],[Profit]], 0)</f>
        <v>-333.43</v>
      </c>
      <c r="AG1813">
        <f>IF(Orders[[#This Row],[Profit]]&gt;0,Orders[[#This Row],[Profit]], 0)</f>
        <v>0</v>
      </c>
      <c r="AH1813" s="7" t="str">
        <f>IFERROR((Orders[[#This Row],[Sales]]/Orders[[#This Row],[Profit_Prodcut/]])*100, "")</f>
        <v/>
      </c>
      <c r="AI1813" s="9">
        <f>Orders[[#This Row],[Discount]]</f>
        <v>0.1</v>
      </c>
    </row>
    <row r="1814" spans="1:35">
      <c r="A1814">
        <v>22015</v>
      </c>
      <c r="B1814" t="s">
        <v>50</v>
      </c>
      <c r="C1814" s="9">
        <v>0.05</v>
      </c>
      <c r="D1814" s="7">
        <v>12.26</v>
      </c>
      <c r="E1814">
        <v>159.99</v>
      </c>
      <c r="F1814">
        <v>5.5</v>
      </c>
      <c r="G1814">
        <v>3155</v>
      </c>
      <c r="H1814" t="s">
        <v>2852</v>
      </c>
      <c r="I1814" t="s">
        <v>52</v>
      </c>
      <c r="J1814" t="s">
        <v>117</v>
      </c>
      <c r="K1814" t="s">
        <v>80</v>
      </c>
      <c r="L1814" t="s">
        <v>183</v>
      </c>
      <c r="M1814" t="s">
        <v>62</v>
      </c>
      <c r="N1814" t="s">
        <v>2854</v>
      </c>
      <c r="O1814">
        <v>0.49</v>
      </c>
      <c r="P1814" t="s">
        <v>36</v>
      </c>
      <c r="Q1814" t="s">
        <v>139</v>
      </c>
      <c r="R1814" t="s">
        <v>365</v>
      </c>
      <c r="S1814" t="s">
        <v>436</v>
      </c>
      <c r="T1814">
        <v>32771</v>
      </c>
      <c r="U1814" s="1">
        <v>42113</v>
      </c>
      <c r="V1814" s="1">
        <v>42115</v>
      </c>
      <c r="W1814">
        <v>23</v>
      </c>
      <c r="X1814" s="6">
        <v>3600.65</v>
      </c>
      <c r="Y1814">
        <v>86902</v>
      </c>
      <c r="Z1814">
        <v>2</v>
      </c>
      <c r="AA1814" s="10">
        <v>0.34</v>
      </c>
      <c r="AB1814">
        <v>189.51</v>
      </c>
      <c r="AC1814" t="s">
        <v>3061</v>
      </c>
      <c r="AD1814" t="s">
        <v>3070</v>
      </c>
      <c r="AE1814" t="str">
        <f>IF(Orders[[#This Row],[Discount]]&gt;0, "Discounted", "Non-Discounted")</f>
        <v>Discounted</v>
      </c>
      <c r="AF1814">
        <f>IF(Orders[[#This Row],[Profit]]&lt;0,Orders[[#This Row],[Profit]], 0)</f>
        <v>0</v>
      </c>
      <c r="AG1814">
        <f>IF(Orders[[#This Row],[Profit]]&gt;0,Orders[[#This Row],[Profit]], 0)</f>
        <v>12.26</v>
      </c>
      <c r="AH1814" s="7">
        <f>IFERROR((Orders[[#This Row],[Sales]]/Orders[[#This Row],[Profit_Prodcut/]])*100, "")</f>
        <v>29369.086460032628</v>
      </c>
      <c r="AI1814" s="9">
        <f>Orders[[#This Row],[Discount]]</f>
        <v>0.05</v>
      </c>
    </row>
    <row r="1815" spans="1:35">
      <c r="A1815">
        <v>19374</v>
      </c>
      <c r="B1815" t="s">
        <v>40</v>
      </c>
      <c r="C1815" s="9">
        <v>7.0000000000000007E-2</v>
      </c>
      <c r="D1815" s="7">
        <v>-283.99</v>
      </c>
      <c r="E1815">
        <v>280.98</v>
      </c>
      <c r="F1815">
        <v>57</v>
      </c>
      <c r="G1815">
        <v>3167</v>
      </c>
      <c r="H1815" t="s">
        <v>2855</v>
      </c>
      <c r="I1815" t="s">
        <v>42</v>
      </c>
      <c r="J1815" t="s">
        <v>31</v>
      </c>
      <c r="K1815" t="s">
        <v>44</v>
      </c>
      <c r="L1815" t="s">
        <v>45</v>
      </c>
      <c r="M1815" t="s">
        <v>46</v>
      </c>
      <c r="N1815" t="s">
        <v>673</v>
      </c>
      <c r="O1815">
        <v>0.78</v>
      </c>
      <c r="P1815" t="s">
        <v>36</v>
      </c>
      <c r="Q1815" t="s">
        <v>139</v>
      </c>
      <c r="R1815" t="s">
        <v>365</v>
      </c>
      <c r="S1815" t="s">
        <v>2856</v>
      </c>
      <c r="T1815">
        <v>32004</v>
      </c>
      <c r="U1815" s="1">
        <v>42174</v>
      </c>
      <c r="V1815" s="1">
        <v>42175</v>
      </c>
      <c r="W1815">
        <v>14</v>
      </c>
      <c r="X1815" s="6">
        <v>3936.61</v>
      </c>
      <c r="Y1815">
        <v>86491</v>
      </c>
      <c r="Z1815">
        <v>1</v>
      </c>
      <c r="AA1815" s="10">
        <v>-7.21</v>
      </c>
      <c r="AB1815">
        <v>296.3</v>
      </c>
      <c r="AC1815" t="s">
        <v>3058</v>
      </c>
      <c r="AD1815" t="s">
        <v>3070</v>
      </c>
      <c r="AE1815" t="str">
        <f>IF(Orders[[#This Row],[Discount]]&gt;0, "Discounted", "Non-Discounted")</f>
        <v>Discounted</v>
      </c>
      <c r="AF1815">
        <f>IF(Orders[[#This Row],[Profit]]&lt;0,Orders[[#This Row],[Profit]], 0)</f>
        <v>-283.99</v>
      </c>
      <c r="AG1815">
        <f>IF(Orders[[#This Row],[Profit]]&gt;0,Orders[[#This Row],[Profit]], 0)</f>
        <v>0</v>
      </c>
      <c r="AH1815" s="7" t="str">
        <f>IFERROR((Orders[[#This Row],[Sales]]/Orders[[#This Row],[Profit_Prodcut/]])*100, "")</f>
        <v/>
      </c>
      <c r="AI1815" s="9">
        <f>Orders[[#This Row],[Discount]]</f>
        <v>7.0000000000000007E-2</v>
      </c>
    </row>
    <row r="1816" spans="1:35">
      <c r="A1816">
        <v>19375</v>
      </c>
      <c r="B1816" t="s">
        <v>40</v>
      </c>
      <c r="C1816" s="9">
        <v>0</v>
      </c>
      <c r="D1816" s="7">
        <v>-195.34</v>
      </c>
      <c r="E1816">
        <v>4.9800000000000004</v>
      </c>
      <c r="F1816">
        <v>7.44</v>
      </c>
      <c r="G1816">
        <v>3167</v>
      </c>
      <c r="H1816" t="s">
        <v>2855</v>
      </c>
      <c r="I1816" t="s">
        <v>52</v>
      </c>
      <c r="J1816" t="s">
        <v>31</v>
      </c>
      <c r="K1816" t="s">
        <v>32</v>
      </c>
      <c r="L1816" t="s">
        <v>96</v>
      </c>
      <c r="M1816" t="s">
        <v>62</v>
      </c>
      <c r="N1816" t="s">
        <v>387</v>
      </c>
      <c r="O1816">
        <v>0.36</v>
      </c>
      <c r="P1816" t="s">
        <v>36</v>
      </c>
      <c r="Q1816" t="s">
        <v>139</v>
      </c>
      <c r="R1816" t="s">
        <v>365</v>
      </c>
      <c r="S1816" t="s">
        <v>2856</v>
      </c>
      <c r="T1816">
        <v>32004</v>
      </c>
      <c r="U1816" s="1">
        <v>42174</v>
      </c>
      <c r="V1816" s="1">
        <v>42176</v>
      </c>
      <c r="W1816">
        <v>15</v>
      </c>
      <c r="X1816" s="6">
        <v>78.31</v>
      </c>
      <c r="Y1816">
        <v>86491</v>
      </c>
      <c r="Z1816">
        <v>2</v>
      </c>
      <c r="AA1816" s="10">
        <v>-249.45</v>
      </c>
      <c r="AB1816">
        <v>0</v>
      </c>
      <c r="AC1816" t="s">
        <v>3058</v>
      </c>
      <c r="AD1816" t="s">
        <v>3071</v>
      </c>
      <c r="AE1816" t="str">
        <f>IF(Orders[[#This Row],[Discount]]&gt;0, "Discounted", "Non-Discounted")</f>
        <v>Non-Discounted</v>
      </c>
      <c r="AF1816">
        <f>IF(Orders[[#This Row],[Profit]]&lt;0,Orders[[#This Row],[Profit]], 0)</f>
        <v>-195.34</v>
      </c>
      <c r="AG1816">
        <f>IF(Orders[[#This Row],[Profit]]&gt;0,Orders[[#This Row],[Profit]], 0)</f>
        <v>0</v>
      </c>
      <c r="AH1816" s="7" t="str">
        <f>IFERROR((Orders[[#This Row],[Sales]]/Orders[[#This Row],[Profit_Prodcut/]])*100, "")</f>
        <v/>
      </c>
      <c r="AI1816" s="9">
        <f>Orders[[#This Row],[Discount]]</f>
        <v>0</v>
      </c>
    </row>
    <row r="1817" spans="1:35">
      <c r="A1817">
        <v>19376</v>
      </c>
      <c r="B1817" t="s">
        <v>40</v>
      </c>
      <c r="C1817" s="9">
        <v>0.1</v>
      </c>
      <c r="D1817" s="7">
        <v>-89.71</v>
      </c>
      <c r="E1817">
        <v>3.98</v>
      </c>
      <c r="F1817">
        <v>0.83</v>
      </c>
      <c r="G1817">
        <v>3167</v>
      </c>
      <c r="H1817" t="s">
        <v>2855</v>
      </c>
      <c r="I1817" t="s">
        <v>52</v>
      </c>
      <c r="J1817" t="s">
        <v>31</v>
      </c>
      <c r="K1817" t="s">
        <v>32</v>
      </c>
      <c r="L1817" t="s">
        <v>33</v>
      </c>
      <c r="M1817" t="s">
        <v>34</v>
      </c>
      <c r="N1817" t="s">
        <v>1406</v>
      </c>
      <c r="O1817">
        <v>0.51</v>
      </c>
      <c r="P1817" t="s">
        <v>36</v>
      </c>
      <c r="Q1817" t="s">
        <v>139</v>
      </c>
      <c r="R1817" t="s">
        <v>365</v>
      </c>
      <c r="S1817" t="s">
        <v>2856</v>
      </c>
      <c r="T1817">
        <v>32004</v>
      </c>
      <c r="U1817" s="1">
        <v>42174</v>
      </c>
      <c r="V1817" s="1">
        <v>42176</v>
      </c>
      <c r="W1817">
        <v>11</v>
      </c>
      <c r="X1817" s="6">
        <v>42.46</v>
      </c>
      <c r="Y1817">
        <v>86491</v>
      </c>
      <c r="Z1817">
        <v>2</v>
      </c>
      <c r="AA1817" s="10">
        <v>-211.28</v>
      </c>
      <c r="AB1817">
        <v>4.72</v>
      </c>
      <c r="AC1817" t="s">
        <v>3058</v>
      </c>
      <c r="AD1817" t="s">
        <v>3070</v>
      </c>
      <c r="AE1817" t="str">
        <f>IF(Orders[[#This Row],[Discount]]&gt;0, "Discounted", "Non-Discounted")</f>
        <v>Discounted</v>
      </c>
      <c r="AF1817">
        <f>IF(Orders[[#This Row],[Profit]]&lt;0,Orders[[#This Row],[Profit]], 0)</f>
        <v>-89.71</v>
      </c>
      <c r="AG1817">
        <f>IF(Orders[[#This Row],[Profit]]&gt;0,Orders[[#This Row],[Profit]], 0)</f>
        <v>0</v>
      </c>
      <c r="AH1817" s="7" t="str">
        <f>IFERROR((Orders[[#This Row],[Sales]]/Orders[[#This Row],[Profit_Prodcut/]])*100, "")</f>
        <v/>
      </c>
      <c r="AI1817" s="9">
        <f>Orders[[#This Row],[Discount]]</f>
        <v>0.1</v>
      </c>
    </row>
    <row r="1818" spans="1:35">
      <c r="A1818">
        <v>25683</v>
      </c>
      <c r="B1818" t="s">
        <v>50</v>
      </c>
      <c r="C1818" s="9">
        <v>0.08</v>
      </c>
      <c r="D1818" s="7">
        <v>-44.42</v>
      </c>
      <c r="E1818">
        <v>7.28</v>
      </c>
      <c r="F1818">
        <v>11.15</v>
      </c>
      <c r="G1818">
        <v>3169</v>
      </c>
      <c r="H1818" t="s">
        <v>2857</v>
      </c>
      <c r="I1818" t="s">
        <v>30</v>
      </c>
      <c r="J1818" t="s">
        <v>61</v>
      </c>
      <c r="K1818" t="s">
        <v>32</v>
      </c>
      <c r="L1818" t="s">
        <v>96</v>
      </c>
      <c r="M1818" t="s">
        <v>62</v>
      </c>
      <c r="N1818" t="s">
        <v>857</v>
      </c>
      <c r="O1818">
        <v>0.37</v>
      </c>
      <c r="P1818" t="s">
        <v>36</v>
      </c>
      <c r="Q1818" t="s">
        <v>139</v>
      </c>
      <c r="R1818" t="s">
        <v>365</v>
      </c>
      <c r="S1818" t="s">
        <v>2858</v>
      </c>
      <c r="T1818">
        <v>32127</v>
      </c>
      <c r="U1818" s="1">
        <v>42107</v>
      </c>
      <c r="V1818" s="1">
        <v>42108</v>
      </c>
      <c r="W1818">
        <v>1</v>
      </c>
      <c r="X1818" s="6">
        <v>14.66</v>
      </c>
      <c r="Y1818">
        <v>86490</v>
      </c>
      <c r="Z1818">
        <v>1</v>
      </c>
      <c r="AA1818" s="10">
        <v>-302.97000000000003</v>
      </c>
      <c r="AB1818">
        <v>1.27</v>
      </c>
      <c r="AC1818" t="s">
        <v>3061</v>
      </c>
      <c r="AD1818" t="s">
        <v>3070</v>
      </c>
      <c r="AE1818" t="str">
        <f>IF(Orders[[#This Row],[Discount]]&gt;0, "Discounted", "Non-Discounted")</f>
        <v>Discounted</v>
      </c>
      <c r="AF1818">
        <f>IF(Orders[[#This Row],[Profit]]&lt;0,Orders[[#This Row],[Profit]], 0)</f>
        <v>-44.42</v>
      </c>
      <c r="AG1818">
        <f>IF(Orders[[#This Row],[Profit]]&gt;0,Orders[[#This Row],[Profit]], 0)</f>
        <v>0</v>
      </c>
      <c r="AH1818" s="7" t="str">
        <f>IFERROR((Orders[[#This Row],[Sales]]/Orders[[#This Row],[Profit_Prodcut/]])*100, "")</f>
        <v/>
      </c>
      <c r="AI1818" s="9">
        <f>Orders[[#This Row],[Discount]]</f>
        <v>0.08</v>
      </c>
    </row>
    <row r="1819" spans="1:35">
      <c r="A1819">
        <v>26055</v>
      </c>
      <c r="B1819" t="s">
        <v>59</v>
      </c>
      <c r="C1819" s="9">
        <v>0.1</v>
      </c>
      <c r="D1819" s="7">
        <v>167.33</v>
      </c>
      <c r="E1819">
        <v>7.28</v>
      </c>
      <c r="F1819">
        <v>5.47</v>
      </c>
      <c r="G1819">
        <v>3170</v>
      </c>
      <c r="H1819" t="s">
        <v>2859</v>
      </c>
      <c r="I1819" t="s">
        <v>52</v>
      </c>
      <c r="J1819" t="s">
        <v>31</v>
      </c>
      <c r="K1819" t="s">
        <v>32</v>
      </c>
      <c r="L1819" t="s">
        <v>96</v>
      </c>
      <c r="M1819" t="s">
        <v>62</v>
      </c>
      <c r="N1819" t="s">
        <v>2860</v>
      </c>
      <c r="O1819">
        <v>0.35</v>
      </c>
      <c r="P1819" t="s">
        <v>36</v>
      </c>
      <c r="Q1819" t="s">
        <v>139</v>
      </c>
      <c r="R1819" t="s">
        <v>365</v>
      </c>
      <c r="S1819" t="s">
        <v>2861</v>
      </c>
      <c r="T1819">
        <v>34952</v>
      </c>
      <c r="U1819" s="1">
        <v>42048</v>
      </c>
      <c r="V1819" s="1">
        <v>42048</v>
      </c>
      <c r="W1819">
        <v>12</v>
      </c>
      <c r="X1819" s="6">
        <v>83.14</v>
      </c>
      <c r="Y1819">
        <v>86489</v>
      </c>
      <c r="Z1819">
        <v>0</v>
      </c>
      <c r="AA1819" s="10">
        <v>201.27</v>
      </c>
      <c r="AB1819">
        <v>9.24</v>
      </c>
      <c r="AC1819" t="s">
        <v>3059</v>
      </c>
      <c r="AD1819" t="s">
        <v>3070</v>
      </c>
      <c r="AE1819" t="str">
        <f>IF(Orders[[#This Row],[Discount]]&gt;0, "Discounted", "Non-Discounted")</f>
        <v>Discounted</v>
      </c>
      <c r="AF1819">
        <f>IF(Orders[[#This Row],[Profit]]&lt;0,Orders[[#This Row],[Profit]], 0)</f>
        <v>0</v>
      </c>
      <c r="AG1819">
        <f>IF(Orders[[#This Row],[Profit]]&gt;0,Orders[[#This Row],[Profit]], 0)</f>
        <v>167.33</v>
      </c>
      <c r="AH1819" s="7">
        <f>IFERROR((Orders[[#This Row],[Sales]]/Orders[[#This Row],[Profit_Prodcut/]])*100, "")</f>
        <v>49.68624873005438</v>
      </c>
      <c r="AI1819" s="9">
        <f>Orders[[#This Row],[Discount]]</f>
        <v>0.1</v>
      </c>
    </row>
    <row r="1820" spans="1:35">
      <c r="A1820">
        <v>21961</v>
      </c>
      <c r="B1820" t="s">
        <v>28</v>
      </c>
      <c r="C1820" s="9">
        <v>0.06</v>
      </c>
      <c r="D1820" s="7">
        <v>65.599999999999994</v>
      </c>
      <c r="E1820">
        <v>10.97</v>
      </c>
      <c r="F1820">
        <v>6.5</v>
      </c>
      <c r="G1820">
        <v>3176</v>
      </c>
      <c r="H1820" t="s">
        <v>2862</v>
      </c>
      <c r="I1820" t="s">
        <v>52</v>
      </c>
      <c r="J1820" t="s">
        <v>117</v>
      </c>
      <c r="K1820" t="s">
        <v>80</v>
      </c>
      <c r="L1820" t="s">
        <v>183</v>
      </c>
      <c r="M1820" t="s">
        <v>62</v>
      </c>
      <c r="N1820" t="s">
        <v>2863</v>
      </c>
      <c r="O1820">
        <v>0.64</v>
      </c>
      <c r="P1820" t="s">
        <v>36</v>
      </c>
      <c r="Q1820" t="s">
        <v>139</v>
      </c>
      <c r="R1820" t="s">
        <v>365</v>
      </c>
      <c r="S1820" t="s">
        <v>2864</v>
      </c>
      <c r="T1820">
        <v>32216</v>
      </c>
      <c r="U1820" s="1">
        <v>42128</v>
      </c>
      <c r="V1820" s="1">
        <v>42130</v>
      </c>
      <c r="W1820">
        <v>19</v>
      </c>
      <c r="X1820" s="6">
        <v>215.25</v>
      </c>
      <c r="Y1820">
        <v>90820</v>
      </c>
      <c r="Z1820">
        <v>2</v>
      </c>
      <c r="AA1820" s="10">
        <v>30.48</v>
      </c>
      <c r="AB1820">
        <v>13.74</v>
      </c>
      <c r="AC1820" t="s">
        <v>3060</v>
      </c>
      <c r="AD1820" t="s">
        <v>3070</v>
      </c>
      <c r="AE1820" t="str">
        <f>IF(Orders[[#This Row],[Discount]]&gt;0, "Discounted", "Non-Discounted")</f>
        <v>Discounted</v>
      </c>
      <c r="AF1820">
        <f>IF(Orders[[#This Row],[Profit]]&lt;0,Orders[[#This Row],[Profit]], 0)</f>
        <v>0</v>
      </c>
      <c r="AG1820">
        <f>IF(Orders[[#This Row],[Profit]]&gt;0,Orders[[#This Row],[Profit]], 0)</f>
        <v>65.599999999999994</v>
      </c>
      <c r="AH1820" s="7">
        <f>IFERROR((Orders[[#This Row],[Sales]]/Orders[[#This Row],[Profit_Prodcut/]])*100, "")</f>
        <v>328.12500000000006</v>
      </c>
      <c r="AI1820" s="9">
        <f>Orders[[#This Row],[Discount]]</f>
        <v>0.06</v>
      </c>
    </row>
    <row r="1821" spans="1:35">
      <c r="A1821">
        <v>20964</v>
      </c>
      <c r="B1821" t="s">
        <v>109</v>
      </c>
      <c r="C1821" s="9">
        <v>0.02</v>
      </c>
      <c r="D1821" s="7">
        <v>0.26</v>
      </c>
      <c r="E1821">
        <v>58.14</v>
      </c>
      <c r="F1821">
        <v>36.61</v>
      </c>
      <c r="G1821">
        <v>3176</v>
      </c>
      <c r="H1821" t="s">
        <v>2862</v>
      </c>
      <c r="I1821" t="s">
        <v>42</v>
      </c>
      <c r="J1821" t="s">
        <v>117</v>
      </c>
      <c r="K1821" t="s">
        <v>44</v>
      </c>
      <c r="L1821" t="s">
        <v>194</v>
      </c>
      <c r="M1821" t="s">
        <v>124</v>
      </c>
      <c r="N1821" t="s">
        <v>1038</v>
      </c>
      <c r="O1821">
        <v>0.61</v>
      </c>
      <c r="P1821" t="s">
        <v>36</v>
      </c>
      <c r="Q1821" t="s">
        <v>139</v>
      </c>
      <c r="R1821" t="s">
        <v>365</v>
      </c>
      <c r="S1821" t="s">
        <v>2864</v>
      </c>
      <c r="T1821">
        <v>32216</v>
      </c>
      <c r="U1821" s="1">
        <v>42180</v>
      </c>
      <c r="V1821" s="1">
        <v>42186</v>
      </c>
      <c r="W1821">
        <v>22</v>
      </c>
      <c r="X1821" s="6">
        <v>1358.02</v>
      </c>
      <c r="Y1821">
        <v>90821</v>
      </c>
      <c r="Z1821">
        <v>6</v>
      </c>
      <c r="AA1821" s="10">
        <v>0.02</v>
      </c>
      <c r="AB1821">
        <v>27.71</v>
      </c>
      <c r="AC1821" t="s">
        <v>3058</v>
      </c>
      <c r="AD1821" t="s">
        <v>3070</v>
      </c>
      <c r="AE1821" t="str">
        <f>IF(Orders[[#This Row],[Discount]]&gt;0, "Discounted", "Non-Discounted")</f>
        <v>Discounted</v>
      </c>
      <c r="AF1821">
        <f>IF(Orders[[#This Row],[Profit]]&lt;0,Orders[[#This Row],[Profit]], 0)</f>
        <v>0</v>
      </c>
      <c r="AG1821">
        <f>IF(Orders[[#This Row],[Profit]]&gt;0,Orders[[#This Row],[Profit]], 0)</f>
        <v>0.26</v>
      </c>
      <c r="AH1821" s="7">
        <f>IFERROR((Orders[[#This Row],[Sales]]/Orders[[#This Row],[Profit_Prodcut/]])*100, "")</f>
        <v>522315.38461538457</v>
      </c>
      <c r="AI1821" s="9">
        <f>Orders[[#This Row],[Discount]]</f>
        <v>0.02</v>
      </c>
    </row>
    <row r="1822" spans="1:35">
      <c r="A1822">
        <v>20965</v>
      </c>
      <c r="B1822" t="s">
        <v>109</v>
      </c>
      <c r="C1822" s="9">
        <v>0.03</v>
      </c>
      <c r="D1822" s="7">
        <v>63.22</v>
      </c>
      <c r="E1822">
        <v>15.57</v>
      </c>
      <c r="F1822">
        <v>1.39</v>
      </c>
      <c r="G1822">
        <v>3176</v>
      </c>
      <c r="H1822" t="s">
        <v>2862</v>
      </c>
      <c r="I1822" t="s">
        <v>52</v>
      </c>
      <c r="J1822" t="s">
        <v>117</v>
      </c>
      <c r="K1822" t="s">
        <v>32</v>
      </c>
      <c r="L1822" t="s">
        <v>72</v>
      </c>
      <c r="M1822" t="s">
        <v>62</v>
      </c>
      <c r="N1822" t="s">
        <v>726</v>
      </c>
      <c r="O1822">
        <v>0.38</v>
      </c>
      <c r="P1822" t="s">
        <v>36</v>
      </c>
      <c r="Q1822" t="s">
        <v>139</v>
      </c>
      <c r="R1822" t="s">
        <v>365</v>
      </c>
      <c r="S1822" t="s">
        <v>2864</v>
      </c>
      <c r="T1822">
        <v>32216</v>
      </c>
      <c r="U1822" s="1">
        <v>42180</v>
      </c>
      <c r="V1822" s="1">
        <v>42186</v>
      </c>
      <c r="W1822">
        <v>22</v>
      </c>
      <c r="X1822" s="6">
        <v>358.84</v>
      </c>
      <c r="Y1822">
        <v>90821</v>
      </c>
      <c r="Z1822">
        <v>6</v>
      </c>
      <c r="AA1822" s="10">
        <v>17.62</v>
      </c>
      <c r="AB1822">
        <v>11.1</v>
      </c>
      <c r="AC1822" t="s">
        <v>3058</v>
      </c>
      <c r="AD1822" t="s">
        <v>3070</v>
      </c>
      <c r="AE1822" t="str">
        <f>IF(Orders[[#This Row],[Discount]]&gt;0, "Discounted", "Non-Discounted")</f>
        <v>Discounted</v>
      </c>
      <c r="AF1822">
        <f>IF(Orders[[#This Row],[Profit]]&lt;0,Orders[[#This Row],[Profit]], 0)</f>
        <v>0</v>
      </c>
      <c r="AG1822">
        <f>IF(Orders[[#This Row],[Profit]]&gt;0,Orders[[#This Row],[Profit]], 0)</f>
        <v>63.22</v>
      </c>
      <c r="AH1822" s="7">
        <f>IFERROR((Orders[[#This Row],[Sales]]/Orders[[#This Row],[Profit_Prodcut/]])*100, "")</f>
        <v>567.60518823157224</v>
      </c>
      <c r="AI1822" s="9">
        <f>Orders[[#This Row],[Discount]]</f>
        <v>0.03</v>
      </c>
    </row>
    <row r="1823" spans="1:35">
      <c r="A1823">
        <v>24493</v>
      </c>
      <c r="B1823" t="s">
        <v>40</v>
      </c>
      <c r="C1823" s="9">
        <v>0.1</v>
      </c>
      <c r="D1823" s="7">
        <v>-29.67</v>
      </c>
      <c r="E1823">
        <v>62.18</v>
      </c>
      <c r="F1823">
        <v>10.84</v>
      </c>
      <c r="G1823">
        <v>3177</v>
      </c>
      <c r="H1823" t="s">
        <v>2865</v>
      </c>
      <c r="I1823" t="s">
        <v>52</v>
      </c>
      <c r="J1823" t="s">
        <v>117</v>
      </c>
      <c r="K1823" t="s">
        <v>44</v>
      </c>
      <c r="L1823" t="s">
        <v>53</v>
      </c>
      <c r="M1823" t="s">
        <v>89</v>
      </c>
      <c r="N1823" t="s">
        <v>1392</v>
      </c>
      <c r="O1823">
        <v>0.63</v>
      </c>
      <c r="P1823" t="s">
        <v>36</v>
      </c>
      <c r="Q1823" t="s">
        <v>139</v>
      </c>
      <c r="R1823" t="s">
        <v>365</v>
      </c>
      <c r="S1823" t="s">
        <v>2866</v>
      </c>
      <c r="T1823">
        <v>33458</v>
      </c>
      <c r="U1823" s="1">
        <v>42077</v>
      </c>
      <c r="V1823" s="1">
        <v>42079</v>
      </c>
      <c r="W1823">
        <v>9</v>
      </c>
      <c r="X1823" s="6">
        <v>511.57</v>
      </c>
      <c r="Y1823">
        <v>90818</v>
      </c>
      <c r="Z1823">
        <v>2</v>
      </c>
      <c r="AA1823" s="10">
        <v>-5.8</v>
      </c>
      <c r="AB1823">
        <v>56.84</v>
      </c>
      <c r="AC1823" t="s">
        <v>3062</v>
      </c>
      <c r="AD1823" t="s">
        <v>3070</v>
      </c>
      <c r="AE1823" t="str">
        <f>IF(Orders[[#This Row],[Discount]]&gt;0, "Discounted", "Non-Discounted")</f>
        <v>Discounted</v>
      </c>
      <c r="AF1823">
        <f>IF(Orders[[#This Row],[Profit]]&lt;0,Orders[[#This Row],[Profit]], 0)</f>
        <v>-29.67</v>
      </c>
      <c r="AG1823">
        <f>IF(Orders[[#This Row],[Profit]]&gt;0,Orders[[#This Row],[Profit]], 0)</f>
        <v>0</v>
      </c>
      <c r="AH1823" s="7" t="str">
        <f>IFERROR((Orders[[#This Row],[Sales]]/Orders[[#This Row],[Profit_Prodcut/]])*100, "")</f>
        <v/>
      </c>
      <c r="AI1823" s="9">
        <f>Orders[[#This Row],[Discount]]</f>
        <v>0.1</v>
      </c>
    </row>
    <row r="1824" spans="1:35">
      <c r="A1824">
        <v>22086</v>
      </c>
      <c r="B1824" t="s">
        <v>50</v>
      </c>
      <c r="C1824" s="9">
        <v>0.06</v>
      </c>
      <c r="D1824" s="7">
        <v>-1319.5</v>
      </c>
      <c r="E1824">
        <v>1.68</v>
      </c>
      <c r="F1824">
        <v>1</v>
      </c>
      <c r="G1824">
        <v>3177</v>
      </c>
      <c r="H1824" t="s">
        <v>2865</v>
      </c>
      <c r="I1824" t="s">
        <v>52</v>
      </c>
      <c r="J1824" t="s">
        <v>117</v>
      </c>
      <c r="K1824" t="s">
        <v>32</v>
      </c>
      <c r="L1824" t="s">
        <v>33</v>
      </c>
      <c r="M1824" t="s">
        <v>34</v>
      </c>
      <c r="N1824" t="s">
        <v>2550</v>
      </c>
      <c r="O1824">
        <v>0.35</v>
      </c>
      <c r="P1824" t="s">
        <v>36</v>
      </c>
      <c r="Q1824" t="s">
        <v>139</v>
      </c>
      <c r="R1824" t="s">
        <v>365</v>
      </c>
      <c r="S1824" t="s">
        <v>2866</v>
      </c>
      <c r="T1824">
        <v>33458</v>
      </c>
      <c r="U1824" s="1">
        <v>42094</v>
      </c>
      <c r="V1824" s="1">
        <v>42096</v>
      </c>
      <c r="W1824">
        <v>5</v>
      </c>
      <c r="X1824" s="6">
        <v>8.65</v>
      </c>
      <c r="Y1824">
        <v>90819</v>
      </c>
      <c r="Z1824">
        <v>2</v>
      </c>
      <c r="AA1824" s="10">
        <v>-15254.34</v>
      </c>
      <c r="AB1824">
        <v>0.55000000000000004</v>
      </c>
      <c r="AC1824" t="s">
        <v>3062</v>
      </c>
      <c r="AD1824" t="s">
        <v>3070</v>
      </c>
      <c r="AE1824" t="str">
        <f>IF(Orders[[#This Row],[Discount]]&gt;0, "Discounted", "Non-Discounted")</f>
        <v>Discounted</v>
      </c>
      <c r="AF1824">
        <f>IF(Orders[[#This Row],[Profit]]&lt;0,Orders[[#This Row],[Profit]], 0)</f>
        <v>-1319.5</v>
      </c>
      <c r="AG1824">
        <f>IF(Orders[[#This Row],[Profit]]&gt;0,Orders[[#This Row],[Profit]], 0)</f>
        <v>0</v>
      </c>
      <c r="AH1824" s="7" t="str">
        <f>IFERROR((Orders[[#This Row],[Sales]]/Orders[[#This Row],[Profit_Prodcut/]])*100, "")</f>
        <v/>
      </c>
      <c r="AI1824" s="9">
        <f>Orders[[#This Row],[Discount]]</f>
        <v>0.06</v>
      </c>
    </row>
    <row r="1825" spans="1:35">
      <c r="A1825">
        <v>21554</v>
      </c>
      <c r="B1825" t="s">
        <v>109</v>
      </c>
      <c r="C1825" s="9">
        <v>7.0000000000000007E-2</v>
      </c>
      <c r="D1825" s="7">
        <v>262.2</v>
      </c>
      <c r="E1825">
        <v>35.44</v>
      </c>
      <c r="F1825">
        <v>7.5</v>
      </c>
      <c r="G1825">
        <v>3179</v>
      </c>
      <c r="H1825" t="s">
        <v>2867</v>
      </c>
      <c r="I1825" t="s">
        <v>52</v>
      </c>
      <c r="J1825" t="s">
        <v>31</v>
      </c>
      <c r="K1825" t="s">
        <v>32</v>
      </c>
      <c r="L1825" t="s">
        <v>96</v>
      </c>
      <c r="M1825" t="s">
        <v>62</v>
      </c>
      <c r="N1825" t="s">
        <v>2748</v>
      </c>
      <c r="O1825">
        <v>0.38</v>
      </c>
      <c r="P1825" t="s">
        <v>36</v>
      </c>
      <c r="Q1825" t="s">
        <v>64</v>
      </c>
      <c r="R1825" t="s">
        <v>65</v>
      </c>
      <c r="S1825" t="s">
        <v>2868</v>
      </c>
      <c r="T1825">
        <v>55060</v>
      </c>
      <c r="U1825" s="1">
        <v>42167</v>
      </c>
      <c r="V1825" s="1">
        <v>42174</v>
      </c>
      <c r="W1825">
        <v>11</v>
      </c>
      <c r="X1825" s="6">
        <v>380</v>
      </c>
      <c r="Y1825">
        <v>86989</v>
      </c>
      <c r="Z1825">
        <v>7</v>
      </c>
      <c r="AA1825" s="10">
        <v>69</v>
      </c>
      <c r="AB1825">
        <v>28.6</v>
      </c>
      <c r="AC1825" t="s">
        <v>3058</v>
      </c>
      <c r="AD1825" t="s">
        <v>3070</v>
      </c>
      <c r="AE1825" t="str">
        <f>IF(Orders[[#This Row],[Discount]]&gt;0, "Discounted", "Non-Discounted")</f>
        <v>Discounted</v>
      </c>
      <c r="AF1825">
        <f>IF(Orders[[#This Row],[Profit]]&lt;0,Orders[[#This Row],[Profit]], 0)</f>
        <v>0</v>
      </c>
      <c r="AG1825">
        <f>IF(Orders[[#This Row],[Profit]]&gt;0,Orders[[#This Row],[Profit]], 0)</f>
        <v>262.2</v>
      </c>
      <c r="AH1825" s="7">
        <f>IFERROR((Orders[[#This Row],[Sales]]/Orders[[#This Row],[Profit_Prodcut/]])*100, "")</f>
        <v>144.92753623188406</v>
      </c>
      <c r="AI1825" s="9">
        <f>Orders[[#This Row],[Discount]]</f>
        <v>7.0000000000000007E-2</v>
      </c>
    </row>
    <row r="1826" spans="1:35">
      <c r="A1826">
        <v>24464</v>
      </c>
      <c r="B1826" t="s">
        <v>28</v>
      </c>
      <c r="C1826" s="9">
        <v>0.08</v>
      </c>
      <c r="D1826" s="7">
        <v>-119.81</v>
      </c>
      <c r="E1826">
        <v>170.98</v>
      </c>
      <c r="F1826">
        <v>35.89</v>
      </c>
      <c r="G1826">
        <v>3187</v>
      </c>
      <c r="H1826" t="s">
        <v>2869</v>
      </c>
      <c r="I1826" t="s">
        <v>42</v>
      </c>
      <c r="J1826" t="s">
        <v>61</v>
      </c>
      <c r="K1826" t="s">
        <v>44</v>
      </c>
      <c r="L1826" t="s">
        <v>194</v>
      </c>
      <c r="M1826" t="s">
        <v>124</v>
      </c>
      <c r="N1826" t="s">
        <v>1050</v>
      </c>
      <c r="O1826">
        <v>0.66</v>
      </c>
      <c r="P1826" t="s">
        <v>36</v>
      </c>
      <c r="Q1826" t="s">
        <v>139</v>
      </c>
      <c r="R1826" t="s">
        <v>365</v>
      </c>
      <c r="S1826" t="s">
        <v>2870</v>
      </c>
      <c r="T1826">
        <v>33569</v>
      </c>
      <c r="U1826" s="1">
        <v>42065</v>
      </c>
      <c r="V1826" s="1">
        <v>42067</v>
      </c>
      <c r="W1826">
        <v>1</v>
      </c>
      <c r="X1826" s="6">
        <v>199.48</v>
      </c>
      <c r="Y1826">
        <v>89025</v>
      </c>
      <c r="Z1826">
        <v>2</v>
      </c>
      <c r="AA1826" s="10">
        <v>-60.06</v>
      </c>
      <c r="AB1826">
        <v>17.350000000000001</v>
      </c>
      <c r="AC1826" t="s">
        <v>3062</v>
      </c>
      <c r="AD1826" t="s">
        <v>3070</v>
      </c>
      <c r="AE1826" t="str">
        <f>IF(Orders[[#This Row],[Discount]]&gt;0, "Discounted", "Non-Discounted")</f>
        <v>Discounted</v>
      </c>
      <c r="AF1826">
        <f>IF(Orders[[#This Row],[Profit]]&lt;0,Orders[[#This Row],[Profit]], 0)</f>
        <v>-119.81</v>
      </c>
      <c r="AG1826">
        <f>IF(Orders[[#This Row],[Profit]]&gt;0,Orders[[#This Row],[Profit]], 0)</f>
        <v>0</v>
      </c>
      <c r="AH1826" s="7" t="str">
        <f>IFERROR((Orders[[#This Row],[Sales]]/Orders[[#This Row],[Profit_Prodcut/]])*100, "")</f>
        <v/>
      </c>
      <c r="AI1826" s="9">
        <f>Orders[[#This Row],[Discount]]</f>
        <v>0.08</v>
      </c>
    </row>
    <row r="1827" spans="1:35">
      <c r="A1827">
        <v>20127</v>
      </c>
      <c r="B1827" t="s">
        <v>50</v>
      </c>
      <c r="C1827" s="9">
        <v>0.01</v>
      </c>
      <c r="D1827" s="7">
        <v>-9.11</v>
      </c>
      <c r="E1827">
        <v>20.99</v>
      </c>
      <c r="F1827">
        <v>4.8099999999999996</v>
      </c>
      <c r="G1827">
        <v>3191</v>
      </c>
      <c r="H1827" t="s">
        <v>2871</v>
      </c>
      <c r="I1827" t="s">
        <v>52</v>
      </c>
      <c r="J1827" t="s">
        <v>31</v>
      </c>
      <c r="K1827" t="s">
        <v>80</v>
      </c>
      <c r="L1827" t="s">
        <v>81</v>
      </c>
      <c r="M1827" t="s">
        <v>89</v>
      </c>
      <c r="N1827" t="s">
        <v>478</v>
      </c>
      <c r="O1827">
        <v>0.57999999999999996</v>
      </c>
      <c r="P1827" t="s">
        <v>36</v>
      </c>
      <c r="Q1827" t="s">
        <v>64</v>
      </c>
      <c r="R1827" t="s">
        <v>1860</v>
      </c>
      <c r="S1827" t="s">
        <v>2872</v>
      </c>
      <c r="T1827">
        <v>54481</v>
      </c>
      <c r="U1827" s="1">
        <v>42081</v>
      </c>
      <c r="V1827" s="1">
        <v>42081</v>
      </c>
      <c r="W1827">
        <v>5</v>
      </c>
      <c r="X1827" s="6">
        <v>93.81</v>
      </c>
      <c r="Y1827">
        <v>86447</v>
      </c>
      <c r="Z1827">
        <v>0</v>
      </c>
      <c r="AA1827" s="10">
        <v>-9.7100000000000009</v>
      </c>
      <c r="AB1827">
        <v>0.95</v>
      </c>
      <c r="AC1827" t="s">
        <v>3062</v>
      </c>
      <c r="AD1827" t="s">
        <v>3070</v>
      </c>
      <c r="AE1827" t="str">
        <f>IF(Orders[[#This Row],[Discount]]&gt;0, "Discounted", "Non-Discounted")</f>
        <v>Discounted</v>
      </c>
      <c r="AF1827">
        <f>IF(Orders[[#This Row],[Profit]]&lt;0,Orders[[#This Row],[Profit]], 0)</f>
        <v>-9.11</v>
      </c>
      <c r="AG1827">
        <f>IF(Orders[[#This Row],[Profit]]&gt;0,Orders[[#This Row],[Profit]], 0)</f>
        <v>0</v>
      </c>
      <c r="AH1827" s="7" t="str">
        <f>IFERROR((Orders[[#This Row],[Sales]]/Orders[[#This Row],[Profit_Prodcut/]])*100, "")</f>
        <v/>
      </c>
      <c r="AI1827" s="9">
        <f>Orders[[#This Row],[Discount]]</f>
        <v>0.01</v>
      </c>
    </row>
    <row r="1828" spans="1:35">
      <c r="A1828">
        <v>20303</v>
      </c>
      <c r="B1828" t="s">
        <v>28</v>
      </c>
      <c r="C1828" s="9">
        <v>0.09</v>
      </c>
      <c r="D1828" s="7">
        <v>172.56</v>
      </c>
      <c r="E1828">
        <v>35.94</v>
      </c>
      <c r="F1828">
        <v>6.66</v>
      </c>
      <c r="G1828">
        <v>3191</v>
      </c>
      <c r="H1828" t="s">
        <v>2871</v>
      </c>
      <c r="I1828" t="s">
        <v>52</v>
      </c>
      <c r="J1828" t="s">
        <v>31</v>
      </c>
      <c r="K1828" t="s">
        <v>32</v>
      </c>
      <c r="L1828" t="s">
        <v>72</v>
      </c>
      <c r="M1828" t="s">
        <v>62</v>
      </c>
      <c r="N1828" t="s">
        <v>76</v>
      </c>
      <c r="O1828">
        <v>0.4</v>
      </c>
      <c r="P1828" t="s">
        <v>36</v>
      </c>
      <c r="Q1828" t="s">
        <v>64</v>
      </c>
      <c r="R1828" t="s">
        <v>1860</v>
      </c>
      <c r="S1828" t="s">
        <v>2872</v>
      </c>
      <c r="T1828">
        <v>54481</v>
      </c>
      <c r="U1828" s="1">
        <v>42104</v>
      </c>
      <c r="V1828" s="1">
        <v>42106</v>
      </c>
      <c r="W1828">
        <v>9</v>
      </c>
      <c r="X1828" s="6">
        <v>312.22000000000003</v>
      </c>
      <c r="Y1828">
        <v>86448</v>
      </c>
      <c r="Z1828">
        <v>2</v>
      </c>
      <c r="AA1828" s="10">
        <v>55.27</v>
      </c>
      <c r="AB1828">
        <v>30.88</v>
      </c>
      <c r="AC1828" t="s">
        <v>3061</v>
      </c>
      <c r="AD1828" t="s">
        <v>3070</v>
      </c>
      <c r="AE1828" t="str">
        <f>IF(Orders[[#This Row],[Discount]]&gt;0, "Discounted", "Non-Discounted")</f>
        <v>Discounted</v>
      </c>
      <c r="AF1828">
        <f>IF(Orders[[#This Row],[Profit]]&lt;0,Orders[[#This Row],[Profit]], 0)</f>
        <v>0</v>
      </c>
      <c r="AG1828">
        <f>IF(Orders[[#This Row],[Profit]]&gt;0,Orders[[#This Row],[Profit]], 0)</f>
        <v>172.56</v>
      </c>
      <c r="AH1828" s="7">
        <f>IFERROR((Orders[[#This Row],[Sales]]/Orders[[#This Row],[Profit_Prodcut/]])*100, "")</f>
        <v>180.93416782568383</v>
      </c>
      <c r="AI1828" s="9">
        <f>Orders[[#This Row],[Discount]]</f>
        <v>0.09</v>
      </c>
    </row>
    <row r="1829" spans="1:35">
      <c r="A1829">
        <v>22846</v>
      </c>
      <c r="B1829" t="s">
        <v>59</v>
      </c>
      <c r="C1829" s="9">
        <v>0.1</v>
      </c>
      <c r="D1829" s="7">
        <v>45.08</v>
      </c>
      <c r="E1829">
        <v>4.9800000000000004</v>
      </c>
      <c r="F1829">
        <v>7.54</v>
      </c>
      <c r="G1829">
        <v>3194</v>
      </c>
      <c r="H1829" t="s">
        <v>2873</v>
      </c>
      <c r="I1829" t="s">
        <v>52</v>
      </c>
      <c r="J1829" t="s">
        <v>117</v>
      </c>
      <c r="K1829" t="s">
        <v>32</v>
      </c>
      <c r="L1829" t="s">
        <v>96</v>
      </c>
      <c r="M1829" t="s">
        <v>62</v>
      </c>
      <c r="N1829" t="s">
        <v>2874</v>
      </c>
      <c r="O1829">
        <v>0.38</v>
      </c>
      <c r="P1829" t="s">
        <v>36</v>
      </c>
      <c r="Q1829" t="s">
        <v>139</v>
      </c>
      <c r="R1829" t="s">
        <v>365</v>
      </c>
      <c r="S1829" t="s">
        <v>954</v>
      </c>
      <c r="T1829">
        <v>34609</v>
      </c>
      <c r="U1829" s="1">
        <v>42073</v>
      </c>
      <c r="V1829" s="1">
        <v>42074</v>
      </c>
      <c r="W1829">
        <v>9</v>
      </c>
      <c r="X1829" s="6">
        <v>43.84</v>
      </c>
      <c r="Y1829">
        <v>89805</v>
      </c>
      <c r="Z1829">
        <v>1</v>
      </c>
      <c r="AA1829" s="10">
        <v>102.82</v>
      </c>
      <c r="AB1829">
        <v>4.87</v>
      </c>
      <c r="AC1829" t="s">
        <v>3062</v>
      </c>
      <c r="AD1829" t="s">
        <v>3070</v>
      </c>
      <c r="AE1829" t="str">
        <f>IF(Orders[[#This Row],[Discount]]&gt;0, "Discounted", "Non-Discounted")</f>
        <v>Discounted</v>
      </c>
      <c r="AF1829">
        <f>IF(Orders[[#This Row],[Profit]]&lt;0,Orders[[#This Row],[Profit]], 0)</f>
        <v>0</v>
      </c>
      <c r="AG1829">
        <f>IF(Orders[[#This Row],[Profit]]&gt;0,Orders[[#This Row],[Profit]], 0)</f>
        <v>45.08</v>
      </c>
      <c r="AH1829" s="7">
        <f>IFERROR((Orders[[#This Row],[Sales]]/Orders[[#This Row],[Profit_Prodcut/]])*100, "")</f>
        <v>97.249334516415274</v>
      </c>
      <c r="AI1829" s="9">
        <f>Orders[[#This Row],[Discount]]</f>
        <v>0.1</v>
      </c>
    </row>
    <row r="1830" spans="1:35">
      <c r="A1830">
        <v>22847</v>
      </c>
      <c r="B1830" t="s">
        <v>59</v>
      </c>
      <c r="C1830" s="9">
        <v>0</v>
      </c>
      <c r="D1830" s="7">
        <v>-110.38</v>
      </c>
      <c r="E1830">
        <v>22.84</v>
      </c>
      <c r="F1830">
        <v>8.18</v>
      </c>
      <c r="G1830">
        <v>3194</v>
      </c>
      <c r="H1830" t="s">
        <v>2873</v>
      </c>
      <c r="I1830" t="s">
        <v>52</v>
      </c>
      <c r="J1830" t="s">
        <v>117</v>
      </c>
      <c r="K1830" t="s">
        <v>32</v>
      </c>
      <c r="L1830" t="s">
        <v>96</v>
      </c>
      <c r="M1830" t="s">
        <v>62</v>
      </c>
      <c r="N1830" t="s">
        <v>1844</v>
      </c>
      <c r="O1830">
        <v>0.39</v>
      </c>
      <c r="P1830" t="s">
        <v>36</v>
      </c>
      <c r="Q1830" t="s">
        <v>139</v>
      </c>
      <c r="R1830" t="s">
        <v>365</v>
      </c>
      <c r="S1830" t="s">
        <v>954</v>
      </c>
      <c r="T1830">
        <v>34609</v>
      </c>
      <c r="U1830" s="1">
        <v>42073</v>
      </c>
      <c r="V1830" s="1">
        <v>42075</v>
      </c>
      <c r="W1830">
        <v>6</v>
      </c>
      <c r="X1830" s="6">
        <v>141.74</v>
      </c>
      <c r="Y1830">
        <v>89805</v>
      </c>
      <c r="Z1830">
        <v>2</v>
      </c>
      <c r="AA1830" s="10">
        <v>-77.87</v>
      </c>
      <c r="AB1830">
        <v>0</v>
      </c>
      <c r="AC1830" t="s">
        <v>3062</v>
      </c>
      <c r="AD1830" t="s">
        <v>3071</v>
      </c>
      <c r="AE1830" t="str">
        <f>IF(Orders[[#This Row],[Discount]]&gt;0, "Discounted", "Non-Discounted")</f>
        <v>Non-Discounted</v>
      </c>
      <c r="AF1830">
        <f>IF(Orders[[#This Row],[Profit]]&lt;0,Orders[[#This Row],[Profit]], 0)</f>
        <v>-110.38</v>
      </c>
      <c r="AG1830">
        <f>IF(Orders[[#This Row],[Profit]]&gt;0,Orders[[#This Row],[Profit]], 0)</f>
        <v>0</v>
      </c>
      <c r="AH1830" s="7" t="str">
        <f>IFERROR((Orders[[#This Row],[Sales]]/Orders[[#This Row],[Profit_Prodcut/]])*100, "")</f>
        <v/>
      </c>
      <c r="AI1830" s="9">
        <f>Orders[[#This Row],[Discount]]</f>
        <v>0</v>
      </c>
    </row>
    <row r="1831" spans="1:35">
      <c r="A1831">
        <v>3406</v>
      </c>
      <c r="B1831" t="s">
        <v>40</v>
      </c>
      <c r="C1831" s="9">
        <v>0.03</v>
      </c>
      <c r="D1831" s="7">
        <v>1951.3</v>
      </c>
      <c r="E1831">
        <v>200.97</v>
      </c>
      <c r="F1831">
        <v>15.59</v>
      </c>
      <c r="G1831">
        <v>3196</v>
      </c>
      <c r="H1831" t="s">
        <v>2875</v>
      </c>
      <c r="I1831" t="s">
        <v>42</v>
      </c>
      <c r="J1831" t="s">
        <v>43</v>
      </c>
      <c r="K1831" t="s">
        <v>80</v>
      </c>
      <c r="L1831" t="s">
        <v>88</v>
      </c>
      <c r="M1831" t="s">
        <v>46</v>
      </c>
      <c r="N1831" t="s">
        <v>1335</v>
      </c>
      <c r="O1831">
        <v>0.36</v>
      </c>
      <c r="P1831" t="s">
        <v>36</v>
      </c>
      <c r="Q1831" t="s">
        <v>37</v>
      </c>
      <c r="R1831" t="s">
        <v>48</v>
      </c>
      <c r="S1831" t="s">
        <v>279</v>
      </c>
      <c r="T1831">
        <v>94109</v>
      </c>
      <c r="U1831" s="1">
        <v>42037</v>
      </c>
      <c r="V1831" s="1">
        <v>42038</v>
      </c>
      <c r="W1831">
        <v>43</v>
      </c>
      <c r="X1831" s="6">
        <v>8717.75</v>
      </c>
      <c r="Y1831">
        <v>24294</v>
      </c>
      <c r="Z1831">
        <v>1</v>
      </c>
      <c r="AA1831" s="10">
        <v>22.38</v>
      </c>
      <c r="AB1831">
        <v>269.62</v>
      </c>
      <c r="AC1831" t="s">
        <v>3059</v>
      </c>
      <c r="AD1831" t="s">
        <v>3070</v>
      </c>
      <c r="AE1831" t="str">
        <f>IF(Orders[[#This Row],[Discount]]&gt;0, "Discounted", "Non-Discounted")</f>
        <v>Discounted</v>
      </c>
      <c r="AF1831">
        <f>IF(Orders[[#This Row],[Profit]]&lt;0,Orders[[#This Row],[Profit]], 0)</f>
        <v>0</v>
      </c>
      <c r="AG1831">
        <f>IF(Orders[[#This Row],[Profit]]&gt;0,Orders[[#This Row],[Profit]], 0)</f>
        <v>1951.3</v>
      </c>
      <c r="AH1831" s="7">
        <f>IFERROR((Orders[[#This Row],[Sales]]/Orders[[#This Row],[Profit_Prodcut/]])*100, "")</f>
        <v>446.7662583918414</v>
      </c>
      <c r="AI1831" s="9">
        <f>Orders[[#This Row],[Discount]]</f>
        <v>0.03</v>
      </c>
    </row>
    <row r="1832" spans="1:35">
      <c r="A1832">
        <v>21406</v>
      </c>
      <c r="B1832" t="s">
        <v>40</v>
      </c>
      <c r="C1832" s="9">
        <v>0.03</v>
      </c>
      <c r="D1832" s="7">
        <v>1538.78</v>
      </c>
      <c r="E1832">
        <v>200.97</v>
      </c>
      <c r="F1832">
        <v>15.59</v>
      </c>
      <c r="G1832">
        <v>3197</v>
      </c>
      <c r="H1832" t="s">
        <v>2876</v>
      </c>
      <c r="I1832" t="s">
        <v>42</v>
      </c>
      <c r="J1832" t="s">
        <v>43</v>
      </c>
      <c r="K1832" t="s">
        <v>80</v>
      </c>
      <c r="L1832" t="s">
        <v>88</v>
      </c>
      <c r="M1832" t="s">
        <v>46</v>
      </c>
      <c r="N1832" t="s">
        <v>1335</v>
      </c>
      <c r="O1832">
        <v>0.36</v>
      </c>
      <c r="P1832" t="s">
        <v>36</v>
      </c>
      <c r="Q1832" t="s">
        <v>64</v>
      </c>
      <c r="R1832" t="s">
        <v>181</v>
      </c>
      <c r="S1832" t="s">
        <v>2877</v>
      </c>
      <c r="T1832">
        <v>60062</v>
      </c>
      <c r="U1832" s="1">
        <v>42037</v>
      </c>
      <c r="V1832" s="1">
        <v>42038</v>
      </c>
      <c r="W1832">
        <v>11</v>
      </c>
      <c r="X1832" s="6">
        <v>2230.12</v>
      </c>
      <c r="Y1832">
        <v>90850</v>
      </c>
      <c r="Z1832">
        <v>1</v>
      </c>
      <c r="AA1832" s="10">
        <v>69</v>
      </c>
      <c r="AB1832">
        <v>68.97</v>
      </c>
      <c r="AC1832" t="s">
        <v>3059</v>
      </c>
      <c r="AD1832" t="s">
        <v>3070</v>
      </c>
      <c r="AE1832" t="str">
        <f>IF(Orders[[#This Row],[Discount]]&gt;0, "Discounted", "Non-Discounted")</f>
        <v>Discounted</v>
      </c>
      <c r="AF1832">
        <f>IF(Orders[[#This Row],[Profit]]&lt;0,Orders[[#This Row],[Profit]], 0)</f>
        <v>0</v>
      </c>
      <c r="AG1832">
        <f>IF(Orders[[#This Row],[Profit]]&gt;0,Orders[[#This Row],[Profit]], 0)</f>
        <v>1538.78</v>
      </c>
      <c r="AH1832" s="7">
        <f>IFERROR((Orders[[#This Row],[Sales]]/Orders[[#This Row],[Profit_Prodcut/]])*100, "")</f>
        <v>144.92779994541129</v>
      </c>
      <c r="AI1832" s="9">
        <f>Orders[[#This Row],[Discount]]</f>
        <v>0.03</v>
      </c>
    </row>
    <row r="1833" spans="1:35">
      <c r="A1833">
        <v>18437</v>
      </c>
      <c r="B1833" t="s">
        <v>109</v>
      </c>
      <c r="C1833" s="9">
        <v>7.0000000000000007E-2</v>
      </c>
      <c r="D1833" s="7">
        <v>32.83</v>
      </c>
      <c r="E1833">
        <v>5.98</v>
      </c>
      <c r="F1833">
        <v>0.96</v>
      </c>
      <c r="G1833">
        <v>3205</v>
      </c>
      <c r="H1833" t="s">
        <v>2878</v>
      </c>
      <c r="I1833" t="s">
        <v>52</v>
      </c>
      <c r="J1833" t="s">
        <v>117</v>
      </c>
      <c r="K1833" t="s">
        <v>32</v>
      </c>
      <c r="L1833" t="s">
        <v>33</v>
      </c>
      <c r="M1833" t="s">
        <v>34</v>
      </c>
      <c r="N1833" t="s">
        <v>1821</v>
      </c>
      <c r="O1833">
        <v>0.6</v>
      </c>
      <c r="P1833" t="s">
        <v>36</v>
      </c>
      <c r="Q1833" t="s">
        <v>37</v>
      </c>
      <c r="R1833" t="s">
        <v>1743</v>
      </c>
      <c r="S1833" t="s">
        <v>2845</v>
      </c>
      <c r="T1833">
        <v>83440</v>
      </c>
      <c r="U1833" s="1">
        <v>42093</v>
      </c>
      <c r="V1833" s="1">
        <v>42097</v>
      </c>
      <c r="W1833">
        <v>10</v>
      </c>
      <c r="X1833" s="6">
        <v>56.4</v>
      </c>
      <c r="Y1833">
        <v>87933</v>
      </c>
      <c r="Z1833">
        <v>4</v>
      </c>
      <c r="AA1833" s="10">
        <v>58.21</v>
      </c>
      <c r="AB1833">
        <v>4.25</v>
      </c>
      <c r="AC1833" t="s">
        <v>3062</v>
      </c>
      <c r="AD1833" t="s">
        <v>3070</v>
      </c>
      <c r="AE1833" t="str">
        <f>IF(Orders[[#This Row],[Discount]]&gt;0, "Discounted", "Non-Discounted")</f>
        <v>Discounted</v>
      </c>
      <c r="AF1833">
        <f>IF(Orders[[#This Row],[Profit]]&lt;0,Orders[[#This Row],[Profit]], 0)</f>
        <v>0</v>
      </c>
      <c r="AG1833">
        <f>IF(Orders[[#This Row],[Profit]]&gt;0,Orders[[#This Row],[Profit]], 0)</f>
        <v>32.83</v>
      </c>
      <c r="AH1833" s="7">
        <f>IFERROR((Orders[[#This Row],[Sales]]/Orders[[#This Row],[Profit_Prodcut/]])*100, "")</f>
        <v>171.79409077063661</v>
      </c>
      <c r="AI1833" s="9">
        <f>Orders[[#This Row],[Discount]]</f>
        <v>7.0000000000000007E-2</v>
      </c>
    </row>
    <row r="1834" spans="1:35">
      <c r="A1834">
        <v>18438</v>
      </c>
      <c r="B1834" t="s">
        <v>109</v>
      </c>
      <c r="C1834" s="9">
        <v>0.01</v>
      </c>
      <c r="D1834" s="7">
        <v>51.59</v>
      </c>
      <c r="E1834">
        <v>39.979999999999997</v>
      </c>
      <c r="F1834">
        <v>4</v>
      </c>
      <c r="G1834">
        <v>3206</v>
      </c>
      <c r="H1834" t="s">
        <v>2879</v>
      </c>
      <c r="I1834" t="s">
        <v>52</v>
      </c>
      <c r="J1834" t="s">
        <v>117</v>
      </c>
      <c r="K1834" t="s">
        <v>80</v>
      </c>
      <c r="L1834" t="s">
        <v>183</v>
      </c>
      <c r="M1834" t="s">
        <v>62</v>
      </c>
      <c r="N1834" t="s">
        <v>255</v>
      </c>
      <c r="O1834">
        <v>0.7</v>
      </c>
      <c r="P1834" t="s">
        <v>36</v>
      </c>
      <c r="Q1834" t="s">
        <v>37</v>
      </c>
      <c r="R1834" t="s">
        <v>1743</v>
      </c>
      <c r="S1834" t="s">
        <v>2880</v>
      </c>
      <c r="T1834">
        <v>83301</v>
      </c>
      <c r="U1834" s="1">
        <v>42093</v>
      </c>
      <c r="V1834" s="1">
        <v>42098</v>
      </c>
      <c r="W1834">
        <v>6</v>
      </c>
      <c r="X1834" s="6">
        <v>257.52</v>
      </c>
      <c r="Y1834">
        <v>87933</v>
      </c>
      <c r="Z1834">
        <v>5</v>
      </c>
      <c r="AA1834" s="10">
        <v>20.03</v>
      </c>
      <c r="AB1834">
        <v>2.6</v>
      </c>
      <c r="AC1834" t="s">
        <v>3062</v>
      </c>
      <c r="AD1834" t="s">
        <v>3070</v>
      </c>
      <c r="AE1834" t="str">
        <f>IF(Orders[[#This Row],[Discount]]&gt;0, "Discounted", "Non-Discounted")</f>
        <v>Discounted</v>
      </c>
      <c r="AF1834">
        <f>IF(Orders[[#This Row],[Profit]]&lt;0,Orders[[#This Row],[Profit]], 0)</f>
        <v>0</v>
      </c>
      <c r="AG1834">
        <f>IF(Orders[[#This Row],[Profit]]&gt;0,Orders[[#This Row],[Profit]], 0)</f>
        <v>51.59</v>
      </c>
      <c r="AH1834" s="7">
        <f>IFERROR((Orders[[#This Row],[Sales]]/Orders[[#This Row],[Profit_Prodcut/]])*100, "")</f>
        <v>499.16650513665434</v>
      </c>
      <c r="AI1834" s="9">
        <f>Orders[[#This Row],[Discount]]</f>
        <v>0.01</v>
      </c>
    </row>
    <row r="1835" spans="1:35">
      <c r="A1835">
        <v>21229</v>
      </c>
      <c r="B1835" t="s">
        <v>40</v>
      </c>
      <c r="C1835" s="9">
        <v>0.06</v>
      </c>
      <c r="D1835" s="7">
        <v>969.42</v>
      </c>
      <c r="E1835">
        <v>218.08</v>
      </c>
      <c r="F1835">
        <v>18.059999999999999</v>
      </c>
      <c r="G1835">
        <v>3206</v>
      </c>
      <c r="H1835" t="s">
        <v>2879</v>
      </c>
      <c r="I1835" t="s">
        <v>30</v>
      </c>
      <c r="J1835" t="s">
        <v>117</v>
      </c>
      <c r="K1835" t="s">
        <v>44</v>
      </c>
      <c r="L1835" t="s">
        <v>45</v>
      </c>
      <c r="M1835" t="s">
        <v>239</v>
      </c>
      <c r="N1835" t="s">
        <v>1501</v>
      </c>
      <c r="O1835">
        <v>0.56999999999999995</v>
      </c>
      <c r="P1835" t="s">
        <v>36</v>
      </c>
      <c r="Q1835" t="s">
        <v>37</v>
      </c>
      <c r="R1835" t="s">
        <v>1743</v>
      </c>
      <c r="S1835" t="s">
        <v>2880</v>
      </c>
      <c r="T1835">
        <v>83301</v>
      </c>
      <c r="U1835" s="1">
        <v>42145</v>
      </c>
      <c r="V1835" s="1">
        <v>42147</v>
      </c>
      <c r="W1835">
        <v>7</v>
      </c>
      <c r="X1835" s="6">
        <v>1488.51</v>
      </c>
      <c r="Y1835">
        <v>87934</v>
      </c>
      <c r="Z1835">
        <v>2</v>
      </c>
      <c r="AA1835" s="10">
        <v>65.13</v>
      </c>
      <c r="AB1835">
        <v>95.01</v>
      </c>
      <c r="AC1835" t="s">
        <v>3060</v>
      </c>
      <c r="AD1835" t="s">
        <v>3070</v>
      </c>
      <c r="AE1835" t="str">
        <f>IF(Orders[[#This Row],[Discount]]&gt;0, "Discounted", "Non-Discounted")</f>
        <v>Discounted</v>
      </c>
      <c r="AF1835">
        <f>IF(Orders[[#This Row],[Profit]]&lt;0,Orders[[#This Row],[Profit]], 0)</f>
        <v>0</v>
      </c>
      <c r="AG1835">
        <f>IF(Orders[[#This Row],[Profit]]&gt;0,Orders[[#This Row],[Profit]], 0)</f>
        <v>969.42</v>
      </c>
      <c r="AH1835" s="7">
        <f>IFERROR((Orders[[#This Row],[Sales]]/Orders[[#This Row],[Profit_Prodcut/]])*100, "")</f>
        <v>153.5464504549112</v>
      </c>
      <c r="AI1835" s="9">
        <f>Orders[[#This Row],[Discount]]</f>
        <v>0.06</v>
      </c>
    </row>
    <row r="1836" spans="1:35">
      <c r="A1836">
        <v>20156</v>
      </c>
      <c r="B1836" t="s">
        <v>40</v>
      </c>
      <c r="C1836" s="9">
        <v>0.05</v>
      </c>
      <c r="D1836" s="7">
        <v>553.33000000000004</v>
      </c>
      <c r="E1836">
        <v>35.44</v>
      </c>
      <c r="F1836">
        <v>5.09</v>
      </c>
      <c r="G1836">
        <v>3206</v>
      </c>
      <c r="H1836" t="s">
        <v>2879</v>
      </c>
      <c r="I1836" t="s">
        <v>52</v>
      </c>
      <c r="J1836" t="s">
        <v>117</v>
      </c>
      <c r="K1836" t="s">
        <v>32</v>
      </c>
      <c r="L1836" t="s">
        <v>96</v>
      </c>
      <c r="M1836" t="s">
        <v>62</v>
      </c>
      <c r="N1836" t="s">
        <v>2779</v>
      </c>
      <c r="O1836">
        <v>0.38</v>
      </c>
      <c r="P1836" t="s">
        <v>36</v>
      </c>
      <c r="Q1836" t="s">
        <v>37</v>
      </c>
      <c r="R1836" t="s">
        <v>1743</v>
      </c>
      <c r="S1836" t="s">
        <v>2880</v>
      </c>
      <c r="T1836">
        <v>83301</v>
      </c>
      <c r="U1836" s="1">
        <v>42152</v>
      </c>
      <c r="V1836" s="1">
        <v>42153</v>
      </c>
      <c r="W1836">
        <v>23</v>
      </c>
      <c r="X1836" s="6">
        <v>801.93</v>
      </c>
      <c r="Y1836">
        <v>87935</v>
      </c>
      <c r="Z1836">
        <v>1</v>
      </c>
      <c r="AA1836" s="10">
        <v>69</v>
      </c>
      <c r="AB1836">
        <v>42.21</v>
      </c>
      <c r="AC1836" t="s">
        <v>3060</v>
      </c>
      <c r="AD1836" t="s">
        <v>3070</v>
      </c>
      <c r="AE1836" t="str">
        <f>IF(Orders[[#This Row],[Discount]]&gt;0, "Discounted", "Non-Discounted")</f>
        <v>Discounted</v>
      </c>
      <c r="AF1836">
        <f>IF(Orders[[#This Row],[Profit]]&lt;0,Orders[[#This Row],[Profit]], 0)</f>
        <v>0</v>
      </c>
      <c r="AG1836">
        <f>IF(Orders[[#This Row],[Profit]]&gt;0,Orders[[#This Row],[Profit]], 0)</f>
        <v>553.33000000000004</v>
      </c>
      <c r="AH1836" s="7">
        <f>IFERROR((Orders[[#This Row],[Sales]]/Orders[[#This Row],[Profit_Prodcut/]])*100, "")</f>
        <v>144.92798149386442</v>
      </c>
      <c r="AI1836" s="9">
        <f>Orders[[#This Row],[Discount]]</f>
        <v>0.05</v>
      </c>
    </row>
    <row r="1837" spans="1:35">
      <c r="A1837">
        <v>24637</v>
      </c>
      <c r="B1837" t="s">
        <v>50</v>
      </c>
      <c r="C1837" s="9">
        <v>0.03</v>
      </c>
      <c r="D1837" s="7">
        <v>-30.45</v>
      </c>
      <c r="E1837">
        <v>4.9800000000000004</v>
      </c>
      <c r="F1837">
        <v>4.62</v>
      </c>
      <c r="G1837">
        <v>3209</v>
      </c>
      <c r="H1837" t="s">
        <v>2881</v>
      </c>
      <c r="I1837" t="s">
        <v>30</v>
      </c>
      <c r="J1837" t="s">
        <v>31</v>
      </c>
      <c r="K1837" t="s">
        <v>80</v>
      </c>
      <c r="L1837" t="s">
        <v>183</v>
      </c>
      <c r="M1837" t="s">
        <v>54</v>
      </c>
      <c r="N1837" t="s">
        <v>414</v>
      </c>
      <c r="O1837">
        <v>0.64</v>
      </c>
      <c r="P1837" t="s">
        <v>36</v>
      </c>
      <c r="Q1837" t="s">
        <v>37</v>
      </c>
      <c r="R1837" t="s">
        <v>48</v>
      </c>
      <c r="S1837" t="s">
        <v>2882</v>
      </c>
      <c r="T1837">
        <v>90210</v>
      </c>
      <c r="U1837" s="1">
        <v>42183</v>
      </c>
      <c r="V1837" s="1">
        <v>42184</v>
      </c>
      <c r="W1837">
        <v>8</v>
      </c>
      <c r="X1837" s="6">
        <v>44.24</v>
      </c>
      <c r="Y1837">
        <v>90739</v>
      </c>
      <c r="Z1837">
        <v>1</v>
      </c>
      <c r="AA1837" s="10">
        <v>-68.83</v>
      </c>
      <c r="AB1837">
        <v>1.37</v>
      </c>
      <c r="AC1837" t="s">
        <v>3058</v>
      </c>
      <c r="AD1837" t="s">
        <v>3070</v>
      </c>
      <c r="AE1837" t="str">
        <f>IF(Orders[[#This Row],[Discount]]&gt;0, "Discounted", "Non-Discounted")</f>
        <v>Discounted</v>
      </c>
      <c r="AF1837">
        <f>IF(Orders[[#This Row],[Profit]]&lt;0,Orders[[#This Row],[Profit]], 0)</f>
        <v>-30.45</v>
      </c>
      <c r="AG1837">
        <f>IF(Orders[[#This Row],[Profit]]&gt;0,Orders[[#This Row],[Profit]], 0)</f>
        <v>0</v>
      </c>
      <c r="AH1837" s="7" t="str">
        <f>IFERROR((Orders[[#This Row],[Sales]]/Orders[[#This Row],[Profit_Prodcut/]])*100, "")</f>
        <v/>
      </c>
      <c r="AI1837" s="9">
        <f>Orders[[#This Row],[Discount]]</f>
        <v>0.03</v>
      </c>
    </row>
    <row r="1838" spans="1:35">
      <c r="A1838">
        <v>22804</v>
      </c>
      <c r="B1838" t="s">
        <v>28</v>
      </c>
      <c r="C1838" s="9">
        <v>0.1</v>
      </c>
      <c r="D1838" s="7">
        <v>55.02</v>
      </c>
      <c r="E1838">
        <v>7.31</v>
      </c>
      <c r="F1838">
        <v>0.49</v>
      </c>
      <c r="G1838">
        <v>3211</v>
      </c>
      <c r="H1838" t="s">
        <v>2883</v>
      </c>
      <c r="I1838" t="s">
        <v>52</v>
      </c>
      <c r="J1838" t="s">
        <v>31</v>
      </c>
      <c r="K1838" t="s">
        <v>32</v>
      </c>
      <c r="L1838" t="s">
        <v>137</v>
      </c>
      <c r="M1838" t="s">
        <v>62</v>
      </c>
      <c r="N1838" t="s">
        <v>1073</v>
      </c>
      <c r="O1838">
        <v>0.38</v>
      </c>
      <c r="P1838" t="s">
        <v>36</v>
      </c>
      <c r="Q1838" t="s">
        <v>64</v>
      </c>
      <c r="R1838" t="s">
        <v>181</v>
      </c>
      <c r="S1838" t="s">
        <v>2884</v>
      </c>
      <c r="T1838">
        <v>60101</v>
      </c>
      <c r="U1838" s="1">
        <v>42050</v>
      </c>
      <c r="V1838" s="1">
        <v>42051</v>
      </c>
      <c r="W1838">
        <v>12</v>
      </c>
      <c r="X1838" s="6">
        <v>79.739999999999995</v>
      </c>
      <c r="Y1838">
        <v>91522</v>
      </c>
      <c r="Z1838">
        <v>1</v>
      </c>
      <c r="AA1838" s="10">
        <v>69</v>
      </c>
      <c r="AB1838">
        <v>8.86</v>
      </c>
      <c r="AC1838" t="s">
        <v>3059</v>
      </c>
      <c r="AD1838" t="s">
        <v>3070</v>
      </c>
      <c r="AE1838" t="str">
        <f>IF(Orders[[#This Row],[Discount]]&gt;0, "Discounted", "Non-Discounted")</f>
        <v>Discounted</v>
      </c>
      <c r="AF1838">
        <f>IF(Orders[[#This Row],[Profit]]&lt;0,Orders[[#This Row],[Profit]], 0)</f>
        <v>0</v>
      </c>
      <c r="AG1838">
        <f>IF(Orders[[#This Row],[Profit]]&gt;0,Orders[[#This Row],[Profit]], 0)</f>
        <v>55.02</v>
      </c>
      <c r="AH1838" s="7">
        <f>IFERROR((Orders[[#This Row],[Sales]]/Orders[[#This Row],[Profit_Prodcut/]])*100, "")</f>
        <v>144.92911668484186</v>
      </c>
      <c r="AI1838" s="9">
        <f>Orders[[#This Row],[Discount]]</f>
        <v>0.1</v>
      </c>
    </row>
    <row r="1839" spans="1:35">
      <c r="A1839">
        <v>22805</v>
      </c>
      <c r="B1839" t="s">
        <v>28</v>
      </c>
      <c r="C1839" s="9">
        <v>0.1</v>
      </c>
      <c r="D1839" s="7">
        <v>-43.66</v>
      </c>
      <c r="E1839">
        <v>20.99</v>
      </c>
      <c r="F1839">
        <v>2.5</v>
      </c>
      <c r="G1839">
        <v>3211</v>
      </c>
      <c r="H1839" t="s">
        <v>2883</v>
      </c>
      <c r="I1839" t="s">
        <v>52</v>
      </c>
      <c r="J1839" t="s">
        <v>31</v>
      </c>
      <c r="K1839" t="s">
        <v>80</v>
      </c>
      <c r="L1839" t="s">
        <v>81</v>
      </c>
      <c r="M1839" t="s">
        <v>34</v>
      </c>
      <c r="N1839" t="s">
        <v>1172</v>
      </c>
      <c r="O1839">
        <v>0.81</v>
      </c>
      <c r="P1839" t="s">
        <v>36</v>
      </c>
      <c r="Q1839" t="s">
        <v>64</v>
      </c>
      <c r="R1839" t="s">
        <v>181</v>
      </c>
      <c r="S1839" t="s">
        <v>2884</v>
      </c>
      <c r="T1839">
        <v>60101</v>
      </c>
      <c r="U1839" s="1">
        <v>42050</v>
      </c>
      <c r="V1839" s="1">
        <v>42051</v>
      </c>
      <c r="W1839">
        <v>23</v>
      </c>
      <c r="X1839" s="6">
        <v>392.45</v>
      </c>
      <c r="Y1839">
        <v>91522</v>
      </c>
      <c r="Z1839">
        <v>1</v>
      </c>
      <c r="AA1839" s="10">
        <v>-11.12</v>
      </c>
      <c r="AB1839">
        <v>43.61</v>
      </c>
      <c r="AC1839" t="s">
        <v>3059</v>
      </c>
      <c r="AD1839" t="s">
        <v>3070</v>
      </c>
      <c r="AE1839" t="str">
        <f>IF(Orders[[#This Row],[Discount]]&gt;0, "Discounted", "Non-Discounted")</f>
        <v>Discounted</v>
      </c>
      <c r="AF1839">
        <f>IF(Orders[[#This Row],[Profit]]&lt;0,Orders[[#This Row],[Profit]], 0)</f>
        <v>-43.66</v>
      </c>
      <c r="AG1839">
        <f>IF(Orders[[#This Row],[Profit]]&gt;0,Orders[[#This Row],[Profit]], 0)</f>
        <v>0</v>
      </c>
      <c r="AH1839" s="7" t="str">
        <f>IFERROR((Orders[[#This Row],[Sales]]/Orders[[#This Row],[Profit_Prodcut/]])*100, "")</f>
        <v/>
      </c>
      <c r="AI1839" s="9">
        <f>Orders[[#This Row],[Discount]]</f>
        <v>0.1</v>
      </c>
    </row>
    <row r="1840" spans="1:35">
      <c r="A1840">
        <v>23736</v>
      </c>
      <c r="B1840" t="s">
        <v>40</v>
      </c>
      <c r="C1840" s="9">
        <v>0.03</v>
      </c>
      <c r="D1840" s="7">
        <v>-577.29999999999995</v>
      </c>
      <c r="E1840">
        <v>6.68</v>
      </c>
      <c r="F1840">
        <v>1.5</v>
      </c>
      <c r="G1840">
        <v>3221</v>
      </c>
      <c r="H1840" t="s">
        <v>2885</v>
      </c>
      <c r="I1840" t="s">
        <v>52</v>
      </c>
      <c r="J1840" t="s">
        <v>31</v>
      </c>
      <c r="K1840" t="s">
        <v>32</v>
      </c>
      <c r="L1840" t="s">
        <v>33</v>
      </c>
      <c r="M1840" t="s">
        <v>34</v>
      </c>
      <c r="N1840" t="s">
        <v>2025</v>
      </c>
      <c r="O1840">
        <v>0.48</v>
      </c>
      <c r="P1840" t="s">
        <v>36</v>
      </c>
      <c r="Q1840" t="s">
        <v>139</v>
      </c>
      <c r="R1840" t="s">
        <v>365</v>
      </c>
      <c r="S1840" t="s">
        <v>2886</v>
      </c>
      <c r="T1840">
        <v>33322</v>
      </c>
      <c r="U1840" s="1">
        <v>42106</v>
      </c>
      <c r="V1840" s="1">
        <v>42107</v>
      </c>
      <c r="W1840">
        <v>7</v>
      </c>
      <c r="X1840" s="6">
        <v>48.32</v>
      </c>
      <c r="Y1840">
        <v>90815</v>
      </c>
      <c r="Z1840">
        <v>1</v>
      </c>
      <c r="AA1840" s="10">
        <v>-1194.75</v>
      </c>
      <c r="AB1840">
        <v>1.49</v>
      </c>
      <c r="AC1840" t="s">
        <v>3061</v>
      </c>
      <c r="AD1840" t="s">
        <v>3070</v>
      </c>
      <c r="AE1840" t="str">
        <f>IF(Orders[[#This Row],[Discount]]&gt;0, "Discounted", "Non-Discounted")</f>
        <v>Discounted</v>
      </c>
      <c r="AF1840">
        <f>IF(Orders[[#This Row],[Profit]]&lt;0,Orders[[#This Row],[Profit]], 0)</f>
        <v>-577.29999999999995</v>
      </c>
      <c r="AG1840">
        <f>IF(Orders[[#This Row],[Profit]]&gt;0,Orders[[#This Row],[Profit]], 0)</f>
        <v>0</v>
      </c>
      <c r="AH1840" s="7" t="str">
        <f>IFERROR((Orders[[#This Row],[Sales]]/Orders[[#This Row],[Profit_Prodcut/]])*100, "")</f>
        <v/>
      </c>
      <c r="AI1840" s="9">
        <f>Orders[[#This Row],[Discount]]</f>
        <v>0.03</v>
      </c>
    </row>
    <row r="1841" spans="1:35">
      <c r="A1841">
        <v>25605</v>
      </c>
      <c r="B1841" t="s">
        <v>28</v>
      </c>
      <c r="C1841" s="9">
        <v>0.04</v>
      </c>
      <c r="D1841" s="7">
        <v>-1535.49</v>
      </c>
      <c r="E1841">
        <v>39.479999999999997</v>
      </c>
      <c r="F1841">
        <v>1.99</v>
      </c>
      <c r="G1841">
        <v>3222</v>
      </c>
      <c r="H1841" t="s">
        <v>2887</v>
      </c>
      <c r="I1841" t="s">
        <v>30</v>
      </c>
      <c r="J1841" t="s">
        <v>31</v>
      </c>
      <c r="K1841" t="s">
        <v>80</v>
      </c>
      <c r="L1841" t="s">
        <v>183</v>
      </c>
      <c r="M1841" t="s">
        <v>54</v>
      </c>
      <c r="N1841" t="s">
        <v>708</v>
      </c>
      <c r="O1841">
        <v>0.54</v>
      </c>
      <c r="P1841" t="s">
        <v>36</v>
      </c>
      <c r="Q1841" t="s">
        <v>139</v>
      </c>
      <c r="R1841" t="s">
        <v>365</v>
      </c>
      <c r="S1841" t="s">
        <v>2888</v>
      </c>
      <c r="T1841">
        <v>32303</v>
      </c>
      <c r="U1841" s="1">
        <v>42082</v>
      </c>
      <c r="V1841" s="1">
        <v>42082</v>
      </c>
      <c r="W1841">
        <v>8</v>
      </c>
      <c r="X1841" s="6">
        <v>332.16</v>
      </c>
      <c r="Y1841">
        <v>90814</v>
      </c>
      <c r="Z1841">
        <v>0</v>
      </c>
      <c r="AA1841" s="10">
        <v>-462.27</v>
      </c>
      <c r="AB1841">
        <v>13.84</v>
      </c>
      <c r="AC1841" t="s">
        <v>3062</v>
      </c>
      <c r="AD1841" t="s">
        <v>3070</v>
      </c>
      <c r="AE1841" t="str">
        <f>IF(Orders[[#This Row],[Discount]]&gt;0, "Discounted", "Non-Discounted")</f>
        <v>Discounted</v>
      </c>
      <c r="AF1841">
        <f>IF(Orders[[#This Row],[Profit]]&lt;0,Orders[[#This Row],[Profit]], 0)</f>
        <v>-1535.49</v>
      </c>
      <c r="AG1841">
        <f>IF(Orders[[#This Row],[Profit]]&gt;0,Orders[[#This Row],[Profit]], 0)</f>
        <v>0</v>
      </c>
      <c r="AH1841" s="7" t="str">
        <f>IFERROR((Orders[[#This Row],[Sales]]/Orders[[#This Row],[Profit_Prodcut/]])*100, "")</f>
        <v/>
      </c>
      <c r="AI1841" s="9">
        <f>Orders[[#This Row],[Discount]]</f>
        <v>0.04</v>
      </c>
    </row>
    <row r="1842" spans="1:35">
      <c r="A1842">
        <v>25606</v>
      </c>
      <c r="B1842" t="s">
        <v>28</v>
      </c>
      <c r="C1842" s="9">
        <v>0</v>
      </c>
      <c r="D1842" s="7">
        <v>-159.32</v>
      </c>
      <c r="E1842">
        <v>8.1199999999999992</v>
      </c>
      <c r="F1842">
        <v>2.83</v>
      </c>
      <c r="G1842">
        <v>3222</v>
      </c>
      <c r="H1842" t="s">
        <v>2887</v>
      </c>
      <c r="I1842" t="s">
        <v>52</v>
      </c>
      <c r="J1842" t="s">
        <v>31</v>
      </c>
      <c r="K1842" t="s">
        <v>80</v>
      </c>
      <c r="L1842" t="s">
        <v>183</v>
      </c>
      <c r="M1842" t="s">
        <v>54</v>
      </c>
      <c r="N1842" t="s">
        <v>830</v>
      </c>
      <c r="O1842">
        <v>0.77</v>
      </c>
      <c r="P1842" t="s">
        <v>36</v>
      </c>
      <c r="Q1842" t="s">
        <v>139</v>
      </c>
      <c r="R1842" t="s">
        <v>365</v>
      </c>
      <c r="S1842" t="s">
        <v>2888</v>
      </c>
      <c r="T1842">
        <v>32303</v>
      </c>
      <c r="U1842" s="1">
        <v>42082</v>
      </c>
      <c r="V1842" s="1">
        <v>42083</v>
      </c>
      <c r="W1842">
        <v>17</v>
      </c>
      <c r="X1842" s="6">
        <v>147.62</v>
      </c>
      <c r="Y1842">
        <v>90814</v>
      </c>
      <c r="Z1842">
        <v>1</v>
      </c>
      <c r="AA1842" s="10">
        <v>-107.93</v>
      </c>
      <c r="AB1842">
        <v>0</v>
      </c>
      <c r="AC1842" t="s">
        <v>3062</v>
      </c>
      <c r="AD1842" t="s">
        <v>3071</v>
      </c>
      <c r="AE1842" t="str">
        <f>IF(Orders[[#This Row],[Discount]]&gt;0, "Discounted", "Non-Discounted")</f>
        <v>Non-Discounted</v>
      </c>
      <c r="AF1842">
        <f>IF(Orders[[#This Row],[Profit]]&lt;0,Orders[[#This Row],[Profit]], 0)</f>
        <v>-159.32</v>
      </c>
      <c r="AG1842">
        <f>IF(Orders[[#This Row],[Profit]]&gt;0,Orders[[#This Row],[Profit]], 0)</f>
        <v>0</v>
      </c>
      <c r="AH1842" s="7" t="str">
        <f>IFERROR((Orders[[#This Row],[Sales]]/Orders[[#This Row],[Profit_Prodcut/]])*100, "")</f>
        <v/>
      </c>
      <c r="AI1842" s="9">
        <f>Orders[[#This Row],[Discount]]</f>
        <v>0</v>
      </c>
    </row>
    <row r="1843" spans="1:35">
      <c r="A1843">
        <v>19517</v>
      </c>
      <c r="B1843" t="s">
        <v>50</v>
      </c>
      <c r="C1843" s="9">
        <v>0.06</v>
      </c>
      <c r="D1843" s="7">
        <v>-74.09</v>
      </c>
      <c r="E1843">
        <v>60.98</v>
      </c>
      <c r="F1843">
        <v>30</v>
      </c>
      <c r="G1843">
        <v>3224</v>
      </c>
      <c r="H1843" t="s">
        <v>2889</v>
      </c>
      <c r="I1843" t="s">
        <v>42</v>
      </c>
      <c r="J1843" t="s">
        <v>61</v>
      </c>
      <c r="K1843" t="s">
        <v>44</v>
      </c>
      <c r="L1843" t="s">
        <v>45</v>
      </c>
      <c r="M1843" t="s">
        <v>46</v>
      </c>
      <c r="N1843" t="s">
        <v>2890</v>
      </c>
      <c r="O1843">
        <v>0.7</v>
      </c>
      <c r="P1843" t="s">
        <v>36</v>
      </c>
      <c r="Q1843" t="s">
        <v>139</v>
      </c>
      <c r="R1843" t="s">
        <v>247</v>
      </c>
      <c r="S1843" t="s">
        <v>2891</v>
      </c>
      <c r="T1843">
        <v>37066</v>
      </c>
      <c r="U1843" s="1">
        <v>42095</v>
      </c>
      <c r="V1843" s="1">
        <v>42096</v>
      </c>
      <c r="W1843">
        <v>2</v>
      </c>
      <c r="X1843" s="6">
        <v>125.9</v>
      </c>
      <c r="Y1843">
        <v>86508</v>
      </c>
      <c r="Z1843">
        <v>1</v>
      </c>
      <c r="AA1843" s="10">
        <v>-58.85</v>
      </c>
      <c r="AB1843">
        <v>8.0399999999999991</v>
      </c>
      <c r="AC1843" t="s">
        <v>3061</v>
      </c>
      <c r="AD1843" t="s">
        <v>3070</v>
      </c>
      <c r="AE1843" t="str">
        <f>IF(Orders[[#This Row],[Discount]]&gt;0, "Discounted", "Non-Discounted")</f>
        <v>Discounted</v>
      </c>
      <c r="AF1843">
        <f>IF(Orders[[#This Row],[Profit]]&lt;0,Orders[[#This Row],[Profit]], 0)</f>
        <v>-74.09</v>
      </c>
      <c r="AG1843">
        <f>IF(Orders[[#This Row],[Profit]]&gt;0,Orders[[#This Row],[Profit]], 0)</f>
        <v>0</v>
      </c>
      <c r="AH1843" s="7" t="str">
        <f>IFERROR((Orders[[#This Row],[Sales]]/Orders[[#This Row],[Profit_Prodcut/]])*100, "")</f>
        <v/>
      </c>
      <c r="AI1843" s="9">
        <f>Orders[[#This Row],[Discount]]</f>
        <v>0.06</v>
      </c>
    </row>
    <row r="1844" spans="1:35">
      <c r="A1844">
        <v>22291</v>
      </c>
      <c r="B1844" t="s">
        <v>40</v>
      </c>
      <c r="C1844" s="9">
        <v>0.1</v>
      </c>
      <c r="D1844" s="7">
        <v>-137.52000000000001</v>
      </c>
      <c r="E1844">
        <v>208.16</v>
      </c>
      <c r="F1844">
        <v>68.02</v>
      </c>
      <c r="G1844">
        <v>3225</v>
      </c>
      <c r="H1844" t="s">
        <v>2892</v>
      </c>
      <c r="I1844" t="s">
        <v>42</v>
      </c>
      <c r="J1844" t="s">
        <v>61</v>
      </c>
      <c r="K1844" t="s">
        <v>32</v>
      </c>
      <c r="L1844" t="s">
        <v>260</v>
      </c>
      <c r="M1844" t="s">
        <v>46</v>
      </c>
      <c r="N1844" t="s">
        <v>2893</v>
      </c>
      <c r="O1844">
        <v>0.57999999999999996</v>
      </c>
      <c r="P1844" t="s">
        <v>36</v>
      </c>
      <c r="Q1844" t="s">
        <v>139</v>
      </c>
      <c r="R1844" t="s">
        <v>247</v>
      </c>
      <c r="S1844" t="s">
        <v>2894</v>
      </c>
      <c r="T1844">
        <v>38138</v>
      </c>
      <c r="U1844" s="1">
        <v>42018</v>
      </c>
      <c r="V1844" s="1">
        <v>42018</v>
      </c>
      <c r="W1844">
        <v>4</v>
      </c>
      <c r="X1844" s="6">
        <v>768.81</v>
      </c>
      <c r="Y1844">
        <v>86507</v>
      </c>
      <c r="Z1844">
        <v>0</v>
      </c>
      <c r="AA1844" s="10">
        <v>-17.89</v>
      </c>
      <c r="AB1844">
        <v>85.42</v>
      </c>
      <c r="AC1844" t="s">
        <v>3057</v>
      </c>
      <c r="AD1844" t="s">
        <v>3070</v>
      </c>
      <c r="AE1844" t="str">
        <f>IF(Orders[[#This Row],[Discount]]&gt;0, "Discounted", "Non-Discounted")</f>
        <v>Discounted</v>
      </c>
      <c r="AF1844">
        <f>IF(Orders[[#This Row],[Profit]]&lt;0,Orders[[#This Row],[Profit]], 0)</f>
        <v>-137.52000000000001</v>
      </c>
      <c r="AG1844">
        <f>IF(Orders[[#This Row],[Profit]]&gt;0,Orders[[#This Row],[Profit]], 0)</f>
        <v>0</v>
      </c>
      <c r="AH1844" s="7" t="str">
        <f>IFERROR((Orders[[#This Row],[Sales]]/Orders[[#This Row],[Profit_Prodcut/]])*100, "")</f>
        <v/>
      </c>
      <c r="AI1844" s="9">
        <f>Orders[[#This Row],[Discount]]</f>
        <v>0.1</v>
      </c>
    </row>
    <row r="1845" spans="1:35">
      <c r="A1845">
        <v>22292</v>
      </c>
      <c r="B1845" t="s">
        <v>40</v>
      </c>
      <c r="C1845" s="9">
        <v>7.0000000000000007E-2</v>
      </c>
      <c r="D1845" s="7">
        <v>-11.82</v>
      </c>
      <c r="E1845">
        <v>90.48</v>
      </c>
      <c r="F1845">
        <v>19.989999999999998</v>
      </c>
      <c r="G1845">
        <v>3226</v>
      </c>
      <c r="H1845" t="s">
        <v>2895</v>
      </c>
      <c r="I1845" t="s">
        <v>52</v>
      </c>
      <c r="J1845" t="s">
        <v>61</v>
      </c>
      <c r="K1845" t="s">
        <v>32</v>
      </c>
      <c r="L1845" t="s">
        <v>72</v>
      </c>
      <c r="M1845" t="s">
        <v>62</v>
      </c>
      <c r="N1845" t="s">
        <v>1842</v>
      </c>
      <c r="O1845">
        <v>0.4</v>
      </c>
      <c r="P1845" t="s">
        <v>36</v>
      </c>
      <c r="Q1845" t="s">
        <v>139</v>
      </c>
      <c r="R1845" t="s">
        <v>247</v>
      </c>
      <c r="S1845" t="s">
        <v>2896</v>
      </c>
      <c r="T1845">
        <v>37075</v>
      </c>
      <c r="U1845" s="1">
        <v>42018</v>
      </c>
      <c r="V1845" s="1">
        <v>42019</v>
      </c>
      <c r="W1845">
        <v>2</v>
      </c>
      <c r="X1845" s="6">
        <v>183.39</v>
      </c>
      <c r="Y1845">
        <v>86507</v>
      </c>
      <c r="Z1845">
        <v>1</v>
      </c>
      <c r="AA1845" s="10">
        <v>-6.44</v>
      </c>
      <c r="AB1845">
        <v>13.8</v>
      </c>
      <c r="AC1845" t="s">
        <v>3057</v>
      </c>
      <c r="AD1845" t="s">
        <v>3070</v>
      </c>
      <c r="AE1845" t="str">
        <f>IF(Orders[[#This Row],[Discount]]&gt;0, "Discounted", "Non-Discounted")</f>
        <v>Discounted</v>
      </c>
      <c r="AF1845">
        <f>IF(Orders[[#This Row],[Profit]]&lt;0,Orders[[#This Row],[Profit]], 0)</f>
        <v>-11.82</v>
      </c>
      <c r="AG1845">
        <f>IF(Orders[[#This Row],[Profit]]&gt;0,Orders[[#This Row],[Profit]], 0)</f>
        <v>0</v>
      </c>
      <c r="AH1845" s="7" t="str">
        <f>IFERROR((Orders[[#This Row],[Sales]]/Orders[[#This Row],[Profit_Prodcut/]])*100, "")</f>
        <v/>
      </c>
      <c r="AI1845" s="9">
        <f>Orders[[#This Row],[Discount]]</f>
        <v>7.0000000000000007E-2</v>
      </c>
    </row>
    <row r="1846" spans="1:35">
      <c r="A1846">
        <v>22293</v>
      </c>
      <c r="B1846" t="s">
        <v>40</v>
      </c>
      <c r="C1846" s="9">
        <v>0.01</v>
      </c>
      <c r="D1846" s="7">
        <v>238.93</v>
      </c>
      <c r="E1846">
        <v>9.48</v>
      </c>
      <c r="F1846">
        <v>7.29</v>
      </c>
      <c r="G1846">
        <v>3226</v>
      </c>
      <c r="H1846" t="s">
        <v>2895</v>
      </c>
      <c r="I1846" t="s">
        <v>30</v>
      </c>
      <c r="J1846" t="s">
        <v>61</v>
      </c>
      <c r="K1846" t="s">
        <v>44</v>
      </c>
      <c r="L1846" t="s">
        <v>53</v>
      </c>
      <c r="M1846" t="s">
        <v>54</v>
      </c>
      <c r="N1846" t="s">
        <v>55</v>
      </c>
      <c r="O1846">
        <v>0.45</v>
      </c>
      <c r="P1846" t="s">
        <v>36</v>
      </c>
      <c r="Q1846" t="s">
        <v>139</v>
      </c>
      <c r="R1846" t="s">
        <v>247</v>
      </c>
      <c r="S1846" t="s">
        <v>2896</v>
      </c>
      <c r="T1846">
        <v>37075</v>
      </c>
      <c r="U1846" s="1">
        <v>42018</v>
      </c>
      <c r="V1846" s="1">
        <v>42020</v>
      </c>
      <c r="W1846">
        <v>1</v>
      </c>
      <c r="X1846" s="6">
        <v>12.9</v>
      </c>
      <c r="Y1846">
        <v>86507</v>
      </c>
      <c r="Z1846">
        <v>2</v>
      </c>
      <c r="AA1846" s="10">
        <v>1852.2</v>
      </c>
      <c r="AB1846">
        <v>0.13</v>
      </c>
      <c r="AC1846" t="s">
        <v>3057</v>
      </c>
      <c r="AD1846" t="s">
        <v>3070</v>
      </c>
      <c r="AE1846" t="str">
        <f>IF(Orders[[#This Row],[Discount]]&gt;0, "Discounted", "Non-Discounted")</f>
        <v>Discounted</v>
      </c>
      <c r="AF1846">
        <f>IF(Orders[[#This Row],[Profit]]&lt;0,Orders[[#This Row],[Profit]], 0)</f>
        <v>0</v>
      </c>
      <c r="AG1846">
        <f>IF(Orders[[#This Row],[Profit]]&gt;0,Orders[[#This Row],[Profit]], 0)</f>
        <v>238.93</v>
      </c>
      <c r="AH1846" s="7">
        <f>IFERROR((Orders[[#This Row],[Sales]]/Orders[[#This Row],[Profit_Prodcut/]])*100, "")</f>
        <v>5.3990708575733484</v>
      </c>
      <c r="AI1846" s="9">
        <f>Orders[[#This Row],[Discount]]</f>
        <v>0.01</v>
      </c>
    </row>
    <row r="1847" spans="1:35">
      <c r="A1847">
        <v>22294</v>
      </c>
      <c r="B1847" t="s">
        <v>40</v>
      </c>
      <c r="C1847" s="9">
        <v>0.02</v>
      </c>
      <c r="D1847" s="7">
        <v>-105.13</v>
      </c>
      <c r="E1847">
        <v>4.28</v>
      </c>
      <c r="F1847">
        <v>0.94</v>
      </c>
      <c r="G1847">
        <v>3226</v>
      </c>
      <c r="H1847" t="s">
        <v>2895</v>
      </c>
      <c r="I1847" t="s">
        <v>52</v>
      </c>
      <c r="J1847" t="s">
        <v>61</v>
      </c>
      <c r="K1847" t="s">
        <v>32</v>
      </c>
      <c r="L1847" t="s">
        <v>33</v>
      </c>
      <c r="M1847" t="s">
        <v>34</v>
      </c>
      <c r="N1847" t="s">
        <v>1649</v>
      </c>
      <c r="O1847">
        <v>0.56000000000000005</v>
      </c>
      <c r="P1847" t="s">
        <v>36</v>
      </c>
      <c r="Q1847" t="s">
        <v>139</v>
      </c>
      <c r="R1847" t="s">
        <v>247</v>
      </c>
      <c r="S1847" t="s">
        <v>2896</v>
      </c>
      <c r="T1847">
        <v>37075</v>
      </c>
      <c r="U1847" s="1">
        <v>42018</v>
      </c>
      <c r="V1847" s="1">
        <v>42019</v>
      </c>
      <c r="W1847">
        <v>4</v>
      </c>
      <c r="X1847" s="6">
        <v>17.89</v>
      </c>
      <c r="Y1847">
        <v>86507</v>
      </c>
      <c r="Z1847">
        <v>1</v>
      </c>
      <c r="AA1847" s="10">
        <v>-587.62</v>
      </c>
      <c r="AB1847">
        <v>0.37</v>
      </c>
      <c r="AC1847" t="s">
        <v>3057</v>
      </c>
      <c r="AD1847" t="s">
        <v>3070</v>
      </c>
      <c r="AE1847" t="str">
        <f>IF(Orders[[#This Row],[Discount]]&gt;0, "Discounted", "Non-Discounted")</f>
        <v>Discounted</v>
      </c>
      <c r="AF1847">
        <f>IF(Orders[[#This Row],[Profit]]&lt;0,Orders[[#This Row],[Profit]], 0)</f>
        <v>-105.13</v>
      </c>
      <c r="AG1847">
        <f>IF(Orders[[#This Row],[Profit]]&gt;0,Orders[[#This Row],[Profit]], 0)</f>
        <v>0</v>
      </c>
      <c r="AH1847" s="7" t="str">
        <f>IFERROR((Orders[[#This Row],[Sales]]/Orders[[#This Row],[Profit_Prodcut/]])*100, "")</f>
        <v/>
      </c>
      <c r="AI1847" s="9">
        <f>Orders[[#This Row],[Discount]]</f>
        <v>0.02</v>
      </c>
    </row>
    <row r="1848" spans="1:35">
      <c r="A1848">
        <v>24343</v>
      </c>
      <c r="B1848" t="s">
        <v>59</v>
      </c>
      <c r="C1848" s="9">
        <v>0.06</v>
      </c>
      <c r="D1848" s="7">
        <v>95.39</v>
      </c>
      <c r="E1848">
        <v>22.24</v>
      </c>
      <c r="F1848">
        <v>1.99</v>
      </c>
      <c r="G1848">
        <v>3226</v>
      </c>
      <c r="H1848" t="s">
        <v>2895</v>
      </c>
      <c r="I1848" t="s">
        <v>52</v>
      </c>
      <c r="J1848" t="s">
        <v>61</v>
      </c>
      <c r="K1848" t="s">
        <v>80</v>
      </c>
      <c r="L1848" t="s">
        <v>183</v>
      </c>
      <c r="M1848" t="s">
        <v>54</v>
      </c>
      <c r="N1848" t="s">
        <v>2897</v>
      </c>
      <c r="O1848">
        <v>0.43</v>
      </c>
      <c r="P1848" t="s">
        <v>36</v>
      </c>
      <c r="Q1848" t="s">
        <v>139</v>
      </c>
      <c r="R1848" t="s">
        <v>247</v>
      </c>
      <c r="S1848" t="s">
        <v>2896</v>
      </c>
      <c r="T1848">
        <v>37075</v>
      </c>
      <c r="U1848" s="1">
        <v>42183</v>
      </c>
      <c r="V1848" s="1">
        <v>42185</v>
      </c>
      <c r="W1848">
        <v>12</v>
      </c>
      <c r="X1848" s="6">
        <v>255.88</v>
      </c>
      <c r="Y1848">
        <v>86509</v>
      </c>
      <c r="Z1848">
        <v>2</v>
      </c>
      <c r="AA1848" s="10">
        <v>37.28</v>
      </c>
      <c r="AB1848">
        <v>16.329999999999998</v>
      </c>
      <c r="AC1848" t="s">
        <v>3058</v>
      </c>
      <c r="AD1848" t="s">
        <v>3070</v>
      </c>
      <c r="AE1848" t="str">
        <f>IF(Orders[[#This Row],[Discount]]&gt;0, "Discounted", "Non-Discounted")</f>
        <v>Discounted</v>
      </c>
      <c r="AF1848">
        <f>IF(Orders[[#This Row],[Profit]]&lt;0,Orders[[#This Row],[Profit]], 0)</f>
        <v>0</v>
      </c>
      <c r="AG1848">
        <f>IF(Orders[[#This Row],[Profit]]&gt;0,Orders[[#This Row],[Profit]], 0)</f>
        <v>95.39</v>
      </c>
      <c r="AH1848" s="7">
        <f>IFERROR((Orders[[#This Row],[Sales]]/Orders[[#This Row],[Profit_Prodcut/]])*100, "")</f>
        <v>268.24614739490511</v>
      </c>
      <c r="AI1848" s="9">
        <f>Orders[[#This Row],[Discount]]</f>
        <v>0.06</v>
      </c>
    </row>
    <row r="1849" spans="1:35">
      <c r="A1849">
        <v>18940</v>
      </c>
      <c r="B1849" t="s">
        <v>40</v>
      </c>
      <c r="C1849" s="9">
        <v>0.01</v>
      </c>
      <c r="D1849" s="7">
        <v>261.39</v>
      </c>
      <c r="E1849">
        <v>24.95</v>
      </c>
      <c r="F1849">
        <v>2.99</v>
      </c>
      <c r="G1849">
        <v>3229</v>
      </c>
      <c r="H1849" t="s">
        <v>2898</v>
      </c>
      <c r="I1849" t="s">
        <v>52</v>
      </c>
      <c r="J1849" t="s">
        <v>61</v>
      </c>
      <c r="K1849" t="s">
        <v>32</v>
      </c>
      <c r="L1849" t="s">
        <v>112</v>
      </c>
      <c r="M1849" t="s">
        <v>62</v>
      </c>
      <c r="N1849" t="s">
        <v>2899</v>
      </c>
      <c r="O1849">
        <v>0.39</v>
      </c>
      <c r="P1849" t="s">
        <v>36</v>
      </c>
      <c r="Q1849" t="s">
        <v>64</v>
      </c>
      <c r="R1849" t="s">
        <v>1860</v>
      </c>
      <c r="S1849" t="s">
        <v>2900</v>
      </c>
      <c r="T1849">
        <v>54880</v>
      </c>
      <c r="U1849" s="1">
        <v>42025</v>
      </c>
      <c r="V1849" s="1">
        <v>42026</v>
      </c>
      <c r="W1849">
        <v>15</v>
      </c>
      <c r="X1849" s="6">
        <v>378.82</v>
      </c>
      <c r="Y1849">
        <v>87435</v>
      </c>
      <c r="Z1849">
        <v>1</v>
      </c>
      <c r="AA1849" s="10">
        <v>69</v>
      </c>
      <c r="AB1849">
        <v>3.83</v>
      </c>
      <c r="AC1849" t="s">
        <v>3057</v>
      </c>
      <c r="AD1849" t="s">
        <v>3070</v>
      </c>
      <c r="AE1849" t="str">
        <f>IF(Orders[[#This Row],[Discount]]&gt;0, "Discounted", "Non-Discounted")</f>
        <v>Discounted</v>
      </c>
      <c r="AF1849">
        <f>IF(Orders[[#This Row],[Profit]]&lt;0,Orders[[#This Row],[Profit]], 0)</f>
        <v>0</v>
      </c>
      <c r="AG1849">
        <f>IF(Orders[[#This Row],[Profit]]&gt;0,Orders[[#This Row],[Profit]], 0)</f>
        <v>261.39</v>
      </c>
      <c r="AH1849" s="7">
        <f>IFERROR((Orders[[#This Row],[Sales]]/Orders[[#This Row],[Profit_Prodcut/]])*100, "")</f>
        <v>144.9252075442825</v>
      </c>
      <c r="AI1849" s="9">
        <f>Orders[[#This Row],[Discount]]</f>
        <v>0.01</v>
      </c>
    </row>
    <row r="1850" spans="1:35">
      <c r="A1850">
        <v>18941</v>
      </c>
      <c r="B1850" t="s">
        <v>40</v>
      </c>
      <c r="C1850" s="9">
        <v>0</v>
      </c>
      <c r="D1850" s="7">
        <v>-135.46</v>
      </c>
      <c r="E1850">
        <v>15.98</v>
      </c>
      <c r="F1850">
        <v>8.99</v>
      </c>
      <c r="G1850">
        <v>3230</v>
      </c>
      <c r="H1850" t="s">
        <v>2901</v>
      </c>
      <c r="I1850" t="s">
        <v>52</v>
      </c>
      <c r="J1850" t="s">
        <v>61</v>
      </c>
      <c r="K1850" t="s">
        <v>80</v>
      </c>
      <c r="L1850" t="s">
        <v>183</v>
      </c>
      <c r="M1850" t="s">
        <v>54</v>
      </c>
      <c r="N1850" t="s">
        <v>2902</v>
      </c>
      <c r="O1850">
        <v>0.64</v>
      </c>
      <c r="P1850" t="s">
        <v>36</v>
      </c>
      <c r="Q1850" t="s">
        <v>64</v>
      </c>
      <c r="R1850" t="s">
        <v>1860</v>
      </c>
      <c r="S1850" t="s">
        <v>2903</v>
      </c>
      <c r="T1850">
        <v>53186</v>
      </c>
      <c r="U1850" s="1">
        <v>42025</v>
      </c>
      <c r="V1850" s="1">
        <v>42027</v>
      </c>
      <c r="W1850">
        <v>9</v>
      </c>
      <c r="X1850" s="6">
        <v>152.18</v>
      </c>
      <c r="Y1850">
        <v>87435</v>
      </c>
      <c r="Z1850">
        <v>2</v>
      </c>
      <c r="AA1850" s="10">
        <v>-89.01</v>
      </c>
      <c r="AB1850">
        <v>0</v>
      </c>
      <c r="AC1850" t="s">
        <v>3057</v>
      </c>
      <c r="AD1850" t="s">
        <v>3071</v>
      </c>
      <c r="AE1850" t="str">
        <f>IF(Orders[[#This Row],[Discount]]&gt;0, "Discounted", "Non-Discounted")</f>
        <v>Non-Discounted</v>
      </c>
      <c r="AF1850">
        <f>IF(Orders[[#This Row],[Profit]]&lt;0,Orders[[#This Row],[Profit]], 0)</f>
        <v>-135.46</v>
      </c>
      <c r="AG1850">
        <f>IF(Orders[[#This Row],[Profit]]&gt;0,Orders[[#This Row],[Profit]], 0)</f>
        <v>0</v>
      </c>
      <c r="AH1850" s="7" t="str">
        <f>IFERROR((Orders[[#This Row],[Sales]]/Orders[[#This Row],[Profit_Prodcut/]])*100, "")</f>
        <v/>
      </c>
      <c r="AI1850" s="9">
        <f>Orders[[#This Row],[Discount]]</f>
        <v>0</v>
      </c>
    </row>
    <row r="1851" spans="1:35">
      <c r="A1851">
        <v>19062</v>
      </c>
      <c r="B1851" t="s">
        <v>50</v>
      </c>
      <c r="C1851" s="9">
        <v>0.06</v>
      </c>
      <c r="D1851" s="7">
        <v>-31.69</v>
      </c>
      <c r="E1851">
        <v>4.91</v>
      </c>
      <c r="F1851">
        <v>5.68</v>
      </c>
      <c r="G1851">
        <v>3230</v>
      </c>
      <c r="H1851" t="s">
        <v>2901</v>
      </c>
      <c r="I1851" t="s">
        <v>30</v>
      </c>
      <c r="J1851" t="s">
        <v>61</v>
      </c>
      <c r="K1851" t="s">
        <v>32</v>
      </c>
      <c r="L1851" t="s">
        <v>112</v>
      </c>
      <c r="M1851" t="s">
        <v>62</v>
      </c>
      <c r="N1851" t="s">
        <v>1398</v>
      </c>
      <c r="O1851">
        <v>0.36</v>
      </c>
      <c r="P1851" t="s">
        <v>36</v>
      </c>
      <c r="Q1851" t="s">
        <v>64</v>
      </c>
      <c r="R1851" t="s">
        <v>1860</v>
      </c>
      <c r="S1851" t="s">
        <v>2903</v>
      </c>
      <c r="T1851">
        <v>53186</v>
      </c>
      <c r="U1851" s="1">
        <v>42168</v>
      </c>
      <c r="V1851" s="1">
        <v>42168</v>
      </c>
      <c r="W1851">
        <v>10</v>
      </c>
      <c r="X1851" s="6">
        <v>53.89</v>
      </c>
      <c r="Y1851">
        <v>87436</v>
      </c>
      <c r="Z1851">
        <v>0</v>
      </c>
      <c r="AA1851" s="10">
        <v>-58.8</v>
      </c>
      <c r="AB1851">
        <v>3.44</v>
      </c>
      <c r="AC1851" t="s">
        <v>3058</v>
      </c>
      <c r="AD1851" t="s">
        <v>3070</v>
      </c>
      <c r="AE1851" t="str">
        <f>IF(Orders[[#This Row],[Discount]]&gt;0, "Discounted", "Non-Discounted")</f>
        <v>Discounted</v>
      </c>
      <c r="AF1851">
        <f>IF(Orders[[#This Row],[Profit]]&lt;0,Orders[[#This Row],[Profit]], 0)</f>
        <v>-31.69</v>
      </c>
      <c r="AG1851">
        <f>IF(Orders[[#This Row],[Profit]]&gt;0,Orders[[#This Row],[Profit]], 0)</f>
        <v>0</v>
      </c>
      <c r="AH1851" s="7" t="str">
        <f>IFERROR((Orders[[#This Row],[Sales]]/Orders[[#This Row],[Profit_Prodcut/]])*100, "")</f>
        <v/>
      </c>
      <c r="AI1851" s="9">
        <f>Orders[[#This Row],[Discount]]</f>
        <v>0.06</v>
      </c>
    </row>
    <row r="1852" spans="1:35">
      <c r="A1852">
        <v>19063</v>
      </c>
      <c r="B1852" t="s">
        <v>50</v>
      </c>
      <c r="C1852" s="9">
        <v>7.0000000000000007E-2</v>
      </c>
      <c r="D1852" s="7">
        <v>690.7</v>
      </c>
      <c r="E1852">
        <v>48.94</v>
      </c>
      <c r="F1852">
        <v>5.86</v>
      </c>
      <c r="G1852">
        <v>3230</v>
      </c>
      <c r="H1852" t="s">
        <v>2901</v>
      </c>
      <c r="I1852" t="s">
        <v>30</v>
      </c>
      <c r="J1852" t="s">
        <v>61</v>
      </c>
      <c r="K1852" t="s">
        <v>32</v>
      </c>
      <c r="L1852" t="s">
        <v>96</v>
      </c>
      <c r="M1852" t="s">
        <v>62</v>
      </c>
      <c r="N1852" t="s">
        <v>2904</v>
      </c>
      <c r="O1852">
        <v>0.35</v>
      </c>
      <c r="P1852" t="s">
        <v>36</v>
      </c>
      <c r="Q1852" t="s">
        <v>64</v>
      </c>
      <c r="R1852" t="s">
        <v>1860</v>
      </c>
      <c r="S1852" t="s">
        <v>2903</v>
      </c>
      <c r="T1852">
        <v>53186</v>
      </c>
      <c r="U1852" s="1">
        <v>42168</v>
      </c>
      <c r="V1852" s="1">
        <v>42169</v>
      </c>
      <c r="W1852">
        <v>21</v>
      </c>
      <c r="X1852" s="6">
        <v>1001.02</v>
      </c>
      <c r="Y1852">
        <v>87436</v>
      </c>
      <c r="Z1852">
        <v>1</v>
      </c>
      <c r="AA1852" s="10">
        <v>69</v>
      </c>
      <c r="AB1852">
        <v>75.349999999999994</v>
      </c>
      <c r="AC1852" t="s">
        <v>3058</v>
      </c>
      <c r="AD1852" t="s">
        <v>3070</v>
      </c>
      <c r="AE1852" t="str">
        <f>IF(Orders[[#This Row],[Discount]]&gt;0, "Discounted", "Non-Discounted")</f>
        <v>Discounted</v>
      </c>
      <c r="AF1852">
        <f>IF(Orders[[#This Row],[Profit]]&lt;0,Orders[[#This Row],[Profit]], 0)</f>
        <v>0</v>
      </c>
      <c r="AG1852">
        <f>IF(Orders[[#This Row],[Profit]]&gt;0,Orders[[#This Row],[Profit]], 0)</f>
        <v>690.7</v>
      </c>
      <c r="AH1852" s="7">
        <f>IFERROR((Orders[[#This Row],[Sales]]/Orders[[#This Row],[Profit_Prodcut/]])*100, "")</f>
        <v>144.92833357463442</v>
      </c>
      <c r="AI1852" s="9">
        <f>Orders[[#This Row],[Discount]]</f>
        <v>7.0000000000000007E-2</v>
      </c>
    </row>
    <row r="1853" spans="1:35">
      <c r="A1853">
        <v>19179</v>
      </c>
      <c r="B1853" t="s">
        <v>109</v>
      </c>
      <c r="C1853" s="9">
        <v>0.06</v>
      </c>
      <c r="D1853" s="7">
        <v>-13.07</v>
      </c>
      <c r="E1853">
        <v>115.99</v>
      </c>
      <c r="F1853">
        <v>5.92</v>
      </c>
      <c r="G1853">
        <v>3238</v>
      </c>
      <c r="H1853" t="s">
        <v>2905</v>
      </c>
      <c r="I1853" t="s">
        <v>52</v>
      </c>
      <c r="J1853" t="s">
        <v>31</v>
      </c>
      <c r="K1853" t="s">
        <v>80</v>
      </c>
      <c r="L1853" t="s">
        <v>81</v>
      </c>
      <c r="M1853" t="s">
        <v>62</v>
      </c>
      <c r="N1853" t="s">
        <v>1774</v>
      </c>
      <c r="O1853">
        <v>0.57999999999999996</v>
      </c>
      <c r="P1853" t="s">
        <v>36</v>
      </c>
      <c r="Q1853" t="s">
        <v>37</v>
      </c>
      <c r="R1853" t="s">
        <v>105</v>
      </c>
      <c r="S1853" t="s">
        <v>2906</v>
      </c>
      <c r="T1853">
        <v>97330</v>
      </c>
      <c r="U1853" s="1">
        <v>42159</v>
      </c>
      <c r="V1853" s="1">
        <v>42161</v>
      </c>
      <c r="W1853">
        <v>5</v>
      </c>
      <c r="X1853" s="6">
        <v>495.82</v>
      </c>
      <c r="Y1853">
        <v>89564</v>
      </c>
      <c r="Z1853">
        <v>2</v>
      </c>
      <c r="AA1853" s="10">
        <v>-2.64</v>
      </c>
      <c r="AB1853">
        <v>31.65</v>
      </c>
      <c r="AC1853" t="s">
        <v>3058</v>
      </c>
      <c r="AD1853" t="s">
        <v>3070</v>
      </c>
      <c r="AE1853" t="str">
        <f>IF(Orders[[#This Row],[Discount]]&gt;0, "Discounted", "Non-Discounted")</f>
        <v>Discounted</v>
      </c>
      <c r="AF1853">
        <f>IF(Orders[[#This Row],[Profit]]&lt;0,Orders[[#This Row],[Profit]], 0)</f>
        <v>-13.07</v>
      </c>
      <c r="AG1853">
        <f>IF(Orders[[#This Row],[Profit]]&gt;0,Orders[[#This Row],[Profit]], 0)</f>
        <v>0</v>
      </c>
      <c r="AH1853" s="7" t="str">
        <f>IFERROR((Orders[[#This Row],[Sales]]/Orders[[#This Row],[Profit_Prodcut/]])*100, "")</f>
        <v/>
      </c>
      <c r="AI1853" s="9">
        <f>Orders[[#This Row],[Discount]]</f>
        <v>0.06</v>
      </c>
    </row>
    <row r="1854" spans="1:35">
      <c r="A1854">
        <v>23084</v>
      </c>
      <c r="B1854" t="s">
        <v>28</v>
      </c>
      <c r="C1854" s="9">
        <v>0</v>
      </c>
      <c r="D1854" s="7">
        <v>-25.1</v>
      </c>
      <c r="E1854">
        <v>7.28</v>
      </c>
      <c r="F1854">
        <v>3.52</v>
      </c>
      <c r="G1854">
        <v>3243</v>
      </c>
      <c r="H1854" t="s">
        <v>2907</v>
      </c>
      <c r="I1854" t="s">
        <v>52</v>
      </c>
      <c r="J1854" t="s">
        <v>61</v>
      </c>
      <c r="K1854" t="s">
        <v>80</v>
      </c>
      <c r="L1854" t="s">
        <v>183</v>
      </c>
      <c r="M1854" t="s">
        <v>54</v>
      </c>
      <c r="N1854" t="s">
        <v>2908</v>
      </c>
      <c r="O1854">
        <v>0.68</v>
      </c>
      <c r="P1854" t="s">
        <v>36</v>
      </c>
      <c r="Q1854" t="s">
        <v>56</v>
      </c>
      <c r="R1854" t="s">
        <v>231</v>
      </c>
      <c r="S1854" t="s">
        <v>919</v>
      </c>
      <c r="T1854">
        <v>6010</v>
      </c>
      <c r="U1854" s="1">
        <v>42165</v>
      </c>
      <c r="V1854" s="1">
        <v>42165</v>
      </c>
      <c r="W1854">
        <v>3</v>
      </c>
      <c r="X1854" s="6">
        <v>24.44</v>
      </c>
      <c r="Y1854">
        <v>88329</v>
      </c>
      <c r="Z1854">
        <v>0</v>
      </c>
      <c r="AA1854" s="10">
        <v>-102.72</v>
      </c>
      <c r="AB1854">
        <v>0</v>
      </c>
      <c r="AC1854" t="s">
        <v>3058</v>
      </c>
      <c r="AD1854" t="s">
        <v>3071</v>
      </c>
      <c r="AE1854" t="str">
        <f>IF(Orders[[#This Row],[Discount]]&gt;0, "Discounted", "Non-Discounted")</f>
        <v>Non-Discounted</v>
      </c>
      <c r="AF1854">
        <f>IF(Orders[[#This Row],[Profit]]&lt;0,Orders[[#This Row],[Profit]], 0)</f>
        <v>-25.1</v>
      </c>
      <c r="AG1854">
        <f>IF(Orders[[#This Row],[Profit]]&gt;0,Orders[[#This Row],[Profit]], 0)</f>
        <v>0</v>
      </c>
      <c r="AH1854" s="7" t="str">
        <f>IFERROR((Orders[[#This Row],[Sales]]/Orders[[#This Row],[Profit_Prodcut/]])*100, "")</f>
        <v/>
      </c>
      <c r="AI1854" s="9">
        <f>Orders[[#This Row],[Discount]]</f>
        <v>0</v>
      </c>
    </row>
    <row r="1855" spans="1:35">
      <c r="A1855">
        <v>23267</v>
      </c>
      <c r="B1855" t="s">
        <v>109</v>
      </c>
      <c r="C1855" s="9">
        <v>0.06</v>
      </c>
      <c r="D1855" s="7">
        <v>1.95</v>
      </c>
      <c r="E1855">
        <v>5.18</v>
      </c>
      <c r="F1855">
        <v>2.04</v>
      </c>
      <c r="G1855">
        <v>3246</v>
      </c>
      <c r="H1855" t="s">
        <v>2909</v>
      </c>
      <c r="I1855" t="s">
        <v>52</v>
      </c>
      <c r="J1855" t="s">
        <v>61</v>
      </c>
      <c r="K1855" t="s">
        <v>32</v>
      </c>
      <c r="L1855" t="s">
        <v>96</v>
      </c>
      <c r="M1855" t="s">
        <v>34</v>
      </c>
      <c r="N1855" t="s">
        <v>170</v>
      </c>
      <c r="O1855">
        <v>0.36</v>
      </c>
      <c r="P1855" t="s">
        <v>36</v>
      </c>
      <c r="Q1855" t="s">
        <v>56</v>
      </c>
      <c r="R1855" t="s">
        <v>200</v>
      </c>
      <c r="S1855" t="s">
        <v>2910</v>
      </c>
      <c r="T1855">
        <v>3051</v>
      </c>
      <c r="U1855" s="1">
        <v>42095</v>
      </c>
      <c r="V1855" s="1">
        <v>42095</v>
      </c>
      <c r="W1855">
        <v>4</v>
      </c>
      <c r="X1855" s="6">
        <v>21.86</v>
      </c>
      <c r="Y1855">
        <v>88330</v>
      </c>
      <c r="Z1855">
        <v>0</v>
      </c>
      <c r="AA1855" s="10">
        <v>8.92</v>
      </c>
      <c r="AB1855">
        <v>1.4</v>
      </c>
      <c r="AC1855" t="s">
        <v>3061</v>
      </c>
      <c r="AD1855" t="s">
        <v>3070</v>
      </c>
      <c r="AE1855" t="str">
        <f>IF(Orders[[#This Row],[Discount]]&gt;0, "Discounted", "Non-Discounted")</f>
        <v>Discounted</v>
      </c>
      <c r="AF1855">
        <f>IF(Orders[[#This Row],[Profit]]&lt;0,Orders[[#This Row],[Profit]], 0)</f>
        <v>0</v>
      </c>
      <c r="AG1855">
        <f>IF(Orders[[#This Row],[Profit]]&gt;0,Orders[[#This Row],[Profit]], 0)</f>
        <v>1.95</v>
      </c>
      <c r="AH1855" s="7">
        <f>IFERROR((Orders[[#This Row],[Sales]]/Orders[[#This Row],[Profit_Prodcut/]])*100, "")</f>
        <v>1121.0256410256409</v>
      </c>
      <c r="AI1855" s="9">
        <f>Orders[[#This Row],[Discount]]</f>
        <v>0.06</v>
      </c>
    </row>
    <row r="1856" spans="1:35">
      <c r="A1856">
        <v>18265</v>
      </c>
      <c r="B1856" t="s">
        <v>28</v>
      </c>
      <c r="C1856" s="9">
        <v>7.0000000000000007E-2</v>
      </c>
      <c r="D1856" s="7">
        <v>-340.53</v>
      </c>
      <c r="E1856">
        <v>2.78</v>
      </c>
      <c r="F1856">
        <v>1.49</v>
      </c>
      <c r="G1856">
        <v>3248</v>
      </c>
      <c r="H1856" t="s">
        <v>2911</v>
      </c>
      <c r="I1856" t="s">
        <v>52</v>
      </c>
      <c r="J1856" t="s">
        <v>61</v>
      </c>
      <c r="K1856" t="s">
        <v>32</v>
      </c>
      <c r="L1856" t="s">
        <v>112</v>
      </c>
      <c r="M1856" t="s">
        <v>62</v>
      </c>
      <c r="N1856" t="s">
        <v>775</v>
      </c>
      <c r="O1856">
        <v>0.36</v>
      </c>
      <c r="P1856" t="s">
        <v>36</v>
      </c>
      <c r="Q1856" t="s">
        <v>139</v>
      </c>
      <c r="R1856" t="s">
        <v>174</v>
      </c>
      <c r="S1856" t="s">
        <v>2912</v>
      </c>
      <c r="T1856">
        <v>70458</v>
      </c>
      <c r="U1856" s="1">
        <v>42131</v>
      </c>
      <c r="V1856" s="1">
        <v>42132</v>
      </c>
      <c r="W1856">
        <v>17</v>
      </c>
      <c r="X1856" s="6">
        <v>47.12</v>
      </c>
      <c r="Y1856">
        <v>87297</v>
      </c>
      <c r="Z1856">
        <v>1</v>
      </c>
      <c r="AA1856" s="10">
        <v>-722.69</v>
      </c>
      <c r="AB1856">
        <v>3.55</v>
      </c>
      <c r="AC1856" t="s">
        <v>3060</v>
      </c>
      <c r="AD1856" t="s">
        <v>3070</v>
      </c>
      <c r="AE1856" t="str">
        <f>IF(Orders[[#This Row],[Discount]]&gt;0, "Discounted", "Non-Discounted")</f>
        <v>Discounted</v>
      </c>
      <c r="AF1856">
        <f>IF(Orders[[#This Row],[Profit]]&lt;0,Orders[[#This Row],[Profit]], 0)</f>
        <v>-340.53</v>
      </c>
      <c r="AG1856">
        <f>IF(Orders[[#This Row],[Profit]]&gt;0,Orders[[#This Row],[Profit]], 0)</f>
        <v>0</v>
      </c>
      <c r="AH1856" s="7" t="str">
        <f>IFERROR((Orders[[#This Row],[Sales]]/Orders[[#This Row],[Profit_Prodcut/]])*100, "")</f>
        <v/>
      </c>
      <c r="AI1856" s="9">
        <f>Orders[[#This Row],[Discount]]</f>
        <v>7.0000000000000007E-2</v>
      </c>
    </row>
    <row r="1857" spans="1:35">
      <c r="A1857">
        <v>25820</v>
      </c>
      <c r="B1857" t="s">
        <v>28</v>
      </c>
      <c r="C1857" s="9">
        <v>0.03</v>
      </c>
      <c r="D1857" s="7">
        <v>462.92</v>
      </c>
      <c r="E1857">
        <v>42.8</v>
      </c>
      <c r="F1857">
        <v>2.99</v>
      </c>
      <c r="G1857">
        <v>3249</v>
      </c>
      <c r="H1857" t="s">
        <v>2913</v>
      </c>
      <c r="I1857" t="s">
        <v>52</v>
      </c>
      <c r="J1857" t="s">
        <v>31</v>
      </c>
      <c r="K1857" t="s">
        <v>32</v>
      </c>
      <c r="L1857" t="s">
        <v>112</v>
      </c>
      <c r="M1857" t="s">
        <v>62</v>
      </c>
      <c r="N1857" t="s">
        <v>2914</v>
      </c>
      <c r="O1857">
        <v>0.36</v>
      </c>
      <c r="P1857" t="s">
        <v>36</v>
      </c>
      <c r="Q1857" t="s">
        <v>56</v>
      </c>
      <c r="R1857" t="s">
        <v>418</v>
      </c>
      <c r="S1857" t="s">
        <v>2915</v>
      </c>
      <c r="T1857">
        <v>21403</v>
      </c>
      <c r="U1857" s="1">
        <v>42147</v>
      </c>
      <c r="V1857" s="1">
        <v>42148</v>
      </c>
      <c r="W1857">
        <v>16</v>
      </c>
      <c r="X1857" s="6">
        <v>670.9</v>
      </c>
      <c r="Y1857">
        <v>87298</v>
      </c>
      <c r="Z1857">
        <v>1</v>
      </c>
      <c r="AA1857" s="10">
        <v>69</v>
      </c>
      <c r="AB1857">
        <v>20.75</v>
      </c>
      <c r="AC1857" t="s">
        <v>3060</v>
      </c>
      <c r="AD1857" t="s">
        <v>3070</v>
      </c>
      <c r="AE1857" t="str">
        <f>IF(Orders[[#This Row],[Discount]]&gt;0, "Discounted", "Non-Discounted")</f>
        <v>Discounted</v>
      </c>
      <c r="AF1857">
        <f>IF(Orders[[#This Row],[Profit]]&lt;0,Orders[[#This Row],[Profit]], 0)</f>
        <v>0</v>
      </c>
      <c r="AG1857">
        <f>IF(Orders[[#This Row],[Profit]]&gt;0,Orders[[#This Row],[Profit]], 0)</f>
        <v>462.92</v>
      </c>
      <c r="AH1857" s="7">
        <f>IFERROR((Orders[[#This Row],[Sales]]/Orders[[#This Row],[Profit_Prodcut/]])*100, "")</f>
        <v>144.92784930441545</v>
      </c>
      <c r="AI1857" s="9">
        <f>Orders[[#This Row],[Discount]]</f>
        <v>0.03</v>
      </c>
    </row>
    <row r="1858" spans="1:35">
      <c r="A1858">
        <v>5511</v>
      </c>
      <c r="B1858" t="s">
        <v>50</v>
      </c>
      <c r="C1858" s="9">
        <v>0.02</v>
      </c>
      <c r="D1858" s="7">
        <v>-131.16</v>
      </c>
      <c r="E1858">
        <v>5.28</v>
      </c>
      <c r="F1858">
        <v>6.26</v>
      </c>
      <c r="G1858">
        <v>3251</v>
      </c>
      <c r="H1858" t="s">
        <v>2916</v>
      </c>
      <c r="I1858" t="s">
        <v>52</v>
      </c>
      <c r="J1858" t="s">
        <v>31</v>
      </c>
      <c r="K1858" t="s">
        <v>32</v>
      </c>
      <c r="L1858" t="s">
        <v>96</v>
      </c>
      <c r="M1858" t="s">
        <v>62</v>
      </c>
      <c r="N1858" t="s">
        <v>1365</v>
      </c>
      <c r="O1858">
        <v>0.4</v>
      </c>
      <c r="P1858" t="s">
        <v>36</v>
      </c>
      <c r="Q1858" t="s">
        <v>56</v>
      </c>
      <c r="R1858" t="s">
        <v>74</v>
      </c>
      <c r="S1858" t="s">
        <v>93</v>
      </c>
      <c r="T1858">
        <v>10112</v>
      </c>
      <c r="U1858" s="1">
        <v>42166</v>
      </c>
      <c r="V1858" s="1">
        <v>42167</v>
      </c>
      <c r="W1858">
        <v>76</v>
      </c>
      <c r="X1858" s="6">
        <v>412.72</v>
      </c>
      <c r="Y1858">
        <v>39076</v>
      </c>
      <c r="Z1858">
        <v>1</v>
      </c>
      <c r="AA1858" s="10">
        <v>-31.78</v>
      </c>
      <c r="AB1858">
        <v>8.42</v>
      </c>
      <c r="AC1858" t="s">
        <v>3058</v>
      </c>
      <c r="AD1858" t="s">
        <v>3070</v>
      </c>
      <c r="AE1858" t="str">
        <f>IF(Orders[[#This Row],[Discount]]&gt;0, "Discounted", "Non-Discounted")</f>
        <v>Discounted</v>
      </c>
      <c r="AF1858">
        <f>IF(Orders[[#This Row],[Profit]]&lt;0,Orders[[#This Row],[Profit]], 0)</f>
        <v>-131.16</v>
      </c>
      <c r="AG1858">
        <f>IF(Orders[[#This Row],[Profit]]&gt;0,Orders[[#This Row],[Profit]], 0)</f>
        <v>0</v>
      </c>
      <c r="AH1858" s="7" t="str">
        <f>IFERROR((Orders[[#This Row],[Sales]]/Orders[[#This Row],[Profit_Prodcut/]])*100, "")</f>
        <v/>
      </c>
      <c r="AI1858" s="9">
        <f>Orders[[#This Row],[Discount]]</f>
        <v>0.02</v>
      </c>
    </row>
    <row r="1859" spans="1:35">
      <c r="A1859">
        <v>23324</v>
      </c>
      <c r="B1859" t="s">
        <v>50</v>
      </c>
      <c r="C1859" s="9">
        <v>0.01</v>
      </c>
      <c r="D1859" s="7">
        <v>-11.83</v>
      </c>
      <c r="E1859">
        <v>11.34</v>
      </c>
      <c r="F1859">
        <v>5.01</v>
      </c>
      <c r="G1859">
        <v>3252</v>
      </c>
      <c r="H1859" t="s">
        <v>2917</v>
      </c>
      <c r="I1859" t="s">
        <v>52</v>
      </c>
      <c r="J1859" t="s">
        <v>61</v>
      </c>
      <c r="K1859" t="s">
        <v>32</v>
      </c>
      <c r="L1859" t="s">
        <v>96</v>
      </c>
      <c r="M1859" t="s">
        <v>62</v>
      </c>
      <c r="N1859" t="s">
        <v>579</v>
      </c>
      <c r="O1859">
        <v>0.36</v>
      </c>
      <c r="P1859" t="s">
        <v>36</v>
      </c>
      <c r="Q1859" t="s">
        <v>56</v>
      </c>
      <c r="R1859" t="s">
        <v>74</v>
      </c>
      <c r="S1859" t="s">
        <v>2918</v>
      </c>
      <c r="T1859">
        <v>12306</v>
      </c>
      <c r="U1859" s="1">
        <v>42093</v>
      </c>
      <c r="V1859" s="1">
        <v>42095</v>
      </c>
      <c r="W1859">
        <v>1</v>
      </c>
      <c r="X1859" s="6">
        <v>14.52</v>
      </c>
      <c r="Y1859">
        <v>87296</v>
      </c>
      <c r="Z1859">
        <v>2</v>
      </c>
      <c r="AA1859" s="10">
        <v>-81.47</v>
      </c>
      <c r="AB1859">
        <v>0.15</v>
      </c>
      <c r="AC1859" t="s">
        <v>3062</v>
      </c>
      <c r="AD1859" t="s">
        <v>3070</v>
      </c>
      <c r="AE1859" t="str">
        <f>IF(Orders[[#This Row],[Discount]]&gt;0, "Discounted", "Non-Discounted")</f>
        <v>Discounted</v>
      </c>
      <c r="AF1859">
        <f>IF(Orders[[#This Row],[Profit]]&lt;0,Orders[[#This Row],[Profit]], 0)</f>
        <v>-11.83</v>
      </c>
      <c r="AG1859">
        <f>IF(Orders[[#This Row],[Profit]]&gt;0,Orders[[#This Row],[Profit]], 0)</f>
        <v>0</v>
      </c>
      <c r="AH1859" s="7" t="str">
        <f>IFERROR((Orders[[#This Row],[Sales]]/Orders[[#This Row],[Profit_Prodcut/]])*100, "")</f>
        <v/>
      </c>
      <c r="AI1859" s="9">
        <f>Orders[[#This Row],[Discount]]</f>
        <v>0.01</v>
      </c>
    </row>
    <row r="1860" spans="1:35">
      <c r="A1860">
        <v>23511</v>
      </c>
      <c r="B1860" t="s">
        <v>50</v>
      </c>
      <c r="C1860" s="9">
        <v>0.02</v>
      </c>
      <c r="D1860" s="7">
        <v>-65.58</v>
      </c>
      <c r="E1860">
        <v>5.28</v>
      </c>
      <c r="F1860">
        <v>6.26</v>
      </c>
      <c r="G1860">
        <v>3252</v>
      </c>
      <c r="H1860" t="s">
        <v>2917</v>
      </c>
      <c r="I1860" t="s">
        <v>52</v>
      </c>
      <c r="J1860" t="s">
        <v>31</v>
      </c>
      <c r="K1860" t="s">
        <v>32</v>
      </c>
      <c r="L1860" t="s">
        <v>96</v>
      </c>
      <c r="M1860" t="s">
        <v>62</v>
      </c>
      <c r="N1860" t="s">
        <v>1365</v>
      </c>
      <c r="O1860">
        <v>0.4</v>
      </c>
      <c r="P1860" t="s">
        <v>36</v>
      </c>
      <c r="Q1860" t="s">
        <v>56</v>
      </c>
      <c r="R1860" t="s">
        <v>74</v>
      </c>
      <c r="S1860" t="s">
        <v>2918</v>
      </c>
      <c r="T1860">
        <v>12306</v>
      </c>
      <c r="U1860" s="1">
        <v>42166</v>
      </c>
      <c r="V1860" s="1">
        <v>42167</v>
      </c>
      <c r="W1860">
        <v>19</v>
      </c>
      <c r="X1860" s="6">
        <v>103.18</v>
      </c>
      <c r="Y1860">
        <v>87299</v>
      </c>
      <c r="Z1860">
        <v>1</v>
      </c>
      <c r="AA1860" s="10">
        <v>-63.56</v>
      </c>
      <c r="AB1860">
        <v>2.11</v>
      </c>
      <c r="AC1860" t="s">
        <v>3058</v>
      </c>
      <c r="AD1860" t="s">
        <v>3070</v>
      </c>
      <c r="AE1860" t="str">
        <f>IF(Orders[[#This Row],[Discount]]&gt;0, "Discounted", "Non-Discounted")</f>
        <v>Discounted</v>
      </c>
      <c r="AF1860">
        <f>IF(Orders[[#This Row],[Profit]]&lt;0,Orders[[#This Row],[Profit]], 0)</f>
        <v>-65.58</v>
      </c>
      <c r="AG1860">
        <f>IF(Orders[[#This Row],[Profit]]&gt;0,Orders[[#This Row],[Profit]], 0)</f>
        <v>0</v>
      </c>
      <c r="AH1860" s="7" t="str">
        <f>IFERROR((Orders[[#This Row],[Sales]]/Orders[[#This Row],[Profit_Prodcut/]])*100, "")</f>
        <v/>
      </c>
      <c r="AI1860" s="9">
        <f>Orders[[#This Row],[Discount]]</f>
        <v>0.02</v>
      </c>
    </row>
    <row r="1861" spans="1:35">
      <c r="A1861">
        <v>21046</v>
      </c>
      <c r="B1861" t="s">
        <v>50</v>
      </c>
      <c r="C1861" s="9">
        <v>0.06</v>
      </c>
      <c r="D1861" s="7">
        <v>596.80999999999995</v>
      </c>
      <c r="E1861">
        <v>47.98</v>
      </c>
      <c r="F1861">
        <v>3.61</v>
      </c>
      <c r="G1861">
        <v>3255</v>
      </c>
      <c r="H1861" t="s">
        <v>2919</v>
      </c>
      <c r="I1861" t="s">
        <v>52</v>
      </c>
      <c r="J1861" t="s">
        <v>43</v>
      </c>
      <c r="K1861" t="s">
        <v>80</v>
      </c>
      <c r="L1861" t="s">
        <v>183</v>
      </c>
      <c r="M1861" t="s">
        <v>54</v>
      </c>
      <c r="N1861" t="s">
        <v>1016</v>
      </c>
      <c r="O1861">
        <v>0.71</v>
      </c>
      <c r="P1861" t="s">
        <v>36</v>
      </c>
      <c r="Q1861" t="s">
        <v>139</v>
      </c>
      <c r="R1861" t="s">
        <v>365</v>
      </c>
      <c r="S1861" t="s">
        <v>2920</v>
      </c>
      <c r="T1861">
        <v>33319</v>
      </c>
      <c r="U1861" s="1">
        <v>42053</v>
      </c>
      <c r="V1861" s="1">
        <v>42055</v>
      </c>
      <c r="W1861">
        <v>2</v>
      </c>
      <c r="X1861" s="6">
        <v>97.96</v>
      </c>
      <c r="Y1861">
        <v>90488</v>
      </c>
      <c r="Z1861">
        <v>2</v>
      </c>
      <c r="AA1861" s="10">
        <v>609.24</v>
      </c>
      <c r="AB1861">
        <v>6.25</v>
      </c>
      <c r="AC1861" t="s">
        <v>3059</v>
      </c>
      <c r="AD1861" t="s">
        <v>3070</v>
      </c>
      <c r="AE1861" t="str">
        <f>IF(Orders[[#This Row],[Discount]]&gt;0, "Discounted", "Non-Discounted")</f>
        <v>Discounted</v>
      </c>
      <c r="AF1861">
        <f>IF(Orders[[#This Row],[Profit]]&lt;0,Orders[[#This Row],[Profit]], 0)</f>
        <v>0</v>
      </c>
      <c r="AG1861">
        <f>IF(Orders[[#This Row],[Profit]]&gt;0,Orders[[#This Row],[Profit]], 0)</f>
        <v>596.80999999999995</v>
      </c>
      <c r="AH1861" s="7">
        <f>IFERROR((Orders[[#This Row],[Sales]]/Orders[[#This Row],[Profit_Prodcut/]])*100, "")</f>
        <v>16.413934082873947</v>
      </c>
      <c r="AI1861" s="9">
        <f>Orders[[#This Row],[Discount]]</f>
        <v>0.06</v>
      </c>
    </row>
    <row r="1862" spans="1:35">
      <c r="A1862">
        <v>18728</v>
      </c>
      <c r="B1862" t="s">
        <v>40</v>
      </c>
      <c r="C1862" s="9">
        <v>0.01</v>
      </c>
      <c r="D1862" s="7">
        <v>3739.39</v>
      </c>
      <c r="E1862">
        <v>349.45</v>
      </c>
      <c r="F1862">
        <v>60</v>
      </c>
      <c r="G1862">
        <v>3257</v>
      </c>
      <c r="H1862" t="s">
        <v>2921</v>
      </c>
      <c r="I1862" t="s">
        <v>42</v>
      </c>
      <c r="J1862" t="s">
        <v>117</v>
      </c>
      <c r="K1862" t="s">
        <v>44</v>
      </c>
      <c r="L1862" t="s">
        <v>155</v>
      </c>
      <c r="M1862" t="s">
        <v>46</v>
      </c>
      <c r="N1862" t="s">
        <v>992</v>
      </c>
      <c r="O1862">
        <v>0.51883000000000001</v>
      </c>
      <c r="P1862" t="s">
        <v>36</v>
      </c>
      <c r="Q1862" t="s">
        <v>37</v>
      </c>
      <c r="R1862" t="s">
        <v>38</v>
      </c>
      <c r="S1862" t="s">
        <v>2922</v>
      </c>
      <c r="T1862">
        <v>98632</v>
      </c>
      <c r="U1862" s="1">
        <v>42150</v>
      </c>
      <c r="V1862" s="1">
        <v>42151</v>
      </c>
      <c r="W1862">
        <v>15</v>
      </c>
      <c r="X1862" s="6">
        <v>5419.41</v>
      </c>
      <c r="Y1862">
        <v>88825</v>
      </c>
      <c r="Z1862">
        <v>1</v>
      </c>
      <c r="AA1862" s="10">
        <v>69</v>
      </c>
      <c r="AB1862">
        <v>54.74</v>
      </c>
      <c r="AC1862" t="s">
        <v>3060</v>
      </c>
      <c r="AD1862" t="s">
        <v>3070</v>
      </c>
      <c r="AE1862" t="str">
        <f>IF(Orders[[#This Row],[Discount]]&gt;0, "Discounted", "Non-Discounted")</f>
        <v>Discounted</v>
      </c>
      <c r="AF1862">
        <f>IF(Orders[[#This Row],[Profit]]&lt;0,Orders[[#This Row],[Profit]], 0)</f>
        <v>0</v>
      </c>
      <c r="AG1862">
        <f>IF(Orders[[#This Row],[Profit]]&gt;0,Orders[[#This Row],[Profit]], 0)</f>
        <v>3739.39</v>
      </c>
      <c r="AH1862" s="7">
        <f>IFERROR((Orders[[#This Row],[Sales]]/Orders[[#This Row],[Profit_Prodcut/]])*100, "")</f>
        <v>144.92764862718249</v>
      </c>
      <c r="AI1862" s="9">
        <f>Orders[[#This Row],[Discount]]</f>
        <v>0.01</v>
      </c>
    </row>
    <row r="1863" spans="1:35">
      <c r="A1863">
        <v>21852</v>
      </c>
      <c r="B1863" t="s">
        <v>59</v>
      </c>
      <c r="C1863" s="9">
        <v>0</v>
      </c>
      <c r="D1863" s="7">
        <v>470.34</v>
      </c>
      <c r="E1863">
        <v>25.38</v>
      </c>
      <c r="F1863">
        <v>8.99</v>
      </c>
      <c r="G1863">
        <v>3257</v>
      </c>
      <c r="H1863" t="s">
        <v>2921</v>
      </c>
      <c r="I1863" t="s">
        <v>52</v>
      </c>
      <c r="J1863" t="s">
        <v>117</v>
      </c>
      <c r="K1863" t="s">
        <v>44</v>
      </c>
      <c r="L1863" t="s">
        <v>53</v>
      </c>
      <c r="M1863" t="s">
        <v>54</v>
      </c>
      <c r="N1863" t="s">
        <v>765</v>
      </c>
      <c r="O1863">
        <v>0.5</v>
      </c>
      <c r="P1863" t="s">
        <v>36</v>
      </c>
      <c r="Q1863" t="s">
        <v>37</v>
      </c>
      <c r="R1863" t="s">
        <v>38</v>
      </c>
      <c r="S1863" t="s">
        <v>2922</v>
      </c>
      <c r="T1863">
        <v>98632</v>
      </c>
      <c r="U1863" s="1">
        <v>42137</v>
      </c>
      <c r="V1863" s="1">
        <v>42139</v>
      </c>
      <c r="W1863">
        <v>26</v>
      </c>
      <c r="X1863" s="6">
        <v>700.41</v>
      </c>
      <c r="Y1863">
        <v>88826</v>
      </c>
      <c r="Z1863">
        <v>2</v>
      </c>
      <c r="AA1863" s="10">
        <v>67.150000000000006</v>
      </c>
      <c r="AB1863">
        <v>0</v>
      </c>
      <c r="AC1863" t="s">
        <v>3060</v>
      </c>
      <c r="AD1863" t="s">
        <v>3071</v>
      </c>
      <c r="AE1863" t="str">
        <f>IF(Orders[[#This Row],[Discount]]&gt;0, "Discounted", "Non-Discounted")</f>
        <v>Non-Discounted</v>
      </c>
      <c r="AF1863">
        <f>IF(Orders[[#This Row],[Profit]]&lt;0,Orders[[#This Row],[Profit]], 0)</f>
        <v>0</v>
      </c>
      <c r="AG1863">
        <f>IF(Orders[[#This Row],[Profit]]&gt;0,Orders[[#This Row],[Profit]], 0)</f>
        <v>470.34</v>
      </c>
      <c r="AH1863" s="7">
        <f>IFERROR((Orders[[#This Row],[Sales]]/Orders[[#This Row],[Profit_Prodcut/]])*100, "")</f>
        <v>148.91567802015564</v>
      </c>
      <c r="AI1863" s="9">
        <f>Orders[[#This Row],[Discount]]</f>
        <v>0</v>
      </c>
    </row>
    <row r="1864" spans="1:35">
      <c r="A1864">
        <v>23010</v>
      </c>
      <c r="B1864" t="s">
        <v>40</v>
      </c>
      <c r="C1864" s="9">
        <v>0.02</v>
      </c>
      <c r="D1864" s="7">
        <v>401.85</v>
      </c>
      <c r="E1864">
        <v>55.94</v>
      </c>
      <c r="F1864">
        <v>6.55</v>
      </c>
      <c r="G1864">
        <v>3258</v>
      </c>
      <c r="H1864" t="s">
        <v>2923</v>
      </c>
      <c r="I1864" t="s">
        <v>52</v>
      </c>
      <c r="J1864" t="s">
        <v>117</v>
      </c>
      <c r="K1864" t="s">
        <v>80</v>
      </c>
      <c r="L1864" t="s">
        <v>183</v>
      </c>
      <c r="M1864" t="s">
        <v>62</v>
      </c>
      <c r="N1864" t="s">
        <v>1158</v>
      </c>
      <c r="O1864">
        <v>0.68</v>
      </c>
      <c r="P1864" t="s">
        <v>36</v>
      </c>
      <c r="Q1864" t="s">
        <v>37</v>
      </c>
      <c r="R1864" t="s">
        <v>38</v>
      </c>
      <c r="S1864" t="s">
        <v>2924</v>
      </c>
      <c r="T1864">
        <v>98037</v>
      </c>
      <c r="U1864" s="1">
        <v>42084</v>
      </c>
      <c r="V1864" s="1">
        <v>42086</v>
      </c>
      <c r="W1864">
        <v>11</v>
      </c>
      <c r="X1864" s="6">
        <v>646.88</v>
      </c>
      <c r="Y1864">
        <v>88824</v>
      </c>
      <c r="Z1864">
        <v>2</v>
      </c>
      <c r="AA1864" s="10">
        <v>62.12</v>
      </c>
      <c r="AB1864">
        <v>13.2</v>
      </c>
      <c r="AC1864" t="s">
        <v>3062</v>
      </c>
      <c r="AD1864" t="s">
        <v>3070</v>
      </c>
      <c r="AE1864" t="str">
        <f>IF(Orders[[#This Row],[Discount]]&gt;0, "Discounted", "Non-Discounted")</f>
        <v>Discounted</v>
      </c>
      <c r="AF1864">
        <f>IF(Orders[[#This Row],[Profit]]&lt;0,Orders[[#This Row],[Profit]], 0)</f>
        <v>0</v>
      </c>
      <c r="AG1864">
        <f>IF(Orders[[#This Row],[Profit]]&gt;0,Orders[[#This Row],[Profit]], 0)</f>
        <v>401.85</v>
      </c>
      <c r="AH1864" s="7">
        <f>IFERROR((Orders[[#This Row],[Sales]]/Orders[[#This Row],[Profit_Prodcut/]])*100, "")</f>
        <v>160.97548836630583</v>
      </c>
      <c r="AI1864" s="9">
        <f>Orders[[#This Row],[Discount]]</f>
        <v>0.02</v>
      </c>
    </row>
    <row r="1865" spans="1:35">
      <c r="A1865">
        <v>22576</v>
      </c>
      <c r="B1865" t="s">
        <v>40</v>
      </c>
      <c r="C1865" s="9">
        <v>7.0000000000000007E-2</v>
      </c>
      <c r="D1865" s="7">
        <v>710.67</v>
      </c>
      <c r="E1865">
        <v>105.34</v>
      </c>
      <c r="F1865">
        <v>24.49</v>
      </c>
      <c r="G1865">
        <v>3261</v>
      </c>
      <c r="H1865" t="s">
        <v>2925</v>
      </c>
      <c r="I1865" t="s">
        <v>30</v>
      </c>
      <c r="J1865" t="s">
        <v>117</v>
      </c>
      <c r="K1865" t="s">
        <v>44</v>
      </c>
      <c r="L1865" t="s">
        <v>53</v>
      </c>
      <c r="M1865" t="s">
        <v>239</v>
      </c>
      <c r="N1865" t="s">
        <v>2610</v>
      </c>
      <c r="O1865">
        <v>0.61</v>
      </c>
      <c r="P1865" t="s">
        <v>36</v>
      </c>
      <c r="Q1865" t="s">
        <v>64</v>
      </c>
      <c r="R1865" t="s">
        <v>303</v>
      </c>
      <c r="S1865" t="s">
        <v>2926</v>
      </c>
      <c r="T1865">
        <v>49221</v>
      </c>
      <c r="U1865" s="1">
        <v>42180</v>
      </c>
      <c r="V1865" s="1">
        <v>42181</v>
      </c>
      <c r="W1865">
        <v>10</v>
      </c>
      <c r="X1865" s="6">
        <v>1029.96</v>
      </c>
      <c r="Y1865">
        <v>90296</v>
      </c>
      <c r="Z1865">
        <v>1</v>
      </c>
      <c r="AA1865" s="10">
        <v>69</v>
      </c>
      <c r="AB1865">
        <v>77.52</v>
      </c>
      <c r="AC1865" t="s">
        <v>3058</v>
      </c>
      <c r="AD1865" t="s">
        <v>3070</v>
      </c>
      <c r="AE1865" t="str">
        <f>IF(Orders[[#This Row],[Discount]]&gt;0, "Discounted", "Non-Discounted")</f>
        <v>Discounted</v>
      </c>
      <c r="AF1865">
        <f>IF(Orders[[#This Row],[Profit]]&lt;0,Orders[[#This Row],[Profit]], 0)</f>
        <v>0</v>
      </c>
      <c r="AG1865">
        <f>IF(Orders[[#This Row],[Profit]]&gt;0,Orders[[#This Row],[Profit]], 0)</f>
        <v>710.67</v>
      </c>
      <c r="AH1865" s="7">
        <f>IFERROR((Orders[[#This Row],[Sales]]/Orders[[#This Row],[Profit_Prodcut/]])*100, "")</f>
        <v>144.9280256659209</v>
      </c>
      <c r="AI1865" s="9">
        <f>Orders[[#This Row],[Discount]]</f>
        <v>7.0000000000000007E-2</v>
      </c>
    </row>
    <row r="1866" spans="1:35">
      <c r="A1866">
        <v>19214</v>
      </c>
      <c r="B1866" t="s">
        <v>59</v>
      </c>
      <c r="C1866" s="9">
        <v>0.04</v>
      </c>
      <c r="D1866" s="7">
        <v>-92.32</v>
      </c>
      <c r="E1866">
        <v>9.99</v>
      </c>
      <c r="F1866">
        <v>11.59</v>
      </c>
      <c r="G1866">
        <v>3264</v>
      </c>
      <c r="H1866" t="s">
        <v>2927</v>
      </c>
      <c r="I1866" t="s">
        <v>52</v>
      </c>
      <c r="J1866" t="s">
        <v>31</v>
      </c>
      <c r="K1866" t="s">
        <v>32</v>
      </c>
      <c r="L1866" t="s">
        <v>96</v>
      </c>
      <c r="M1866" t="s">
        <v>62</v>
      </c>
      <c r="N1866" t="s">
        <v>1913</v>
      </c>
      <c r="O1866">
        <v>0.4</v>
      </c>
      <c r="P1866" t="s">
        <v>36</v>
      </c>
      <c r="Q1866" t="s">
        <v>37</v>
      </c>
      <c r="R1866" t="s">
        <v>48</v>
      </c>
      <c r="S1866" t="s">
        <v>2928</v>
      </c>
      <c r="T1866">
        <v>95501</v>
      </c>
      <c r="U1866" s="1">
        <v>42143</v>
      </c>
      <c r="V1866" s="1">
        <v>42145</v>
      </c>
      <c r="W1866">
        <v>5</v>
      </c>
      <c r="X1866" s="6">
        <v>52.09</v>
      </c>
      <c r="Y1866">
        <v>89835</v>
      </c>
      <c r="Z1866">
        <v>2</v>
      </c>
      <c r="AA1866" s="10">
        <v>-177.23</v>
      </c>
      <c r="AB1866">
        <v>2.17</v>
      </c>
      <c r="AC1866" t="s">
        <v>3060</v>
      </c>
      <c r="AD1866" t="s">
        <v>3070</v>
      </c>
      <c r="AE1866" t="str">
        <f>IF(Orders[[#This Row],[Discount]]&gt;0, "Discounted", "Non-Discounted")</f>
        <v>Discounted</v>
      </c>
      <c r="AF1866">
        <f>IF(Orders[[#This Row],[Profit]]&lt;0,Orders[[#This Row],[Profit]], 0)</f>
        <v>-92.32</v>
      </c>
      <c r="AG1866">
        <f>IF(Orders[[#This Row],[Profit]]&gt;0,Orders[[#This Row],[Profit]], 0)</f>
        <v>0</v>
      </c>
      <c r="AH1866" s="7" t="str">
        <f>IFERROR((Orders[[#This Row],[Sales]]/Orders[[#This Row],[Profit_Prodcut/]])*100, "")</f>
        <v/>
      </c>
      <c r="AI1866" s="9">
        <f>Orders[[#This Row],[Discount]]</f>
        <v>0.04</v>
      </c>
    </row>
    <row r="1867" spans="1:35">
      <c r="A1867">
        <v>21459</v>
      </c>
      <c r="B1867" t="s">
        <v>50</v>
      </c>
      <c r="C1867" s="9">
        <v>0</v>
      </c>
      <c r="D1867" s="7">
        <v>-1764.29</v>
      </c>
      <c r="E1867">
        <v>122.99</v>
      </c>
      <c r="F1867">
        <v>70.2</v>
      </c>
      <c r="G1867">
        <v>3266</v>
      </c>
      <c r="H1867" t="s">
        <v>2929</v>
      </c>
      <c r="I1867" t="s">
        <v>42</v>
      </c>
      <c r="J1867" t="s">
        <v>31</v>
      </c>
      <c r="K1867" t="s">
        <v>44</v>
      </c>
      <c r="L1867" t="s">
        <v>45</v>
      </c>
      <c r="M1867" t="s">
        <v>46</v>
      </c>
      <c r="N1867" t="s">
        <v>150</v>
      </c>
      <c r="O1867">
        <v>0.74</v>
      </c>
      <c r="P1867" t="s">
        <v>36</v>
      </c>
      <c r="Q1867" t="s">
        <v>56</v>
      </c>
      <c r="R1867" t="s">
        <v>191</v>
      </c>
      <c r="S1867" t="s">
        <v>436</v>
      </c>
      <c r="T1867">
        <v>4073</v>
      </c>
      <c r="U1867" s="1">
        <v>42032</v>
      </c>
      <c r="V1867" s="1">
        <v>42033</v>
      </c>
      <c r="W1867">
        <v>14</v>
      </c>
      <c r="X1867" s="6">
        <v>1794.88</v>
      </c>
      <c r="Y1867">
        <v>89836</v>
      </c>
      <c r="Z1867">
        <v>1</v>
      </c>
      <c r="AA1867" s="10">
        <v>-98.3</v>
      </c>
      <c r="AB1867">
        <v>0</v>
      </c>
      <c r="AC1867" t="s">
        <v>3057</v>
      </c>
      <c r="AD1867" t="s">
        <v>3071</v>
      </c>
      <c r="AE1867" t="str">
        <f>IF(Orders[[#This Row],[Discount]]&gt;0, "Discounted", "Non-Discounted")</f>
        <v>Non-Discounted</v>
      </c>
      <c r="AF1867">
        <f>IF(Orders[[#This Row],[Profit]]&lt;0,Orders[[#This Row],[Profit]], 0)</f>
        <v>-1764.29</v>
      </c>
      <c r="AG1867">
        <f>IF(Orders[[#This Row],[Profit]]&gt;0,Orders[[#This Row],[Profit]], 0)</f>
        <v>0</v>
      </c>
      <c r="AH1867" s="7" t="str">
        <f>IFERROR((Orders[[#This Row],[Sales]]/Orders[[#This Row],[Profit_Prodcut/]])*100, "")</f>
        <v/>
      </c>
      <c r="AI1867" s="9">
        <f>Orders[[#This Row],[Discount]]</f>
        <v>0</v>
      </c>
    </row>
    <row r="1868" spans="1:35">
      <c r="A1868">
        <v>21458</v>
      </c>
      <c r="B1868" t="s">
        <v>50</v>
      </c>
      <c r="C1868" s="9">
        <v>0.01</v>
      </c>
      <c r="D1868" s="7">
        <v>527.88</v>
      </c>
      <c r="E1868">
        <v>60.97</v>
      </c>
      <c r="F1868">
        <v>4.5</v>
      </c>
      <c r="G1868">
        <v>3269</v>
      </c>
      <c r="H1868" t="s">
        <v>2930</v>
      </c>
      <c r="I1868" t="s">
        <v>30</v>
      </c>
      <c r="J1868" t="s">
        <v>31</v>
      </c>
      <c r="K1868" t="s">
        <v>32</v>
      </c>
      <c r="L1868" t="s">
        <v>260</v>
      </c>
      <c r="M1868" t="s">
        <v>62</v>
      </c>
      <c r="N1868" t="s">
        <v>2134</v>
      </c>
      <c r="O1868">
        <v>0.56000000000000005</v>
      </c>
      <c r="P1868" t="s">
        <v>36</v>
      </c>
      <c r="Q1868" t="s">
        <v>56</v>
      </c>
      <c r="R1868" t="s">
        <v>57</v>
      </c>
      <c r="S1868" t="s">
        <v>2931</v>
      </c>
      <c r="T1868">
        <v>7060</v>
      </c>
      <c r="U1868" s="1">
        <v>42032</v>
      </c>
      <c r="V1868" s="1">
        <v>42034</v>
      </c>
      <c r="W1868">
        <v>12</v>
      </c>
      <c r="X1868" s="6">
        <v>765.04</v>
      </c>
      <c r="Y1868">
        <v>89836</v>
      </c>
      <c r="Z1868">
        <v>2</v>
      </c>
      <c r="AA1868" s="10">
        <v>69</v>
      </c>
      <c r="AB1868">
        <v>7.73</v>
      </c>
      <c r="AC1868" t="s">
        <v>3057</v>
      </c>
      <c r="AD1868" t="s">
        <v>3070</v>
      </c>
      <c r="AE1868" t="str">
        <f>IF(Orders[[#This Row],[Discount]]&gt;0, "Discounted", "Non-Discounted")</f>
        <v>Discounted</v>
      </c>
      <c r="AF1868">
        <f>IF(Orders[[#This Row],[Profit]]&lt;0,Orders[[#This Row],[Profit]], 0)</f>
        <v>0</v>
      </c>
      <c r="AG1868">
        <f>IF(Orders[[#This Row],[Profit]]&gt;0,Orders[[#This Row],[Profit]], 0)</f>
        <v>527.88</v>
      </c>
      <c r="AH1868" s="7">
        <f>IFERROR((Orders[[#This Row],[Sales]]/Orders[[#This Row],[Profit_Prodcut/]])*100, "")</f>
        <v>144.92687732060315</v>
      </c>
      <c r="AI1868" s="9">
        <f>Orders[[#This Row],[Discount]]</f>
        <v>0.01</v>
      </c>
    </row>
    <row r="1869" spans="1:35">
      <c r="A1869">
        <v>19047</v>
      </c>
      <c r="B1869" t="s">
        <v>109</v>
      </c>
      <c r="C1869" s="9">
        <v>0.02</v>
      </c>
      <c r="D1869" s="7">
        <v>34.520000000000003</v>
      </c>
      <c r="E1869">
        <v>13.48</v>
      </c>
      <c r="F1869">
        <v>4.51</v>
      </c>
      <c r="G1869">
        <v>3275</v>
      </c>
      <c r="H1869" t="s">
        <v>2932</v>
      </c>
      <c r="I1869" t="s">
        <v>52</v>
      </c>
      <c r="J1869" t="s">
        <v>43</v>
      </c>
      <c r="K1869" t="s">
        <v>32</v>
      </c>
      <c r="L1869" t="s">
        <v>144</v>
      </c>
      <c r="M1869" t="s">
        <v>62</v>
      </c>
      <c r="N1869" t="s">
        <v>2505</v>
      </c>
      <c r="O1869">
        <v>0.59</v>
      </c>
      <c r="P1869" t="s">
        <v>36</v>
      </c>
      <c r="Q1869" t="s">
        <v>37</v>
      </c>
      <c r="R1869" t="s">
        <v>38</v>
      </c>
      <c r="S1869" t="s">
        <v>1963</v>
      </c>
      <c r="T1869">
        <v>98273</v>
      </c>
      <c r="U1869" s="1">
        <v>42084</v>
      </c>
      <c r="V1869" s="1">
        <v>42086</v>
      </c>
      <c r="W1869">
        <v>9</v>
      </c>
      <c r="X1869" s="6">
        <v>127.12</v>
      </c>
      <c r="Y1869">
        <v>86233</v>
      </c>
      <c r="Z1869">
        <v>2</v>
      </c>
      <c r="AA1869" s="10">
        <v>27.16</v>
      </c>
      <c r="AB1869">
        <v>2.59</v>
      </c>
      <c r="AC1869" t="s">
        <v>3062</v>
      </c>
      <c r="AD1869" t="s">
        <v>3070</v>
      </c>
      <c r="AE1869" t="str">
        <f>IF(Orders[[#This Row],[Discount]]&gt;0, "Discounted", "Non-Discounted")</f>
        <v>Discounted</v>
      </c>
      <c r="AF1869">
        <f>IF(Orders[[#This Row],[Profit]]&lt;0,Orders[[#This Row],[Profit]], 0)</f>
        <v>0</v>
      </c>
      <c r="AG1869">
        <f>IF(Orders[[#This Row],[Profit]]&gt;0,Orders[[#This Row],[Profit]], 0)</f>
        <v>34.520000000000003</v>
      </c>
      <c r="AH1869" s="7">
        <f>IFERROR((Orders[[#This Row],[Sales]]/Orders[[#This Row],[Profit_Prodcut/]])*100, "")</f>
        <v>368.25028968713787</v>
      </c>
      <c r="AI1869" s="9">
        <f>Orders[[#This Row],[Discount]]</f>
        <v>0.02</v>
      </c>
    </row>
    <row r="1870" spans="1:35">
      <c r="A1870">
        <v>19232</v>
      </c>
      <c r="B1870" t="s">
        <v>109</v>
      </c>
      <c r="C1870" s="9">
        <v>0.04</v>
      </c>
      <c r="D1870" s="7">
        <v>3576.88</v>
      </c>
      <c r="E1870">
        <v>449.99</v>
      </c>
      <c r="F1870">
        <v>24.49</v>
      </c>
      <c r="G1870">
        <v>3275</v>
      </c>
      <c r="H1870" t="s">
        <v>2932</v>
      </c>
      <c r="I1870" t="s">
        <v>52</v>
      </c>
      <c r="J1870" t="s">
        <v>61</v>
      </c>
      <c r="K1870" t="s">
        <v>80</v>
      </c>
      <c r="L1870" t="s">
        <v>590</v>
      </c>
      <c r="M1870" t="s">
        <v>239</v>
      </c>
      <c r="N1870" t="s">
        <v>2933</v>
      </c>
      <c r="O1870">
        <v>0.52</v>
      </c>
      <c r="P1870" t="s">
        <v>36</v>
      </c>
      <c r="Q1870" t="s">
        <v>37</v>
      </c>
      <c r="R1870" t="s">
        <v>38</v>
      </c>
      <c r="S1870" t="s">
        <v>1963</v>
      </c>
      <c r="T1870">
        <v>98273</v>
      </c>
      <c r="U1870" s="1">
        <v>42005</v>
      </c>
      <c r="V1870" s="1">
        <v>42009</v>
      </c>
      <c r="W1870">
        <v>12</v>
      </c>
      <c r="X1870" s="6">
        <v>5183.8900000000003</v>
      </c>
      <c r="Y1870">
        <v>86234</v>
      </c>
      <c r="Z1870">
        <v>4</v>
      </c>
      <c r="AA1870" s="10">
        <v>69</v>
      </c>
      <c r="AB1870">
        <v>216</v>
      </c>
      <c r="AC1870" t="s">
        <v>3057</v>
      </c>
      <c r="AD1870" t="s">
        <v>3070</v>
      </c>
      <c r="AE1870" t="str">
        <f>IF(Orders[[#This Row],[Discount]]&gt;0, "Discounted", "Non-Discounted")</f>
        <v>Discounted</v>
      </c>
      <c r="AF1870">
        <f>IF(Orders[[#This Row],[Profit]]&lt;0,Orders[[#This Row],[Profit]], 0)</f>
        <v>0</v>
      </c>
      <c r="AG1870">
        <f>IF(Orders[[#This Row],[Profit]]&gt;0,Orders[[#This Row],[Profit]], 0)</f>
        <v>3576.88</v>
      </c>
      <c r="AH1870" s="7">
        <f>IFERROR((Orders[[#This Row],[Sales]]/Orders[[#This Row],[Profit_Prodcut/]])*100, "")</f>
        <v>144.92770235512512</v>
      </c>
      <c r="AI1870" s="9">
        <f>Orders[[#This Row],[Discount]]</f>
        <v>0.04</v>
      </c>
    </row>
    <row r="1871" spans="1:35">
      <c r="A1871">
        <v>19233</v>
      </c>
      <c r="B1871" t="s">
        <v>109</v>
      </c>
      <c r="C1871" s="9">
        <v>0.01</v>
      </c>
      <c r="D1871" s="7">
        <v>20.38</v>
      </c>
      <c r="E1871">
        <v>5.84</v>
      </c>
      <c r="F1871">
        <v>1.2</v>
      </c>
      <c r="G1871">
        <v>3275</v>
      </c>
      <c r="H1871" t="s">
        <v>2932</v>
      </c>
      <c r="I1871" t="s">
        <v>52</v>
      </c>
      <c r="J1871" t="s">
        <v>61</v>
      </c>
      <c r="K1871" t="s">
        <v>32</v>
      </c>
      <c r="L1871" t="s">
        <v>33</v>
      </c>
      <c r="M1871" t="s">
        <v>34</v>
      </c>
      <c r="N1871" t="s">
        <v>1315</v>
      </c>
      <c r="O1871">
        <v>0.55000000000000004</v>
      </c>
      <c r="P1871" t="s">
        <v>36</v>
      </c>
      <c r="Q1871" t="s">
        <v>37</v>
      </c>
      <c r="R1871" t="s">
        <v>38</v>
      </c>
      <c r="S1871" t="s">
        <v>1963</v>
      </c>
      <c r="T1871">
        <v>98273</v>
      </c>
      <c r="U1871" s="1">
        <v>42005</v>
      </c>
      <c r="V1871" s="1">
        <v>42014</v>
      </c>
      <c r="W1871">
        <v>6</v>
      </c>
      <c r="X1871" s="6">
        <v>36.090000000000003</v>
      </c>
      <c r="Y1871">
        <v>86234</v>
      </c>
      <c r="Z1871">
        <v>9</v>
      </c>
      <c r="AA1871" s="10">
        <v>56.47</v>
      </c>
      <c r="AB1871">
        <v>0.36</v>
      </c>
      <c r="AC1871" t="s">
        <v>3057</v>
      </c>
      <c r="AD1871" t="s">
        <v>3070</v>
      </c>
      <c r="AE1871" t="str">
        <f>IF(Orders[[#This Row],[Discount]]&gt;0, "Discounted", "Non-Discounted")</f>
        <v>Discounted</v>
      </c>
      <c r="AF1871">
        <f>IF(Orders[[#This Row],[Profit]]&lt;0,Orders[[#This Row],[Profit]], 0)</f>
        <v>0</v>
      </c>
      <c r="AG1871">
        <f>IF(Orders[[#This Row],[Profit]]&gt;0,Orders[[#This Row],[Profit]], 0)</f>
        <v>20.38</v>
      </c>
      <c r="AH1871" s="7">
        <f>IFERROR((Orders[[#This Row],[Sales]]/Orders[[#This Row],[Profit_Prodcut/]])*100, "")</f>
        <v>177.08537782139356</v>
      </c>
      <c r="AI1871" s="9">
        <f>Orders[[#This Row],[Discount]]</f>
        <v>0.01</v>
      </c>
    </row>
    <row r="1872" spans="1:35">
      <c r="A1872">
        <v>20039</v>
      </c>
      <c r="B1872" t="s">
        <v>28</v>
      </c>
      <c r="C1872" s="9">
        <v>0.06</v>
      </c>
      <c r="D1872" s="7">
        <v>31.11</v>
      </c>
      <c r="E1872">
        <v>89.83</v>
      </c>
      <c r="F1872">
        <v>35</v>
      </c>
      <c r="G1872">
        <v>3279</v>
      </c>
      <c r="H1872" t="s">
        <v>2934</v>
      </c>
      <c r="I1872" t="s">
        <v>52</v>
      </c>
      <c r="J1872" t="s">
        <v>43</v>
      </c>
      <c r="K1872" t="s">
        <v>32</v>
      </c>
      <c r="L1872" t="s">
        <v>144</v>
      </c>
      <c r="M1872" t="s">
        <v>239</v>
      </c>
      <c r="N1872" t="s">
        <v>2935</v>
      </c>
      <c r="O1872">
        <v>0.83</v>
      </c>
      <c r="P1872" t="s">
        <v>36</v>
      </c>
      <c r="Q1872" t="s">
        <v>139</v>
      </c>
      <c r="R1872" t="s">
        <v>935</v>
      </c>
      <c r="S1872" t="s">
        <v>2605</v>
      </c>
      <c r="T1872">
        <v>29203</v>
      </c>
      <c r="U1872" s="1">
        <v>42100</v>
      </c>
      <c r="V1872" s="1">
        <v>42102</v>
      </c>
      <c r="W1872">
        <v>4</v>
      </c>
      <c r="X1872" s="6">
        <v>366.26</v>
      </c>
      <c r="Y1872">
        <v>90766</v>
      </c>
      <c r="Z1872">
        <v>2</v>
      </c>
      <c r="AA1872" s="10">
        <v>8.49</v>
      </c>
      <c r="AB1872">
        <v>23.38</v>
      </c>
      <c r="AC1872" t="s">
        <v>3061</v>
      </c>
      <c r="AD1872" t="s">
        <v>3070</v>
      </c>
      <c r="AE1872" t="str">
        <f>IF(Orders[[#This Row],[Discount]]&gt;0, "Discounted", "Non-Discounted")</f>
        <v>Discounted</v>
      </c>
      <c r="AF1872">
        <f>IF(Orders[[#This Row],[Profit]]&lt;0,Orders[[#This Row],[Profit]], 0)</f>
        <v>0</v>
      </c>
      <c r="AG1872">
        <f>IF(Orders[[#This Row],[Profit]]&gt;0,Orders[[#This Row],[Profit]], 0)</f>
        <v>31.11</v>
      </c>
      <c r="AH1872" s="7">
        <f>IFERROR((Orders[[#This Row],[Sales]]/Orders[[#This Row],[Profit_Prodcut/]])*100, "")</f>
        <v>1177.306332369013</v>
      </c>
      <c r="AI1872" s="9">
        <f>Orders[[#This Row],[Discount]]</f>
        <v>0.06</v>
      </c>
    </row>
    <row r="1873" spans="1:35">
      <c r="A1873">
        <v>20040</v>
      </c>
      <c r="B1873" t="s">
        <v>28</v>
      </c>
      <c r="C1873" s="9">
        <v>0.1</v>
      </c>
      <c r="D1873" s="7">
        <v>358.3</v>
      </c>
      <c r="E1873">
        <v>13.43</v>
      </c>
      <c r="F1873">
        <v>5.5</v>
      </c>
      <c r="G1873">
        <v>3279</v>
      </c>
      <c r="H1873" t="s">
        <v>2934</v>
      </c>
      <c r="I1873" t="s">
        <v>52</v>
      </c>
      <c r="J1873" t="s">
        <v>43</v>
      </c>
      <c r="K1873" t="s">
        <v>32</v>
      </c>
      <c r="L1873" t="s">
        <v>144</v>
      </c>
      <c r="M1873" t="s">
        <v>62</v>
      </c>
      <c r="N1873" t="s">
        <v>1704</v>
      </c>
      <c r="O1873">
        <v>0.56999999999999995</v>
      </c>
      <c r="P1873" t="s">
        <v>36</v>
      </c>
      <c r="Q1873" t="s">
        <v>139</v>
      </c>
      <c r="R1873" t="s">
        <v>935</v>
      </c>
      <c r="S1873" t="s">
        <v>2605</v>
      </c>
      <c r="T1873">
        <v>29203</v>
      </c>
      <c r="U1873" s="1">
        <v>42100</v>
      </c>
      <c r="V1873" s="1">
        <v>42102</v>
      </c>
      <c r="W1873">
        <v>12</v>
      </c>
      <c r="X1873" s="6">
        <v>157.99</v>
      </c>
      <c r="Y1873">
        <v>90766</v>
      </c>
      <c r="Z1873">
        <v>2</v>
      </c>
      <c r="AA1873" s="10">
        <v>226.78</v>
      </c>
      <c r="AB1873">
        <v>17.55</v>
      </c>
      <c r="AC1873" t="s">
        <v>3061</v>
      </c>
      <c r="AD1873" t="s">
        <v>3070</v>
      </c>
      <c r="AE1873" t="str">
        <f>IF(Orders[[#This Row],[Discount]]&gt;0, "Discounted", "Non-Discounted")</f>
        <v>Discounted</v>
      </c>
      <c r="AF1873">
        <f>IF(Orders[[#This Row],[Profit]]&lt;0,Orders[[#This Row],[Profit]], 0)</f>
        <v>0</v>
      </c>
      <c r="AG1873">
        <f>IF(Orders[[#This Row],[Profit]]&gt;0,Orders[[#This Row],[Profit]], 0)</f>
        <v>358.3</v>
      </c>
      <c r="AH1873" s="7">
        <f>IFERROR((Orders[[#This Row],[Sales]]/Orders[[#This Row],[Profit_Prodcut/]])*100, "")</f>
        <v>44.094334356684342</v>
      </c>
      <c r="AI1873" s="9">
        <f>Orders[[#This Row],[Discount]]</f>
        <v>0.1</v>
      </c>
    </row>
    <row r="1874" spans="1:35">
      <c r="A1874">
        <v>20041</v>
      </c>
      <c r="B1874" t="s">
        <v>28</v>
      </c>
      <c r="C1874" s="9">
        <v>0.01</v>
      </c>
      <c r="D1874" s="7">
        <v>8.32</v>
      </c>
      <c r="E1874">
        <v>125.99</v>
      </c>
      <c r="F1874">
        <v>7.69</v>
      </c>
      <c r="G1874">
        <v>3279</v>
      </c>
      <c r="H1874" t="s">
        <v>2934</v>
      </c>
      <c r="I1874" t="s">
        <v>52</v>
      </c>
      <c r="J1874" t="s">
        <v>43</v>
      </c>
      <c r="K1874" t="s">
        <v>80</v>
      </c>
      <c r="L1874" t="s">
        <v>81</v>
      </c>
      <c r="M1874" t="s">
        <v>62</v>
      </c>
      <c r="N1874" t="s">
        <v>1227</v>
      </c>
      <c r="O1874">
        <v>0.57999999999999996</v>
      </c>
      <c r="P1874" t="s">
        <v>36</v>
      </c>
      <c r="Q1874" t="s">
        <v>139</v>
      </c>
      <c r="R1874" t="s">
        <v>935</v>
      </c>
      <c r="S1874" t="s">
        <v>2605</v>
      </c>
      <c r="T1874">
        <v>29203</v>
      </c>
      <c r="U1874" s="1">
        <v>42100</v>
      </c>
      <c r="V1874" s="1">
        <v>42100</v>
      </c>
      <c r="W1874">
        <v>11</v>
      </c>
      <c r="X1874" s="6">
        <v>1212.8800000000001</v>
      </c>
      <c r="Y1874">
        <v>90766</v>
      </c>
      <c r="Z1874">
        <v>0</v>
      </c>
      <c r="AA1874" s="10">
        <v>0.69</v>
      </c>
      <c r="AB1874">
        <v>12.25</v>
      </c>
      <c r="AC1874" t="s">
        <v>3061</v>
      </c>
      <c r="AD1874" t="s">
        <v>3070</v>
      </c>
      <c r="AE1874" t="str">
        <f>IF(Orders[[#This Row],[Discount]]&gt;0, "Discounted", "Non-Discounted")</f>
        <v>Discounted</v>
      </c>
      <c r="AF1874">
        <f>IF(Orders[[#This Row],[Profit]]&lt;0,Orders[[#This Row],[Profit]], 0)</f>
        <v>0</v>
      </c>
      <c r="AG1874">
        <f>IF(Orders[[#This Row],[Profit]]&gt;0,Orders[[#This Row],[Profit]], 0)</f>
        <v>8.32</v>
      </c>
      <c r="AH1874" s="7">
        <f>IFERROR((Orders[[#This Row],[Sales]]/Orders[[#This Row],[Profit_Prodcut/]])*100, "")</f>
        <v>14577.884615384615</v>
      </c>
      <c r="AI1874" s="9">
        <f>Orders[[#This Row],[Discount]]</f>
        <v>0.01</v>
      </c>
    </row>
    <row r="1875" spans="1:35">
      <c r="A1875">
        <v>21620</v>
      </c>
      <c r="B1875" t="s">
        <v>59</v>
      </c>
      <c r="C1875" s="9">
        <v>0.01</v>
      </c>
      <c r="D1875" s="7">
        <v>24.02</v>
      </c>
      <c r="E1875">
        <v>45.99</v>
      </c>
      <c r="F1875">
        <v>4.99</v>
      </c>
      <c r="G1875">
        <v>3279</v>
      </c>
      <c r="H1875" t="s">
        <v>2934</v>
      </c>
      <c r="I1875" t="s">
        <v>52</v>
      </c>
      <c r="J1875" t="s">
        <v>43</v>
      </c>
      <c r="K1875" t="s">
        <v>80</v>
      </c>
      <c r="L1875" t="s">
        <v>81</v>
      </c>
      <c r="M1875" t="s">
        <v>62</v>
      </c>
      <c r="N1875" t="s">
        <v>1117</v>
      </c>
      <c r="O1875">
        <v>0.56000000000000005</v>
      </c>
      <c r="P1875" t="s">
        <v>36</v>
      </c>
      <c r="Q1875" t="s">
        <v>139</v>
      </c>
      <c r="R1875" t="s">
        <v>935</v>
      </c>
      <c r="S1875" t="s">
        <v>2605</v>
      </c>
      <c r="T1875">
        <v>29203</v>
      </c>
      <c r="U1875" s="1">
        <v>42077</v>
      </c>
      <c r="V1875" s="1">
        <v>42079</v>
      </c>
      <c r="W1875">
        <v>3</v>
      </c>
      <c r="X1875" s="6">
        <v>125.19</v>
      </c>
      <c r="Y1875">
        <v>90767</v>
      </c>
      <c r="Z1875">
        <v>2</v>
      </c>
      <c r="AA1875" s="10">
        <v>19.190000000000001</v>
      </c>
      <c r="AB1875">
        <v>1.26</v>
      </c>
      <c r="AC1875" t="s">
        <v>3062</v>
      </c>
      <c r="AD1875" t="s">
        <v>3070</v>
      </c>
      <c r="AE1875" t="str">
        <f>IF(Orders[[#This Row],[Discount]]&gt;0, "Discounted", "Non-Discounted")</f>
        <v>Discounted</v>
      </c>
      <c r="AF1875">
        <f>IF(Orders[[#This Row],[Profit]]&lt;0,Orders[[#This Row],[Profit]], 0)</f>
        <v>0</v>
      </c>
      <c r="AG1875">
        <f>IF(Orders[[#This Row],[Profit]]&gt;0,Orders[[#This Row],[Profit]], 0)</f>
        <v>24.02</v>
      </c>
      <c r="AH1875" s="7">
        <f>IFERROR((Orders[[#This Row],[Sales]]/Orders[[#This Row],[Profit_Prodcut/]])*100, "")</f>
        <v>521.19067443796837</v>
      </c>
      <c r="AI1875" s="9">
        <f>Orders[[#This Row],[Discount]]</f>
        <v>0.01</v>
      </c>
    </row>
    <row r="1876" spans="1:35">
      <c r="A1876">
        <v>23022</v>
      </c>
      <c r="B1876" t="s">
        <v>50</v>
      </c>
      <c r="C1876" s="9">
        <v>0.05</v>
      </c>
      <c r="D1876" s="7">
        <v>-269.76</v>
      </c>
      <c r="E1876">
        <v>363.25</v>
      </c>
      <c r="F1876">
        <v>19.989999999999998</v>
      </c>
      <c r="G1876">
        <v>3283</v>
      </c>
      <c r="H1876" t="s">
        <v>2936</v>
      </c>
      <c r="I1876" t="s">
        <v>30</v>
      </c>
      <c r="J1876" t="s">
        <v>31</v>
      </c>
      <c r="K1876" t="s">
        <v>32</v>
      </c>
      <c r="L1876" t="s">
        <v>260</v>
      </c>
      <c r="M1876" t="s">
        <v>62</v>
      </c>
      <c r="N1876" t="s">
        <v>1255</v>
      </c>
      <c r="O1876">
        <v>0.56999999999999995</v>
      </c>
      <c r="P1876" t="s">
        <v>36</v>
      </c>
      <c r="Q1876" t="s">
        <v>139</v>
      </c>
      <c r="R1876" t="s">
        <v>365</v>
      </c>
      <c r="S1876" t="s">
        <v>2937</v>
      </c>
      <c r="T1876">
        <v>33156</v>
      </c>
      <c r="U1876" s="1">
        <v>42115</v>
      </c>
      <c r="V1876" s="1">
        <v>42115</v>
      </c>
      <c r="W1876">
        <v>5</v>
      </c>
      <c r="X1876" s="6">
        <v>1867.04</v>
      </c>
      <c r="Y1876">
        <v>90752</v>
      </c>
      <c r="Z1876">
        <v>0</v>
      </c>
      <c r="AA1876" s="10">
        <v>-14.45</v>
      </c>
      <c r="AB1876">
        <v>98.27</v>
      </c>
      <c r="AC1876" t="s">
        <v>3061</v>
      </c>
      <c r="AD1876" t="s">
        <v>3070</v>
      </c>
      <c r="AE1876" t="str">
        <f>IF(Orders[[#This Row],[Discount]]&gt;0, "Discounted", "Non-Discounted")</f>
        <v>Discounted</v>
      </c>
      <c r="AF1876">
        <f>IF(Orders[[#This Row],[Profit]]&lt;0,Orders[[#This Row],[Profit]], 0)</f>
        <v>-269.76</v>
      </c>
      <c r="AG1876">
        <f>IF(Orders[[#This Row],[Profit]]&gt;0,Orders[[#This Row],[Profit]], 0)</f>
        <v>0</v>
      </c>
      <c r="AH1876" s="7" t="str">
        <f>IFERROR((Orders[[#This Row],[Sales]]/Orders[[#This Row],[Profit_Prodcut/]])*100, "")</f>
        <v/>
      </c>
      <c r="AI1876" s="9">
        <f>Orders[[#This Row],[Discount]]</f>
        <v>0.05</v>
      </c>
    </row>
    <row r="1877" spans="1:35">
      <c r="A1877">
        <v>23211</v>
      </c>
      <c r="B1877" t="s">
        <v>28</v>
      </c>
      <c r="C1877" s="9">
        <v>0.03</v>
      </c>
      <c r="D1877" s="7">
        <v>710.81</v>
      </c>
      <c r="E1877">
        <v>17.48</v>
      </c>
      <c r="F1877">
        <v>1.99</v>
      </c>
      <c r="G1877">
        <v>3283</v>
      </c>
      <c r="H1877" t="s">
        <v>2936</v>
      </c>
      <c r="I1877" t="s">
        <v>52</v>
      </c>
      <c r="J1877" t="s">
        <v>31</v>
      </c>
      <c r="K1877" t="s">
        <v>80</v>
      </c>
      <c r="L1877" t="s">
        <v>183</v>
      </c>
      <c r="M1877" t="s">
        <v>54</v>
      </c>
      <c r="N1877" t="s">
        <v>364</v>
      </c>
      <c r="O1877">
        <v>0.45</v>
      </c>
      <c r="P1877" t="s">
        <v>36</v>
      </c>
      <c r="Q1877" t="s">
        <v>139</v>
      </c>
      <c r="R1877" t="s">
        <v>365</v>
      </c>
      <c r="S1877" t="s">
        <v>2937</v>
      </c>
      <c r="T1877">
        <v>33156</v>
      </c>
      <c r="U1877" s="1">
        <v>42134</v>
      </c>
      <c r="V1877" s="1">
        <v>42135</v>
      </c>
      <c r="W1877">
        <v>31</v>
      </c>
      <c r="X1877" s="6">
        <v>537.79999999999995</v>
      </c>
      <c r="Y1877">
        <v>90753</v>
      </c>
      <c r="Z1877">
        <v>1</v>
      </c>
      <c r="AA1877" s="10">
        <v>132.16999999999999</v>
      </c>
      <c r="AB1877">
        <v>16.63</v>
      </c>
      <c r="AC1877" t="s">
        <v>3060</v>
      </c>
      <c r="AD1877" t="s">
        <v>3070</v>
      </c>
      <c r="AE1877" t="str">
        <f>IF(Orders[[#This Row],[Discount]]&gt;0, "Discounted", "Non-Discounted")</f>
        <v>Discounted</v>
      </c>
      <c r="AF1877">
        <f>IF(Orders[[#This Row],[Profit]]&lt;0,Orders[[#This Row],[Profit]], 0)</f>
        <v>0</v>
      </c>
      <c r="AG1877">
        <f>IF(Orders[[#This Row],[Profit]]&gt;0,Orders[[#This Row],[Profit]], 0)</f>
        <v>710.81</v>
      </c>
      <c r="AH1877" s="7">
        <f>IFERROR((Orders[[#This Row],[Sales]]/Orders[[#This Row],[Profit_Prodcut/]])*100, "")</f>
        <v>75.660162349995076</v>
      </c>
      <c r="AI1877" s="9">
        <f>Orders[[#This Row],[Discount]]</f>
        <v>0.03</v>
      </c>
    </row>
    <row r="1878" spans="1:35">
      <c r="A1878">
        <v>26141</v>
      </c>
      <c r="B1878" t="s">
        <v>28</v>
      </c>
      <c r="C1878" s="9">
        <v>0.05</v>
      </c>
      <c r="D1878" s="7">
        <v>-2133.2800000000002</v>
      </c>
      <c r="E1878">
        <v>19.23</v>
      </c>
      <c r="F1878">
        <v>6.15</v>
      </c>
      <c r="G1878">
        <v>3284</v>
      </c>
      <c r="H1878" t="s">
        <v>2938</v>
      </c>
      <c r="I1878" t="s">
        <v>30</v>
      </c>
      <c r="J1878" t="s">
        <v>31</v>
      </c>
      <c r="K1878" t="s">
        <v>44</v>
      </c>
      <c r="L1878" t="s">
        <v>53</v>
      </c>
      <c r="M1878" t="s">
        <v>54</v>
      </c>
      <c r="N1878" t="s">
        <v>475</v>
      </c>
      <c r="O1878">
        <v>0.44</v>
      </c>
      <c r="P1878" t="s">
        <v>36</v>
      </c>
      <c r="Q1878" t="s">
        <v>139</v>
      </c>
      <c r="R1878" t="s">
        <v>365</v>
      </c>
      <c r="S1878" t="s">
        <v>2939</v>
      </c>
      <c r="T1878">
        <v>34741</v>
      </c>
      <c r="U1878" s="1">
        <v>42055</v>
      </c>
      <c r="V1878" s="1">
        <v>42057</v>
      </c>
      <c r="W1878">
        <v>6</v>
      </c>
      <c r="X1878" s="6">
        <v>119.78</v>
      </c>
      <c r="Y1878">
        <v>90751</v>
      </c>
      <c r="Z1878">
        <v>2</v>
      </c>
      <c r="AA1878" s="10">
        <v>-1781</v>
      </c>
      <c r="AB1878">
        <v>6.3</v>
      </c>
      <c r="AC1878" t="s">
        <v>3059</v>
      </c>
      <c r="AD1878" t="s">
        <v>3070</v>
      </c>
      <c r="AE1878" t="str">
        <f>IF(Orders[[#This Row],[Discount]]&gt;0, "Discounted", "Non-Discounted")</f>
        <v>Discounted</v>
      </c>
      <c r="AF1878">
        <f>IF(Orders[[#This Row],[Profit]]&lt;0,Orders[[#This Row],[Profit]], 0)</f>
        <v>-2133.2800000000002</v>
      </c>
      <c r="AG1878">
        <f>IF(Orders[[#This Row],[Profit]]&gt;0,Orders[[#This Row],[Profit]], 0)</f>
        <v>0</v>
      </c>
      <c r="AH1878" s="7" t="str">
        <f>IFERROR((Orders[[#This Row],[Sales]]/Orders[[#This Row],[Profit_Prodcut/]])*100, "")</f>
        <v/>
      </c>
      <c r="AI1878" s="9">
        <f>Orders[[#This Row],[Discount]]</f>
        <v>0.05</v>
      </c>
    </row>
    <row r="1879" spans="1:35">
      <c r="A1879">
        <v>20350</v>
      </c>
      <c r="B1879" t="s">
        <v>40</v>
      </c>
      <c r="C1879" s="9">
        <v>0.06</v>
      </c>
      <c r="D1879" s="7">
        <v>80.069999999999993</v>
      </c>
      <c r="E1879">
        <v>1.7</v>
      </c>
      <c r="F1879">
        <v>1.99</v>
      </c>
      <c r="G1879">
        <v>3285</v>
      </c>
      <c r="H1879" t="s">
        <v>2940</v>
      </c>
      <c r="I1879" t="s">
        <v>52</v>
      </c>
      <c r="J1879" t="s">
        <v>117</v>
      </c>
      <c r="K1879" t="s">
        <v>80</v>
      </c>
      <c r="L1879" t="s">
        <v>183</v>
      </c>
      <c r="M1879" t="s">
        <v>54</v>
      </c>
      <c r="N1879" t="s">
        <v>817</v>
      </c>
      <c r="O1879">
        <v>0.51</v>
      </c>
      <c r="P1879" t="s">
        <v>36</v>
      </c>
      <c r="Q1879" t="s">
        <v>139</v>
      </c>
      <c r="R1879" t="s">
        <v>140</v>
      </c>
      <c r="S1879" t="s">
        <v>2941</v>
      </c>
      <c r="T1879">
        <v>20170</v>
      </c>
      <c r="U1879" s="1">
        <v>42010</v>
      </c>
      <c r="V1879" s="1">
        <v>42011</v>
      </c>
      <c r="W1879">
        <v>7</v>
      </c>
      <c r="X1879" s="6">
        <v>12.15</v>
      </c>
      <c r="Y1879">
        <v>90750</v>
      </c>
      <c r="Z1879">
        <v>1</v>
      </c>
      <c r="AA1879" s="10">
        <v>659.02</v>
      </c>
      <c r="AB1879">
        <v>0.78</v>
      </c>
      <c r="AC1879" t="s">
        <v>3057</v>
      </c>
      <c r="AD1879" t="s">
        <v>3070</v>
      </c>
      <c r="AE1879" t="str">
        <f>IF(Orders[[#This Row],[Discount]]&gt;0, "Discounted", "Non-Discounted")</f>
        <v>Discounted</v>
      </c>
      <c r="AF1879">
        <f>IF(Orders[[#This Row],[Profit]]&lt;0,Orders[[#This Row],[Profit]], 0)</f>
        <v>0</v>
      </c>
      <c r="AG1879">
        <f>IF(Orders[[#This Row],[Profit]]&gt;0,Orders[[#This Row],[Profit]], 0)</f>
        <v>80.069999999999993</v>
      </c>
      <c r="AH1879" s="7">
        <f>IFERROR((Orders[[#This Row],[Sales]]/Orders[[#This Row],[Profit_Prodcut/]])*100, "")</f>
        <v>15.174222555264146</v>
      </c>
      <c r="AI1879" s="9">
        <f>Orders[[#This Row],[Discount]]</f>
        <v>0.06</v>
      </c>
    </row>
    <row r="1880" spans="1:35">
      <c r="A1880">
        <v>20351</v>
      </c>
      <c r="B1880" t="s">
        <v>40</v>
      </c>
      <c r="C1880" s="9">
        <v>0.01</v>
      </c>
      <c r="D1880" s="7">
        <v>896.41</v>
      </c>
      <c r="E1880">
        <v>30.98</v>
      </c>
      <c r="F1880">
        <v>5.09</v>
      </c>
      <c r="G1880">
        <v>3285</v>
      </c>
      <c r="H1880" t="s">
        <v>2940</v>
      </c>
      <c r="I1880" t="s">
        <v>52</v>
      </c>
      <c r="J1880" t="s">
        <v>117</v>
      </c>
      <c r="K1880" t="s">
        <v>32</v>
      </c>
      <c r="L1880" t="s">
        <v>96</v>
      </c>
      <c r="M1880" t="s">
        <v>62</v>
      </c>
      <c r="N1880" t="s">
        <v>2942</v>
      </c>
      <c r="O1880">
        <v>0.4</v>
      </c>
      <c r="P1880" t="s">
        <v>36</v>
      </c>
      <c r="Q1880" t="s">
        <v>139</v>
      </c>
      <c r="R1880" t="s">
        <v>140</v>
      </c>
      <c r="S1880" t="s">
        <v>2941</v>
      </c>
      <c r="T1880">
        <v>20170</v>
      </c>
      <c r="U1880" s="1">
        <v>42010</v>
      </c>
      <c r="V1880" s="1">
        <v>42012</v>
      </c>
      <c r="W1880">
        <v>9</v>
      </c>
      <c r="X1880" s="6">
        <v>288.42</v>
      </c>
      <c r="Y1880">
        <v>90750</v>
      </c>
      <c r="Z1880">
        <v>2</v>
      </c>
      <c r="AA1880" s="10">
        <v>310.8</v>
      </c>
      <c r="AB1880">
        <v>2.91</v>
      </c>
      <c r="AC1880" t="s">
        <v>3057</v>
      </c>
      <c r="AD1880" t="s">
        <v>3070</v>
      </c>
      <c r="AE1880" t="str">
        <f>IF(Orders[[#This Row],[Discount]]&gt;0, "Discounted", "Non-Discounted")</f>
        <v>Discounted</v>
      </c>
      <c r="AF1880">
        <f>IF(Orders[[#This Row],[Profit]]&lt;0,Orders[[#This Row],[Profit]], 0)</f>
        <v>0</v>
      </c>
      <c r="AG1880">
        <f>IF(Orders[[#This Row],[Profit]]&gt;0,Orders[[#This Row],[Profit]], 0)</f>
        <v>896.41</v>
      </c>
      <c r="AH1880" s="7">
        <f>IFERROR((Orders[[#This Row],[Sales]]/Orders[[#This Row],[Profit_Prodcut/]])*100, "")</f>
        <v>32.175009203377918</v>
      </c>
      <c r="AI1880" s="9">
        <f>Orders[[#This Row],[Discount]]</f>
        <v>0.01</v>
      </c>
    </row>
    <row r="1881" spans="1:35">
      <c r="A1881">
        <v>21567</v>
      </c>
      <c r="B1881" t="s">
        <v>109</v>
      </c>
      <c r="C1881" s="9">
        <v>0.08</v>
      </c>
      <c r="D1881" s="7">
        <v>352.88</v>
      </c>
      <c r="E1881">
        <v>30.56</v>
      </c>
      <c r="F1881">
        <v>2.99</v>
      </c>
      <c r="G1881">
        <v>3287</v>
      </c>
      <c r="H1881" t="s">
        <v>2943</v>
      </c>
      <c r="I1881" t="s">
        <v>52</v>
      </c>
      <c r="J1881" t="s">
        <v>61</v>
      </c>
      <c r="K1881" t="s">
        <v>32</v>
      </c>
      <c r="L1881" t="s">
        <v>112</v>
      </c>
      <c r="M1881" t="s">
        <v>62</v>
      </c>
      <c r="N1881" t="s">
        <v>2582</v>
      </c>
      <c r="O1881">
        <v>0.35</v>
      </c>
      <c r="P1881" t="s">
        <v>36</v>
      </c>
      <c r="Q1881" t="s">
        <v>37</v>
      </c>
      <c r="R1881" t="s">
        <v>48</v>
      </c>
      <c r="S1881" t="s">
        <v>2944</v>
      </c>
      <c r="T1881">
        <v>95746</v>
      </c>
      <c r="U1881" s="1">
        <v>42149</v>
      </c>
      <c r="V1881" s="1">
        <v>42151</v>
      </c>
      <c r="W1881">
        <v>17</v>
      </c>
      <c r="X1881" s="6">
        <v>511.42</v>
      </c>
      <c r="Y1881">
        <v>89897</v>
      </c>
      <c r="Z1881">
        <v>2</v>
      </c>
      <c r="AA1881" s="10">
        <v>69</v>
      </c>
      <c r="AB1881">
        <v>44.47</v>
      </c>
      <c r="AC1881" t="s">
        <v>3060</v>
      </c>
      <c r="AD1881" t="s">
        <v>3070</v>
      </c>
      <c r="AE1881" t="str">
        <f>IF(Orders[[#This Row],[Discount]]&gt;0, "Discounted", "Non-Discounted")</f>
        <v>Discounted</v>
      </c>
      <c r="AF1881">
        <f>IF(Orders[[#This Row],[Profit]]&lt;0,Orders[[#This Row],[Profit]], 0)</f>
        <v>0</v>
      </c>
      <c r="AG1881">
        <f>IF(Orders[[#This Row],[Profit]]&gt;0,Orders[[#This Row],[Profit]], 0)</f>
        <v>352.88</v>
      </c>
      <c r="AH1881" s="7">
        <f>IFERROR((Orders[[#This Row],[Sales]]/Orders[[#This Row],[Profit_Prodcut/]])*100, "")</f>
        <v>144.92745409204261</v>
      </c>
      <c r="AI1881" s="9">
        <f>Orders[[#This Row],[Discount]]</f>
        <v>0.08</v>
      </c>
    </row>
    <row r="1882" spans="1:35">
      <c r="A1882">
        <v>23198</v>
      </c>
      <c r="B1882" t="s">
        <v>109</v>
      </c>
      <c r="C1882" s="9">
        <v>0.04</v>
      </c>
      <c r="D1882" s="7">
        <v>68.680000000000007</v>
      </c>
      <c r="E1882">
        <v>33.89</v>
      </c>
      <c r="F1882">
        <v>5.0999999999999996</v>
      </c>
      <c r="G1882">
        <v>3303</v>
      </c>
      <c r="H1882" t="s">
        <v>2945</v>
      </c>
      <c r="I1882" t="s">
        <v>52</v>
      </c>
      <c r="J1882" t="s">
        <v>43</v>
      </c>
      <c r="K1882" t="s">
        <v>32</v>
      </c>
      <c r="L1882" t="s">
        <v>144</v>
      </c>
      <c r="M1882" t="s">
        <v>62</v>
      </c>
      <c r="N1882" t="s">
        <v>2794</v>
      </c>
      <c r="O1882">
        <v>0.6</v>
      </c>
      <c r="P1882" t="s">
        <v>36</v>
      </c>
      <c r="Q1882" t="s">
        <v>139</v>
      </c>
      <c r="R1882" t="s">
        <v>365</v>
      </c>
      <c r="S1882" t="s">
        <v>2946</v>
      </c>
      <c r="T1882">
        <v>33461</v>
      </c>
      <c r="U1882" s="1">
        <v>42011</v>
      </c>
      <c r="V1882" s="1">
        <v>42016</v>
      </c>
      <c r="W1882">
        <v>6</v>
      </c>
      <c r="X1882" s="6">
        <v>200.64</v>
      </c>
      <c r="Y1882">
        <v>87795</v>
      </c>
      <c r="Z1882">
        <v>5</v>
      </c>
      <c r="AA1882" s="10">
        <v>34.229999999999997</v>
      </c>
      <c r="AB1882">
        <v>8.36</v>
      </c>
      <c r="AC1882" t="s">
        <v>3057</v>
      </c>
      <c r="AD1882" t="s">
        <v>3070</v>
      </c>
      <c r="AE1882" t="str">
        <f>IF(Orders[[#This Row],[Discount]]&gt;0, "Discounted", "Non-Discounted")</f>
        <v>Discounted</v>
      </c>
      <c r="AF1882">
        <f>IF(Orders[[#This Row],[Profit]]&lt;0,Orders[[#This Row],[Profit]], 0)</f>
        <v>0</v>
      </c>
      <c r="AG1882">
        <f>IF(Orders[[#This Row],[Profit]]&gt;0,Orders[[#This Row],[Profit]], 0)</f>
        <v>68.680000000000007</v>
      </c>
      <c r="AH1882" s="7">
        <f>IFERROR((Orders[[#This Row],[Sales]]/Orders[[#This Row],[Profit_Prodcut/]])*100, "")</f>
        <v>292.13744903902148</v>
      </c>
      <c r="AI1882" s="9">
        <f>Orders[[#This Row],[Discount]]</f>
        <v>0.04</v>
      </c>
    </row>
    <row r="1883" spans="1:35">
      <c r="A1883">
        <v>20447</v>
      </c>
      <c r="B1883" t="s">
        <v>59</v>
      </c>
      <c r="C1883" s="9">
        <v>0.06</v>
      </c>
      <c r="D1883" s="7">
        <v>-15.92</v>
      </c>
      <c r="E1883">
        <v>11.33</v>
      </c>
      <c r="F1883">
        <v>6.12</v>
      </c>
      <c r="G1883">
        <v>3306</v>
      </c>
      <c r="H1883" t="s">
        <v>2947</v>
      </c>
      <c r="I1883" t="s">
        <v>52</v>
      </c>
      <c r="J1883" t="s">
        <v>61</v>
      </c>
      <c r="K1883" t="s">
        <v>32</v>
      </c>
      <c r="L1883" t="s">
        <v>260</v>
      </c>
      <c r="M1883" t="s">
        <v>89</v>
      </c>
      <c r="N1883" t="s">
        <v>2151</v>
      </c>
      <c r="O1883">
        <v>0.42</v>
      </c>
      <c r="P1883" t="s">
        <v>36</v>
      </c>
      <c r="Q1883" t="s">
        <v>56</v>
      </c>
      <c r="R1883" t="s">
        <v>231</v>
      </c>
      <c r="S1883" t="s">
        <v>2948</v>
      </c>
      <c r="T1883">
        <v>6320</v>
      </c>
      <c r="U1883" s="1">
        <v>42095</v>
      </c>
      <c r="V1883" s="1">
        <v>42097</v>
      </c>
      <c r="W1883">
        <v>1</v>
      </c>
      <c r="X1883" s="6">
        <v>17.62</v>
      </c>
      <c r="Y1883">
        <v>90461</v>
      </c>
      <c r="Z1883">
        <v>2</v>
      </c>
      <c r="AA1883" s="10">
        <v>-90.35</v>
      </c>
      <c r="AB1883">
        <v>1.1200000000000001</v>
      </c>
      <c r="AC1883" t="s">
        <v>3061</v>
      </c>
      <c r="AD1883" t="s">
        <v>3070</v>
      </c>
      <c r="AE1883" t="str">
        <f>IF(Orders[[#This Row],[Discount]]&gt;0, "Discounted", "Non-Discounted")</f>
        <v>Discounted</v>
      </c>
      <c r="AF1883">
        <f>IF(Orders[[#This Row],[Profit]]&lt;0,Orders[[#This Row],[Profit]], 0)</f>
        <v>-15.92</v>
      </c>
      <c r="AG1883">
        <f>IF(Orders[[#This Row],[Profit]]&gt;0,Orders[[#This Row],[Profit]], 0)</f>
        <v>0</v>
      </c>
      <c r="AH1883" s="7" t="str">
        <f>IFERROR((Orders[[#This Row],[Sales]]/Orders[[#This Row],[Profit_Prodcut/]])*100, "")</f>
        <v/>
      </c>
      <c r="AI1883" s="9">
        <f>Orders[[#This Row],[Discount]]</f>
        <v>0.06</v>
      </c>
    </row>
    <row r="1884" spans="1:35">
      <c r="A1884">
        <v>22732</v>
      </c>
      <c r="B1884" t="s">
        <v>109</v>
      </c>
      <c r="C1884" s="9">
        <v>7.0000000000000007E-2</v>
      </c>
      <c r="D1884" s="7">
        <v>-114.2</v>
      </c>
      <c r="E1884">
        <v>16.739999999999998</v>
      </c>
      <c r="F1884">
        <v>7.04</v>
      </c>
      <c r="G1884">
        <v>3307</v>
      </c>
      <c r="H1884" t="s">
        <v>2949</v>
      </c>
      <c r="I1884" t="s">
        <v>52</v>
      </c>
      <c r="J1884" t="s">
        <v>61</v>
      </c>
      <c r="K1884" t="s">
        <v>32</v>
      </c>
      <c r="L1884" t="s">
        <v>144</v>
      </c>
      <c r="M1884" t="s">
        <v>62</v>
      </c>
      <c r="N1884" t="s">
        <v>2950</v>
      </c>
      <c r="O1884">
        <v>0.81</v>
      </c>
      <c r="P1884" t="s">
        <v>36</v>
      </c>
      <c r="Q1884" t="s">
        <v>56</v>
      </c>
      <c r="R1884" t="s">
        <v>196</v>
      </c>
      <c r="S1884" t="s">
        <v>2951</v>
      </c>
      <c r="T1884">
        <v>1001</v>
      </c>
      <c r="U1884" s="1">
        <v>42030</v>
      </c>
      <c r="V1884" s="1">
        <v>42037</v>
      </c>
      <c r="W1884">
        <v>5</v>
      </c>
      <c r="X1884" s="6">
        <v>80.58</v>
      </c>
      <c r="Y1884">
        <v>90462</v>
      </c>
      <c r="Z1884">
        <v>7</v>
      </c>
      <c r="AA1884" s="10">
        <v>-141.72</v>
      </c>
      <c r="AB1884">
        <v>6.07</v>
      </c>
      <c r="AC1884" t="s">
        <v>3057</v>
      </c>
      <c r="AD1884" t="s">
        <v>3070</v>
      </c>
      <c r="AE1884" t="str">
        <f>IF(Orders[[#This Row],[Discount]]&gt;0, "Discounted", "Non-Discounted")</f>
        <v>Discounted</v>
      </c>
      <c r="AF1884">
        <f>IF(Orders[[#This Row],[Profit]]&lt;0,Orders[[#This Row],[Profit]], 0)</f>
        <v>-114.2</v>
      </c>
      <c r="AG1884">
        <f>IF(Orders[[#This Row],[Profit]]&gt;0,Orders[[#This Row],[Profit]], 0)</f>
        <v>0</v>
      </c>
      <c r="AH1884" s="7" t="str">
        <f>IFERROR((Orders[[#This Row],[Sales]]/Orders[[#This Row],[Profit_Prodcut/]])*100, "")</f>
        <v/>
      </c>
      <c r="AI1884" s="9">
        <f>Orders[[#This Row],[Discount]]</f>
        <v>7.0000000000000007E-2</v>
      </c>
    </row>
    <row r="1885" spans="1:35">
      <c r="A1885">
        <v>23451</v>
      </c>
      <c r="B1885" t="s">
        <v>50</v>
      </c>
      <c r="C1885" s="9">
        <v>0.1</v>
      </c>
      <c r="D1885" s="7">
        <v>-25</v>
      </c>
      <c r="E1885">
        <v>6.64</v>
      </c>
      <c r="F1885">
        <v>54.95</v>
      </c>
      <c r="G1885">
        <v>3309</v>
      </c>
      <c r="H1885" t="s">
        <v>2952</v>
      </c>
      <c r="I1885" t="s">
        <v>52</v>
      </c>
      <c r="J1885" t="s">
        <v>61</v>
      </c>
      <c r="K1885" t="s">
        <v>44</v>
      </c>
      <c r="L1885" t="s">
        <v>53</v>
      </c>
      <c r="M1885" t="s">
        <v>54</v>
      </c>
      <c r="N1885" t="s">
        <v>2953</v>
      </c>
      <c r="O1885">
        <v>0.37</v>
      </c>
      <c r="P1885" t="s">
        <v>36</v>
      </c>
      <c r="Q1885" t="s">
        <v>56</v>
      </c>
      <c r="R1885" t="s">
        <v>196</v>
      </c>
      <c r="S1885" t="s">
        <v>2954</v>
      </c>
      <c r="T1885">
        <v>1760</v>
      </c>
      <c r="U1885" s="1">
        <v>42087</v>
      </c>
      <c r="V1885" s="1">
        <v>42089</v>
      </c>
      <c r="W1885">
        <v>4</v>
      </c>
      <c r="X1885" s="6">
        <v>25.31</v>
      </c>
      <c r="Y1885">
        <v>90460</v>
      </c>
      <c r="Z1885">
        <v>2</v>
      </c>
      <c r="AA1885" s="10">
        <v>-98.78</v>
      </c>
      <c r="AB1885">
        <v>2.81</v>
      </c>
      <c r="AC1885" t="s">
        <v>3062</v>
      </c>
      <c r="AD1885" t="s">
        <v>3070</v>
      </c>
      <c r="AE1885" t="str">
        <f>IF(Orders[[#This Row],[Discount]]&gt;0, "Discounted", "Non-Discounted")</f>
        <v>Discounted</v>
      </c>
      <c r="AF1885">
        <f>IF(Orders[[#This Row],[Profit]]&lt;0,Orders[[#This Row],[Profit]], 0)</f>
        <v>-25</v>
      </c>
      <c r="AG1885">
        <f>IF(Orders[[#This Row],[Profit]]&gt;0,Orders[[#This Row],[Profit]], 0)</f>
        <v>0</v>
      </c>
      <c r="AH1885" s="7" t="str">
        <f>IFERROR((Orders[[#This Row],[Sales]]/Orders[[#This Row],[Profit_Prodcut/]])*100, "")</f>
        <v/>
      </c>
      <c r="AI1885" s="9">
        <f>Orders[[#This Row],[Discount]]</f>
        <v>0.1</v>
      </c>
    </row>
    <row r="1886" spans="1:35">
      <c r="A1886">
        <v>23452</v>
      </c>
      <c r="B1886" t="s">
        <v>50</v>
      </c>
      <c r="C1886" s="9">
        <v>0.05</v>
      </c>
      <c r="D1886" s="7">
        <v>255.15</v>
      </c>
      <c r="E1886">
        <v>90.48</v>
      </c>
      <c r="F1886">
        <v>19.989999999999998</v>
      </c>
      <c r="G1886">
        <v>3310</v>
      </c>
      <c r="H1886" t="s">
        <v>2955</v>
      </c>
      <c r="I1886" t="s">
        <v>52</v>
      </c>
      <c r="J1886" t="s">
        <v>61</v>
      </c>
      <c r="K1886" t="s">
        <v>32</v>
      </c>
      <c r="L1886" t="s">
        <v>72</v>
      </c>
      <c r="M1886" t="s">
        <v>62</v>
      </c>
      <c r="N1886" t="s">
        <v>1842</v>
      </c>
      <c r="O1886">
        <v>0.4</v>
      </c>
      <c r="P1886" t="s">
        <v>36</v>
      </c>
      <c r="Q1886" t="s">
        <v>56</v>
      </c>
      <c r="R1886" t="s">
        <v>196</v>
      </c>
      <c r="S1886" t="s">
        <v>2956</v>
      </c>
      <c r="T1886">
        <v>2563</v>
      </c>
      <c r="U1886" s="1">
        <v>42087</v>
      </c>
      <c r="V1886" s="1">
        <v>42088</v>
      </c>
      <c r="W1886">
        <v>4</v>
      </c>
      <c r="X1886" s="6">
        <v>369.78</v>
      </c>
      <c r="Y1886">
        <v>90460</v>
      </c>
      <c r="Z1886">
        <v>1</v>
      </c>
      <c r="AA1886" s="10">
        <v>69</v>
      </c>
      <c r="AB1886">
        <v>19.46</v>
      </c>
      <c r="AC1886" t="s">
        <v>3062</v>
      </c>
      <c r="AD1886" t="s">
        <v>3070</v>
      </c>
      <c r="AE1886" t="str">
        <f>IF(Orders[[#This Row],[Discount]]&gt;0, "Discounted", "Non-Discounted")</f>
        <v>Discounted</v>
      </c>
      <c r="AF1886">
        <f>IF(Orders[[#This Row],[Profit]]&lt;0,Orders[[#This Row],[Profit]], 0)</f>
        <v>0</v>
      </c>
      <c r="AG1886">
        <f>IF(Orders[[#This Row],[Profit]]&gt;0,Orders[[#This Row],[Profit]], 0)</f>
        <v>255.15</v>
      </c>
      <c r="AH1886" s="7">
        <f>IFERROR((Orders[[#This Row],[Sales]]/Orders[[#This Row],[Profit_Prodcut/]])*100, "")</f>
        <v>144.9265138154027</v>
      </c>
      <c r="AI1886" s="9">
        <f>Orders[[#This Row],[Discount]]</f>
        <v>0.05</v>
      </c>
    </row>
    <row r="1887" spans="1:35">
      <c r="A1887">
        <v>22734</v>
      </c>
      <c r="B1887" t="s">
        <v>109</v>
      </c>
      <c r="C1887" s="9">
        <v>0.06</v>
      </c>
      <c r="D1887" s="7">
        <v>39.43</v>
      </c>
      <c r="E1887">
        <v>6.45</v>
      </c>
      <c r="F1887">
        <v>1.34</v>
      </c>
      <c r="G1887">
        <v>3311</v>
      </c>
      <c r="H1887" t="s">
        <v>2957</v>
      </c>
      <c r="I1887" t="s">
        <v>52</v>
      </c>
      <c r="J1887" t="s">
        <v>61</v>
      </c>
      <c r="K1887" t="s">
        <v>32</v>
      </c>
      <c r="L1887" t="s">
        <v>96</v>
      </c>
      <c r="M1887" t="s">
        <v>34</v>
      </c>
      <c r="N1887" t="s">
        <v>2765</v>
      </c>
      <c r="O1887">
        <v>0.36</v>
      </c>
      <c r="P1887" t="s">
        <v>36</v>
      </c>
      <c r="Q1887" t="s">
        <v>56</v>
      </c>
      <c r="R1887" t="s">
        <v>196</v>
      </c>
      <c r="S1887" t="s">
        <v>2484</v>
      </c>
      <c r="T1887">
        <v>1890</v>
      </c>
      <c r="U1887" s="1">
        <v>42030</v>
      </c>
      <c r="V1887" s="1">
        <v>42035</v>
      </c>
      <c r="W1887">
        <v>9</v>
      </c>
      <c r="X1887" s="6">
        <v>57.14</v>
      </c>
      <c r="Y1887">
        <v>90462</v>
      </c>
      <c r="Z1887">
        <v>5</v>
      </c>
      <c r="AA1887" s="10">
        <v>69</v>
      </c>
      <c r="AB1887">
        <v>3.65</v>
      </c>
      <c r="AC1887" t="s">
        <v>3057</v>
      </c>
      <c r="AD1887" t="s">
        <v>3070</v>
      </c>
      <c r="AE1887" t="str">
        <f>IF(Orders[[#This Row],[Discount]]&gt;0, "Discounted", "Non-Discounted")</f>
        <v>Discounted</v>
      </c>
      <c r="AF1887">
        <f>IF(Orders[[#This Row],[Profit]]&lt;0,Orders[[#This Row],[Profit]], 0)</f>
        <v>0</v>
      </c>
      <c r="AG1887">
        <f>IF(Orders[[#This Row],[Profit]]&gt;0,Orders[[#This Row],[Profit]], 0)</f>
        <v>39.43</v>
      </c>
      <c r="AH1887" s="7">
        <f>IFERROR((Orders[[#This Row],[Sales]]/Orders[[#This Row],[Profit_Prodcut/]])*100, "")</f>
        <v>144.9150393101699</v>
      </c>
      <c r="AI1887" s="9">
        <f>Orders[[#This Row],[Discount]]</f>
        <v>0.06</v>
      </c>
    </row>
    <row r="1888" spans="1:35">
      <c r="A1888">
        <v>22733</v>
      </c>
      <c r="B1888" t="s">
        <v>109</v>
      </c>
      <c r="C1888" s="9">
        <v>0.05</v>
      </c>
      <c r="D1888" s="7">
        <v>-722.23</v>
      </c>
      <c r="E1888">
        <v>122.99</v>
      </c>
      <c r="F1888">
        <v>70.2</v>
      </c>
      <c r="G1888">
        <v>3314</v>
      </c>
      <c r="H1888" t="s">
        <v>2958</v>
      </c>
      <c r="I1888" t="s">
        <v>42</v>
      </c>
      <c r="J1888" t="s">
        <v>61</v>
      </c>
      <c r="K1888" t="s">
        <v>44</v>
      </c>
      <c r="L1888" t="s">
        <v>45</v>
      </c>
      <c r="M1888" t="s">
        <v>46</v>
      </c>
      <c r="N1888" t="s">
        <v>150</v>
      </c>
      <c r="O1888">
        <v>0.74</v>
      </c>
      <c r="P1888" t="s">
        <v>36</v>
      </c>
      <c r="Q1888" t="s">
        <v>56</v>
      </c>
      <c r="R1888" t="s">
        <v>57</v>
      </c>
      <c r="S1888" t="s">
        <v>276</v>
      </c>
      <c r="T1888">
        <v>7024</v>
      </c>
      <c r="U1888" s="1">
        <v>42030</v>
      </c>
      <c r="V1888" s="1">
        <v>42034</v>
      </c>
      <c r="W1888">
        <v>4</v>
      </c>
      <c r="X1888" s="6">
        <v>498.31</v>
      </c>
      <c r="Y1888">
        <v>90462</v>
      </c>
      <c r="Z1888">
        <v>4</v>
      </c>
      <c r="AA1888" s="10">
        <v>-144.94</v>
      </c>
      <c r="AB1888">
        <v>26.23</v>
      </c>
      <c r="AC1888" t="s">
        <v>3057</v>
      </c>
      <c r="AD1888" t="s">
        <v>3070</v>
      </c>
      <c r="AE1888" t="str">
        <f>IF(Orders[[#This Row],[Discount]]&gt;0, "Discounted", "Non-Discounted")</f>
        <v>Discounted</v>
      </c>
      <c r="AF1888">
        <f>IF(Orders[[#This Row],[Profit]]&lt;0,Orders[[#This Row],[Profit]], 0)</f>
        <v>-722.23</v>
      </c>
      <c r="AG1888">
        <f>IF(Orders[[#This Row],[Profit]]&gt;0,Orders[[#This Row],[Profit]], 0)</f>
        <v>0</v>
      </c>
      <c r="AH1888" s="7" t="str">
        <f>IFERROR((Orders[[#This Row],[Sales]]/Orders[[#This Row],[Profit_Prodcut/]])*100, "")</f>
        <v/>
      </c>
      <c r="AI1888" s="9">
        <f>Orders[[#This Row],[Discount]]</f>
        <v>0.05</v>
      </c>
    </row>
    <row r="1889" spans="1:35">
      <c r="A1889">
        <v>19422</v>
      </c>
      <c r="B1889" t="s">
        <v>109</v>
      </c>
      <c r="C1889" s="9">
        <v>0.03</v>
      </c>
      <c r="D1889" s="7">
        <v>30.02</v>
      </c>
      <c r="E1889">
        <v>20.98</v>
      </c>
      <c r="F1889">
        <v>1.49</v>
      </c>
      <c r="G1889">
        <v>3319</v>
      </c>
      <c r="H1889" t="s">
        <v>2959</v>
      </c>
      <c r="I1889" t="s">
        <v>52</v>
      </c>
      <c r="J1889" t="s">
        <v>61</v>
      </c>
      <c r="K1889" t="s">
        <v>32</v>
      </c>
      <c r="L1889" t="s">
        <v>112</v>
      </c>
      <c r="M1889" t="s">
        <v>62</v>
      </c>
      <c r="N1889" t="s">
        <v>1548</v>
      </c>
      <c r="O1889">
        <v>0.35</v>
      </c>
      <c r="P1889" t="s">
        <v>36</v>
      </c>
      <c r="Q1889" t="s">
        <v>139</v>
      </c>
      <c r="R1889" t="s">
        <v>247</v>
      </c>
      <c r="S1889" t="s">
        <v>2896</v>
      </c>
      <c r="T1889">
        <v>37075</v>
      </c>
      <c r="U1889" s="1">
        <v>42145</v>
      </c>
      <c r="V1889" s="1">
        <v>42145</v>
      </c>
      <c r="W1889">
        <v>20</v>
      </c>
      <c r="X1889" s="6">
        <v>431.43</v>
      </c>
      <c r="Y1889">
        <v>90104</v>
      </c>
      <c r="Z1889">
        <v>0</v>
      </c>
      <c r="AA1889" s="10">
        <v>6.96</v>
      </c>
      <c r="AB1889">
        <v>13.34</v>
      </c>
      <c r="AC1889" t="s">
        <v>3060</v>
      </c>
      <c r="AD1889" t="s">
        <v>3070</v>
      </c>
      <c r="AE1889" t="str">
        <f>IF(Orders[[#This Row],[Discount]]&gt;0, "Discounted", "Non-Discounted")</f>
        <v>Discounted</v>
      </c>
      <c r="AF1889">
        <f>IF(Orders[[#This Row],[Profit]]&lt;0,Orders[[#This Row],[Profit]], 0)</f>
        <v>0</v>
      </c>
      <c r="AG1889">
        <f>IF(Orders[[#This Row],[Profit]]&gt;0,Orders[[#This Row],[Profit]], 0)</f>
        <v>30.02</v>
      </c>
      <c r="AH1889" s="7">
        <f>IFERROR((Orders[[#This Row],[Sales]]/Orders[[#This Row],[Profit_Prodcut/]])*100, "")</f>
        <v>1437.1419053964023</v>
      </c>
      <c r="AI1889" s="9">
        <f>Orders[[#This Row],[Discount]]</f>
        <v>0.03</v>
      </c>
    </row>
    <row r="1890" spans="1:35">
      <c r="A1890">
        <v>20203</v>
      </c>
      <c r="B1890" t="s">
        <v>40</v>
      </c>
      <c r="C1890" s="9">
        <v>0.08</v>
      </c>
      <c r="D1890" s="7">
        <v>0.43</v>
      </c>
      <c r="E1890">
        <v>3.28</v>
      </c>
      <c r="F1890">
        <v>3.97</v>
      </c>
      <c r="G1890">
        <v>3320</v>
      </c>
      <c r="H1890" t="s">
        <v>2960</v>
      </c>
      <c r="I1890" t="s">
        <v>52</v>
      </c>
      <c r="J1890" t="s">
        <v>61</v>
      </c>
      <c r="K1890" t="s">
        <v>32</v>
      </c>
      <c r="L1890" t="s">
        <v>33</v>
      </c>
      <c r="M1890" t="s">
        <v>34</v>
      </c>
      <c r="N1890" t="s">
        <v>1795</v>
      </c>
      <c r="O1890">
        <v>0.56000000000000005</v>
      </c>
      <c r="P1890" t="s">
        <v>36</v>
      </c>
      <c r="Q1890" t="s">
        <v>139</v>
      </c>
      <c r="R1890" t="s">
        <v>247</v>
      </c>
      <c r="S1890" t="s">
        <v>1646</v>
      </c>
      <c r="T1890">
        <v>38301</v>
      </c>
      <c r="U1890" s="1">
        <v>42121</v>
      </c>
      <c r="V1890" s="1">
        <v>42122</v>
      </c>
      <c r="W1890">
        <v>18</v>
      </c>
      <c r="X1890" s="6">
        <v>57.24</v>
      </c>
      <c r="Y1890">
        <v>90103</v>
      </c>
      <c r="Z1890">
        <v>1</v>
      </c>
      <c r="AA1890" s="10">
        <v>0.75</v>
      </c>
      <c r="AB1890">
        <v>4.9800000000000004</v>
      </c>
      <c r="AC1890" t="s">
        <v>3061</v>
      </c>
      <c r="AD1890" t="s">
        <v>3070</v>
      </c>
      <c r="AE1890" t="str">
        <f>IF(Orders[[#This Row],[Discount]]&gt;0, "Discounted", "Non-Discounted")</f>
        <v>Discounted</v>
      </c>
      <c r="AF1890">
        <f>IF(Orders[[#This Row],[Profit]]&lt;0,Orders[[#This Row],[Profit]], 0)</f>
        <v>0</v>
      </c>
      <c r="AG1890">
        <f>IF(Orders[[#This Row],[Profit]]&gt;0,Orders[[#This Row],[Profit]], 0)</f>
        <v>0.43</v>
      </c>
      <c r="AH1890" s="7">
        <f>IFERROR((Orders[[#This Row],[Sales]]/Orders[[#This Row],[Profit_Prodcut/]])*100, "")</f>
        <v>13311.627906976744</v>
      </c>
      <c r="AI1890" s="9">
        <f>Orders[[#This Row],[Discount]]</f>
        <v>0.08</v>
      </c>
    </row>
    <row r="1891" spans="1:35">
      <c r="A1891">
        <v>20204</v>
      </c>
      <c r="B1891" t="s">
        <v>40</v>
      </c>
      <c r="C1891" s="9">
        <v>0.09</v>
      </c>
      <c r="D1891" s="7">
        <v>66.22</v>
      </c>
      <c r="E1891">
        <v>40.97</v>
      </c>
      <c r="F1891">
        <v>8.99</v>
      </c>
      <c r="G1891">
        <v>3320</v>
      </c>
      <c r="H1891" t="s">
        <v>2960</v>
      </c>
      <c r="I1891" t="s">
        <v>30</v>
      </c>
      <c r="J1891" t="s">
        <v>61</v>
      </c>
      <c r="K1891" t="s">
        <v>32</v>
      </c>
      <c r="L1891" t="s">
        <v>33</v>
      </c>
      <c r="M1891" t="s">
        <v>54</v>
      </c>
      <c r="N1891" t="s">
        <v>2447</v>
      </c>
      <c r="O1891">
        <v>0.59</v>
      </c>
      <c r="P1891" t="s">
        <v>36</v>
      </c>
      <c r="Q1891" t="s">
        <v>139</v>
      </c>
      <c r="R1891" t="s">
        <v>247</v>
      </c>
      <c r="S1891" t="s">
        <v>1646</v>
      </c>
      <c r="T1891">
        <v>38301</v>
      </c>
      <c r="U1891" s="1">
        <v>42121</v>
      </c>
      <c r="V1891" s="1">
        <v>42123</v>
      </c>
      <c r="W1891">
        <v>22</v>
      </c>
      <c r="X1891" s="6">
        <v>824.7</v>
      </c>
      <c r="Y1891">
        <v>90103</v>
      </c>
      <c r="Z1891">
        <v>2</v>
      </c>
      <c r="AA1891" s="10">
        <v>8.0299999999999994</v>
      </c>
      <c r="AB1891">
        <v>81.56</v>
      </c>
      <c r="AC1891" t="s">
        <v>3061</v>
      </c>
      <c r="AD1891" t="s">
        <v>3070</v>
      </c>
      <c r="AE1891" t="str">
        <f>IF(Orders[[#This Row],[Discount]]&gt;0, "Discounted", "Non-Discounted")</f>
        <v>Discounted</v>
      </c>
      <c r="AF1891">
        <f>IF(Orders[[#This Row],[Profit]]&lt;0,Orders[[#This Row],[Profit]], 0)</f>
        <v>0</v>
      </c>
      <c r="AG1891">
        <f>IF(Orders[[#This Row],[Profit]]&gt;0,Orders[[#This Row],[Profit]], 0)</f>
        <v>66.22</v>
      </c>
      <c r="AH1891" s="7">
        <f>IFERROR((Orders[[#This Row],[Sales]]/Orders[[#This Row],[Profit_Prodcut/]])*100, "")</f>
        <v>1245.3941407429782</v>
      </c>
      <c r="AI1891" s="9">
        <f>Orders[[#This Row],[Discount]]</f>
        <v>0.09</v>
      </c>
    </row>
    <row r="1892" spans="1:35">
      <c r="A1892">
        <v>25330</v>
      </c>
      <c r="B1892" t="s">
        <v>59</v>
      </c>
      <c r="C1892" s="9">
        <v>0.05</v>
      </c>
      <c r="D1892" s="7">
        <v>-164.18</v>
      </c>
      <c r="E1892">
        <v>6.48</v>
      </c>
      <c r="F1892">
        <v>8.19</v>
      </c>
      <c r="G1892">
        <v>3324</v>
      </c>
      <c r="H1892" t="s">
        <v>2961</v>
      </c>
      <c r="I1892" t="s">
        <v>52</v>
      </c>
      <c r="J1892" t="s">
        <v>117</v>
      </c>
      <c r="K1892" t="s">
        <v>32</v>
      </c>
      <c r="L1892" t="s">
        <v>96</v>
      </c>
      <c r="M1892" t="s">
        <v>62</v>
      </c>
      <c r="N1892" t="s">
        <v>2558</v>
      </c>
      <c r="O1892">
        <v>0.37</v>
      </c>
      <c r="P1892" t="s">
        <v>36</v>
      </c>
      <c r="Q1892" t="s">
        <v>37</v>
      </c>
      <c r="R1892" t="s">
        <v>381</v>
      </c>
      <c r="S1892" t="s">
        <v>2962</v>
      </c>
      <c r="T1892">
        <v>85335</v>
      </c>
      <c r="U1892" s="1">
        <v>42047</v>
      </c>
      <c r="V1892" s="1">
        <v>42050</v>
      </c>
      <c r="W1892">
        <v>9</v>
      </c>
      <c r="X1892" s="6">
        <v>58.5</v>
      </c>
      <c r="Y1892">
        <v>90985</v>
      </c>
      <c r="Z1892">
        <v>3</v>
      </c>
      <c r="AA1892" s="10">
        <v>-280.64999999999998</v>
      </c>
      <c r="AB1892">
        <v>3.08</v>
      </c>
      <c r="AC1892" t="s">
        <v>3059</v>
      </c>
      <c r="AD1892" t="s">
        <v>3070</v>
      </c>
      <c r="AE1892" t="str">
        <f>IF(Orders[[#This Row],[Discount]]&gt;0, "Discounted", "Non-Discounted")</f>
        <v>Discounted</v>
      </c>
      <c r="AF1892">
        <f>IF(Orders[[#This Row],[Profit]]&lt;0,Orders[[#This Row],[Profit]], 0)</f>
        <v>-164.18</v>
      </c>
      <c r="AG1892">
        <f>IF(Orders[[#This Row],[Profit]]&gt;0,Orders[[#This Row],[Profit]], 0)</f>
        <v>0</v>
      </c>
      <c r="AH1892" s="7" t="str">
        <f>IFERROR((Orders[[#This Row],[Sales]]/Orders[[#This Row],[Profit_Prodcut/]])*100, "")</f>
        <v/>
      </c>
      <c r="AI1892" s="9">
        <f>Orders[[#This Row],[Discount]]</f>
        <v>0.05</v>
      </c>
    </row>
    <row r="1893" spans="1:35">
      <c r="A1893">
        <v>20488</v>
      </c>
      <c r="B1893" t="s">
        <v>109</v>
      </c>
      <c r="C1893" s="9">
        <v>0</v>
      </c>
      <c r="D1893" s="7">
        <v>-79.400000000000006</v>
      </c>
      <c r="E1893">
        <v>8.74</v>
      </c>
      <c r="F1893">
        <v>8.2899999999999991</v>
      </c>
      <c r="G1893">
        <v>3325</v>
      </c>
      <c r="H1893" t="s">
        <v>2963</v>
      </c>
      <c r="I1893" t="s">
        <v>52</v>
      </c>
      <c r="J1893" t="s">
        <v>117</v>
      </c>
      <c r="K1893" t="s">
        <v>32</v>
      </c>
      <c r="L1893" t="s">
        <v>72</v>
      </c>
      <c r="M1893" t="s">
        <v>62</v>
      </c>
      <c r="N1893" t="s">
        <v>1484</v>
      </c>
      <c r="O1893">
        <v>0.38</v>
      </c>
      <c r="P1893" t="s">
        <v>36</v>
      </c>
      <c r="Q1893" t="s">
        <v>37</v>
      </c>
      <c r="R1893" t="s">
        <v>105</v>
      </c>
      <c r="S1893" t="s">
        <v>1395</v>
      </c>
      <c r="T1893">
        <v>97420</v>
      </c>
      <c r="U1893" s="1">
        <v>42179</v>
      </c>
      <c r="V1893" s="1">
        <v>42181</v>
      </c>
      <c r="W1893">
        <v>14</v>
      </c>
      <c r="X1893" s="6">
        <v>131.62</v>
      </c>
      <c r="Y1893">
        <v>90986</v>
      </c>
      <c r="Z1893">
        <v>2</v>
      </c>
      <c r="AA1893" s="10">
        <v>-60.33</v>
      </c>
      <c r="AB1893">
        <v>0</v>
      </c>
      <c r="AC1893" t="s">
        <v>3058</v>
      </c>
      <c r="AD1893" t="s">
        <v>3071</v>
      </c>
      <c r="AE1893" t="str">
        <f>IF(Orders[[#This Row],[Discount]]&gt;0, "Discounted", "Non-Discounted")</f>
        <v>Non-Discounted</v>
      </c>
      <c r="AF1893">
        <f>IF(Orders[[#This Row],[Profit]]&lt;0,Orders[[#This Row],[Profit]], 0)</f>
        <v>-79.400000000000006</v>
      </c>
      <c r="AG1893">
        <f>IF(Orders[[#This Row],[Profit]]&gt;0,Orders[[#This Row],[Profit]], 0)</f>
        <v>0</v>
      </c>
      <c r="AH1893" s="7" t="str">
        <f>IFERROR((Orders[[#This Row],[Sales]]/Orders[[#This Row],[Profit_Prodcut/]])*100, "")</f>
        <v/>
      </c>
      <c r="AI1893" s="9">
        <f>Orders[[#This Row],[Discount]]</f>
        <v>0</v>
      </c>
    </row>
    <row r="1894" spans="1:35">
      <c r="A1894">
        <v>23476</v>
      </c>
      <c r="B1894" t="s">
        <v>50</v>
      </c>
      <c r="C1894" s="9">
        <v>7.0000000000000007E-2</v>
      </c>
      <c r="D1894" s="7">
        <v>23.05</v>
      </c>
      <c r="E1894">
        <v>5.58</v>
      </c>
      <c r="F1894">
        <v>1.99</v>
      </c>
      <c r="G1894">
        <v>3325</v>
      </c>
      <c r="H1894" t="s">
        <v>2963</v>
      </c>
      <c r="I1894" t="s">
        <v>52</v>
      </c>
      <c r="J1894" t="s">
        <v>117</v>
      </c>
      <c r="K1894" t="s">
        <v>32</v>
      </c>
      <c r="L1894" t="s">
        <v>33</v>
      </c>
      <c r="M1894" t="s">
        <v>34</v>
      </c>
      <c r="N1894" t="s">
        <v>2964</v>
      </c>
      <c r="O1894">
        <v>0.46</v>
      </c>
      <c r="P1894" t="s">
        <v>36</v>
      </c>
      <c r="Q1894" t="s">
        <v>37</v>
      </c>
      <c r="R1894" t="s">
        <v>105</v>
      </c>
      <c r="S1894" t="s">
        <v>1395</v>
      </c>
      <c r="T1894">
        <v>97420</v>
      </c>
      <c r="U1894" s="1">
        <v>42118</v>
      </c>
      <c r="V1894" s="1">
        <v>42120</v>
      </c>
      <c r="W1894">
        <v>23</v>
      </c>
      <c r="X1894" s="6">
        <v>121.46</v>
      </c>
      <c r="Y1894">
        <v>90987</v>
      </c>
      <c r="Z1894">
        <v>2</v>
      </c>
      <c r="AA1894" s="10">
        <v>18.97</v>
      </c>
      <c r="AB1894">
        <v>9.14</v>
      </c>
      <c r="AC1894" t="s">
        <v>3061</v>
      </c>
      <c r="AD1894" t="s">
        <v>3070</v>
      </c>
      <c r="AE1894" t="str">
        <f>IF(Orders[[#This Row],[Discount]]&gt;0, "Discounted", "Non-Discounted")</f>
        <v>Discounted</v>
      </c>
      <c r="AF1894">
        <f>IF(Orders[[#This Row],[Profit]]&lt;0,Orders[[#This Row],[Profit]], 0)</f>
        <v>0</v>
      </c>
      <c r="AG1894">
        <f>IF(Orders[[#This Row],[Profit]]&gt;0,Orders[[#This Row],[Profit]], 0)</f>
        <v>23.05</v>
      </c>
      <c r="AH1894" s="7">
        <f>IFERROR((Orders[[#This Row],[Sales]]/Orders[[#This Row],[Profit_Prodcut/]])*100, "")</f>
        <v>526.94143167028199</v>
      </c>
      <c r="AI1894" s="9">
        <f>Orders[[#This Row],[Discount]]</f>
        <v>7.0000000000000007E-2</v>
      </c>
    </row>
    <row r="1895" spans="1:35">
      <c r="A1895">
        <v>18259</v>
      </c>
      <c r="B1895" t="s">
        <v>40</v>
      </c>
      <c r="C1895" s="9">
        <v>0.06</v>
      </c>
      <c r="D1895" s="7">
        <v>-127.3</v>
      </c>
      <c r="E1895">
        <v>113.98</v>
      </c>
      <c r="F1895">
        <v>30</v>
      </c>
      <c r="G1895">
        <v>3327</v>
      </c>
      <c r="H1895" t="s">
        <v>2965</v>
      </c>
      <c r="I1895" t="s">
        <v>42</v>
      </c>
      <c r="J1895" t="s">
        <v>61</v>
      </c>
      <c r="K1895" t="s">
        <v>44</v>
      </c>
      <c r="L1895" t="s">
        <v>45</v>
      </c>
      <c r="M1895" t="s">
        <v>46</v>
      </c>
      <c r="N1895" t="s">
        <v>2966</v>
      </c>
      <c r="O1895">
        <v>0.69</v>
      </c>
      <c r="P1895" t="s">
        <v>36</v>
      </c>
      <c r="Q1895" t="s">
        <v>64</v>
      </c>
      <c r="R1895" t="s">
        <v>303</v>
      </c>
      <c r="S1895" t="s">
        <v>2724</v>
      </c>
      <c r="T1895">
        <v>48060</v>
      </c>
      <c r="U1895" s="1">
        <v>42069</v>
      </c>
      <c r="V1895" s="1">
        <v>42071</v>
      </c>
      <c r="W1895">
        <v>3</v>
      </c>
      <c r="X1895" s="6">
        <v>356.14</v>
      </c>
      <c r="Y1895">
        <v>87272</v>
      </c>
      <c r="Z1895">
        <v>2</v>
      </c>
      <c r="AA1895" s="10">
        <v>-35.74</v>
      </c>
      <c r="AB1895">
        <v>22.73</v>
      </c>
      <c r="AC1895" t="s">
        <v>3062</v>
      </c>
      <c r="AD1895" t="s">
        <v>3070</v>
      </c>
      <c r="AE1895" t="str">
        <f>IF(Orders[[#This Row],[Discount]]&gt;0, "Discounted", "Non-Discounted")</f>
        <v>Discounted</v>
      </c>
      <c r="AF1895">
        <f>IF(Orders[[#This Row],[Profit]]&lt;0,Orders[[#This Row],[Profit]], 0)</f>
        <v>-127.3</v>
      </c>
      <c r="AG1895">
        <f>IF(Orders[[#This Row],[Profit]]&gt;0,Orders[[#This Row],[Profit]], 0)</f>
        <v>0</v>
      </c>
      <c r="AH1895" s="7" t="str">
        <f>IFERROR((Orders[[#This Row],[Sales]]/Orders[[#This Row],[Profit_Prodcut/]])*100, "")</f>
        <v/>
      </c>
      <c r="AI1895" s="9">
        <f>Orders[[#This Row],[Discount]]</f>
        <v>0.06</v>
      </c>
    </row>
    <row r="1896" spans="1:35">
      <c r="A1896">
        <v>18260</v>
      </c>
      <c r="B1896" t="s">
        <v>40</v>
      </c>
      <c r="C1896" s="9">
        <v>0.05</v>
      </c>
      <c r="D1896" s="7">
        <v>-52.77</v>
      </c>
      <c r="E1896">
        <v>6.48</v>
      </c>
      <c r="F1896">
        <v>6.86</v>
      </c>
      <c r="G1896">
        <v>3327</v>
      </c>
      <c r="H1896" t="s">
        <v>2965</v>
      </c>
      <c r="I1896" t="s">
        <v>52</v>
      </c>
      <c r="J1896" t="s">
        <v>61</v>
      </c>
      <c r="K1896" t="s">
        <v>32</v>
      </c>
      <c r="L1896" t="s">
        <v>96</v>
      </c>
      <c r="M1896" t="s">
        <v>62</v>
      </c>
      <c r="N1896" t="s">
        <v>932</v>
      </c>
      <c r="O1896">
        <v>0.37</v>
      </c>
      <c r="P1896" t="s">
        <v>36</v>
      </c>
      <c r="Q1896" t="s">
        <v>64</v>
      </c>
      <c r="R1896" t="s">
        <v>303</v>
      </c>
      <c r="S1896" t="s">
        <v>2724</v>
      </c>
      <c r="T1896">
        <v>48060</v>
      </c>
      <c r="U1896" s="1">
        <v>42069</v>
      </c>
      <c r="V1896" s="1">
        <v>42071</v>
      </c>
      <c r="W1896">
        <v>4</v>
      </c>
      <c r="X1896" s="6">
        <v>27.08</v>
      </c>
      <c r="Y1896">
        <v>87272</v>
      </c>
      <c r="Z1896">
        <v>2</v>
      </c>
      <c r="AA1896" s="10">
        <v>-194.87</v>
      </c>
      <c r="AB1896">
        <v>1.43</v>
      </c>
      <c r="AC1896" t="s">
        <v>3062</v>
      </c>
      <c r="AD1896" t="s">
        <v>3070</v>
      </c>
      <c r="AE1896" t="str">
        <f>IF(Orders[[#This Row],[Discount]]&gt;0, "Discounted", "Non-Discounted")</f>
        <v>Discounted</v>
      </c>
      <c r="AF1896">
        <f>IF(Orders[[#This Row],[Profit]]&lt;0,Orders[[#This Row],[Profit]], 0)</f>
        <v>-52.77</v>
      </c>
      <c r="AG1896">
        <f>IF(Orders[[#This Row],[Profit]]&gt;0,Orders[[#This Row],[Profit]], 0)</f>
        <v>0</v>
      </c>
      <c r="AH1896" s="7" t="str">
        <f>IFERROR((Orders[[#This Row],[Sales]]/Orders[[#This Row],[Profit_Prodcut/]])*100, "")</f>
        <v/>
      </c>
      <c r="AI1896" s="9">
        <f>Orders[[#This Row],[Discount]]</f>
        <v>0.05</v>
      </c>
    </row>
    <row r="1897" spans="1:35">
      <c r="A1897">
        <v>21588</v>
      </c>
      <c r="B1897" t="s">
        <v>59</v>
      </c>
      <c r="C1897" s="9">
        <v>0.09</v>
      </c>
      <c r="D1897" s="7">
        <v>-781.13</v>
      </c>
      <c r="E1897">
        <v>5.98</v>
      </c>
      <c r="F1897">
        <v>4.6900000000000004</v>
      </c>
      <c r="G1897">
        <v>3331</v>
      </c>
      <c r="H1897" t="s">
        <v>2967</v>
      </c>
      <c r="I1897" t="s">
        <v>52</v>
      </c>
      <c r="J1897" t="s">
        <v>31</v>
      </c>
      <c r="K1897" t="s">
        <v>32</v>
      </c>
      <c r="L1897" t="s">
        <v>144</v>
      </c>
      <c r="M1897" t="s">
        <v>62</v>
      </c>
      <c r="N1897" t="s">
        <v>1405</v>
      </c>
      <c r="O1897">
        <v>0.68</v>
      </c>
      <c r="P1897" t="s">
        <v>36</v>
      </c>
      <c r="Q1897" t="s">
        <v>139</v>
      </c>
      <c r="R1897" t="s">
        <v>365</v>
      </c>
      <c r="S1897" t="s">
        <v>2968</v>
      </c>
      <c r="T1897">
        <v>32174</v>
      </c>
      <c r="U1897" s="1">
        <v>42009</v>
      </c>
      <c r="V1897" s="1">
        <v>42010</v>
      </c>
      <c r="W1897">
        <v>11</v>
      </c>
      <c r="X1897" s="6">
        <v>65.849999999999994</v>
      </c>
      <c r="Y1897">
        <v>86283</v>
      </c>
      <c r="Z1897">
        <v>1</v>
      </c>
      <c r="AA1897" s="10">
        <v>-1186.23</v>
      </c>
      <c r="AB1897">
        <v>6.51</v>
      </c>
      <c r="AC1897" t="s">
        <v>3057</v>
      </c>
      <c r="AD1897" t="s">
        <v>3070</v>
      </c>
      <c r="AE1897" t="str">
        <f>IF(Orders[[#This Row],[Discount]]&gt;0, "Discounted", "Non-Discounted")</f>
        <v>Discounted</v>
      </c>
      <c r="AF1897">
        <f>IF(Orders[[#This Row],[Profit]]&lt;0,Orders[[#This Row],[Profit]], 0)</f>
        <v>-781.13</v>
      </c>
      <c r="AG1897">
        <f>IF(Orders[[#This Row],[Profit]]&gt;0,Orders[[#This Row],[Profit]], 0)</f>
        <v>0</v>
      </c>
      <c r="AH1897" s="7" t="str">
        <f>IFERROR((Orders[[#This Row],[Sales]]/Orders[[#This Row],[Profit_Prodcut/]])*100, "")</f>
        <v/>
      </c>
      <c r="AI1897" s="9">
        <f>Orders[[#This Row],[Discount]]</f>
        <v>0.09</v>
      </c>
    </row>
    <row r="1898" spans="1:35">
      <c r="A1898">
        <v>23294</v>
      </c>
      <c r="B1898" t="s">
        <v>40</v>
      </c>
      <c r="C1898" s="9">
        <v>0.02</v>
      </c>
      <c r="D1898" s="7">
        <v>-23.3</v>
      </c>
      <c r="E1898">
        <v>4</v>
      </c>
      <c r="F1898">
        <v>1.3</v>
      </c>
      <c r="G1898">
        <v>3331</v>
      </c>
      <c r="H1898" t="s">
        <v>2967</v>
      </c>
      <c r="I1898" t="s">
        <v>52</v>
      </c>
      <c r="J1898" t="s">
        <v>31</v>
      </c>
      <c r="K1898" t="s">
        <v>32</v>
      </c>
      <c r="L1898" t="s">
        <v>96</v>
      </c>
      <c r="M1898" t="s">
        <v>34</v>
      </c>
      <c r="N1898" t="s">
        <v>207</v>
      </c>
      <c r="O1898">
        <v>0.37</v>
      </c>
      <c r="P1898" t="s">
        <v>36</v>
      </c>
      <c r="Q1898" t="s">
        <v>139</v>
      </c>
      <c r="R1898" t="s">
        <v>365</v>
      </c>
      <c r="S1898" t="s">
        <v>2968</v>
      </c>
      <c r="T1898">
        <v>32174</v>
      </c>
      <c r="U1898" s="1">
        <v>42013</v>
      </c>
      <c r="V1898" s="1">
        <v>42013</v>
      </c>
      <c r="W1898">
        <v>12</v>
      </c>
      <c r="X1898" s="6">
        <v>50.71</v>
      </c>
      <c r="Y1898">
        <v>86284</v>
      </c>
      <c r="Z1898">
        <v>0</v>
      </c>
      <c r="AA1898" s="10">
        <v>-45.94</v>
      </c>
      <c r="AB1898">
        <v>1.03</v>
      </c>
      <c r="AC1898" t="s">
        <v>3057</v>
      </c>
      <c r="AD1898" t="s">
        <v>3070</v>
      </c>
      <c r="AE1898" t="str">
        <f>IF(Orders[[#This Row],[Discount]]&gt;0, "Discounted", "Non-Discounted")</f>
        <v>Discounted</v>
      </c>
      <c r="AF1898">
        <f>IF(Orders[[#This Row],[Profit]]&lt;0,Orders[[#This Row],[Profit]], 0)</f>
        <v>-23.3</v>
      </c>
      <c r="AG1898">
        <f>IF(Orders[[#This Row],[Profit]]&gt;0,Orders[[#This Row],[Profit]], 0)</f>
        <v>0</v>
      </c>
      <c r="AH1898" s="7" t="str">
        <f>IFERROR((Orders[[#This Row],[Sales]]/Orders[[#This Row],[Profit_Prodcut/]])*100, "")</f>
        <v/>
      </c>
      <c r="AI1898" s="9">
        <f>Orders[[#This Row],[Discount]]</f>
        <v>0.02</v>
      </c>
    </row>
    <row r="1899" spans="1:35">
      <c r="A1899">
        <v>21429</v>
      </c>
      <c r="B1899" t="s">
        <v>28</v>
      </c>
      <c r="C1899" s="9">
        <v>0.08</v>
      </c>
      <c r="D1899" s="7">
        <v>58.81</v>
      </c>
      <c r="E1899">
        <v>6.48</v>
      </c>
      <c r="F1899">
        <v>8.4</v>
      </c>
      <c r="G1899">
        <v>3338</v>
      </c>
      <c r="H1899" t="s">
        <v>2969</v>
      </c>
      <c r="I1899" t="s">
        <v>52</v>
      </c>
      <c r="J1899" t="s">
        <v>117</v>
      </c>
      <c r="K1899" t="s">
        <v>32</v>
      </c>
      <c r="L1899" t="s">
        <v>96</v>
      </c>
      <c r="M1899" t="s">
        <v>62</v>
      </c>
      <c r="N1899" t="s">
        <v>739</v>
      </c>
      <c r="O1899">
        <v>0.37</v>
      </c>
      <c r="P1899" t="s">
        <v>36</v>
      </c>
      <c r="Q1899" t="s">
        <v>139</v>
      </c>
      <c r="R1899" t="s">
        <v>365</v>
      </c>
      <c r="S1899" t="s">
        <v>2970</v>
      </c>
      <c r="T1899">
        <v>33614</v>
      </c>
      <c r="U1899" s="1">
        <v>42131</v>
      </c>
      <c r="V1899" s="1">
        <v>42131</v>
      </c>
      <c r="W1899">
        <v>7</v>
      </c>
      <c r="X1899" s="6">
        <v>45</v>
      </c>
      <c r="Y1899">
        <v>85979</v>
      </c>
      <c r="Z1899">
        <v>0</v>
      </c>
      <c r="AA1899" s="10">
        <v>130.69</v>
      </c>
      <c r="AB1899">
        <v>3.91</v>
      </c>
      <c r="AC1899" t="s">
        <v>3060</v>
      </c>
      <c r="AD1899" t="s">
        <v>3070</v>
      </c>
      <c r="AE1899" t="str">
        <f>IF(Orders[[#This Row],[Discount]]&gt;0, "Discounted", "Non-Discounted")</f>
        <v>Discounted</v>
      </c>
      <c r="AF1899">
        <f>IF(Orders[[#This Row],[Profit]]&lt;0,Orders[[#This Row],[Profit]], 0)</f>
        <v>0</v>
      </c>
      <c r="AG1899">
        <f>IF(Orders[[#This Row],[Profit]]&gt;0,Orders[[#This Row],[Profit]], 0)</f>
        <v>58.81</v>
      </c>
      <c r="AH1899" s="7">
        <f>IFERROR((Orders[[#This Row],[Sales]]/Orders[[#This Row],[Profit_Prodcut/]])*100, "")</f>
        <v>76.517599047780976</v>
      </c>
      <c r="AI1899" s="9">
        <f>Orders[[#This Row],[Discount]]</f>
        <v>0.08</v>
      </c>
    </row>
    <row r="1900" spans="1:35">
      <c r="A1900">
        <v>25613</v>
      </c>
      <c r="B1900" t="s">
        <v>28</v>
      </c>
      <c r="C1900" s="9">
        <v>0.03</v>
      </c>
      <c r="D1900" s="7">
        <v>4.04</v>
      </c>
      <c r="E1900">
        <v>2.61</v>
      </c>
      <c r="F1900">
        <v>0.5</v>
      </c>
      <c r="G1900">
        <v>3339</v>
      </c>
      <c r="H1900" t="s">
        <v>2971</v>
      </c>
      <c r="I1900" t="s">
        <v>52</v>
      </c>
      <c r="J1900" t="s">
        <v>117</v>
      </c>
      <c r="K1900" t="s">
        <v>32</v>
      </c>
      <c r="L1900" t="s">
        <v>137</v>
      </c>
      <c r="M1900" t="s">
        <v>62</v>
      </c>
      <c r="N1900" t="s">
        <v>1140</v>
      </c>
      <c r="O1900">
        <v>0.39</v>
      </c>
      <c r="P1900" t="s">
        <v>36</v>
      </c>
      <c r="Q1900" t="s">
        <v>139</v>
      </c>
      <c r="R1900" t="s">
        <v>365</v>
      </c>
      <c r="S1900" t="s">
        <v>2972</v>
      </c>
      <c r="T1900">
        <v>32780</v>
      </c>
      <c r="U1900" s="1">
        <v>42169</v>
      </c>
      <c r="V1900" s="1">
        <v>42170</v>
      </c>
      <c r="W1900">
        <v>7</v>
      </c>
      <c r="X1900" s="6">
        <v>19.02</v>
      </c>
      <c r="Y1900">
        <v>85981</v>
      </c>
      <c r="Z1900">
        <v>1</v>
      </c>
      <c r="AA1900" s="10">
        <v>21.26</v>
      </c>
      <c r="AB1900">
        <v>0.59</v>
      </c>
      <c r="AC1900" t="s">
        <v>3058</v>
      </c>
      <c r="AD1900" t="s">
        <v>3070</v>
      </c>
      <c r="AE1900" t="str">
        <f>IF(Orders[[#This Row],[Discount]]&gt;0, "Discounted", "Non-Discounted")</f>
        <v>Discounted</v>
      </c>
      <c r="AF1900">
        <f>IF(Orders[[#This Row],[Profit]]&lt;0,Orders[[#This Row],[Profit]], 0)</f>
        <v>0</v>
      </c>
      <c r="AG1900">
        <f>IF(Orders[[#This Row],[Profit]]&gt;0,Orders[[#This Row],[Profit]], 0)</f>
        <v>4.04</v>
      </c>
      <c r="AH1900" s="7">
        <f>IFERROR((Orders[[#This Row],[Sales]]/Orders[[#This Row],[Profit_Prodcut/]])*100, "")</f>
        <v>470.79207920792084</v>
      </c>
      <c r="AI1900" s="9">
        <f>Orders[[#This Row],[Discount]]</f>
        <v>0.03</v>
      </c>
    </row>
    <row r="1901" spans="1:35">
      <c r="A1901">
        <v>25614</v>
      </c>
      <c r="B1901" t="s">
        <v>28</v>
      </c>
      <c r="C1901" s="9">
        <v>0.01</v>
      </c>
      <c r="D1901" s="7">
        <v>-10.37</v>
      </c>
      <c r="E1901">
        <v>11.66</v>
      </c>
      <c r="F1901">
        <v>7.95</v>
      </c>
      <c r="G1901">
        <v>3339</v>
      </c>
      <c r="H1901" t="s">
        <v>2971</v>
      </c>
      <c r="I1901" t="s">
        <v>52</v>
      </c>
      <c r="J1901" t="s">
        <v>117</v>
      </c>
      <c r="K1901" t="s">
        <v>32</v>
      </c>
      <c r="L1901" t="s">
        <v>33</v>
      </c>
      <c r="M1901" t="s">
        <v>54</v>
      </c>
      <c r="N1901" t="s">
        <v>1720</v>
      </c>
      <c r="O1901">
        <v>0.57999999999999996</v>
      </c>
      <c r="P1901" t="s">
        <v>36</v>
      </c>
      <c r="Q1901" t="s">
        <v>139</v>
      </c>
      <c r="R1901" t="s">
        <v>365</v>
      </c>
      <c r="S1901" t="s">
        <v>2972</v>
      </c>
      <c r="T1901">
        <v>32780</v>
      </c>
      <c r="U1901" s="1">
        <v>42169</v>
      </c>
      <c r="V1901" s="1">
        <v>42170</v>
      </c>
      <c r="W1901">
        <v>16</v>
      </c>
      <c r="X1901" s="6">
        <v>193.87</v>
      </c>
      <c r="Y1901">
        <v>85981</v>
      </c>
      <c r="Z1901">
        <v>1</v>
      </c>
      <c r="AA1901" s="10">
        <v>-5.35</v>
      </c>
      <c r="AB1901">
        <v>1.96</v>
      </c>
      <c r="AC1901" t="s">
        <v>3058</v>
      </c>
      <c r="AD1901" t="s">
        <v>3070</v>
      </c>
      <c r="AE1901" t="str">
        <f>IF(Orders[[#This Row],[Discount]]&gt;0, "Discounted", "Non-Discounted")</f>
        <v>Discounted</v>
      </c>
      <c r="AF1901">
        <f>IF(Orders[[#This Row],[Profit]]&lt;0,Orders[[#This Row],[Profit]], 0)</f>
        <v>-10.37</v>
      </c>
      <c r="AG1901">
        <f>IF(Orders[[#This Row],[Profit]]&gt;0,Orders[[#This Row],[Profit]], 0)</f>
        <v>0</v>
      </c>
      <c r="AH1901" s="7" t="str">
        <f>IFERROR((Orders[[#This Row],[Sales]]/Orders[[#This Row],[Profit_Prodcut/]])*100, "")</f>
        <v/>
      </c>
      <c r="AI1901" s="9">
        <f>Orders[[#This Row],[Discount]]</f>
        <v>0.01</v>
      </c>
    </row>
    <row r="1902" spans="1:35">
      <c r="A1902">
        <v>22857</v>
      </c>
      <c r="B1902" t="s">
        <v>59</v>
      </c>
      <c r="C1902" s="9">
        <v>0.08</v>
      </c>
      <c r="D1902" s="7">
        <v>989.81</v>
      </c>
      <c r="E1902">
        <v>125.99</v>
      </c>
      <c r="F1902">
        <v>4.2</v>
      </c>
      <c r="G1902">
        <v>3340</v>
      </c>
      <c r="H1902" t="s">
        <v>2973</v>
      </c>
      <c r="I1902" t="s">
        <v>52</v>
      </c>
      <c r="J1902" t="s">
        <v>117</v>
      </c>
      <c r="K1902" t="s">
        <v>80</v>
      </c>
      <c r="L1902" t="s">
        <v>81</v>
      </c>
      <c r="M1902" t="s">
        <v>62</v>
      </c>
      <c r="N1902" t="s">
        <v>2974</v>
      </c>
      <c r="O1902">
        <v>0.56999999999999995</v>
      </c>
      <c r="P1902" t="s">
        <v>36</v>
      </c>
      <c r="Q1902" t="s">
        <v>37</v>
      </c>
      <c r="R1902" t="s">
        <v>105</v>
      </c>
      <c r="S1902" t="s">
        <v>2975</v>
      </c>
      <c r="T1902">
        <v>97060</v>
      </c>
      <c r="U1902" s="1">
        <v>42017</v>
      </c>
      <c r="V1902" s="1">
        <v>42018</v>
      </c>
      <c r="W1902">
        <v>14</v>
      </c>
      <c r="X1902" s="6">
        <v>1434.51</v>
      </c>
      <c r="Y1902">
        <v>85980</v>
      </c>
      <c r="Z1902">
        <v>1</v>
      </c>
      <c r="AA1902" s="10">
        <v>69</v>
      </c>
      <c r="AB1902">
        <v>124.74</v>
      </c>
      <c r="AC1902" t="s">
        <v>3057</v>
      </c>
      <c r="AD1902" t="s">
        <v>3070</v>
      </c>
      <c r="AE1902" t="str">
        <f>IF(Orders[[#This Row],[Discount]]&gt;0, "Discounted", "Non-Discounted")</f>
        <v>Discounted</v>
      </c>
      <c r="AF1902">
        <f>IF(Orders[[#This Row],[Profit]]&lt;0,Orders[[#This Row],[Profit]], 0)</f>
        <v>0</v>
      </c>
      <c r="AG1902">
        <f>IF(Orders[[#This Row],[Profit]]&gt;0,Orders[[#This Row],[Profit]], 0)</f>
        <v>989.81</v>
      </c>
      <c r="AH1902" s="7">
        <f>IFERROR((Orders[[#This Row],[Sales]]/Orders[[#This Row],[Profit_Prodcut/]])*100, "")</f>
        <v>144.92781442903186</v>
      </c>
      <c r="AI1902" s="9">
        <f>Orders[[#This Row],[Discount]]</f>
        <v>0.08</v>
      </c>
    </row>
    <row r="1903" spans="1:35">
      <c r="A1903">
        <v>2986</v>
      </c>
      <c r="B1903" t="s">
        <v>50</v>
      </c>
      <c r="C1903" s="9">
        <v>0.03</v>
      </c>
      <c r="D1903" s="7">
        <v>2861.01</v>
      </c>
      <c r="E1903">
        <v>194.3</v>
      </c>
      <c r="F1903">
        <v>11.54</v>
      </c>
      <c r="G1903">
        <v>3342</v>
      </c>
      <c r="H1903" t="s">
        <v>2976</v>
      </c>
      <c r="I1903" t="s">
        <v>52</v>
      </c>
      <c r="J1903" t="s">
        <v>43</v>
      </c>
      <c r="K1903" t="s">
        <v>44</v>
      </c>
      <c r="L1903" t="s">
        <v>53</v>
      </c>
      <c r="M1903" t="s">
        <v>239</v>
      </c>
      <c r="N1903" t="s">
        <v>1165</v>
      </c>
      <c r="O1903">
        <v>0.59</v>
      </c>
      <c r="P1903" t="s">
        <v>36</v>
      </c>
      <c r="Q1903" t="s">
        <v>56</v>
      </c>
      <c r="R1903" t="s">
        <v>1011</v>
      </c>
      <c r="S1903" t="s">
        <v>38</v>
      </c>
      <c r="T1903">
        <v>20006</v>
      </c>
      <c r="U1903" s="1">
        <v>42048</v>
      </c>
      <c r="V1903" s="1">
        <v>42050</v>
      </c>
      <c r="W1903">
        <v>42</v>
      </c>
      <c r="X1903" s="6">
        <v>8549.0400000000009</v>
      </c>
      <c r="Y1903">
        <v>21572</v>
      </c>
      <c r="Z1903">
        <v>2</v>
      </c>
      <c r="AA1903" s="10">
        <v>33.47</v>
      </c>
      <c r="AB1903">
        <v>264.39999999999998</v>
      </c>
      <c r="AC1903" t="s">
        <v>3059</v>
      </c>
      <c r="AD1903" t="s">
        <v>3070</v>
      </c>
      <c r="AE1903" t="str">
        <f>IF(Orders[[#This Row],[Discount]]&gt;0, "Discounted", "Non-Discounted")</f>
        <v>Discounted</v>
      </c>
      <c r="AF1903">
        <f>IF(Orders[[#This Row],[Profit]]&lt;0,Orders[[#This Row],[Profit]], 0)</f>
        <v>0</v>
      </c>
      <c r="AG1903">
        <f>IF(Orders[[#This Row],[Profit]]&gt;0,Orders[[#This Row],[Profit]], 0)</f>
        <v>2861.01</v>
      </c>
      <c r="AH1903" s="7">
        <f>IFERROR((Orders[[#This Row],[Sales]]/Orders[[#This Row],[Profit_Prodcut/]])*100, "")</f>
        <v>298.81195801482698</v>
      </c>
      <c r="AI1903" s="9">
        <f>Orders[[#This Row],[Discount]]</f>
        <v>0.03</v>
      </c>
    </row>
    <row r="1904" spans="1:35">
      <c r="A1904">
        <v>20986</v>
      </c>
      <c r="B1904" t="s">
        <v>50</v>
      </c>
      <c r="C1904" s="9">
        <v>0.03</v>
      </c>
      <c r="D1904" s="7">
        <v>1544.93</v>
      </c>
      <c r="E1904">
        <v>194.3</v>
      </c>
      <c r="F1904">
        <v>11.54</v>
      </c>
      <c r="G1904">
        <v>3344</v>
      </c>
      <c r="H1904" t="s">
        <v>2977</v>
      </c>
      <c r="I1904" t="s">
        <v>52</v>
      </c>
      <c r="J1904" t="s">
        <v>43</v>
      </c>
      <c r="K1904" t="s">
        <v>44</v>
      </c>
      <c r="L1904" t="s">
        <v>53</v>
      </c>
      <c r="M1904" t="s">
        <v>239</v>
      </c>
      <c r="N1904" t="s">
        <v>1165</v>
      </c>
      <c r="O1904">
        <v>0.59</v>
      </c>
      <c r="P1904" t="s">
        <v>36</v>
      </c>
      <c r="Q1904" t="s">
        <v>64</v>
      </c>
      <c r="R1904" t="s">
        <v>303</v>
      </c>
      <c r="S1904" t="s">
        <v>2978</v>
      </c>
      <c r="T1904">
        <v>48307</v>
      </c>
      <c r="U1904" s="1">
        <v>42048</v>
      </c>
      <c r="V1904" s="1">
        <v>42050</v>
      </c>
      <c r="W1904">
        <v>11</v>
      </c>
      <c r="X1904" s="6">
        <v>2239.0300000000002</v>
      </c>
      <c r="Y1904">
        <v>89928</v>
      </c>
      <c r="Z1904">
        <v>2</v>
      </c>
      <c r="AA1904" s="10">
        <v>69</v>
      </c>
      <c r="AB1904">
        <v>69.25</v>
      </c>
      <c r="AC1904" t="s">
        <v>3059</v>
      </c>
      <c r="AD1904" t="s">
        <v>3070</v>
      </c>
      <c r="AE1904" t="str">
        <f>IF(Orders[[#This Row],[Discount]]&gt;0, "Discounted", "Non-Discounted")</f>
        <v>Discounted</v>
      </c>
      <c r="AF1904">
        <f>IF(Orders[[#This Row],[Profit]]&lt;0,Orders[[#This Row],[Profit]], 0)</f>
        <v>0</v>
      </c>
      <c r="AG1904">
        <f>IF(Orders[[#This Row],[Profit]]&gt;0,Orders[[#This Row],[Profit]], 0)</f>
        <v>1544.93</v>
      </c>
      <c r="AH1904" s="7">
        <f>IFERROR((Orders[[#This Row],[Sales]]/Orders[[#This Row],[Profit_Prodcut/]])*100, "")</f>
        <v>144.92760189782061</v>
      </c>
      <c r="AI1904" s="9">
        <f>Orders[[#This Row],[Discount]]</f>
        <v>0.03</v>
      </c>
    </row>
    <row r="1905" spans="1:35">
      <c r="A1905">
        <v>18947</v>
      </c>
      <c r="B1905" t="s">
        <v>59</v>
      </c>
      <c r="C1905" s="9">
        <v>7.0000000000000007E-2</v>
      </c>
      <c r="D1905" s="7">
        <v>126</v>
      </c>
      <c r="E1905">
        <v>7.68</v>
      </c>
      <c r="F1905">
        <v>6.16</v>
      </c>
      <c r="G1905">
        <v>3347</v>
      </c>
      <c r="H1905" t="s">
        <v>2979</v>
      </c>
      <c r="I1905" t="s">
        <v>30</v>
      </c>
      <c r="J1905" t="s">
        <v>117</v>
      </c>
      <c r="K1905" t="s">
        <v>32</v>
      </c>
      <c r="L1905" t="s">
        <v>112</v>
      </c>
      <c r="M1905" t="s">
        <v>62</v>
      </c>
      <c r="N1905" t="s">
        <v>2980</v>
      </c>
      <c r="O1905">
        <v>0.35</v>
      </c>
      <c r="P1905" t="s">
        <v>36</v>
      </c>
      <c r="Q1905" t="s">
        <v>139</v>
      </c>
      <c r="R1905" t="s">
        <v>365</v>
      </c>
      <c r="S1905" t="s">
        <v>2981</v>
      </c>
      <c r="T1905">
        <v>33411</v>
      </c>
      <c r="U1905" s="1">
        <v>42010</v>
      </c>
      <c r="V1905" s="1">
        <v>42012</v>
      </c>
      <c r="W1905">
        <v>1</v>
      </c>
      <c r="X1905" s="6">
        <v>22.13</v>
      </c>
      <c r="Y1905">
        <v>89355</v>
      </c>
      <c r="Z1905">
        <v>2</v>
      </c>
      <c r="AA1905" s="10">
        <v>569.35</v>
      </c>
      <c r="AB1905">
        <v>1.67</v>
      </c>
      <c r="AC1905" t="s">
        <v>3057</v>
      </c>
      <c r="AD1905" t="s">
        <v>3070</v>
      </c>
      <c r="AE1905" t="str">
        <f>IF(Orders[[#This Row],[Discount]]&gt;0, "Discounted", "Non-Discounted")</f>
        <v>Discounted</v>
      </c>
      <c r="AF1905">
        <f>IF(Orders[[#This Row],[Profit]]&lt;0,Orders[[#This Row],[Profit]], 0)</f>
        <v>0</v>
      </c>
      <c r="AG1905">
        <f>IF(Orders[[#This Row],[Profit]]&gt;0,Orders[[#This Row],[Profit]], 0)</f>
        <v>126</v>
      </c>
      <c r="AH1905" s="7">
        <f>IFERROR((Orders[[#This Row],[Sales]]/Orders[[#This Row],[Profit_Prodcut/]])*100, "")</f>
        <v>17.563492063492063</v>
      </c>
      <c r="AI1905" s="9">
        <f>Orders[[#This Row],[Discount]]</f>
        <v>7.0000000000000007E-2</v>
      </c>
    </row>
    <row r="1906" spans="1:35">
      <c r="A1906">
        <v>18948</v>
      </c>
      <c r="B1906" t="s">
        <v>59</v>
      </c>
      <c r="C1906" s="9">
        <v>0.05</v>
      </c>
      <c r="D1906" s="7">
        <v>-92.93</v>
      </c>
      <c r="E1906">
        <v>6.64</v>
      </c>
      <c r="F1906">
        <v>4.95</v>
      </c>
      <c r="G1906">
        <v>3347</v>
      </c>
      <c r="H1906" t="s">
        <v>2979</v>
      </c>
      <c r="I1906" t="s">
        <v>30</v>
      </c>
      <c r="J1906" t="s">
        <v>117</v>
      </c>
      <c r="K1906" t="s">
        <v>44</v>
      </c>
      <c r="L1906" t="s">
        <v>53</v>
      </c>
      <c r="M1906" t="s">
        <v>54</v>
      </c>
      <c r="N1906" t="s">
        <v>2953</v>
      </c>
      <c r="O1906">
        <v>0.37</v>
      </c>
      <c r="P1906" t="s">
        <v>36</v>
      </c>
      <c r="Q1906" t="s">
        <v>139</v>
      </c>
      <c r="R1906" t="s">
        <v>365</v>
      </c>
      <c r="S1906" t="s">
        <v>2981</v>
      </c>
      <c r="T1906">
        <v>33411</v>
      </c>
      <c r="U1906" s="1">
        <v>42010</v>
      </c>
      <c r="V1906" s="1">
        <v>42012</v>
      </c>
      <c r="W1906">
        <v>5</v>
      </c>
      <c r="X1906" s="6">
        <v>34.17</v>
      </c>
      <c r="Y1906">
        <v>89355</v>
      </c>
      <c r="Z1906">
        <v>2</v>
      </c>
      <c r="AA1906" s="10">
        <v>-271.95999999999998</v>
      </c>
      <c r="AB1906">
        <v>1.8</v>
      </c>
      <c r="AC1906" t="s">
        <v>3057</v>
      </c>
      <c r="AD1906" t="s">
        <v>3070</v>
      </c>
      <c r="AE1906" t="str">
        <f>IF(Orders[[#This Row],[Discount]]&gt;0, "Discounted", "Non-Discounted")</f>
        <v>Discounted</v>
      </c>
      <c r="AF1906">
        <f>IF(Orders[[#This Row],[Profit]]&lt;0,Orders[[#This Row],[Profit]], 0)</f>
        <v>-92.93</v>
      </c>
      <c r="AG1906">
        <f>IF(Orders[[#This Row],[Profit]]&gt;0,Orders[[#This Row],[Profit]], 0)</f>
        <v>0</v>
      </c>
      <c r="AH1906" s="7" t="str">
        <f>IFERROR((Orders[[#This Row],[Sales]]/Orders[[#This Row],[Profit_Prodcut/]])*100, "")</f>
        <v/>
      </c>
      <c r="AI1906" s="9">
        <f>Orders[[#This Row],[Discount]]</f>
        <v>0.05</v>
      </c>
    </row>
    <row r="1907" spans="1:35">
      <c r="A1907">
        <v>19461</v>
      </c>
      <c r="B1907" t="s">
        <v>59</v>
      </c>
      <c r="C1907" s="9">
        <v>0.02</v>
      </c>
      <c r="D1907" s="7">
        <v>-39.81</v>
      </c>
      <c r="E1907">
        <v>110.99</v>
      </c>
      <c r="F1907">
        <v>2.5</v>
      </c>
      <c r="G1907">
        <v>3347</v>
      </c>
      <c r="H1907" t="s">
        <v>2979</v>
      </c>
      <c r="I1907" t="s">
        <v>52</v>
      </c>
      <c r="J1907" t="s">
        <v>117</v>
      </c>
      <c r="K1907" t="s">
        <v>80</v>
      </c>
      <c r="L1907" t="s">
        <v>81</v>
      </c>
      <c r="M1907" t="s">
        <v>62</v>
      </c>
      <c r="N1907" t="s">
        <v>504</v>
      </c>
      <c r="O1907">
        <v>0.56999999999999995</v>
      </c>
      <c r="P1907" t="s">
        <v>36</v>
      </c>
      <c r="Q1907" t="s">
        <v>139</v>
      </c>
      <c r="R1907" t="s">
        <v>365</v>
      </c>
      <c r="S1907" t="s">
        <v>2981</v>
      </c>
      <c r="T1907">
        <v>33411</v>
      </c>
      <c r="U1907" s="1">
        <v>42031</v>
      </c>
      <c r="V1907" s="1">
        <v>42033</v>
      </c>
      <c r="W1907">
        <v>1</v>
      </c>
      <c r="X1907" s="6">
        <v>94.3</v>
      </c>
      <c r="Y1907">
        <v>89356</v>
      </c>
      <c r="Z1907">
        <v>2</v>
      </c>
      <c r="AA1907" s="10">
        <v>-42.22</v>
      </c>
      <c r="AB1907">
        <v>1.92</v>
      </c>
      <c r="AC1907" t="s">
        <v>3057</v>
      </c>
      <c r="AD1907" t="s">
        <v>3070</v>
      </c>
      <c r="AE1907" t="str">
        <f>IF(Orders[[#This Row],[Discount]]&gt;0, "Discounted", "Non-Discounted")</f>
        <v>Discounted</v>
      </c>
      <c r="AF1907">
        <f>IF(Orders[[#This Row],[Profit]]&lt;0,Orders[[#This Row],[Profit]], 0)</f>
        <v>-39.81</v>
      </c>
      <c r="AG1907">
        <f>IF(Orders[[#This Row],[Profit]]&gt;0,Orders[[#This Row],[Profit]], 0)</f>
        <v>0</v>
      </c>
      <c r="AH1907" s="7" t="str">
        <f>IFERROR((Orders[[#This Row],[Sales]]/Orders[[#This Row],[Profit_Prodcut/]])*100, "")</f>
        <v/>
      </c>
      <c r="AI1907" s="9">
        <f>Orders[[#This Row],[Discount]]</f>
        <v>0.02</v>
      </c>
    </row>
    <row r="1908" spans="1:35">
      <c r="A1908">
        <v>21485</v>
      </c>
      <c r="B1908" t="s">
        <v>59</v>
      </c>
      <c r="C1908" s="9">
        <v>0.01</v>
      </c>
      <c r="D1908" s="7">
        <v>-29.07</v>
      </c>
      <c r="E1908">
        <v>73.98</v>
      </c>
      <c r="F1908">
        <v>12.14</v>
      </c>
      <c r="G1908">
        <v>3350</v>
      </c>
      <c r="H1908" t="s">
        <v>2982</v>
      </c>
      <c r="I1908" t="s">
        <v>52</v>
      </c>
      <c r="J1908" t="s">
        <v>61</v>
      </c>
      <c r="K1908" t="s">
        <v>80</v>
      </c>
      <c r="L1908" t="s">
        <v>183</v>
      </c>
      <c r="M1908" t="s">
        <v>62</v>
      </c>
      <c r="N1908" t="s">
        <v>375</v>
      </c>
      <c r="O1908">
        <v>0.67</v>
      </c>
      <c r="P1908" t="s">
        <v>36</v>
      </c>
      <c r="Q1908" t="s">
        <v>37</v>
      </c>
      <c r="R1908" t="s">
        <v>38</v>
      </c>
      <c r="S1908" t="s">
        <v>2983</v>
      </c>
      <c r="T1908">
        <v>98444</v>
      </c>
      <c r="U1908" s="1">
        <v>42027</v>
      </c>
      <c r="V1908" s="1">
        <v>42029</v>
      </c>
      <c r="W1908">
        <v>5</v>
      </c>
      <c r="X1908" s="6">
        <v>384.22</v>
      </c>
      <c r="Y1908">
        <v>91296</v>
      </c>
      <c r="Z1908">
        <v>2</v>
      </c>
      <c r="AA1908" s="10">
        <v>-7.56</v>
      </c>
      <c r="AB1908">
        <v>3.88</v>
      </c>
      <c r="AC1908" t="s">
        <v>3057</v>
      </c>
      <c r="AD1908" t="s">
        <v>3070</v>
      </c>
      <c r="AE1908" t="str">
        <f>IF(Orders[[#This Row],[Discount]]&gt;0, "Discounted", "Non-Discounted")</f>
        <v>Discounted</v>
      </c>
      <c r="AF1908">
        <f>IF(Orders[[#This Row],[Profit]]&lt;0,Orders[[#This Row],[Profit]], 0)</f>
        <v>-29.07</v>
      </c>
      <c r="AG1908">
        <f>IF(Orders[[#This Row],[Profit]]&gt;0,Orders[[#This Row],[Profit]], 0)</f>
        <v>0</v>
      </c>
      <c r="AH1908" s="7" t="str">
        <f>IFERROR((Orders[[#This Row],[Sales]]/Orders[[#This Row],[Profit_Prodcut/]])*100, "")</f>
        <v/>
      </c>
      <c r="AI1908" s="9">
        <f>Orders[[#This Row],[Discount]]</f>
        <v>0.01</v>
      </c>
    </row>
    <row r="1909" spans="1:35">
      <c r="A1909">
        <v>23248</v>
      </c>
      <c r="B1909" t="s">
        <v>50</v>
      </c>
      <c r="C1909" s="9">
        <v>0.1</v>
      </c>
      <c r="D1909" s="7">
        <v>-19.3</v>
      </c>
      <c r="E1909">
        <v>10.89</v>
      </c>
      <c r="F1909">
        <v>4.5</v>
      </c>
      <c r="G1909">
        <v>3351</v>
      </c>
      <c r="H1909" t="s">
        <v>2984</v>
      </c>
      <c r="I1909" t="s">
        <v>52</v>
      </c>
      <c r="J1909" t="s">
        <v>61</v>
      </c>
      <c r="K1909" t="s">
        <v>32</v>
      </c>
      <c r="L1909" t="s">
        <v>260</v>
      </c>
      <c r="M1909" t="s">
        <v>62</v>
      </c>
      <c r="N1909" t="s">
        <v>261</v>
      </c>
      <c r="O1909">
        <v>0.59</v>
      </c>
      <c r="P1909" t="s">
        <v>36</v>
      </c>
      <c r="Q1909" t="s">
        <v>37</v>
      </c>
      <c r="R1909" t="s">
        <v>38</v>
      </c>
      <c r="S1909" t="s">
        <v>2985</v>
      </c>
      <c r="T1909">
        <v>99301</v>
      </c>
      <c r="U1909" s="1">
        <v>42039</v>
      </c>
      <c r="V1909" s="1">
        <v>42041</v>
      </c>
      <c r="W1909">
        <v>17</v>
      </c>
      <c r="X1909" s="6">
        <v>178.68</v>
      </c>
      <c r="Y1909">
        <v>91297</v>
      </c>
      <c r="Z1909">
        <v>2</v>
      </c>
      <c r="AA1909" s="10">
        <v>-10.8</v>
      </c>
      <c r="AB1909">
        <v>19.850000000000001</v>
      </c>
      <c r="AC1909" t="s">
        <v>3059</v>
      </c>
      <c r="AD1909" t="s">
        <v>3070</v>
      </c>
      <c r="AE1909" t="str">
        <f>IF(Orders[[#This Row],[Discount]]&gt;0, "Discounted", "Non-Discounted")</f>
        <v>Discounted</v>
      </c>
      <c r="AF1909">
        <f>IF(Orders[[#This Row],[Profit]]&lt;0,Orders[[#This Row],[Profit]], 0)</f>
        <v>-19.3</v>
      </c>
      <c r="AG1909">
        <f>IF(Orders[[#This Row],[Profit]]&gt;0,Orders[[#This Row],[Profit]], 0)</f>
        <v>0</v>
      </c>
      <c r="AH1909" s="7" t="str">
        <f>IFERROR((Orders[[#This Row],[Sales]]/Orders[[#This Row],[Profit_Prodcut/]])*100, "")</f>
        <v/>
      </c>
      <c r="AI1909" s="9">
        <f>Orders[[#This Row],[Discount]]</f>
        <v>0.1</v>
      </c>
    </row>
    <row r="1910" spans="1:35">
      <c r="A1910">
        <v>23474</v>
      </c>
      <c r="B1910" t="s">
        <v>28</v>
      </c>
      <c r="C1910" s="9">
        <v>0.06</v>
      </c>
      <c r="D1910" s="7">
        <v>40.659999999999997</v>
      </c>
      <c r="E1910">
        <v>6.7</v>
      </c>
      <c r="F1910">
        <v>1.56</v>
      </c>
      <c r="G1910">
        <v>3351</v>
      </c>
      <c r="H1910" t="s">
        <v>2984</v>
      </c>
      <c r="I1910" t="s">
        <v>30</v>
      </c>
      <c r="J1910" t="s">
        <v>61</v>
      </c>
      <c r="K1910" t="s">
        <v>32</v>
      </c>
      <c r="L1910" t="s">
        <v>33</v>
      </c>
      <c r="M1910" t="s">
        <v>34</v>
      </c>
      <c r="N1910" t="s">
        <v>1075</v>
      </c>
      <c r="O1910">
        <v>0.52</v>
      </c>
      <c r="P1910" t="s">
        <v>36</v>
      </c>
      <c r="Q1910" t="s">
        <v>37</v>
      </c>
      <c r="R1910" t="s">
        <v>38</v>
      </c>
      <c r="S1910" t="s">
        <v>2985</v>
      </c>
      <c r="T1910">
        <v>99301</v>
      </c>
      <c r="U1910" s="1">
        <v>42042</v>
      </c>
      <c r="V1910" s="1">
        <v>42044</v>
      </c>
      <c r="W1910">
        <v>12</v>
      </c>
      <c r="X1910" s="6">
        <v>79.39</v>
      </c>
      <c r="Y1910">
        <v>91298</v>
      </c>
      <c r="Z1910">
        <v>2</v>
      </c>
      <c r="AA1910" s="10">
        <v>51.21</v>
      </c>
      <c r="AB1910">
        <v>5.07</v>
      </c>
      <c r="AC1910" t="s">
        <v>3059</v>
      </c>
      <c r="AD1910" t="s">
        <v>3070</v>
      </c>
      <c r="AE1910" t="str">
        <f>IF(Orders[[#This Row],[Discount]]&gt;0, "Discounted", "Non-Discounted")</f>
        <v>Discounted</v>
      </c>
      <c r="AF1910">
        <f>IF(Orders[[#This Row],[Profit]]&lt;0,Orders[[#This Row],[Profit]], 0)</f>
        <v>0</v>
      </c>
      <c r="AG1910">
        <f>IF(Orders[[#This Row],[Profit]]&gt;0,Orders[[#This Row],[Profit]], 0)</f>
        <v>40.659999999999997</v>
      </c>
      <c r="AH1910" s="7">
        <f>IFERROR((Orders[[#This Row],[Sales]]/Orders[[#This Row],[Profit_Prodcut/]])*100, "")</f>
        <v>195.25332021642893</v>
      </c>
      <c r="AI1910" s="9">
        <f>Orders[[#This Row],[Discount]]</f>
        <v>0.06</v>
      </c>
    </row>
    <row r="1911" spans="1:35">
      <c r="A1911">
        <v>19838</v>
      </c>
      <c r="B1911" t="s">
        <v>28</v>
      </c>
      <c r="C1911" s="9">
        <v>0.03</v>
      </c>
      <c r="D1911" s="7">
        <v>137.68</v>
      </c>
      <c r="E1911">
        <v>28.53</v>
      </c>
      <c r="F1911">
        <v>1.49</v>
      </c>
      <c r="G1911">
        <v>3354</v>
      </c>
      <c r="H1911" t="s">
        <v>2986</v>
      </c>
      <c r="I1911" t="s">
        <v>52</v>
      </c>
      <c r="J1911" t="s">
        <v>31</v>
      </c>
      <c r="K1911" t="s">
        <v>32</v>
      </c>
      <c r="L1911" t="s">
        <v>112</v>
      </c>
      <c r="M1911" t="s">
        <v>62</v>
      </c>
      <c r="N1911" t="s">
        <v>335</v>
      </c>
      <c r="O1911">
        <v>0.38</v>
      </c>
      <c r="P1911" t="s">
        <v>36</v>
      </c>
      <c r="Q1911" t="s">
        <v>37</v>
      </c>
      <c r="R1911" t="s">
        <v>48</v>
      </c>
      <c r="S1911" t="s">
        <v>2987</v>
      </c>
      <c r="T1911">
        <v>92231</v>
      </c>
      <c r="U1911" s="1">
        <v>42140</v>
      </c>
      <c r="V1911" s="1">
        <v>42141</v>
      </c>
      <c r="W1911">
        <v>7</v>
      </c>
      <c r="X1911" s="6">
        <v>199.53</v>
      </c>
      <c r="Y1911">
        <v>88589</v>
      </c>
      <c r="Z1911">
        <v>1</v>
      </c>
      <c r="AA1911" s="10">
        <v>69</v>
      </c>
      <c r="AB1911">
        <v>6.17</v>
      </c>
      <c r="AC1911" t="s">
        <v>3060</v>
      </c>
      <c r="AD1911" t="s">
        <v>3070</v>
      </c>
      <c r="AE1911" t="str">
        <f>IF(Orders[[#This Row],[Discount]]&gt;0, "Discounted", "Non-Discounted")</f>
        <v>Discounted</v>
      </c>
      <c r="AF1911">
        <f>IF(Orders[[#This Row],[Profit]]&lt;0,Orders[[#This Row],[Profit]], 0)</f>
        <v>0</v>
      </c>
      <c r="AG1911">
        <f>IF(Orders[[#This Row],[Profit]]&gt;0,Orders[[#This Row],[Profit]], 0)</f>
        <v>137.68</v>
      </c>
      <c r="AH1911" s="7">
        <f>IFERROR((Orders[[#This Row],[Sales]]/Orders[[#This Row],[Profit_Prodcut/]])*100, "")</f>
        <v>144.9230098779779</v>
      </c>
      <c r="AI1911" s="9">
        <f>Orders[[#This Row],[Discount]]</f>
        <v>0.03</v>
      </c>
    </row>
    <row r="1912" spans="1:35">
      <c r="A1912">
        <v>19839</v>
      </c>
      <c r="B1912" t="s">
        <v>28</v>
      </c>
      <c r="C1912" s="9">
        <v>7.0000000000000007E-2</v>
      </c>
      <c r="D1912" s="7">
        <v>-62</v>
      </c>
      <c r="E1912">
        <v>5.98</v>
      </c>
      <c r="F1912">
        <v>7.15</v>
      </c>
      <c r="G1912">
        <v>3354</v>
      </c>
      <c r="H1912" t="s">
        <v>2986</v>
      </c>
      <c r="I1912" t="s">
        <v>52</v>
      </c>
      <c r="J1912" t="s">
        <v>31</v>
      </c>
      <c r="K1912" t="s">
        <v>32</v>
      </c>
      <c r="L1912" t="s">
        <v>96</v>
      </c>
      <c r="M1912" t="s">
        <v>62</v>
      </c>
      <c r="N1912" t="s">
        <v>2988</v>
      </c>
      <c r="O1912">
        <v>0.36</v>
      </c>
      <c r="P1912" t="s">
        <v>36</v>
      </c>
      <c r="Q1912" t="s">
        <v>37</v>
      </c>
      <c r="R1912" t="s">
        <v>48</v>
      </c>
      <c r="S1912" t="s">
        <v>2987</v>
      </c>
      <c r="T1912">
        <v>92231</v>
      </c>
      <c r="U1912" s="1">
        <v>42140</v>
      </c>
      <c r="V1912" s="1">
        <v>42142</v>
      </c>
      <c r="W1912">
        <v>6</v>
      </c>
      <c r="X1912" s="6">
        <v>37.049999999999997</v>
      </c>
      <c r="Y1912">
        <v>88589</v>
      </c>
      <c r="Z1912">
        <v>2</v>
      </c>
      <c r="AA1912" s="10">
        <v>-167.34</v>
      </c>
      <c r="AB1912">
        <v>2.79</v>
      </c>
      <c r="AC1912" t="s">
        <v>3060</v>
      </c>
      <c r="AD1912" t="s">
        <v>3070</v>
      </c>
      <c r="AE1912" t="str">
        <f>IF(Orders[[#This Row],[Discount]]&gt;0, "Discounted", "Non-Discounted")</f>
        <v>Discounted</v>
      </c>
      <c r="AF1912">
        <f>IF(Orders[[#This Row],[Profit]]&lt;0,Orders[[#This Row],[Profit]], 0)</f>
        <v>-62</v>
      </c>
      <c r="AG1912">
        <f>IF(Orders[[#This Row],[Profit]]&gt;0,Orders[[#This Row],[Profit]], 0)</f>
        <v>0</v>
      </c>
      <c r="AH1912" s="7" t="str">
        <f>IFERROR((Orders[[#This Row],[Sales]]/Orders[[#This Row],[Profit_Prodcut/]])*100, "")</f>
        <v/>
      </c>
      <c r="AI1912" s="9">
        <f>Orders[[#This Row],[Discount]]</f>
        <v>7.0000000000000007E-2</v>
      </c>
    </row>
    <row r="1913" spans="1:35">
      <c r="A1913">
        <v>19666</v>
      </c>
      <c r="B1913" t="s">
        <v>40</v>
      </c>
      <c r="C1913" s="9">
        <v>0.04</v>
      </c>
      <c r="D1913" s="7">
        <v>47.53</v>
      </c>
      <c r="E1913">
        <v>3.69</v>
      </c>
      <c r="F1913">
        <v>0.5</v>
      </c>
      <c r="G1913">
        <v>3354</v>
      </c>
      <c r="H1913" t="s">
        <v>2986</v>
      </c>
      <c r="I1913" t="s">
        <v>52</v>
      </c>
      <c r="J1913" t="s">
        <v>31</v>
      </c>
      <c r="K1913" t="s">
        <v>32</v>
      </c>
      <c r="L1913" t="s">
        <v>137</v>
      </c>
      <c r="M1913" t="s">
        <v>62</v>
      </c>
      <c r="N1913" t="s">
        <v>1541</v>
      </c>
      <c r="O1913">
        <v>0.38</v>
      </c>
      <c r="P1913" t="s">
        <v>36</v>
      </c>
      <c r="Q1913" t="s">
        <v>37</v>
      </c>
      <c r="R1913" t="s">
        <v>48</v>
      </c>
      <c r="S1913" t="s">
        <v>2987</v>
      </c>
      <c r="T1913">
        <v>92231</v>
      </c>
      <c r="U1913" s="1">
        <v>42090</v>
      </c>
      <c r="V1913" s="1">
        <v>42092</v>
      </c>
      <c r="W1913">
        <v>19</v>
      </c>
      <c r="X1913" s="6">
        <v>68.88</v>
      </c>
      <c r="Y1913">
        <v>88590</v>
      </c>
      <c r="Z1913">
        <v>2</v>
      </c>
      <c r="AA1913" s="10">
        <v>69</v>
      </c>
      <c r="AB1913">
        <v>2.87</v>
      </c>
      <c r="AC1913" t="s">
        <v>3062</v>
      </c>
      <c r="AD1913" t="s">
        <v>3070</v>
      </c>
      <c r="AE1913" t="str">
        <f>IF(Orders[[#This Row],[Discount]]&gt;0, "Discounted", "Non-Discounted")</f>
        <v>Discounted</v>
      </c>
      <c r="AF1913">
        <f>IF(Orders[[#This Row],[Profit]]&lt;0,Orders[[#This Row],[Profit]], 0)</f>
        <v>0</v>
      </c>
      <c r="AG1913">
        <f>IF(Orders[[#This Row],[Profit]]&gt;0,Orders[[#This Row],[Profit]], 0)</f>
        <v>47.53</v>
      </c>
      <c r="AH1913" s="7">
        <f>IFERROR((Orders[[#This Row],[Sales]]/Orders[[#This Row],[Profit_Prodcut/]])*100, "")</f>
        <v>144.91899852724595</v>
      </c>
      <c r="AI1913" s="9">
        <f>Orders[[#This Row],[Discount]]</f>
        <v>0.04</v>
      </c>
    </row>
    <row r="1914" spans="1:35">
      <c r="A1914">
        <v>23906</v>
      </c>
      <c r="B1914" t="s">
        <v>109</v>
      </c>
      <c r="C1914" s="9">
        <v>0.1</v>
      </c>
      <c r="D1914" s="7">
        <v>379.4</v>
      </c>
      <c r="E1914">
        <v>120.98</v>
      </c>
      <c r="F1914">
        <v>9.07</v>
      </c>
      <c r="G1914">
        <v>3355</v>
      </c>
      <c r="H1914" t="s">
        <v>2989</v>
      </c>
      <c r="I1914" t="s">
        <v>52</v>
      </c>
      <c r="J1914" t="s">
        <v>31</v>
      </c>
      <c r="K1914" t="s">
        <v>32</v>
      </c>
      <c r="L1914" t="s">
        <v>112</v>
      </c>
      <c r="M1914" t="s">
        <v>62</v>
      </c>
      <c r="N1914" t="s">
        <v>1325</v>
      </c>
      <c r="O1914">
        <v>0.35</v>
      </c>
      <c r="P1914" t="s">
        <v>36</v>
      </c>
      <c r="Q1914" t="s">
        <v>37</v>
      </c>
      <c r="R1914" t="s">
        <v>48</v>
      </c>
      <c r="S1914" t="s">
        <v>2990</v>
      </c>
      <c r="T1914">
        <v>93010</v>
      </c>
      <c r="U1914" s="1">
        <v>42063</v>
      </c>
      <c r="V1914" s="1">
        <v>42072</v>
      </c>
      <c r="W1914">
        <v>5</v>
      </c>
      <c r="X1914" s="6">
        <v>549.85</v>
      </c>
      <c r="Y1914">
        <v>88587</v>
      </c>
      <c r="Z1914">
        <v>9</v>
      </c>
      <c r="AA1914" s="10">
        <v>69</v>
      </c>
      <c r="AB1914">
        <v>61.09</v>
      </c>
      <c r="AC1914" t="s">
        <v>3059</v>
      </c>
      <c r="AD1914" t="s">
        <v>3070</v>
      </c>
      <c r="AE1914" t="str">
        <f>IF(Orders[[#This Row],[Discount]]&gt;0, "Discounted", "Non-Discounted")</f>
        <v>Discounted</v>
      </c>
      <c r="AF1914">
        <f>IF(Orders[[#This Row],[Profit]]&lt;0,Orders[[#This Row],[Profit]], 0)</f>
        <v>0</v>
      </c>
      <c r="AG1914">
        <f>IF(Orders[[#This Row],[Profit]]&gt;0,Orders[[#This Row],[Profit]], 0)</f>
        <v>379.4</v>
      </c>
      <c r="AH1914" s="7">
        <f>IFERROR((Orders[[#This Row],[Sales]]/Orders[[#This Row],[Profit_Prodcut/]])*100, "")</f>
        <v>144.92619926199265</v>
      </c>
      <c r="AI1914" s="9">
        <f>Orders[[#This Row],[Discount]]</f>
        <v>0.1</v>
      </c>
    </row>
    <row r="1915" spans="1:35">
      <c r="A1915">
        <v>23907</v>
      </c>
      <c r="B1915" t="s">
        <v>109</v>
      </c>
      <c r="C1915" s="9">
        <v>0.08</v>
      </c>
      <c r="D1915" s="7">
        <v>-41.83</v>
      </c>
      <c r="E1915">
        <v>8.32</v>
      </c>
      <c r="F1915">
        <v>2.38</v>
      </c>
      <c r="G1915">
        <v>3355</v>
      </c>
      <c r="H1915" t="s">
        <v>2989</v>
      </c>
      <c r="I1915" t="s">
        <v>30</v>
      </c>
      <c r="J1915" t="s">
        <v>31</v>
      </c>
      <c r="K1915" t="s">
        <v>80</v>
      </c>
      <c r="L1915" t="s">
        <v>183</v>
      </c>
      <c r="M1915" t="s">
        <v>54</v>
      </c>
      <c r="N1915" t="s">
        <v>610</v>
      </c>
      <c r="O1915">
        <v>0.74</v>
      </c>
      <c r="P1915" t="s">
        <v>36</v>
      </c>
      <c r="Q1915" t="s">
        <v>37</v>
      </c>
      <c r="R1915" t="s">
        <v>48</v>
      </c>
      <c r="S1915" t="s">
        <v>2990</v>
      </c>
      <c r="T1915">
        <v>93010</v>
      </c>
      <c r="U1915" s="1">
        <v>42063</v>
      </c>
      <c r="V1915" s="1">
        <v>42067</v>
      </c>
      <c r="W1915">
        <v>6</v>
      </c>
      <c r="X1915" s="6">
        <v>48.99</v>
      </c>
      <c r="Y1915">
        <v>88587</v>
      </c>
      <c r="Z1915">
        <v>4</v>
      </c>
      <c r="AA1915" s="10">
        <v>-85.38</v>
      </c>
      <c r="AB1915">
        <v>4.26</v>
      </c>
      <c r="AC1915" t="s">
        <v>3059</v>
      </c>
      <c r="AD1915" t="s">
        <v>3070</v>
      </c>
      <c r="AE1915" t="str">
        <f>IF(Orders[[#This Row],[Discount]]&gt;0, "Discounted", "Non-Discounted")</f>
        <v>Discounted</v>
      </c>
      <c r="AF1915">
        <f>IF(Orders[[#This Row],[Profit]]&lt;0,Orders[[#This Row],[Profit]], 0)</f>
        <v>-41.83</v>
      </c>
      <c r="AG1915">
        <f>IF(Orders[[#This Row],[Profit]]&gt;0,Orders[[#This Row],[Profit]], 0)</f>
        <v>0</v>
      </c>
      <c r="AH1915" s="7" t="str">
        <f>IFERROR((Orders[[#This Row],[Sales]]/Orders[[#This Row],[Profit_Prodcut/]])*100, "")</f>
        <v/>
      </c>
      <c r="AI1915" s="9">
        <f>Orders[[#This Row],[Discount]]</f>
        <v>0.08</v>
      </c>
    </row>
    <row r="1916" spans="1:35">
      <c r="A1916">
        <v>23908</v>
      </c>
      <c r="B1916" t="s">
        <v>109</v>
      </c>
      <c r="C1916" s="9">
        <v>0.1</v>
      </c>
      <c r="D1916" s="7">
        <v>372.4</v>
      </c>
      <c r="E1916">
        <v>125.99</v>
      </c>
      <c r="F1916">
        <v>4.2</v>
      </c>
      <c r="G1916">
        <v>3355</v>
      </c>
      <c r="H1916" t="s">
        <v>2989</v>
      </c>
      <c r="I1916" t="s">
        <v>52</v>
      </c>
      <c r="J1916" t="s">
        <v>31</v>
      </c>
      <c r="K1916" t="s">
        <v>80</v>
      </c>
      <c r="L1916" t="s">
        <v>81</v>
      </c>
      <c r="M1916" t="s">
        <v>62</v>
      </c>
      <c r="N1916" t="s">
        <v>2800</v>
      </c>
      <c r="O1916">
        <v>0.59</v>
      </c>
      <c r="P1916" t="s">
        <v>36</v>
      </c>
      <c r="Q1916" t="s">
        <v>37</v>
      </c>
      <c r="R1916" t="s">
        <v>48</v>
      </c>
      <c r="S1916" t="s">
        <v>2990</v>
      </c>
      <c r="T1916">
        <v>93010</v>
      </c>
      <c r="U1916" s="1">
        <v>42063</v>
      </c>
      <c r="V1916" s="1">
        <v>42063</v>
      </c>
      <c r="W1916">
        <v>7</v>
      </c>
      <c r="X1916" s="6">
        <v>681.42</v>
      </c>
      <c r="Y1916">
        <v>88587</v>
      </c>
      <c r="Z1916">
        <v>0</v>
      </c>
      <c r="AA1916" s="10">
        <v>54.65</v>
      </c>
      <c r="AB1916">
        <v>75.709999999999994</v>
      </c>
      <c r="AC1916" t="s">
        <v>3059</v>
      </c>
      <c r="AD1916" t="s">
        <v>3070</v>
      </c>
      <c r="AE1916" t="str">
        <f>IF(Orders[[#This Row],[Discount]]&gt;0, "Discounted", "Non-Discounted")</f>
        <v>Discounted</v>
      </c>
      <c r="AF1916">
        <f>IF(Orders[[#This Row],[Profit]]&lt;0,Orders[[#This Row],[Profit]], 0)</f>
        <v>0</v>
      </c>
      <c r="AG1916">
        <f>IF(Orders[[#This Row],[Profit]]&gt;0,Orders[[#This Row],[Profit]], 0)</f>
        <v>372.4</v>
      </c>
      <c r="AH1916" s="7">
        <f>IFERROR((Orders[[#This Row],[Sales]]/Orders[[#This Row],[Profit_Prodcut/]])*100, "")</f>
        <v>182.98066595059078</v>
      </c>
      <c r="AI1916" s="9">
        <f>Orders[[#This Row],[Discount]]</f>
        <v>0.1</v>
      </c>
    </row>
    <row r="1917" spans="1:35">
      <c r="A1917">
        <v>18628</v>
      </c>
      <c r="B1917" t="s">
        <v>59</v>
      </c>
      <c r="C1917" s="9">
        <v>7.0000000000000007E-2</v>
      </c>
      <c r="D1917" s="7">
        <v>-116.35</v>
      </c>
      <c r="E1917">
        <v>5.34</v>
      </c>
      <c r="F1917">
        <v>5.63</v>
      </c>
      <c r="G1917">
        <v>3356</v>
      </c>
      <c r="H1917" t="s">
        <v>2991</v>
      </c>
      <c r="I1917" t="s">
        <v>52</v>
      </c>
      <c r="J1917" t="s">
        <v>31</v>
      </c>
      <c r="K1917" t="s">
        <v>32</v>
      </c>
      <c r="L1917" t="s">
        <v>112</v>
      </c>
      <c r="M1917" t="s">
        <v>62</v>
      </c>
      <c r="N1917" t="s">
        <v>494</v>
      </c>
      <c r="O1917">
        <v>0.39</v>
      </c>
      <c r="P1917" t="s">
        <v>36</v>
      </c>
      <c r="Q1917" t="s">
        <v>37</v>
      </c>
      <c r="R1917" t="s">
        <v>1743</v>
      </c>
      <c r="S1917" t="s">
        <v>2992</v>
      </c>
      <c r="T1917">
        <v>83616</v>
      </c>
      <c r="U1917" s="1">
        <v>42128</v>
      </c>
      <c r="V1917" s="1">
        <v>42130</v>
      </c>
      <c r="W1917">
        <v>13</v>
      </c>
      <c r="X1917" s="6">
        <v>66.650000000000006</v>
      </c>
      <c r="Y1917">
        <v>88588</v>
      </c>
      <c r="Z1917">
        <v>2</v>
      </c>
      <c r="AA1917" s="10">
        <v>-174.56</v>
      </c>
      <c r="AB1917">
        <v>5.0199999999999996</v>
      </c>
      <c r="AC1917" t="s">
        <v>3060</v>
      </c>
      <c r="AD1917" t="s">
        <v>3070</v>
      </c>
      <c r="AE1917" t="str">
        <f>IF(Orders[[#This Row],[Discount]]&gt;0, "Discounted", "Non-Discounted")</f>
        <v>Discounted</v>
      </c>
      <c r="AF1917">
        <f>IF(Orders[[#This Row],[Profit]]&lt;0,Orders[[#This Row],[Profit]], 0)</f>
        <v>-116.35</v>
      </c>
      <c r="AG1917">
        <f>IF(Orders[[#This Row],[Profit]]&gt;0,Orders[[#This Row],[Profit]], 0)</f>
        <v>0</v>
      </c>
      <c r="AH1917" s="7" t="str">
        <f>IFERROR((Orders[[#This Row],[Sales]]/Orders[[#This Row],[Profit_Prodcut/]])*100, "")</f>
        <v/>
      </c>
      <c r="AI1917" s="9">
        <f>Orders[[#This Row],[Discount]]</f>
        <v>7.0000000000000007E-2</v>
      </c>
    </row>
    <row r="1918" spans="1:35">
      <c r="A1918">
        <v>18629</v>
      </c>
      <c r="B1918" t="s">
        <v>59</v>
      </c>
      <c r="C1918" s="9">
        <v>0.03</v>
      </c>
      <c r="D1918" s="7">
        <v>1304.9000000000001</v>
      </c>
      <c r="E1918">
        <v>160.97999999999999</v>
      </c>
      <c r="F1918">
        <v>30</v>
      </c>
      <c r="G1918">
        <v>3356</v>
      </c>
      <c r="H1918" t="s">
        <v>2991</v>
      </c>
      <c r="I1918" t="s">
        <v>42</v>
      </c>
      <c r="J1918" t="s">
        <v>31</v>
      </c>
      <c r="K1918" t="s">
        <v>44</v>
      </c>
      <c r="L1918" t="s">
        <v>45</v>
      </c>
      <c r="M1918" t="s">
        <v>46</v>
      </c>
      <c r="N1918" t="s">
        <v>180</v>
      </c>
      <c r="O1918">
        <v>0.62</v>
      </c>
      <c r="P1918" t="s">
        <v>36</v>
      </c>
      <c r="Q1918" t="s">
        <v>37</v>
      </c>
      <c r="R1918" t="s">
        <v>1743</v>
      </c>
      <c r="S1918" t="s">
        <v>2992</v>
      </c>
      <c r="T1918">
        <v>83616</v>
      </c>
      <c r="U1918" s="1">
        <v>42128</v>
      </c>
      <c r="V1918" s="1">
        <v>42129</v>
      </c>
      <c r="W1918">
        <v>18</v>
      </c>
      <c r="X1918" s="6">
        <v>2934.16</v>
      </c>
      <c r="Y1918">
        <v>88588</v>
      </c>
      <c r="Z1918">
        <v>1</v>
      </c>
      <c r="AA1918" s="10">
        <v>44.47</v>
      </c>
      <c r="AB1918">
        <v>90.75</v>
      </c>
      <c r="AC1918" t="s">
        <v>3060</v>
      </c>
      <c r="AD1918" t="s">
        <v>3070</v>
      </c>
      <c r="AE1918" t="str">
        <f>IF(Orders[[#This Row],[Discount]]&gt;0, "Discounted", "Non-Discounted")</f>
        <v>Discounted</v>
      </c>
      <c r="AF1918">
        <f>IF(Orders[[#This Row],[Profit]]&lt;0,Orders[[#This Row],[Profit]], 0)</f>
        <v>0</v>
      </c>
      <c r="AG1918">
        <f>IF(Orders[[#This Row],[Profit]]&gt;0,Orders[[#This Row],[Profit]], 0)</f>
        <v>1304.9000000000001</v>
      </c>
      <c r="AH1918" s="7">
        <f>IFERROR((Orders[[#This Row],[Sales]]/Orders[[#This Row],[Profit_Prodcut/]])*100, "")</f>
        <v>224.85707717066438</v>
      </c>
      <c r="AI1918" s="9">
        <f>Orders[[#This Row],[Discount]]</f>
        <v>0.03</v>
      </c>
    </row>
    <row r="1919" spans="1:35">
      <c r="A1919">
        <v>18630</v>
      </c>
      <c r="B1919" t="s">
        <v>59</v>
      </c>
      <c r="C1919" s="9">
        <v>0.04</v>
      </c>
      <c r="D1919" s="7">
        <v>605.04999999999995</v>
      </c>
      <c r="E1919">
        <v>65.989999999999995</v>
      </c>
      <c r="F1919">
        <v>5.63</v>
      </c>
      <c r="G1919">
        <v>3356</v>
      </c>
      <c r="H1919" t="s">
        <v>2991</v>
      </c>
      <c r="I1919" t="s">
        <v>30</v>
      </c>
      <c r="J1919" t="s">
        <v>31</v>
      </c>
      <c r="K1919" t="s">
        <v>80</v>
      </c>
      <c r="L1919" t="s">
        <v>81</v>
      </c>
      <c r="M1919" t="s">
        <v>62</v>
      </c>
      <c r="N1919" t="s">
        <v>2993</v>
      </c>
      <c r="O1919">
        <v>0.56000000000000005</v>
      </c>
      <c r="P1919" t="s">
        <v>36</v>
      </c>
      <c r="Q1919" t="s">
        <v>37</v>
      </c>
      <c r="R1919" t="s">
        <v>1743</v>
      </c>
      <c r="S1919" t="s">
        <v>2992</v>
      </c>
      <c r="T1919">
        <v>83616</v>
      </c>
      <c r="U1919" s="1">
        <v>42128</v>
      </c>
      <c r="V1919" s="1">
        <v>42128</v>
      </c>
      <c r="W1919">
        <v>15</v>
      </c>
      <c r="X1919" s="6">
        <v>876.88</v>
      </c>
      <c r="Y1919">
        <v>88588</v>
      </c>
      <c r="Z1919">
        <v>0</v>
      </c>
      <c r="AA1919" s="10">
        <v>69</v>
      </c>
      <c r="AB1919">
        <v>36.54</v>
      </c>
      <c r="AC1919" t="s">
        <v>3060</v>
      </c>
      <c r="AD1919" t="s">
        <v>3070</v>
      </c>
      <c r="AE1919" t="str">
        <f>IF(Orders[[#This Row],[Discount]]&gt;0, "Discounted", "Non-Discounted")</f>
        <v>Discounted</v>
      </c>
      <c r="AF1919">
        <f>IF(Orders[[#This Row],[Profit]]&lt;0,Orders[[#This Row],[Profit]], 0)</f>
        <v>0</v>
      </c>
      <c r="AG1919">
        <f>IF(Orders[[#This Row],[Profit]]&gt;0,Orders[[#This Row],[Profit]], 0)</f>
        <v>605.04999999999995</v>
      </c>
      <c r="AH1919" s="7">
        <f>IFERROR((Orders[[#This Row],[Sales]]/Orders[[#This Row],[Profit_Prodcut/]])*100, "")</f>
        <v>144.92686554830181</v>
      </c>
      <c r="AI1919" s="9">
        <f>Orders[[#This Row],[Discount]]</f>
        <v>0.04</v>
      </c>
    </row>
    <row r="1920" spans="1:35">
      <c r="A1920">
        <v>22597</v>
      </c>
      <c r="B1920" t="s">
        <v>28</v>
      </c>
      <c r="C1920" s="9">
        <v>0.09</v>
      </c>
      <c r="D1920" s="7">
        <v>107.45</v>
      </c>
      <c r="E1920">
        <v>28.53</v>
      </c>
      <c r="F1920">
        <v>1.49</v>
      </c>
      <c r="G1920">
        <v>3359</v>
      </c>
      <c r="H1920" t="s">
        <v>2994</v>
      </c>
      <c r="I1920" t="s">
        <v>52</v>
      </c>
      <c r="J1920" t="s">
        <v>43</v>
      </c>
      <c r="K1920" t="s">
        <v>32</v>
      </c>
      <c r="L1920" t="s">
        <v>112</v>
      </c>
      <c r="M1920" t="s">
        <v>62</v>
      </c>
      <c r="N1920" t="s">
        <v>335</v>
      </c>
      <c r="O1920">
        <v>0.38</v>
      </c>
      <c r="P1920" t="s">
        <v>36</v>
      </c>
      <c r="Q1920" t="s">
        <v>64</v>
      </c>
      <c r="R1920" t="s">
        <v>1860</v>
      </c>
      <c r="S1920" t="s">
        <v>2995</v>
      </c>
      <c r="T1920">
        <v>53213</v>
      </c>
      <c r="U1920" s="1">
        <v>42122</v>
      </c>
      <c r="V1920" s="1">
        <v>42124</v>
      </c>
      <c r="W1920">
        <v>6</v>
      </c>
      <c r="X1920" s="6">
        <v>157.33000000000001</v>
      </c>
      <c r="Y1920">
        <v>91437</v>
      </c>
      <c r="Z1920">
        <v>2</v>
      </c>
      <c r="AA1920" s="10">
        <v>68.3</v>
      </c>
      <c r="AB1920">
        <v>15.56</v>
      </c>
      <c r="AC1920" t="s">
        <v>3061</v>
      </c>
      <c r="AD1920" t="s">
        <v>3070</v>
      </c>
      <c r="AE1920" t="str">
        <f>IF(Orders[[#This Row],[Discount]]&gt;0, "Discounted", "Non-Discounted")</f>
        <v>Discounted</v>
      </c>
      <c r="AF1920">
        <f>IF(Orders[[#This Row],[Profit]]&lt;0,Orders[[#This Row],[Profit]], 0)</f>
        <v>0</v>
      </c>
      <c r="AG1920">
        <f>IF(Orders[[#This Row],[Profit]]&gt;0,Orders[[#This Row],[Profit]], 0)</f>
        <v>107.45</v>
      </c>
      <c r="AH1920" s="7">
        <f>IFERROR((Orders[[#This Row],[Sales]]/Orders[[#This Row],[Profit_Prodcut/]])*100, "")</f>
        <v>146.42159143787811</v>
      </c>
      <c r="AI1920" s="9">
        <f>Orders[[#This Row],[Discount]]</f>
        <v>0.09</v>
      </c>
    </row>
    <row r="1921" spans="1:35">
      <c r="A1921">
        <v>23359</v>
      </c>
      <c r="B1921" t="s">
        <v>40</v>
      </c>
      <c r="C1921" s="9">
        <v>0.02</v>
      </c>
      <c r="D1921" s="7">
        <v>18.41</v>
      </c>
      <c r="E1921">
        <v>9.11</v>
      </c>
      <c r="F1921">
        <v>2.15</v>
      </c>
      <c r="G1921">
        <v>3360</v>
      </c>
      <c r="H1921" t="s">
        <v>2996</v>
      </c>
      <c r="I1921" t="s">
        <v>52</v>
      </c>
      <c r="J1921" t="s">
        <v>43</v>
      </c>
      <c r="K1921" t="s">
        <v>32</v>
      </c>
      <c r="L1921" t="s">
        <v>96</v>
      </c>
      <c r="M1921" t="s">
        <v>34</v>
      </c>
      <c r="N1921" t="s">
        <v>1260</v>
      </c>
      <c r="O1921">
        <v>0.4</v>
      </c>
      <c r="P1921" t="s">
        <v>36</v>
      </c>
      <c r="Q1921" t="s">
        <v>64</v>
      </c>
      <c r="R1921" t="s">
        <v>1860</v>
      </c>
      <c r="S1921" t="s">
        <v>2997</v>
      </c>
      <c r="T1921">
        <v>53214</v>
      </c>
      <c r="U1921" s="1">
        <v>42083</v>
      </c>
      <c r="V1921" s="1">
        <v>42085</v>
      </c>
      <c r="W1921">
        <v>3</v>
      </c>
      <c r="X1921" s="6">
        <v>27.37</v>
      </c>
      <c r="Y1921">
        <v>91435</v>
      </c>
      <c r="Z1921">
        <v>2</v>
      </c>
      <c r="AA1921" s="10">
        <v>67.260000000000005</v>
      </c>
      <c r="AB1921">
        <v>0.56000000000000005</v>
      </c>
      <c r="AC1921" t="s">
        <v>3062</v>
      </c>
      <c r="AD1921" t="s">
        <v>3070</v>
      </c>
      <c r="AE1921" t="str">
        <f>IF(Orders[[#This Row],[Discount]]&gt;0, "Discounted", "Non-Discounted")</f>
        <v>Discounted</v>
      </c>
      <c r="AF1921">
        <f>IF(Orders[[#This Row],[Profit]]&lt;0,Orders[[#This Row],[Profit]], 0)</f>
        <v>0</v>
      </c>
      <c r="AG1921">
        <f>IF(Orders[[#This Row],[Profit]]&gt;0,Orders[[#This Row],[Profit]], 0)</f>
        <v>18.41</v>
      </c>
      <c r="AH1921" s="7">
        <f>IFERROR((Orders[[#This Row],[Sales]]/Orders[[#This Row],[Profit_Prodcut/]])*100, "")</f>
        <v>148.66920152091254</v>
      </c>
      <c r="AI1921" s="9">
        <f>Orders[[#This Row],[Discount]]</f>
        <v>0.02</v>
      </c>
    </row>
    <row r="1922" spans="1:35">
      <c r="A1922">
        <v>23360</v>
      </c>
      <c r="B1922" t="s">
        <v>40</v>
      </c>
      <c r="C1922" s="9">
        <v>0.06</v>
      </c>
      <c r="D1922" s="7">
        <v>65.63</v>
      </c>
      <c r="E1922">
        <v>12.64</v>
      </c>
      <c r="F1922">
        <v>4.9800000000000004</v>
      </c>
      <c r="G1922">
        <v>3361</v>
      </c>
      <c r="H1922" t="s">
        <v>2998</v>
      </c>
      <c r="I1922" t="s">
        <v>52</v>
      </c>
      <c r="J1922" t="s">
        <v>43</v>
      </c>
      <c r="K1922" t="s">
        <v>44</v>
      </c>
      <c r="L1922" t="s">
        <v>53</v>
      </c>
      <c r="M1922" t="s">
        <v>54</v>
      </c>
      <c r="N1922" t="s">
        <v>628</v>
      </c>
      <c r="O1922">
        <v>0.48</v>
      </c>
      <c r="P1922" t="s">
        <v>36</v>
      </c>
      <c r="Q1922" t="s">
        <v>64</v>
      </c>
      <c r="R1922" t="s">
        <v>1860</v>
      </c>
      <c r="S1922" t="s">
        <v>2999</v>
      </c>
      <c r="T1922">
        <v>53095</v>
      </c>
      <c r="U1922" s="1">
        <v>42083</v>
      </c>
      <c r="V1922" s="1">
        <v>42085</v>
      </c>
      <c r="W1922">
        <v>8</v>
      </c>
      <c r="X1922" s="6">
        <v>98.16</v>
      </c>
      <c r="Y1922">
        <v>91435</v>
      </c>
      <c r="Z1922">
        <v>2</v>
      </c>
      <c r="AA1922" s="10">
        <v>66.86</v>
      </c>
      <c r="AB1922">
        <v>6.27</v>
      </c>
      <c r="AC1922" t="s">
        <v>3062</v>
      </c>
      <c r="AD1922" t="s">
        <v>3070</v>
      </c>
      <c r="AE1922" t="str">
        <f>IF(Orders[[#This Row],[Discount]]&gt;0, "Discounted", "Non-Discounted")</f>
        <v>Discounted</v>
      </c>
      <c r="AF1922">
        <f>IF(Orders[[#This Row],[Profit]]&lt;0,Orders[[#This Row],[Profit]], 0)</f>
        <v>0</v>
      </c>
      <c r="AG1922">
        <f>IF(Orders[[#This Row],[Profit]]&gt;0,Orders[[#This Row],[Profit]], 0)</f>
        <v>65.63</v>
      </c>
      <c r="AH1922" s="7">
        <f>IFERROR((Orders[[#This Row],[Sales]]/Orders[[#This Row],[Profit_Prodcut/]])*100, "")</f>
        <v>149.56574737162885</v>
      </c>
      <c r="AI1922" s="9">
        <f>Orders[[#This Row],[Discount]]</f>
        <v>0.06</v>
      </c>
    </row>
    <row r="1923" spans="1:35">
      <c r="A1923">
        <v>24802</v>
      </c>
      <c r="B1923" t="s">
        <v>59</v>
      </c>
      <c r="C1923" s="9">
        <v>0.04</v>
      </c>
      <c r="D1923" s="7">
        <v>-7.73</v>
      </c>
      <c r="E1923">
        <v>7.96</v>
      </c>
      <c r="F1923">
        <v>4.95</v>
      </c>
      <c r="G1923">
        <v>3361</v>
      </c>
      <c r="H1923" t="s">
        <v>2998</v>
      </c>
      <c r="I1923" t="s">
        <v>52</v>
      </c>
      <c r="J1923" t="s">
        <v>43</v>
      </c>
      <c r="K1923" t="s">
        <v>44</v>
      </c>
      <c r="L1923" t="s">
        <v>53</v>
      </c>
      <c r="M1923" t="s">
        <v>62</v>
      </c>
      <c r="N1923" t="s">
        <v>1287</v>
      </c>
      <c r="O1923">
        <v>0.41</v>
      </c>
      <c r="P1923" t="s">
        <v>36</v>
      </c>
      <c r="Q1923" t="s">
        <v>64</v>
      </c>
      <c r="R1923" t="s">
        <v>1860</v>
      </c>
      <c r="S1923" t="s">
        <v>2999</v>
      </c>
      <c r="T1923">
        <v>53095</v>
      </c>
      <c r="U1923" s="1">
        <v>42030</v>
      </c>
      <c r="V1923" s="1">
        <v>42030</v>
      </c>
      <c r="W1923">
        <v>15</v>
      </c>
      <c r="X1923" s="6">
        <v>116.11</v>
      </c>
      <c r="Y1923">
        <v>91436</v>
      </c>
      <c r="Z1923">
        <v>0</v>
      </c>
      <c r="AA1923" s="10">
        <v>-6.66</v>
      </c>
      <c r="AB1923">
        <v>4.84</v>
      </c>
      <c r="AC1923" t="s">
        <v>3057</v>
      </c>
      <c r="AD1923" t="s">
        <v>3070</v>
      </c>
      <c r="AE1923" t="str">
        <f>IF(Orders[[#This Row],[Discount]]&gt;0, "Discounted", "Non-Discounted")</f>
        <v>Discounted</v>
      </c>
      <c r="AF1923">
        <f>IF(Orders[[#This Row],[Profit]]&lt;0,Orders[[#This Row],[Profit]], 0)</f>
        <v>-7.73</v>
      </c>
      <c r="AG1923">
        <f>IF(Orders[[#This Row],[Profit]]&gt;0,Orders[[#This Row],[Profit]], 0)</f>
        <v>0</v>
      </c>
      <c r="AH1923" s="7" t="str">
        <f>IFERROR((Orders[[#This Row],[Sales]]/Orders[[#This Row],[Profit_Prodcut/]])*100, "")</f>
        <v/>
      </c>
      <c r="AI1923" s="9">
        <f>Orders[[#This Row],[Discount]]</f>
        <v>0.04</v>
      </c>
    </row>
    <row r="1924" spans="1:35">
      <c r="A1924">
        <v>23887</v>
      </c>
      <c r="B1924" t="s">
        <v>59</v>
      </c>
      <c r="C1924" s="9">
        <v>0.03</v>
      </c>
      <c r="D1924" s="7">
        <v>-48</v>
      </c>
      <c r="E1924">
        <v>4.9800000000000004</v>
      </c>
      <c r="F1924">
        <v>4.95</v>
      </c>
      <c r="G1924">
        <v>3361</v>
      </c>
      <c r="H1924" t="s">
        <v>2998</v>
      </c>
      <c r="I1924" t="s">
        <v>52</v>
      </c>
      <c r="J1924" t="s">
        <v>43</v>
      </c>
      <c r="K1924" t="s">
        <v>32</v>
      </c>
      <c r="L1924" t="s">
        <v>112</v>
      </c>
      <c r="M1924" t="s">
        <v>62</v>
      </c>
      <c r="N1924" t="s">
        <v>2500</v>
      </c>
      <c r="O1924">
        <v>0.37</v>
      </c>
      <c r="P1924" t="s">
        <v>36</v>
      </c>
      <c r="Q1924" t="s">
        <v>64</v>
      </c>
      <c r="R1924" t="s">
        <v>1860</v>
      </c>
      <c r="S1924" t="s">
        <v>2999</v>
      </c>
      <c r="T1924">
        <v>53095</v>
      </c>
      <c r="U1924" s="1">
        <v>42164</v>
      </c>
      <c r="V1924" s="1">
        <v>42166</v>
      </c>
      <c r="W1924">
        <v>19</v>
      </c>
      <c r="X1924" s="6">
        <v>95</v>
      </c>
      <c r="Y1924">
        <v>91438</v>
      </c>
      <c r="Z1924">
        <v>2</v>
      </c>
      <c r="AA1924" s="10">
        <v>-50.52</v>
      </c>
      <c r="AB1924">
        <v>2.94</v>
      </c>
      <c r="AC1924" t="s">
        <v>3058</v>
      </c>
      <c r="AD1924" t="s">
        <v>3070</v>
      </c>
      <c r="AE1924" t="str">
        <f>IF(Orders[[#This Row],[Discount]]&gt;0, "Discounted", "Non-Discounted")</f>
        <v>Discounted</v>
      </c>
      <c r="AF1924">
        <f>IF(Orders[[#This Row],[Profit]]&lt;0,Orders[[#This Row],[Profit]], 0)</f>
        <v>-48</v>
      </c>
      <c r="AG1924">
        <f>IF(Orders[[#This Row],[Profit]]&gt;0,Orders[[#This Row],[Profit]], 0)</f>
        <v>0</v>
      </c>
      <c r="AH1924" s="7" t="str">
        <f>IFERROR((Orders[[#This Row],[Sales]]/Orders[[#This Row],[Profit_Prodcut/]])*100, "")</f>
        <v/>
      </c>
      <c r="AI1924" s="9">
        <f>Orders[[#This Row],[Discount]]</f>
        <v>0.03</v>
      </c>
    </row>
    <row r="1925" spans="1:35">
      <c r="A1925">
        <v>19749</v>
      </c>
      <c r="B1925" t="s">
        <v>109</v>
      </c>
      <c r="C1925" s="9">
        <v>0.1</v>
      </c>
      <c r="D1925" s="7">
        <v>66.22</v>
      </c>
      <c r="E1925">
        <v>80.97</v>
      </c>
      <c r="F1925">
        <v>33.6</v>
      </c>
      <c r="G1925">
        <v>3366</v>
      </c>
      <c r="H1925" t="s">
        <v>3000</v>
      </c>
      <c r="I1925" t="s">
        <v>42</v>
      </c>
      <c r="J1925" t="s">
        <v>43</v>
      </c>
      <c r="K1925" t="s">
        <v>80</v>
      </c>
      <c r="L1925" t="s">
        <v>88</v>
      </c>
      <c r="M1925" t="s">
        <v>46</v>
      </c>
      <c r="N1925" t="s">
        <v>2034</v>
      </c>
      <c r="O1925">
        <v>0.37</v>
      </c>
      <c r="P1925" t="s">
        <v>36</v>
      </c>
      <c r="Q1925" t="s">
        <v>56</v>
      </c>
      <c r="R1925" t="s">
        <v>157</v>
      </c>
      <c r="S1925" t="s">
        <v>312</v>
      </c>
      <c r="T1925">
        <v>45373</v>
      </c>
      <c r="U1925" s="1">
        <v>42148</v>
      </c>
      <c r="V1925" s="1">
        <v>42153</v>
      </c>
      <c r="W1925">
        <v>11</v>
      </c>
      <c r="X1925" s="6">
        <v>837.57</v>
      </c>
      <c r="Y1925">
        <v>90501</v>
      </c>
      <c r="Z1925">
        <v>5</v>
      </c>
      <c r="AA1925" s="10">
        <v>7.91</v>
      </c>
      <c r="AB1925">
        <v>93.06</v>
      </c>
      <c r="AC1925" t="s">
        <v>3060</v>
      </c>
      <c r="AD1925" t="s">
        <v>3070</v>
      </c>
      <c r="AE1925" t="str">
        <f>IF(Orders[[#This Row],[Discount]]&gt;0, "Discounted", "Non-Discounted")</f>
        <v>Discounted</v>
      </c>
      <c r="AF1925">
        <f>IF(Orders[[#This Row],[Profit]]&lt;0,Orders[[#This Row],[Profit]], 0)</f>
        <v>0</v>
      </c>
      <c r="AG1925">
        <f>IF(Orders[[#This Row],[Profit]]&gt;0,Orders[[#This Row],[Profit]], 0)</f>
        <v>66.22</v>
      </c>
      <c r="AH1925" s="7">
        <f>IFERROR((Orders[[#This Row],[Sales]]/Orders[[#This Row],[Profit_Prodcut/]])*100, "")</f>
        <v>1264.8293566898219</v>
      </c>
      <c r="AI1925" s="9">
        <f>Orders[[#This Row],[Discount]]</f>
        <v>0.1</v>
      </c>
    </row>
    <row r="1926" spans="1:35">
      <c r="A1926">
        <v>19750</v>
      </c>
      <c r="B1926" t="s">
        <v>109</v>
      </c>
      <c r="C1926" s="9">
        <v>0.02</v>
      </c>
      <c r="D1926" s="7">
        <v>-23.53</v>
      </c>
      <c r="E1926">
        <v>6.48</v>
      </c>
      <c r="F1926">
        <v>5.1100000000000003</v>
      </c>
      <c r="G1926">
        <v>3366</v>
      </c>
      <c r="H1926" t="s">
        <v>3000</v>
      </c>
      <c r="I1926" t="s">
        <v>52</v>
      </c>
      <c r="J1926" t="s">
        <v>43</v>
      </c>
      <c r="K1926" t="s">
        <v>32</v>
      </c>
      <c r="L1926" t="s">
        <v>96</v>
      </c>
      <c r="M1926" t="s">
        <v>62</v>
      </c>
      <c r="N1926" t="s">
        <v>995</v>
      </c>
      <c r="O1926">
        <v>0.37</v>
      </c>
      <c r="P1926" t="s">
        <v>36</v>
      </c>
      <c r="Q1926" t="s">
        <v>56</v>
      </c>
      <c r="R1926" t="s">
        <v>157</v>
      </c>
      <c r="S1926" t="s">
        <v>312</v>
      </c>
      <c r="T1926">
        <v>45373</v>
      </c>
      <c r="U1926" s="1">
        <v>42148</v>
      </c>
      <c r="V1926" s="1">
        <v>42152</v>
      </c>
      <c r="W1926">
        <v>8</v>
      </c>
      <c r="X1926" s="6">
        <v>56.22</v>
      </c>
      <c r="Y1926">
        <v>90501</v>
      </c>
      <c r="Z1926">
        <v>4</v>
      </c>
      <c r="AA1926" s="10">
        <v>-41.85</v>
      </c>
      <c r="AB1926">
        <v>1.1499999999999999</v>
      </c>
      <c r="AC1926" t="s">
        <v>3060</v>
      </c>
      <c r="AD1926" t="s">
        <v>3070</v>
      </c>
      <c r="AE1926" t="str">
        <f>IF(Orders[[#This Row],[Discount]]&gt;0, "Discounted", "Non-Discounted")</f>
        <v>Discounted</v>
      </c>
      <c r="AF1926">
        <f>IF(Orders[[#This Row],[Profit]]&lt;0,Orders[[#This Row],[Profit]], 0)</f>
        <v>-23.53</v>
      </c>
      <c r="AG1926">
        <f>IF(Orders[[#This Row],[Profit]]&gt;0,Orders[[#This Row],[Profit]], 0)</f>
        <v>0</v>
      </c>
      <c r="AH1926" s="7" t="str">
        <f>IFERROR((Orders[[#This Row],[Sales]]/Orders[[#This Row],[Profit_Prodcut/]])*100, "")</f>
        <v/>
      </c>
      <c r="AI1926" s="9">
        <f>Orders[[#This Row],[Discount]]</f>
        <v>0.02</v>
      </c>
    </row>
    <row r="1927" spans="1:35">
      <c r="A1927">
        <v>23428</v>
      </c>
      <c r="B1927" t="s">
        <v>50</v>
      </c>
      <c r="C1927" s="9">
        <v>0.08</v>
      </c>
      <c r="D1927" s="7">
        <v>10.68</v>
      </c>
      <c r="E1927">
        <v>30.97</v>
      </c>
      <c r="F1927">
        <v>4</v>
      </c>
      <c r="G1927">
        <v>3367</v>
      </c>
      <c r="H1927" t="s">
        <v>3001</v>
      </c>
      <c r="I1927" t="s">
        <v>52</v>
      </c>
      <c r="J1927" t="s">
        <v>43</v>
      </c>
      <c r="K1927" t="s">
        <v>80</v>
      </c>
      <c r="L1927" t="s">
        <v>183</v>
      </c>
      <c r="M1927" t="s">
        <v>62</v>
      </c>
      <c r="N1927" t="s">
        <v>2704</v>
      </c>
      <c r="O1927">
        <v>0.74</v>
      </c>
      <c r="P1927" t="s">
        <v>36</v>
      </c>
      <c r="Q1927" t="s">
        <v>56</v>
      </c>
      <c r="R1927" t="s">
        <v>157</v>
      </c>
      <c r="S1927" t="s">
        <v>3002</v>
      </c>
      <c r="T1927">
        <v>43221</v>
      </c>
      <c r="U1927" s="1">
        <v>42126</v>
      </c>
      <c r="V1927" s="1">
        <v>42127</v>
      </c>
      <c r="W1927">
        <v>26</v>
      </c>
      <c r="X1927" s="6">
        <v>758.97</v>
      </c>
      <c r="Y1927">
        <v>90502</v>
      </c>
      <c r="Z1927">
        <v>1</v>
      </c>
      <c r="AA1927" s="10">
        <v>1.41</v>
      </c>
      <c r="AB1927">
        <v>66</v>
      </c>
      <c r="AC1927" t="s">
        <v>3060</v>
      </c>
      <c r="AD1927" t="s">
        <v>3070</v>
      </c>
      <c r="AE1927" t="str">
        <f>IF(Orders[[#This Row],[Discount]]&gt;0, "Discounted", "Non-Discounted")</f>
        <v>Discounted</v>
      </c>
      <c r="AF1927">
        <f>IF(Orders[[#This Row],[Profit]]&lt;0,Orders[[#This Row],[Profit]], 0)</f>
        <v>0</v>
      </c>
      <c r="AG1927">
        <f>IF(Orders[[#This Row],[Profit]]&gt;0,Orders[[#This Row],[Profit]], 0)</f>
        <v>10.68</v>
      </c>
      <c r="AH1927" s="7">
        <f>IFERROR((Orders[[#This Row],[Sales]]/Orders[[#This Row],[Profit_Prodcut/]])*100, "")</f>
        <v>7106.4606741573043</v>
      </c>
      <c r="AI1927" s="9">
        <f>Orders[[#This Row],[Discount]]</f>
        <v>0.08</v>
      </c>
    </row>
    <row r="1928" spans="1:35">
      <c r="A1928">
        <v>23429</v>
      </c>
      <c r="B1928" t="s">
        <v>50</v>
      </c>
      <c r="C1928" s="9">
        <v>0.1</v>
      </c>
      <c r="D1928" s="7">
        <v>58.26</v>
      </c>
      <c r="E1928">
        <v>4.13</v>
      </c>
      <c r="F1928">
        <v>0.5</v>
      </c>
      <c r="G1928">
        <v>3367</v>
      </c>
      <c r="H1928" t="s">
        <v>3001</v>
      </c>
      <c r="I1928" t="s">
        <v>30</v>
      </c>
      <c r="J1928" t="s">
        <v>43</v>
      </c>
      <c r="K1928" t="s">
        <v>32</v>
      </c>
      <c r="L1928" t="s">
        <v>137</v>
      </c>
      <c r="M1928" t="s">
        <v>62</v>
      </c>
      <c r="N1928" t="s">
        <v>3003</v>
      </c>
      <c r="O1928">
        <v>0.39</v>
      </c>
      <c r="P1928" t="s">
        <v>36</v>
      </c>
      <c r="Q1928" t="s">
        <v>56</v>
      </c>
      <c r="R1928" t="s">
        <v>157</v>
      </c>
      <c r="S1928" t="s">
        <v>3002</v>
      </c>
      <c r="T1928">
        <v>43221</v>
      </c>
      <c r="U1928" s="1">
        <v>42126</v>
      </c>
      <c r="V1928" s="1">
        <v>42128</v>
      </c>
      <c r="W1928">
        <v>18</v>
      </c>
      <c r="X1928" s="6">
        <v>84.44</v>
      </c>
      <c r="Y1928">
        <v>90502</v>
      </c>
      <c r="Z1928">
        <v>2</v>
      </c>
      <c r="AA1928" s="10">
        <v>69</v>
      </c>
      <c r="AB1928">
        <v>9.3800000000000008</v>
      </c>
      <c r="AC1928" t="s">
        <v>3060</v>
      </c>
      <c r="AD1928" t="s">
        <v>3070</v>
      </c>
      <c r="AE1928" t="str">
        <f>IF(Orders[[#This Row],[Discount]]&gt;0, "Discounted", "Non-Discounted")</f>
        <v>Discounted</v>
      </c>
      <c r="AF1928">
        <f>IF(Orders[[#This Row],[Profit]]&lt;0,Orders[[#This Row],[Profit]], 0)</f>
        <v>0</v>
      </c>
      <c r="AG1928">
        <f>IF(Orders[[#This Row],[Profit]]&gt;0,Orders[[#This Row],[Profit]], 0)</f>
        <v>58.26</v>
      </c>
      <c r="AH1928" s="7">
        <f>IFERROR((Orders[[#This Row],[Sales]]/Orders[[#This Row],[Profit_Prodcut/]])*100, "")</f>
        <v>144.93649158942671</v>
      </c>
      <c r="AI1928" s="9">
        <f>Orders[[#This Row],[Discount]]</f>
        <v>0.1</v>
      </c>
    </row>
    <row r="1929" spans="1:35">
      <c r="A1929">
        <v>26104</v>
      </c>
      <c r="B1929" t="s">
        <v>59</v>
      </c>
      <c r="C1929" s="9">
        <v>0.06</v>
      </c>
      <c r="D1929" s="7">
        <v>-42.17</v>
      </c>
      <c r="E1929">
        <v>7.1</v>
      </c>
      <c r="F1929">
        <v>6.05</v>
      </c>
      <c r="G1929">
        <v>3369</v>
      </c>
      <c r="H1929" t="s">
        <v>3004</v>
      </c>
      <c r="I1929" t="s">
        <v>52</v>
      </c>
      <c r="J1929" t="s">
        <v>43</v>
      </c>
      <c r="K1929" t="s">
        <v>32</v>
      </c>
      <c r="L1929" t="s">
        <v>112</v>
      </c>
      <c r="M1929" t="s">
        <v>62</v>
      </c>
      <c r="N1929" t="s">
        <v>654</v>
      </c>
      <c r="O1929">
        <v>0.39</v>
      </c>
      <c r="P1929" t="s">
        <v>36</v>
      </c>
      <c r="Q1929" t="s">
        <v>56</v>
      </c>
      <c r="R1929" t="s">
        <v>157</v>
      </c>
      <c r="S1929" t="s">
        <v>1513</v>
      </c>
      <c r="T1929">
        <v>43081</v>
      </c>
      <c r="U1929" s="1">
        <v>42047</v>
      </c>
      <c r="V1929" s="1">
        <v>42048</v>
      </c>
      <c r="W1929">
        <v>4</v>
      </c>
      <c r="X1929" s="6">
        <v>29.99</v>
      </c>
      <c r="Y1929">
        <v>90500</v>
      </c>
      <c r="Z1929">
        <v>1</v>
      </c>
      <c r="AA1929" s="10">
        <v>-140.62</v>
      </c>
      <c r="AB1929">
        <v>1.91</v>
      </c>
      <c r="AC1929" t="s">
        <v>3059</v>
      </c>
      <c r="AD1929" t="s">
        <v>3070</v>
      </c>
      <c r="AE1929" t="str">
        <f>IF(Orders[[#This Row],[Discount]]&gt;0, "Discounted", "Non-Discounted")</f>
        <v>Discounted</v>
      </c>
      <c r="AF1929">
        <f>IF(Orders[[#This Row],[Profit]]&lt;0,Orders[[#This Row],[Profit]], 0)</f>
        <v>-42.17</v>
      </c>
      <c r="AG1929">
        <f>IF(Orders[[#This Row],[Profit]]&gt;0,Orders[[#This Row],[Profit]], 0)</f>
        <v>0</v>
      </c>
      <c r="AH1929" s="7" t="str">
        <f>IFERROR((Orders[[#This Row],[Sales]]/Orders[[#This Row],[Profit_Prodcut/]])*100, "")</f>
        <v/>
      </c>
      <c r="AI1929" s="9">
        <f>Orders[[#This Row],[Discount]]</f>
        <v>0.06</v>
      </c>
    </row>
    <row r="1930" spans="1:35">
      <c r="A1930">
        <v>18311</v>
      </c>
      <c r="B1930" t="s">
        <v>59</v>
      </c>
      <c r="C1930" s="9">
        <v>0.01</v>
      </c>
      <c r="D1930" s="7">
        <v>66.36</v>
      </c>
      <c r="E1930">
        <v>179.29</v>
      </c>
      <c r="F1930">
        <v>29.21</v>
      </c>
      <c r="G1930">
        <v>3374</v>
      </c>
      <c r="H1930" t="s">
        <v>3005</v>
      </c>
      <c r="I1930" t="s">
        <v>42</v>
      </c>
      <c r="J1930" t="s">
        <v>31</v>
      </c>
      <c r="K1930" t="s">
        <v>44</v>
      </c>
      <c r="L1930" t="s">
        <v>155</v>
      </c>
      <c r="M1930" t="s">
        <v>124</v>
      </c>
      <c r="N1930" t="s">
        <v>632</v>
      </c>
      <c r="O1930">
        <v>0.76</v>
      </c>
      <c r="P1930" t="s">
        <v>36</v>
      </c>
      <c r="Q1930" t="s">
        <v>56</v>
      </c>
      <c r="R1930" t="s">
        <v>418</v>
      </c>
      <c r="S1930" t="s">
        <v>3006</v>
      </c>
      <c r="T1930">
        <v>21113</v>
      </c>
      <c r="U1930" s="1">
        <v>42157</v>
      </c>
      <c r="V1930" s="1">
        <v>42159</v>
      </c>
      <c r="W1930">
        <v>8</v>
      </c>
      <c r="X1930" s="6">
        <v>1487.9</v>
      </c>
      <c r="Y1930">
        <v>87473</v>
      </c>
      <c r="Z1930">
        <v>2</v>
      </c>
      <c r="AA1930" s="10">
        <v>4.46</v>
      </c>
      <c r="AB1930">
        <v>15.03</v>
      </c>
      <c r="AC1930" t="s">
        <v>3058</v>
      </c>
      <c r="AD1930" t="s">
        <v>3070</v>
      </c>
      <c r="AE1930" t="str">
        <f>IF(Orders[[#This Row],[Discount]]&gt;0, "Discounted", "Non-Discounted")</f>
        <v>Discounted</v>
      </c>
      <c r="AF1930">
        <f>IF(Orders[[#This Row],[Profit]]&lt;0,Orders[[#This Row],[Profit]], 0)</f>
        <v>0</v>
      </c>
      <c r="AG1930">
        <f>IF(Orders[[#This Row],[Profit]]&gt;0,Orders[[#This Row],[Profit]], 0)</f>
        <v>66.36</v>
      </c>
      <c r="AH1930" s="7">
        <f>IFERROR((Orders[[#This Row],[Sales]]/Orders[[#This Row],[Profit_Prodcut/]])*100, "")</f>
        <v>2242.163954189271</v>
      </c>
      <c r="AI1930" s="9">
        <f>Orders[[#This Row],[Discount]]</f>
        <v>0.01</v>
      </c>
    </row>
    <row r="1931" spans="1:35">
      <c r="A1931">
        <v>18320</v>
      </c>
      <c r="B1931" t="s">
        <v>28</v>
      </c>
      <c r="C1931" s="9">
        <v>0.05</v>
      </c>
      <c r="D1931" s="7">
        <v>-1.9</v>
      </c>
      <c r="E1931">
        <v>73.98</v>
      </c>
      <c r="F1931">
        <v>12.14</v>
      </c>
      <c r="G1931">
        <v>3374</v>
      </c>
      <c r="H1931" t="s">
        <v>3005</v>
      </c>
      <c r="I1931" t="s">
        <v>52</v>
      </c>
      <c r="J1931" t="s">
        <v>43</v>
      </c>
      <c r="K1931" t="s">
        <v>80</v>
      </c>
      <c r="L1931" t="s">
        <v>183</v>
      </c>
      <c r="M1931" t="s">
        <v>62</v>
      </c>
      <c r="N1931" t="s">
        <v>375</v>
      </c>
      <c r="O1931">
        <v>0.67</v>
      </c>
      <c r="P1931" t="s">
        <v>36</v>
      </c>
      <c r="Q1931" t="s">
        <v>56</v>
      </c>
      <c r="R1931" t="s">
        <v>418</v>
      </c>
      <c r="S1931" t="s">
        <v>3006</v>
      </c>
      <c r="T1931">
        <v>21113</v>
      </c>
      <c r="U1931" s="1">
        <v>42184</v>
      </c>
      <c r="V1931" s="1">
        <v>42185</v>
      </c>
      <c r="W1931">
        <v>8</v>
      </c>
      <c r="X1931" s="6">
        <v>600.4</v>
      </c>
      <c r="Y1931">
        <v>87474</v>
      </c>
      <c r="Z1931">
        <v>1</v>
      </c>
      <c r="AA1931" s="10">
        <v>-0.32</v>
      </c>
      <c r="AB1931">
        <v>31.6</v>
      </c>
      <c r="AC1931" t="s">
        <v>3058</v>
      </c>
      <c r="AD1931" t="s">
        <v>3070</v>
      </c>
      <c r="AE1931" t="str">
        <f>IF(Orders[[#This Row],[Discount]]&gt;0, "Discounted", "Non-Discounted")</f>
        <v>Discounted</v>
      </c>
      <c r="AF1931">
        <f>IF(Orders[[#This Row],[Profit]]&lt;0,Orders[[#This Row],[Profit]], 0)</f>
        <v>-1.9</v>
      </c>
      <c r="AG1931">
        <f>IF(Orders[[#This Row],[Profit]]&gt;0,Orders[[#This Row],[Profit]], 0)</f>
        <v>0</v>
      </c>
      <c r="AH1931" s="7" t="str">
        <f>IFERROR((Orders[[#This Row],[Sales]]/Orders[[#This Row],[Profit_Prodcut/]])*100, "")</f>
        <v/>
      </c>
      <c r="AI1931" s="9">
        <f>Orders[[#This Row],[Discount]]</f>
        <v>0.05</v>
      </c>
    </row>
    <row r="1932" spans="1:35">
      <c r="A1932">
        <v>18321</v>
      </c>
      <c r="B1932" t="s">
        <v>28</v>
      </c>
      <c r="C1932" s="9">
        <v>0</v>
      </c>
      <c r="D1932" s="7">
        <v>-37.049999999999997</v>
      </c>
      <c r="E1932">
        <v>5.98</v>
      </c>
      <c r="F1932">
        <v>7.15</v>
      </c>
      <c r="G1932">
        <v>3374</v>
      </c>
      <c r="H1932" t="s">
        <v>3005</v>
      </c>
      <c r="I1932" t="s">
        <v>52</v>
      </c>
      <c r="J1932" t="s">
        <v>43</v>
      </c>
      <c r="K1932" t="s">
        <v>32</v>
      </c>
      <c r="L1932" t="s">
        <v>96</v>
      </c>
      <c r="M1932" t="s">
        <v>62</v>
      </c>
      <c r="N1932" t="s">
        <v>2988</v>
      </c>
      <c r="O1932">
        <v>0.36</v>
      </c>
      <c r="P1932" t="s">
        <v>36</v>
      </c>
      <c r="Q1932" t="s">
        <v>56</v>
      </c>
      <c r="R1932" t="s">
        <v>418</v>
      </c>
      <c r="S1932" t="s">
        <v>3006</v>
      </c>
      <c r="T1932">
        <v>21113</v>
      </c>
      <c r="U1932" s="1">
        <v>42184</v>
      </c>
      <c r="V1932" s="1">
        <v>42186</v>
      </c>
      <c r="W1932">
        <v>5</v>
      </c>
      <c r="X1932" s="6">
        <v>34.25</v>
      </c>
      <c r="Y1932">
        <v>87474</v>
      </c>
      <c r="Z1932">
        <v>2</v>
      </c>
      <c r="AA1932" s="10">
        <v>-108.17</v>
      </c>
      <c r="AB1932">
        <v>0</v>
      </c>
      <c r="AC1932" t="s">
        <v>3058</v>
      </c>
      <c r="AD1932" t="s">
        <v>3071</v>
      </c>
      <c r="AE1932" t="str">
        <f>IF(Orders[[#This Row],[Discount]]&gt;0, "Discounted", "Non-Discounted")</f>
        <v>Non-Discounted</v>
      </c>
      <c r="AF1932">
        <f>IF(Orders[[#This Row],[Profit]]&lt;0,Orders[[#This Row],[Profit]], 0)</f>
        <v>-37.049999999999997</v>
      </c>
      <c r="AG1932">
        <f>IF(Orders[[#This Row],[Profit]]&gt;0,Orders[[#This Row],[Profit]], 0)</f>
        <v>0</v>
      </c>
      <c r="AH1932" s="7" t="str">
        <f>IFERROR((Orders[[#This Row],[Sales]]/Orders[[#This Row],[Profit_Prodcut/]])*100, "")</f>
        <v/>
      </c>
      <c r="AI1932" s="9">
        <f>Orders[[#This Row],[Discount]]</f>
        <v>0</v>
      </c>
    </row>
    <row r="1933" spans="1:35">
      <c r="A1933">
        <v>18322</v>
      </c>
      <c r="B1933" t="s">
        <v>28</v>
      </c>
      <c r="C1933" s="9">
        <v>0.09</v>
      </c>
      <c r="D1933" s="7">
        <v>-56.89</v>
      </c>
      <c r="E1933">
        <v>3.57</v>
      </c>
      <c r="F1933">
        <v>4.17</v>
      </c>
      <c r="G1933">
        <v>3374</v>
      </c>
      <c r="H1933" t="s">
        <v>3005</v>
      </c>
      <c r="I1933" t="s">
        <v>52</v>
      </c>
      <c r="J1933" t="s">
        <v>43</v>
      </c>
      <c r="K1933" t="s">
        <v>32</v>
      </c>
      <c r="L1933" t="s">
        <v>33</v>
      </c>
      <c r="M1933" t="s">
        <v>54</v>
      </c>
      <c r="N1933" t="s">
        <v>2568</v>
      </c>
      <c r="O1933">
        <v>0.59</v>
      </c>
      <c r="P1933" t="s">
        <v>36</v>
      </c>
      <c r="Q1933" t="s">
        <v>56</v>
      </c>
      <c r="R1933" t="s">
        <v>418</v>
      </c>
      <c r="S1933" t="s">
        <v>3006</v>
      </c>
      <c r="T1933">
        <v>21113</v>
      </c>
      <c r="U1933" s="1">
        <v>42184</v>
      </c>
      <c r="V1933" s="1">
        <v>42186</v>
      </c>
      <c r="W1933">
        <v>9</v>
      </c>
      <c r="X1933" s="6">
        <v>31.45</v>
      </c>
      <c r="Y1933">
        <v>87474</v>
      </c>
      <c r="Z1933">
        <v>2</v>
      </c>
      <c r="AA1933" s="10">
        <v>-180.88</v>
      </c>
      <c r="AB1933">
        <v>3.11</v>
      </c>
      <c r="AC1933" t="s">
        <v>3058</v>
      </c>
      <c r="AD1933" t="s">
        <v>3070</v>
      </c>
      <c r="AE1933" t="str">
        <f>IF(Orders[[#This Row],[Discount]]&gt;0, "Discounted", "Non-Discounted")</f>
        <v>Discounted</v>
      </c>
      <c r="AF1933">
        <f>IF(Orders[[#This Row],[Profit]]&lt;0,Orders[[#This Row],[Profit]], 0)</f>
        <v>-56.89</v>
      </c>
      <c r="AG1933">
        <f>IF(Orders[[#This Row],[Profit]]&gt;0,Orders[[#This Row],[Profit]], 0)</f>
        <v>0</v>
      </c>
      <c r="AH1933" s="7" t="str">
        <f>IFERROR((Orders[[#This Row],[Sales]]/Orders[[#This Row],[Profit_Prodcut/]])*100, "")</f>
        <v/>
      </c>
      <c r="AI1933" s="9">
        <f>Orders[[#This Row],[Discount]]</f>
        <v>0.09</v>
      </c>
    </row>
    <row r="1934" spans="1:35">
      <c r="A1934">
        <v>22378</v>
      </c>
      <c r="B1934" t="s">
        <v>50</v>
      </c>
      <c r="C1934" s="9">
        <v>0</v>
      </c>
      <c r="D1934" s="7">
        <v>-189.71</v>
      </c>
      <c r="E1934">
        <v>19.98</v>
      </c>
      <c r="F1934">
        <v>5.97</v>
      </c>
      <c r="G1934">
        <v>3379</v>
      </c>
      <c r="H1934" t="s">
        <v>3007</v>
      </c>
      <c r="I1934" t="s">
        <v>30</v>
      </c>
      <c r="J1934" t="s">
        <v>31</v>
      </c>
      <c r="K1934" t="s">
        <v>32</v>
      </c>
      <c r="L1934" t="s">
        <v>96</v>
      </c>
      <c r="M1934" t="s">
        <v>62</v>
      </c>
      <c r="N1934" t="s">
        <v>3008</v>
      </c>
      <c r="O1934">
        <v>0.38</v>
      </c>
      <c r="P1934" t="s">
        <v>36</v>
      </c>
      <c r="Q1934" t="s">
        <v>139</v>
      </c>
      <c r="R1934" t="s">
        <v>390</v>
      </c>
      <c r="S1934" t="s">
        <v>3009</v>
      </c>
      <c r="T1934">
        <v>30144</v>
      </c>
      <c r="U1934" s="1">
        <v>42089</v>
      </c>
      <c r="V1934" s="1">
        <v>42092</v>
      </c>
      <c r="W1934">
        <v>12</v>
      </c>
      <c r="X1934" s="6">
        <v>249.07</v>
      </c>
      <c r="Y1934">
        <v>88837</v>
      </c>
      <c r="Z1934">
        <v>3</v>
      </c>
      <c r="AA1934" s="10">
        <v>-76.17</v>
      </c>
      <c r="AB1934">
        <v>0</v>
      </c>
      <c r="AC1934" t="s">
        <v>3062</v>
      </c>
      <c r="AD1934" t="s">
        <v>3071</v>
      </c>
      <c r="AE1934" t="str">
        <f>IF(Orders[[#This Row],[Discount]]&gt;0, "Discounted", "Non-Discounted")</f>
        <v>Non-Discounted</v>
      </c>
      <c r="AF1934">
        <f>IF(Orders[[#This Row],[Profit]]&lt;0,Orders[[#This Row],[Profit]], 0)</f>
        <v>-189.71</v>
      </c>
      <c r="AG1934">
        <f>IF(Orders[[#This Row],[Profit]]&gt;0,Orders[[#This Row],[Profit]], 0)</f>
        <v>0</v>
      </c>
      <c r="AH1934" s="7" t="str">
        <f>IFERROR((Orders[[#This Row],[Sales]]/Orders[[#This Row],[Profit_Prodcut/]])*100, "")</f>
        <v/>
      </c>
      <c r="AI1934" s="9">
        <f>Orders[[#This Row],[Discount]]</f>
        <v>0</v>
      </c>
    </row>
    <row r="1935" spans="1:35">
      <c r="A1935">
        <v>20366</v>
      </c>
      <c r="B1935" t="s">
        <v>50</v>
      </c>
      <c r="C1935" s="9">
        <v>0.05</v>
      </c>
      <c r="D1935" s="7">
        <v>1628.37</v>
      </c>
      <c r="E1935">
        <v>3.14</v>
      </c>
      <c r="F1935">
        <v>1.92</v>
      </c>
      <c r="G1935">
        <v>3379</v>
      </c>
      <c r="H1935" t="s">
        <v>3007</v>
      </c>
      <c r="I1935" t="s">
        <v>30</v>
      </c>
      <c r="J1935" t="s">
        <v>43</v>
      </c>
      <c r="K1935" t="s">
        <v>32</v>
      </c>
      <c r="L1935" t="s">
        <v>177</v>
      </c>
      <c r="M1935" t="s">
        <v>34</v>
      </c>
      <c r="N1935" t="s">
        <v>2659</v>
      </c>
      <c r="O1935">
        <v>0.84</v>
      </c>
      <c r="P1935" t="s">
        <v>36</v>
      </c>
      <c r="Q1935" t="s">
        <v>139</v>
      </c>
      <c r="R1935" t="s">
        <v>390</v>
      </c>
      <c r="S1935" t="s">
        <v>3009</v>
      </c>
      <c r="T1935">
        <v>30144</v>
      </c>
      <c r="U1935" s="1">
        <v>42119</v>
      </c>
      <c r="V1935" s="1">
        <v>42120</v>
      </c>
      <c r="W1935">
        <v>18</v>
      </c>
      <c r="X1935" s="6">
        <v>59.22</v>
      </c>
      <c r="Y1935">
        <v>88839</v>
      </c>
      <c r="Z1935">
        <v>1</v>
      </c>
      <c r="AA1935" s="10">
        <v>2749.7</v>
      </c>
      <c r="AB1935">
        <v>3.12</v>
      </c>
      <c r="AC1935" t="s">
        <v>3061</v>
      </c>
      <c r="AD1935" t="s">
        <v>3070</v>
      </c>
      <c r="AE1935" t="str">
        <f>IF(Orders[[#This Row],[Discount]]&gt;0, "Discounted", "Non-Discounted")</f>
        <v>Discounted</v>
      </c>
      <c r="AF1935">
        <f>IF(Orders[[#This Row],[Profit]]&lt;0,Orders[[#This Row],[Profit]], 0)</f>
        <v>0</v>
      </c>
      <c r="AG1935">
        <f>IF(Orders[[#This Row],[Profit]]&gt;0,Orders[[#This Row],[Profit]], 0)</f>
        <v>1628.37</v>
      </c>
      <c r="AH1935" s="7">
        <f>IFERROR((Orders[[#This Row],[Sales]]/Orders[[#This Row],[Profit_Prodcut/]])*100, "")</f>
        <v>3.6367655999557846</v>
      </c>
      <c r="AI1935" s="9">
        <f>Orders[[#This Row],[Discount]]</f>
        <v>0.05</v>
      </c>
    </row>
    <row r="1936" spans="1:35">
      <c r="A1936">
        <v>23181</v>
      </c>
      <c r="B1936" t="s">
        <v>50</v>
      </c>
      <c r="C1936" s="9">
        <v>0.03</v>
      </c>
      <c r="D1936" s="7">
        <v>-4.4800000000000004</v>
      </c>
      <c r="E1936">
        <v>315.98</v>
      </c>
      <c r="F1936">
        <v>19.989999999999998</v>
      </c>
      <c r="G1936">
        <v>3380</v>
      </c>
      <c r="H1936" t="s">
        <v>3010</v>
      </c>
      <c r="I1936" t="s">
        <v>52</v>
      </c>
      <c r="J1936" t="s">
        <v>43</v>
      </c>
      <c r="K1936" t="s">
        <v>32</v>
      </c>
      <c r="L1936" t="s">
        <v>112</v>
      </c>
      <c r="M1936" t="s">
        <v>62</v>
      </c>
      <c r="N1936" t="s">
        <v>2809</v>
      </c>
      <c r="O1936">
        <v>0.38</v>
      </c>
      <c r="P1936" t="s">
        <v>36</v>
      </c>
      <c r="Q1936" t="s">
        <v>139</v>
      </c>
      <c r="R1936" t="s">
        <v>390</v>
      </c>
      <c r="S1936" t="s">
        <v>3011</v>
      </c>
      <c r="T1936">
        <v>30240</v>
      </c>
      <c r="U1936" s="1">
        <v>42114</v>
      </c>
      <c r="V1936" s="1">
        <v>42116</v>
      </c>
      <c r="W1936">
        <v>18</v>
      </c>
      <c r="X1936" s="6">
        <v>5572.18</v>
      </c>
      <c r="Y1936">
        <v>88838</v>
      </c>
      <c r="Z1936">
        <v>2</v>
      </c>
      <c r="AA1936" s="10">
        <v>-0.08</v>
      </c>
      <c r="AB1936">
        <v>172.34</v>
      </c>
      <c r="AC1936" t="s">
        <v>3061</v>
      </c>
      <c r="AD1936" t="s">
        <v>3070</v>
      </c>
      <c r="AE1936" t="str">
        <f>IF(Orders[[#This Row],[Discount]]&gt;0, "Discounted", "Non-Discounted")</f>
        <v>Discounted</v>
      </c>
      <c r="AF1936">
        <f>IF(Orders[[#This Row],[Profit]]&lt;0,Orders[[#This Row],[Profit]], 0)</f>
        <v>-4.4800000000000004</v>
      </c>
      <c r="AG1936">
        <f>IF(Orders[[#This Row],[Profit]]&gt;0,Orders[[#This Row],[Profit]], 0)</f>
        <v>0</v>
      </c>
      <c r="AH1936" s="7" t="str">
        <f>IFERROR((Orders[[#This Row],[Sales]]/Orders[[#This Row],[Profit_Prodcut/]])*100, "")</f>
        <v/>
      </c>
      <c r="AI1936" s="9">
        <f>Orders[[#This Row],[Discount]]</f>
        <v>0.03</v>
      </c>
    </row>
    <row r="1937" spans="1:35">
      <c r="A1937">
        <v>23182</v>
      </c>
      <c r="B1937" t="s">
        <v>50</v>
      </c>
      <c r="C1937" s="9">
        <v>0.09</v>
      </c>
      <c r="D1937" s="7">
        <v>3193.28</v>
      </c>
      <c r="E1937">
        <v>276.2</v>
      </c>
      <c r="F1937">
        <v>24.49</v>
      </c>
      <c r="G1937">
        <v>3380</v>
      </c>
      <c r="H1937" t="s">
        <v>3010</v>
      </c>
      <c r="I1937" t="s">
        <v>52</v>
      </c>
      <c r="J1937" t="s">
        <v>43</v>
      </c>
      <c r="K1937" t="s">
        <v>44</v>
      </c>
      <c r="L1937" t="s">
        <v>45</v>
      </c>
      <c r="M1937" t="s">
        <v>239</v>
      </c>
      <c r="N1937" t="s">
        <v>441</v>
      </c>
      <c r="O1937">
        <v>0.51883000000000001</v>
      </c>
      <c r="P1937" t="s">
        <v>36</v>
      </c>
      <c r="Q1937" t="s">
        <v>139</v>
      </c>
      <c r="R1937" t="s">
        <v>390</v>
      </c>
      <c r="S1937" t="s">
        <v>3011</v>
      </c>
      <c r="T1937">
        <v>30240</v>
      </c>
      <c r="U1937" s="1">
        <v>42114</v>
      </c>
      <c r="V1937" s="1">
        <v>42115</v>
      </c>
      <c r="W1937">
        <v>11</v>
      </c>
      <c r="X1937" s="6">
        <v>2941.42</v>
      </c>
      <c r="Y1937">
        <v>88838</v>
      </c>
      <c r="Z1937">
        <v>1</v>
      </c>
      <c r="AA1937" s="10">
        <v>108.56</v>
      </c>
      <c r="AB1937">
        <v>290.91000000000003</v>
      </c>
      <c r="AC1937" t="s">
        <v>3061</v>
      </c>
      <c r="AD1937" t="s">
        <v>3070</v>
      </c>
      <c r="AE1937" t="str">
        <f>IF(Orders[[#This Row],[Discount]]&gt;0, "Discounted", "Non-Discounted")</f>
        <v>Discounted</v>
      </c>
      <c r="AF1937">
        <f>IF(Orders[[#This Row],[Profit]]&lt;0,Orders[[#This Row],[Profit]], 0)</f>
        <v>0</v>
      </c>
      <c r="AG1937">
        <f>IF(Orders[[#This Row],[Profit]]&gt;0,Orders[[#This Row],[Profit]], 0)</f>
        <v>3193.28</v>
      </c>
      <c r="AH1937" s="7">
        <f>IFERROR((Orders[[#This Row],[Sales]]/Orders[[#This Row],[Profit_Prodcut/]])*100, "")</f>
        <v>92.112811905000498</v>
      </c>
      <c r="AI1937" s="9">
        <f>Orders[[#This Row],[Discount]]</f>
        <v>0.09</v>
      </c>
    </row>
    <row r="1938" spans="1:35">
      <c r="A1938">
        <v>23183</v>
      </c>
      <c r="B1938" t="s">
        <v>50</v>
      </c>
      <c r="C1938" s="9">
        <v>0.03</v>
      </c>
      <c r="D1938" s="7">
        <v>43.69</v>
      </c>
      <c r="E1938">
        <v>63.94</v>
      </c>
      <c r="F1938">
        <v>14.48</v>
      </c>
      <c r="G1938">
        <v>3380</v>
      </c>
      <c r="H1938" t="s">
        <v>3010</v>
      </c>
      <c r="I1938" t="s">
        <v>52</v>
      </c>
      <c r="J1938" t="s">
        <v>43</v>
      </c>
      <c r="K1938" t="s">
        <v>44</v>
      </c>
      <c r="L1938" t="s">
        <v>53</v>
      </c>
      <c r="M1938" t="s">
        <v>62</v>
      </c>
      <c r="N1938" t="s">
        <v>522</v>
      </c>
      <c r="O1938">
        <v>0.46</v>
      </c>
      <c r="P1938" t="s">
        <v>36</v>
      </c>
      <c r="Q1938" t="s">
        <v>139</v>
      </c>
      <c r="R1938" t="s">
        <v>390</v>
      </c>
      <c r="S1938" t="s">
        <v>3011</v>
      </c>
      <c r="T1938">
        <v>30240</v>
      </c>
      <c r="U1938" s="1">
        <v>42114</v>
      </c>
      <c r="V1938" s="1">
        <v>42115</v>
      </c>
      <c r="W1938">
        <v>8</v>
      </c>
      <c r="X1938" s="6">
        <v>522.46</v>
      </c>
      <c r="Y1938">
        <v>88838</v>
      </c>
      <c r="Z1938">
        <v>1</v>
      </c>
      <c r="AA1938" s="10">
        <v>8.36</v>
      </c>
      <c r="AB1938">
        <v>16.16</v>
      </c>
      <c r="AC1938" t="s">
        <v>3061</v>
      </c>
      <c r="AD1938" t="s">
        <v>3070</v>
      </c>
      <c r="AE1938" t="str">
        <f>IF(Orders[[#This Row],[Discount]]&gt;0, "Discounted", "Non-Discounted")</f>
        <v>Discounted</v>
      </c>
      <c r="AF1938">
        <f>IF(Orders[[#This Row],[Profit]]&lt;0,Orders[[#This Row],[Profit]], 0)</f>
        <v>0</v>
      </c>
      <c r="AG1938">
        <f>IF(Orders[[#This Row],[Profit]]&gt;0,Orders[[#This Row],[Profit]], 0)</f>
        <v>43.69</v>
      </c>
      <c r="AH1938" s="7">
        <f>IFERROR((Orders[[#This Row],[Sales]]/Orders[[#This Row],[Profit_Prodcut/]])*100, "")</f>
        <v>1195.834287022202</v>
      </c>
      <c r="AI1938" s="9">
        <f>Orders[[#This Row],[Discount]]</f>
        <v>0.03</v>
      </c>
    </row>
    <row r="1939" spans="1:35">
      <c r="A1939">
        <v>24161</v>
      </c>
      <c r="B1939" t="s">
        <v>40</v>
      </c>
      <c r="C1939" s="9">
        <v>0.05</v>
      </c>
      <c r="D1939" s="7">
        <v>349.06</v>
      </c>
      <c r="E1939">
        <v>11.97</v>
      </c>
      <c r="F1939">
        <v>5.81</v>
      </c>
      <c r="G1939">
        <v>3381</v>
      </c>
      <c r="H1939" t="s">
        <v>3012</v>
      </c>
      <c r="I1939" t="s">
        <v>52</v>
      </c>
      <c r="J1939" t="s">
        <v>31</v>
      </c>
      <c r="K1939" t="s">
        <v>32</v>
      </c>
      <c r="L1939" t="s">
        <v>33</v>
      </c>
      <c r="M1939" t="s">
        <v>54</v>
      </c>
      <c r="N1939" t="s">
        <v>3013</v>
      </c>
      <c r="O1939">
        <v>0.6</v>
      </c>
      <c r="P1939" t="s">
        <v>36</v>
      </c>
      <c r="Q1939" t="s">
        <v>139</v>
      </c>
      <c r="R1939" t="s">
        <v>390</v>
      </c>
      <c r="S1939" t="s">
        <v>3014</v>
      </c>
      <c r="T1939">
        <v>31204</v>
      </c>
      <c r="U1939" s="1">
        <v>42086</v>
      </c>
      <c r="V1939" s="1">
        <v>42088</v>
      </c>
      <c r="W1939">
        <v>2</v>
      </c>
      <c r="X1939" s="6">
        <v>25.31</v>
      </c>
      <c r="Y1939">
        <v>88836</v>
      </c>
      <c r="Z1939">
        <v>2</v>
      </c>
      <c r="AA1939" s="10">
        <v>1379.14</v>
      </c>
      <c r="AB1939">
        <v>1.33</v>
      </c>
      <c r="AC1939" t="s">
        <v>3062</v>
      </c>
      <c r="AD1939" t="s">
        <v>3070</v>
      </c>
      <c r="AE1939" t="str">
        <f>IF(Orders[[#This Row],[Discount]]&gt;0, "Discounted", "Non-Discounted")</f>
        <v>Discounted</v>
      </c>
      <c r="AF1939">
        <f>IF(Orders[[#This Row],[Profit]]&lt;0,Orders[[#This Row],[Profit]], 0)</f>
        <v>0</v>
      </c>
      <c r="AG1939">
        <f>IF(Orders[[#This Row],[Profit]]&gt;0,Orders[[#This Row],[Profit]], 0)</f>
        <v>349.06</v>
      </c>
      <c r="AH1939" s="7">
        <f>IFERROR((Orders[[#This Row],[Sales]]/Orders[[#This Row],[Profit_Prodcut/]])*100, "")</f>
        <v>7.2509024236520929</v>
      </c>
      <c r="AI1939" s="9">
        <f>Orders[[#This Row],[Discount]]</f>
        <v>0.05</v>
      </c>
    </row>
    <row r="1940" spans="1:35">
      <c r="A1940">
        <v>25841</v>
      </c>
      <c r="B1940" t="s">
        <v>59</v>
      </c>
      <c r="C1940" s="9">
        <v>0.02</v>
      </c>
      <c r="D1940" s="7">
        <v>1.99</v>
      </c>
      <c r="E1940">
        <v>28.53</v>
      </c>
      <c r="F1940">
        <v>1.49</v>
      </c>
      <c r="G1940">
        <v>3381</v>
      </c>
      <c r="H1940" t="s">
        <v>3012</v>
      </c>
      <c r="I1940" t="s">
        <v>52</v>
      </c>
      <c r="J1940" t="s">
        <v>43</v>
      </c>
      <c r="K1940" t="s">
        <v>32</v>
      </c>
      <c r="L1940" t="s">
        <v>112</v>
      </c>
      <c r="M1940" t="s">
        <v>62</v>
      </c>
      <c r="N1940" t="s">
        <v>335</v>
      </c>
      <c r="O1940">
        <v>0.38</v>
      </c>
      <c r="P1940" t="s">
        <v>36</v>
      </c>
      <c r="Q1940" t="s">
        <v>139</v>
      </c>
      <c r="R1940" t="s">
        <v>390</v>
      </c>
      <c r="S1940" t="s">
        <v>3014</v>
      </c>
      <c r="T1940">
        <v>31204</v>
      </c>
      <c r="U1940" s="1">
        <v>42123</v>
      </c>
      <c r="V1940" s="1">
        <v>42123</v>
      </c>
      <c r="W1940">
        <v>18</v>
      </c>
      <c r="X1940" s="6">
        <v>513.33000000000004</v>
      </c>
      <c r="Y1940">
        <v>88840</v>
      </c>
      <c r="Z1940">
        <v>0</v>
      </c>
      <c r="AA1940" s="10">
        <v>0.39</v>
      </c>
      <c r="AB1940">
        <v>10.48</v>
      </c>
      <c r="AC1940" t="s">
        <v>3061</v>
      </c>
      <c r="AD1940" t="s">
        <v>3070</v>
      </c>
      <c r="AE1940" t="str">
        <f>IF(Orders[[#This Row],[Discount]]&gt;0, "Discounted", "Non-Discounted")</f>
        <v>Discounted</v>
      </c>
      <c r="AF1940">
        <f>IF(Orders[[#This Row],[Profit]]&lt;0,Orders[[#This Row],[Profit]], 0)</f>
        <v>0</v>
      </c>
      <c r="AG1940">
        <f>IF(Orders[[#This Row],[Profit]]&gt;0,Orders[[#This Row],[Profit]], 0)</f>
        <v>1.99</v>
      </c>
      <c r="AH1940" s="7">
        <f>IFERROR((Orders[[#This Row],[Sales]]/Orders[[#This Row],[Profit_Prodcut/]])*100, "")</f>
        <v>25795.477386934675</v>
      </c>
      <c r="AI1940" s="9">
        <f>Orders[[#This Row],[Discount]]</f>
        <v>0.02</v>
      </c>
    </row>
    <row r="1941" spans="1:35">
      <c r="A1941">
        <v>22341</v>
      </c>
      <c r="B1941" t="s">
        <v>109</v>
      </c>
      <c r="C1941" s="9">
        <v>0.04</v>
      </c>
      <c r="D1941" s="7">
        <v>-22.01</v>
      </c>
      <c r="E1941">
        <v>2.98</v>
      </c>
      <c r="F1941">
        <v>2.0299999999999998</v>
      </c>
      <c r="G1941">
        <v>3385</v>
      </c>
      <c r="H1941" t="s">
        <v>3015</v>
      </c>
      <c r="I1941" t="s">
        <v>30</v>
      </c>
      <c r="J1941" t="s">
        <v>31</v>
      </c>
      <c r="K1941" t="s">
        <v>32</v>
      </c>
      <c r="L1941" t="s">
        <v>33</v>
      </c>
      <c r="M1941" t="s">
        <v>34</v>
      </c>
      <c r="N1941" t="s">
        <v>3016</v>
      </c>
      <c r="O1941">
        <v>0.56999999999999995</v>
      </c>
      <c r="P1941" t="s">
        <v>36</v>
      </c>
      <c r="Q1941" t="s">
        <v>56</v>
      </c>
      <c r="R1941" t="s">
        <v>157</v>
      </c>
      <c r="S1941" t="s">
        <v>3017</v>
      </c>
      <c r="T1941">
        <v>44512</v>
      </c>
      <c r="U1941" s="1">
        <v>42020</v>
      </c>
      <c r="V1941" s="1">
        <v>42020</v>
      </c>
      <c r="W1941">
        <v>5</v>
      </c>
      <c r="X1941" s="6">
        <v>15.7</v>
      </c>
      <c r="Y1941">
        <v>88745</v>
      </c>
      <c r="Z1941">
        <v>0</v>
      </c>
      <c r="AA1941" s="10">
        <v>-140.19</v>
      </c>
      <c r="AB1941">
        <v>0.65</v>
      </c>
      <c r="AC1941" t="s">
        <v>3057</v>
      </c>
      <c r="AD1941" t="s">
        <v>3070</v>
      </c>
      <c r="AE1941" t="str">
        <f>IF(Orders[[#This Row],[Discount]]&gt;0, "Discounted", "Non-Discounted")</f>
        <v>Discounted</v>
      </c>
      <c r="AF1941">
        <f>IF(Orders[[#This Row],[Profit]]&lt;0,Orders[[#This Row],[Profit]], 0)</f>
        <v>-22.01</v>
      </c>
      <c r="AG1941">
        <f>IF(Orders[[#This Row],[Profit]]&gt;0,Orders[[#This Row],[Profit]], 0)</f>
        <v>0</v>
      </c>
      <c r="AH1941" s="7" t="str">
        <f>IFERROR((Orders[[#This Row],[Sales]]/Orders[[#This Row],[Profit_Prodcut/]])*100, "")</f>
        <v/>
      </c>
      <c r="AI1941" s="9">
        <f>Orders[[#This Row],[Discount]]</f>
        <v>0.04</v>
      </c>
    </row>
    <row r="1942" spans="1:35">
      <c r="A1942">
        <v>22342</v>
      </c>
      <c r="B1942" t="s">
        <v>109</v>
      </c>
      <c r="C1942" s="9">
        <v>0.01</v>
      </c>
      <c r="D1942" s="7">
        <v>426.46</v>
      </c>
      <c r="E1942">
        <v>125.99</v>
      </c>
      <c r="F1942">
        <v>8.99</v>
      </c>
      <c r="G1942">
        <v>3385</v>
      </c>
      <c r="H1942" t="s">
        <v>3015</v>
      </c>
      <c r="I1942" t="s">
        <v>52</v>
      </c>
      <c r="J1942" t="s">
        <v>31</v>
      </c>
      <c r="K1942" t="s">
        <v>80</v>
      </c>
      <c r="L1942" t="s">
        <v>81</v>
      </c>
      <c r="M1942" t="s">
        <v>62</v>
      </c>
      <c r="N1942" t="s">
        <v>468</v>
      </c>
      <c r="O1942">
        <v>0.59</v>
      </c>
      <c r="P1942" t="s">
        <v>36</v>
      </c>
      <c r="Q1942" t="s">
        <v>56</v>
      </c>
      <c r="R1942" t="s">
        <v>157</v>
      </c>
      <c r="S1942" t="s">
        <v>3017</v>
      </c>
      <c r="T1942">
        <v>44512</v>
      </c>
      <c r="U1942" s="1">
        <v>42020</v>
      </c>
      <c r="V1942" s="1">
        <v>42025</v>
      </c>
      <c r="W1942">
        <v>6</v>
      </c>
      <c r="X1942" s="6">
        <v>680.65</v>
      </c>
      <c r="Y1942">
        <v>88745</v>
      </c>
      <c r="Z1942">
        <v>5</v>
      </c>
      <c r="AA1942" s="10">
        <v>62.65</v>
      </c>
      <c r="AB1942">
        <v>6.88</v>
      </c>
      <c r="AC1942" t="s">
        <v>3057</v>
      </c>
      <c r="AD1942" t="s">
        <v>3070</v>
      </c>
      <c r="AE1942" t="str">
        <f>IF(Orders[[#This Row],[Discount]]&gt;0, "Discounted", "Non-Discounted")</f>
        <v>Discounted</v>
      </c>
      <c r="AF1942">
        <f>IF(Orders[[#This Row],[Profit]]&lt;0,Orders[[#This Row],[Profit]], 0)</f>
        <v>0</v>
      </c>
      <c r="AG1942">
        <f>IF(Orders[[#This Row],[Profit]]&gt;0,Orders[[#This Row],[Profit]], 0)</f>
        <v>426.46</v>
      </c>
      <c r="AH1942" s="7">
        <f>IFERROR((Orders[[#This Row],[Sales]]/Orders[[#This Row],[Profit_Prodcut/]])*100, "")</f>
        <v>159.60465225343526</v>
      </c>
      <c r="AI1942" s="9">
        <f>Orders[[#This Row],[Discount]]</f>
        <v>0.01</v>
      </c>
    </row>
    <row r="1943" spans="1:35">
      <c r="A1943">
        <v>23190</v>
      </c>
      <c r="B1943" t="s">
        <v>50</v>
      </c>
      <c r="C1943" s="9">
        <v>0</v>
      </c>
      <c r="D1943" s="7">
        <v>19.55</v>
      </c>
      <c r="E1943">
        <v>2.61</v>
      </c>
      <c r="F1943">
        <v>0.5</v>
      </c>
      <c r="G1943">
        <v>3386</v>
      </c>
      <c r="H1943" t="s">
        <v>3018</v>
      </c>
      <c r="I1943" t="s">
        <v>52</v>
      </c>
      <c r="J1943" t="s">
        <v>31</v>
      </c>
      <c r="K1943" t="s">
        <v>32</v>
      </c>
      <c r="L1943" t="s">
        <v>137</v>
      </c>
      <c r="M1943" t="s">
        <v>62</v>
      </c>
      <c r="N1943" t="s">
        <v>1140</v>
      </c>
      <c r="O1943">
        <v>0.39</v>
      </c>
      <c r="P1943" t="s">
        <v>36</v>
      </c>
      <c r="Q1943" t="s">
        <v>56</v>
      </c>
      <c r="R1943" t="s">
        <v>157</v>
      </c>
      <c r="S1943" t="s">
        <v>617</v>
      </c>
      <c r="T1943">
        <v>43402</v>
      </c>
      <c r="U1943" s="1">
        <v>42127</v>
      </c>
      <c r="V1943" s="1">
        <v>42129</v>
      </c>
      <c r="W1943">
        <v>10</v>
      </c>
      <c r="X1943" s="6">
        <v>28.34</v>
      </c>
      <c r="Y1943">
        <v>88746</v>
      </c>
      <c r="Z1943">
        <v>2</v>
      </c>
      <c r="AA1943" s="10">
        <v>69</v>
      </c>
      <c r="AB1943">
        <v>0</v>
      </c>
      <c r="AC1943" t="s">
        <v>3060</v>
      </c>
      <c r="AD1943" t="s">
        <v>3071</v>
      </c>
      <c r="AE1943" t="str">
        <f>IF(Orders[[#This Row],[Discount]]&gt;0, "Discounted", "Non-Discounted")</f>
        <v>Non-Discounted</v>
      </c>
      <c r="AF1943">
        <f>IF(Orders[[#This Row],[Profit]]&lt;0,Orders[[#This Row],[Profit]], 0)</f>
        <v>0</v>
      </c>
      <c r="AG1943">
        <f>IF(Orders[[#This Row],[Profit]]&gt;0,Orders[[#This Row],[Profit]], 0)</f>
        <v>19.55</v>
      </c>
      <c r="AH1943" s="7">
        <f>IFERROR((Orders[[#This Row],[Sales]]/Orders[[#This Row],[Profit_Prodcut/]])*100, "")</f>
        <v>144.96163682864449</v>
      </c>
      <c r="AI1943" s="9">
        <f>Orders[[#This Row],[Discount]]</f>
        <v>0</v>
      </c>
    </row>
    <row r="1944" spans="1:35">
      <c r="A1944">
        <v>23191</v>
      </c>
      <c r="B1944" t="s">
        <v>50</v>
      </c>
      <c r="C1944" s="9">
        <v>0.04</v>
      </c>
      <c r="D1944" s="7">
        <v>152.47999999999999</v>
      </c>
      <c r="E1944">
        <v>25.38</v>
      </c>
      <c r="F1944">
        <v>8.99</v>
      </c>
      <c r="G1944">
        <v>3386</v>
      </c>
      <c r="H1944" t="s">
        <v>3018</v>
      </c>
      <c r="I1944" t="s">
        <v>30</v>
      </c>
      <c r="J1944" t="s">
        <v>31</v>
      </c>
      <c r="K1944" t="s">
        <v>44</v>
      </c>
      <c r="L1944" t="s">
        <v>53</v>
      </c>
      <c r="M1944" t="s">
        <v>54</v>
      </c>
      <c r="N1944" t="s">
        <v>765</v>
      </c>
      <c r="O1944">
        <v>0.5</v>
      </c>
      <c r="P1944" t="s">
        <v>36</v>
      </c>
      <c r="Q1944" t="s">
        <v>56</v>
      </c>
      <c r="R1944" t="s">
        <v>157</v>
      </c>
      <c r="S1944" t="s">
        <v>617</v>
      </c>
      <c r="T1944">
        <v>43402</v>
      </c>
      <c r="U1944" s="1">
        <v>42127</v>
      </c>
      <c r="V1944" s="1">
        <v>42130</v>
      </c>
      <c r="W1944">
        <v>35</v>
      </c>
      <c r="X1944" s="6">
        <v>861.3</v>
      </c>
      <c r="Y1944">
        <v>88746</v>
      </c>
      <c r="Z1944">
        <v>3</v>
      </c>
      <c r="AA1944" s="10">
        <v>17.7</v>
      </c>
      <c r="AB1944">
        <v>35.89</v>
      </c>
      <c r="AC1944" t="s">
        <v>3060</v>
      </c>
      <c r="AD1944" t="s">
        <v>3070</v>
      </c>
      <c r="AE1944" t="str">
        <f>IF(Orders[[#This Row],[Discount]]&gt;0, "Discounted", "Non-Discounted")</f>
        <v>Discounted</v>
      </c>
      <c r="AF1944">
        <f>IF(Orders[[#This Row],[Profit]]&lt;0,Orders[[#This Row],[Profit]], 0)</f>
        <v>0</v>
      </c>
      <c r="AG1944">
        <f>IF(Orders[[#This Row],[Profit]]&gt;0,Orders[[#This Row],[Profit]], 0)</f>
        <v>152.47999999999999</v>
      </c>
      <c r="AH1944" s="7">
        <f>IFERROR((Orders[[#This Row],[Sales]]/Orders[[#This Row],[Profit_Prodcut/]])*100, "")</f>
        <v>564.86096537250785</v>
      </c>
      <c r="AI1944" s="9">
        <f>Orders[[#This Row],[Discount]]</f>
        <v>0.04</v>
      </c>
    </row>
    <row r="1945" spans="1:35">
      <c r="A1945">
        <v>19464</v>
      </c>
      <c r="B1945" t="s">
        <v>40</v>
      </c>
      <c r="C1945" s="9">
        <v>0.03</v>
      </c>
      <c r="D1945" s="7">
        <v>67.010000000000005</v>
      </c>
      <c r="E1945">
        <v>95.99</v>
      </c>
      <c r="F1945">
        <v>35</v>
      </c>
      <c r="G1945">
        <v>3388</v>
      </c>
      <c r="H1945" t="s">
        <v>3019</v>
      </c>
      <c r="I1945" t="s">
        <v>52</v>
      </c>
      <c r="J1945" t="s">
        <v>31</v>
      </c>
      <c r="K1945" t="s">
        <v>32</v>
      </c>
      <c r="L1945" t="s">
        <v>144</v>
      </c>
      <c r="M1945" t="s">
        <v>239</v>
      </c>
      <c r="N1945" t="s">
        <v>2113</v>
      </c>
      <c r="O1945">
        <v>0.51883000000000001</v>
      </c>
      <c r="P1945" t="s">
        <v>36</v>
      </c>
      <c r="Q1945" t="s">
        <v>37</v>
      </c>
      <c r="R1945" t="s">
        <v>48</v>
      </c>
      <c r="S1945" t="s">
        <v>396</v>
      </c>
      <c r="T1945">
        <v>94533</v>
      </c>
      <c r="U1945" s="1">
        <v>42135</v>
      </c>
      <c r="V1945" s="1">
        <v>42136</v>
      </c>
      <c r="W1945">
        <v>9</v>
      </c>
      <c r="X1945" s="6">
        <v>894.64</v>
      </c>
      <c r="Y1945">
        <v>90154</v>
      </c>
      <c r="Z1945">
        <v>1</v>
      </c>
      <c r="AA1945" s="10">
        <v>7.49</v>
      </c>
      <c r="AB1945">
        <v>27.67</v>
      </c>
      <c r="AC1945" t="s">
        <v>3060</v>
      </c>
      <c r="AD1945" t="s">
        <v>3070</v>
      </c>
      <c r="AE1945" t="str">
        <f>IF(Orders[[#This Row],[Discount]]&gt;0, "Discounted", "Non-Discounted")</f>
        <v>Discounted</v>
      </c>
      <c r="AF1945">
        <f>IF(Orders[[#This Row],[Profit]]&lt;0,Orders[[#This Row],[Profit]], 0)</f>
        <v>0</v>
      </c>
      <c r="AG1945">
        <f>IF(Orders[[#This Row],[Profit]]&gt;0,Orders[[#This Row],[Profit]], 0)</f>
        <v>67.010000000000005</v>
      </c>
      <c r="AH1945" s="7">
        <f>IFERROR((Orders[[#This Row],[Sales]]/Orders[[#This Row],[Profit_Prodcut/]])*100, "")</f>
        <v>1335.084315773765</v>
      </c>
      <c r="AI1945" s="9">
        <f>Orders[[#This Row],[Discount]]</f>
        <v>0.03</v>
      </c>
    </row>
    <row r="1946" spans="1:35">
      <c r="A1946">
        <v>18640</v>
      </c>
      <c r="B1946" t="s">
        <v>59</v>
      </c>
      <c r="C1946" s="9">
        <v>0.08</v>
      </c>
      <c r="D1946" s="7">
        <v>374.62</v>
      </c>
      <c r="E1946">
        <v>125.99</v>
      </c>
      <c r="F1946">
        <v>7.69</v>
      </c>
      <c r="G1946">
        <v>3393</v>
      </c>
      <c r="H1946" t="s">
        <v>3020</v>
      </c>
      <c r="I1946" t="s">
        <v>52</v>
      </c>
      <c r="J1946" t="s">
        <v>117</v>
      </c>
      <c r="K1946" t="s">
        <v>80</v>
      </c>
      <c r="L1946" t="s">
        <v>81</v>
      </c>
      <c r="M1946" t="s">
        <v>62</v>
      </c>
      <c r="N1946" t="s">
        <v>108</v>
      </c>
      <c r="O1946">
        <v>0.59</v>
      </c>
      <c r="P1946" t="s">
        <v>36</v>
      </c>
      <c r="Q1946" t="s">
        <v>37</v>
      </c>
      <c r="R1946" t="s">
        <v>38</v>
      </c>
      <c r="S1946" t="s">
        <v>3021</v>
      </c>
      <c r="T1946">
        <v>99163</v>
      </c>
      <c r="U1946" s="1">
        <v>42123</v>
      </c>
      <c r="V1946" s="1">
        <v>42124</v>
      </c>
      <c r="W1946">
        <v>7</v>
      </c>
      <c r="X1946" s="6">
        <v>710.36</v>
      </c>
      <c r="Y1946">
        <v>87908</v>
      </c>
      <c r="Z1946">
        <v>1</v>
      </c>
      <c r="AA1946" s="10">
        <v>52.74</v>
      </c>
      <c r="AB1946">
        <v>61.77</v>
      </c>
      <c r="AC1946" t="s">
        <v>3061</v>
      </c>
      <c r="AD1946" t="s">
        <v>3070</v>
      </c>
      <c r="AE1946" t="str">
        <f>IF(Orders[[#This Row],[Discount]]&gt;0, "Discounted", "Non-Discounted")</f>
        <v>Discounted</v>
      </c>
      <c r="AF1946">
        <f>IF(Orders[[#This Row],[Profit]]&lt;0,Orders[[#This Row],[Profit]], 0)</f>
        <v>0</v>
      </c>
      <c r="AG1946">
        <f>IF(Orders[[#This Row],[Profit]]&gt;0,Orders[[#This Row],[Profit]], 0)</f>
        <v>374.62</v>
      </c>
      <c r="AH1946" s="7">
        <f>IFERROR((Orders[[#This Row],[Sales]]/Orders[[#This Row],[Profit_Prodcut/]])*100, "")</f>
        <v>189.62148310287759</v>
      </c>
      <c r="AI1946" s="9">
        <f>Orders[[#This Row],[Discount]]</f>
        <v>0.08</v>
      </c>
    </row>
    <row r="1947" spans="1:35">
      <c r="A1947">
        <v>19635</v>
      </c>
      <c r="B1947" t="s">
        <v>50</v>
      </c>
      <c r="C1947" s="9">
        <v>0.08</v>
      </c>
      <c r="D1947" s="7">
        <v>-3.24</v>
      </c>
      <c r="E1947">
        <v>4.4800000000000004</v>
      </c>
      <c r="F1947">
        <v>2.5</v>
      </c>
      <c r="G1947">
        <v>3393</v>
      </c>
      <c r="H1947" t="s">
        <v>3020</v>
      </c>
      <c r="I1947" t="s">
        <v>52</v>
      </c>
      <c r="J1947" t="s">
        <v>117</v>
      </c>
      <c r="K1947" t="s">
        <v>32</v>
      </c>
      <c r="L1947" t="s">
        <v>72</v>
      </c>
      <c r="M1947" t="s">
        <v>62</v>
      </c>
      <c r="N1947" t="s">
        <v>1132</v>
      </c>
      <c r="O1947">
        <v>0.37</v>
      </c>
      <c r="P1947" t="s">
        <v>36</v>
      </c>
      <c r="Q1947" t="s">
        <v>37</v>
      </c>
      <c r="R1947" t="s">
        <v>38</v>
      </c>
      <c r="S1947" t="s">
        <v>3021</v>
      </c>
      <c r="T1947">
        <v>99163</v>
      </c>
      <c r="U1947" s="1">
        <v>42049</v>
      </c>
      <c r="V1947" s="1">
        <v>42050</v>
      </c>
      <c r="W1947">
        <v>19</v>
      </c>
      <c r="X1947" s="6">
        <v>80.2</v>
      </c>
      <c r="Y1947">
        <v>87909</v>
      </c>
      <c r="Z1947">
        <v>1</v>
      </c>
      <c r="AA1947" s="10">
        <v>-4.05</v>
      </c>
      <c r="AB1947">
        <v>6.97</v>
      </c>
      <c r="AC1947" t="s">
        <v>3059</v>
      </c>
      <c r="AD1947" t="s">
        <v>3070</v>
      </c>
      <c r="AE1947" t="str">
        <f>IF(Orders[[#This Row],[Discount]]&gt;0, "Discounted", "Non-Discounted")</f>
        <v>Discounted</v>
      </c>
      <c r="AF1947">
        <f>IF(Orders[[#This Row],[Profit]]&lt;0,Orders[[#This Row],[Profit]], 0)</f>
        <v>-3.24</v>
      </c>
      <c r="AG1947">
        <f>IF(Orders[[#This Row],[Profit]]&gt;0,Orders[[#This Row],[Profit]], 0)</f>
        <v>0</v>
      </c>
      <c r="AH1947" s="7" t="str">
        <f>IFERROR((Orders[[#This Row],[Sales]]/Orders[[#This Row],[Profit_Prodcut/]])*100, "")</f>
        <v/>
      </c>
      <c r="AI1947" s="9">
        <f>Orders[[#This Row],[Discount]]</f>
        <v>0.08</v>
      </c>
    </row>
    <row r="1948" spans="1:35">
      <c r="A1948">
        <v>20624</v>
      </c>
      <c r="B1948" t="s">
        <v>109</v>
      </c>
      <c r="C1948" s="9">
        <v>0</v>
      </c>
      <c r="D1948" s="7">
        <v>6384.44</v>
      </c>
      <c r="E1948">
        <v>1270.99</v>
      </c>
      <c r="F1948">
        <v>19.989999999999998</v>
      </c>
      <c r="G1948">
        <v>3397</v>
      </c>
      <c r="H1948" t="s">
        <v>3022</v>
      </c>
      <c r="I1948" t="s">
        <v>52</v>
      </c>
      <c r="J1948" t="s">
        <v>61</v>
      </c>
      <c r="K1948" t="s">
        <v>32</v>
      </c>
      <c r="L1948" t="s">
        <v>112</v>
      </c>
      <c r="M1948" t="s">
        <v>62</v>
      </c>
      <c r="N1948" t="s">
        <v>634</v>
      </c>
      <c r="O1948">
        <v>0.35</v>
      </c>
      <c r="P1948" t="s">
        <v>36</v>
      </c>
      <c r="Q1948" t="s">
        <v>64</v>
      </c>
      <c r="R1948" t="s">
        <v>181</v>
      </c>
      <c r="S1948" t="s">
        <v>1361</v>
      </c>
      <c r="T1948">
        <v>61832</v>
      </c>
      <c r="U1948" s="1">
        <v>42162</v>
      </c>
      <c r="V1948" s="1">
        <v>42164</v>
      </c>
      <c r="W1948">
        <v>7</v>
      </c>
      <c r="X1948" s="6">
        <v>9252.81</v>
      </c>
      <c r="Y1948">
        <v>87535</v>
      </c>
      <c r="Z1948">
        <v>2</v>
      </c>
      <c r="AA1948" s="10">
        <v>69</v>
      </c>
      <c r="AB1948">
        <v>0</v>
      </c>
      <c r="AC1948" t="s">
        <v>3058</v>
      </c>
      <c r="AD1948" t="s">
        <v>3071</v>
      </c>
      <c r="AE1948" t="str">
        <f>IF(Orders[[#This Row],[Discount]]&gt;0, "Discounted", "Non-Discounted")</f>
        <v>Non-Discounted</v>
      </c>
      <c r="AF1948">
        <f>IF(Orders[[#This Row],[Profit]]&lt;0,Orders[[#This Row],[Profit]], 0)</f>
        <v>0</v>
      </c>
      <c r="AG1948">
        <f>IF(Orders[[#This Row],[Profit]]&gt;0,Orders[[#This Row],[Profit]], 0)</f>
        <v>6384.44</v>
      </c>
      <c r="AH1948" s="7">
        <f>IFERROR((Orders[[#This Row],[Sales]]/Orders[[#This Row],[Profit_Prodcut/]])*100, "")</f>
        <v>144.92751126175514</v>
      </c>
      <c r="AI1948" s="9">
        <f>Orders[[#This Row],[Discount]]</f>
        <v>0</v>
      </c>
    </row>
    <row r="1949" spans="1:35">
      <c r="A1949">
        <v>19842</v>
      </c>
      <c r="B1949" t="s">
        <v>28</v>
      </c>
      <c r="C1949" s="9">
        <v>0.01</v>
      </c>
      <c r="D1949" s="7">
        <v>-116.76</v>
      </c>
      <c r="E1949">
        <v>10.9</v>
      </c>
      <c r="F1949">
        <v>7.46</v>
      </c>
      <c r="G1949">
        <v>3397</v>
      </c>
      <c r="H1949" t="s">
        <v>3022</v>
      </c>
      <c r="I1949" t="s">
        <v>52</v>
      </c>
      <c r="J1949" t="s">
        <v>61</v>
      </c>
      <c r="K1949" t="s">
        <v>32</v>
      </c>
      <c r="L1949" t="s">
        <v>144</v>
      </c>
      <c r="M1949" t="s">
        <v>62</v>
      </c>
      <c r="N1949" t="s">
        <v>3023</v>
      </c>
      <c r="O1949">
        <v>0.59</v>
      </c>
      <c r="P1949" t="s">
        <v>36</v>
      </c>
      <c r="Q1949" t="s">
        <v>64</v>
      </c>
      <c r="R1949" t="s">
        <v>181</v>
      </c>
      <c r="S1949" t="s">
        <v>1361</v>
      </c>
      <c r="T1949">
        <v>61832</v>
      </c>
      <c r="U1949" s="1">
        <v>42074</v>
      </c>
      <c r="V1949" s="1">
        <v>42075</v>
      </c>
      <c r="W1949">
        <v>18</v>
      </c>
      <c r="X1949" s="6">
        <v>207.31</v>
      </c>
      <c r="Y1949">
        <v>87536</v>
      </c>
      <c r="Z1949">
        <v>1</v>
      </c>
      <c r="AA1949" s="10">
        <v>-56.32</v>
      </c>
      <c r="AB1949">
        <v>2.09</v>
      </c>
      <c r="AC1949" t="s">
        <v>3062</v>
      </c>
      <c r="AD1949" t="s">
        <v>3070</v>
      </c>
      <c r="AE1949" t="str">
        <f>IF(Orders[[#This Row],[Discount]]&gt;0, "Discounted", "Non-Discounted")</f>
        <v>Discounted</v>
      </c>
      <c r="AF1949">
        <f>IF(Orders[[#This Row],[Profit]]&lt;0,Orders[[#This Row],[Profit]], 0)</f>
        <v>-116.76</v>
      </c>
      <c r="AG1949">
        <f>IF(Orders[[#This Row],[Profit]]&gt;0,Orders[[#This Row],[Profit]], 0)</f>
        <v>0</v>
      </c>
      <c r="AH1949" s="7" t="str">
        <f>IFERROR((Orders[[#This Row],[Sales]]/Orders[[#This Row],[Profit_Prodcut/]])*100, "")</f>
        <v/>
      </c>
      <c r="AI1949" s="9">
        <f>Orders[[#This Row],[Discount]]</f>
        <v>0.01</v>
      </c>
    </row>
    <row r="1950" spans="1:35">
      <c r="A1950">
        <v>19843</v>
      </c>
      <c r="B1950" t="s">
        <v>28</v>
      </c>
      <c r="C1950" s="9">
        <v>0.1</v>
      </c>
      <c r="D1950" s="7">
        <v>-160.94999999999999</v>
      </c>
      <c r="E1950">
        <v>7.99</v>
      </c>
      <c r="F1950">
        <v>5.03</v>
      </c>
      <c r="G1950">
        <v>3397</v>
      </c>
      <c r="H1950" t="s">
        <v>3022</v>
      </c>
      <c r="I1950" t="s">
        <v>52</v>
      </c>
      <c r="J1950" t="s">
        <v>61</v>
      </c>
      <c r="K1950" t="s">
        <v>80</v>
      </c>
      <c r="L1950" t="s">
        <v>81</v>
      </c>
      <c r="M1950" t="s">
        <v>89</v>
      </c>
      <c r="N1950" t="s">
        <v>433</v>
      </c>
      <c r="O1950">
        <v>0.6</v>
      </c>
      <c r="P1950" t="s">
        <v>36</v>
      </c>
      <c r="Q1950" t="s">
        <v>64</v>
      </c>
      <c r="R1950" t="s">
        <v>181</v>
      </c>
      <c r="S1950" t="s">
        <v>1361</v>
      </c>
      <c r="T1950">
        <v>61832</v>
      </c>
      <c r="U1950" s="1">
        <v>42074</v>
      </c>
      <c r="V1950" s="1">
        <v>42075</v>
      </c>
      <c r="W1950">
        <v>22</v>
      </c>
      <c r="X1950" s="6">
        <v>143.12</v>
      </c>
      <c r="Y1950">
        <v>87536</v>
      </c>
      <c r="Z1950">
        <v>1</v>
      </c>
      <c r="AA1950" s="10">
        <v>-112.46</v>
      </c>
      <c r="AB1950">
        <v>15.9</v>
      </c>
      <c r="AC1950" t="s">
        <v>3062</v>
      </c>
      <c r="AD1950" t="s">
        <v>3070</v>
      </c>
      <c r="AE1950" t="str">
        <f>IF(Orders[[#This Row],[Discount]]&gt;0, "Discounted", "Non-Discounted")</f>
        <v>Discounted</v>
      </c>
      <c r="AF1950">
        <f>IF(Orders[[#This Row],[Profit]]&lt;0,Orders[[#This Row],[Profit]], 0)</f>
        <v>-160.94999999999999</v>
      </c>
      <c r="AG1950">
        <f>IF(Orders[[#This Row],[Profit]]&gt;0,Orders[[#This Row],[Profit]], 0)</f>
        <v>0</v>
      </c>
      <c r="AH1950" s="7" t="str">
        <f>IFERROR((Orders[[#This Row],[Sales]]/Orders[[#This Row],[Profit_Prodcut/]])*100, "")</f>
        <v/>
      </c>
      <c r="AI1950" s="9">
        <f>Orders[[#This Row],[Discount]]</f>
        <v>0.1</v>
      </c>
    </row>
    <row r="1951" spans="1:35">
      <c r="A1951">
        <v>26208</v>
      </c>
      <c r="B1951" t="s">
        <v>40</v>
      </c>
      <c r="C1951" s="9">
        <v>0.08</v>
      </c>
      <c r="D1951" s="7">
        <v>-41.87</v>
      </c>
      <c r="E1951">
        <v>11.97</v>
      </c>
      <c r="F1951">
        <v>5.81</v>
      </c>
      <c r="G1951">
        <v>3399</v>
      </c>
      <c r="H1951" t="s">
        <v>3024</v>
      </c>
      <c r="I1951" t="s">
        <v>52</v>
      </c>
      <c r="J1951" t="s">
        <v>61</v>
      </c>
      <c r="K1951" t="s">
        <v>32</v>
      </c>
      <c r="L1951" t="s">
        <v>33</v>
      </c>
      <c r="M1951" t="s">
        <v>54</v>
      </c>
      <c r="N1951" t="s">
        <v>3013</v>
      </c>
      <c r="O1951">
        <v>0.6</v>
      </c>
      <c r="P1951" t="s">
        <v>36</v>
      </c>
      <c r="Q1951" t="s">
        <v>64</v>
      </c>
      <c r="R1951" t="s">
        <v>181</v>
      </c>
      <c r="S1951" t="s">
        <v>1524</v>
      </c>
      <c r="T1951">
        <v>60016</v>
      </c>
      <c r="U1951" s="1">
        <v>42092</v>
      </c>
      <c r="V1951" s="1">
        <v>42094</v>
      </c>
      <c r="W1951">
        <v>5</v>
      </c>
      <c r="X1951" s="6">
        <v>59.98</v>
      </c>
      <c r="Y1951">
        <v>87534</v>
      </c>
      <c r="Z1951">
        <v>2</v>
      </c>
      <c r="AA1951" s="10">
        <v>-69.81</v>
      </c>
      <c r="AB1951">
        <v>5.22</v>
      </c>
      <c r="AC1951" t="s">
        <v>3062</v>
      </c>
      <c r="AD1951" t="s">
        <v>3070</v>
      </c>
      <c r="AE1951" t="str">
        <f>IF(Orders[[#This Row],[Discount]]&gt;0, "Discounted", "Non-Discounted")</f>
        <v>Discounted</v>
      </c>
      <c r="AF1951">
        <f>IF(Orders[[#This Row],[Profit]]&lt;0,Orders[[#This Row],[Profit]], 0)</f>
        <v>-41.87</v>
      </c>
      <c r="AG1951">
        <f>IF(Orders[[#This Row],[Profit]]&gt;0,Orders[[#This Row],[Profit]], 0)</f>
        <v>0</v>
      </c>
      <c r="AH1951" s="7" t="str">
        <f>IFERROR((Orders[[#This Row],[Sales]]/Orders[[#This Row],[Profit_Prodcut/]])*100, "")</f>
        <v/>
      </c>
      <c r="AI1951" s="9">
        <f>Orders[[#This Row],[Discount]]</f>
        <v>0.08</v>
      </c>
    </row>
    <row r="1952" spans="1:35">
      <c r="A1952">
        <v>24911</v>
      </c>
      <c r="B1952" t="s">
        <v>59</v>
      </c>
      <c r="C1952" s="9">
        <v>0.1</v>
      </c>
      <c r="D1952" s="7">
        <v>-24.71</v>
      </c>
      <c r="E1952">
        <v>9.3800000000000008</v>
      </c>
      <c r="F1952">
        <v>4.93</v>
      </c>
      <c r="G1952">
        <v>3400</v>
      </c>
      <c r="H1952" t="s">
        <v>3025</v>
      </c>
      <c r="I1952" t="s">
        <v>30</v>
      </c>
      <c r="J1952" t="s">
        <v>61</v>
      </c>
      <c r="K1952" t="s">
        <v>44</v>
      </c>
      <c r="L1952" t="s">
        <v>53</v>
      </c>
      <c r="M1952" t="s">
        <v>62</v>
      </c>
      <c r="N1952" t="s">
        <v>3026</v>
      </c>
      <c r="O1952">
        <v>0.56999999999999995</v>
      </c>
      <c r="P1952" t="s">
        <v>36</v>
      </c>
      <c r="Q1952" t="s">
        <v>56</v>
      </c>
      <c r="R1952" t="s">
        <v>651</v>
      </c>
      <c r="S1952" t="s">
        <v>3027</v>
      </c>
      <c r="T1952">
        <v>26554</v>
      </c>
      <c r="U1952" s="1">
        <v>42098</v>
      </c>
      <c r="V1952" s="1">
        <v>42098</v>
      </c>
      <c r="W1952">
        <v>15</v>
      </c>
      <c r="X1952" s="6">
        <v>135.78</v>
      </c>
      <c r="Y1952">
        <v>87537</v>
      </c>
      <c r="Z1952">
        <v>0</v>
      </c>
      <c r="AA1952" s="10">
        <v>-18.2</v>
      </c>
      <c r="AB1952">
        <v>15.09</v>
      </c>
      <c r="AC1952" t="s">
        <v>3061</v>
      </c>
      <c r="AD1952" t="s">
        <v>3070</v>
      </c>
      <c r="AE1952" t="str">
        <f>IF(Orders[[#This Row],[Discount]]&gt;0, "Discounted", "Non-Discounted")</f>
        <v>Discounted</v>
      </c>
      <c r="AF1952">
        <f>IF(Orders[[#This Row],[Profit]]&lt;0,Orders[[#This Row],[Profit]], 0)</f>
        <v>-24.71</v>
      </c>
      <c r="AG1952">
        <f>IF(Orders[[#This Row],[Profit]]&gt;0,Orders[[#This Row],[Profit]], 0)</f>
        <v>0</v>
      </c>
      <c r="AH1952" s="7" t="str">
        <f>IFERROR((Orders[[#This Row],[Sales]]/Orders[[#This Row],[Profit_Prodcut/]])*100, "")</f>
        <v/>
      </c>
      <c r="AI1952" s="9">
        <f>Orders[[#This Row],[Discount]]</f>
        <v>0.1</v>
      </c>
    </row>
    <row r="1953" spans="1:35">
      <c r="A1953">
        <v>25914</v>
      </c>
      <c r="B1953" t="s">
        <v>28</v>
      </c>
      <c r="C1953" s="9">
        <v>0.1</v>
      </c>
      <c r="D1953" s="7">
        <v>349.48</v>
      </c>
      <c r="E1953">
        <v>105.98</v>
      </c>
      <c r="F1953">
        <v>13.99</v>
      </c>
      <c r="G1953">
        <v>3403</v>
      </c>
      <c r="H1953" t="s">
        <v>3028</v>
      </c>
      <c r="I1953" t="s">
        <v>30</v>
      </c>
      <c r="J1953" t="s">
        <v>117</v>
      </c>
      <c r="K1953" t="s">
        <v>44</v>
      </c>
      <c r="L1953" t="s">
        <v>53</v>
      </c>
      <c r="M1953" t="s">
        <v>89</v>
      </c>
      <c r="N1953" t="s">
        <v>3029</v>
      </c>
      <c r="O1953">
        <v>0.65</v>
      </c>
      <c r="P1953" t="s">
        <v>36</v>
      </c>
      <c r="Q1953" t="s">
        <v>37</v>
      </c>
      <c r="R1953" t="s">
        <v>2228</v>
      </c>
      <c r="S1953" t="s">
        <v>3030</v>
      </c>
      <c r="T1953">
        <v>82001</v>
      </c>
      <c r="U1953" s="1">
        <v>42043</v>
      </c>
      <c r="V1953" s="1">
        <v>42046</v>
      </c>
      <c r="W1953">
        <v>5</v>
      </c>
      <c r="X1953" s="6">
        <v>506.5</v>
      </c>
      <c r="Y1953">
        <v>87530</v>
      </c>
      <c r="Z1953">
        <v>3</v>
      </c>
      <c r="AA1953" s="10">
        <v>69</v>
      </c>
      <c r="AB1953">
        <v>56.28</v>
      </c>
      <c r="AC1953" t="s">
        <v>3059</v>
      </c>
      <c r="AD1953" t="s">
        <v>3070</v>
      </c>
      <c r="AE1953" t="str">
        <f>IF(Orders[[#This Row],[Discount]]&gt;0, "Discounted", "Non-Discounted")</f>
        <v>Discounted</v>
      </c>
      <c r="AF1953">
        <f>IF(Orders[[#This Row],[Profit]]&lt;0,Orders[[#This Row],[Profit]], 0)</f>
        <v>0</v>
      </c>
      <c r="AG1953">
        <f>IF(Orders[[#This Row],[Profit]]&gt;0,Orders[[#This Row],[Profit]], 0)</f>
        <v>349.48</v>
      </c>
      <c r="AH1953" s="7">
        <f>IFERROR((Orders[[#This Row],[Sales]]/Orders[[#This Row],[Profit_Prodcut/]])*100, "")</f>
        <v>144.92960970584866</v>
      </c>
      <c r="AI1953" s="9">
        <f>Orders[[#This Row],[Discount]]</f>
        <v>0.1</v>
      </c>
    </row>
  </sheetData>
  <phoneticPr fontId="7"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A151-AD96-401B-A883-9C7B461937D7}">
  <dimension ref="A3:C380"/>
  <sheetViews>
    <sheetView topLeftCell="A25" zoomScale="90" zoomScaleNormal="90" workbookViewId="0">
      <selection activeCell="M12" sqref="M12"/>
    </sheetView>
  </sheetViews>
  <sheetFormatPr defaultRowHeight="14.5"/>
  <cols>
    <col min="1" max="1" width="17.1796875" customWidth="1"/>
    <col min="2" max="2" width="23.54296875" customWidth="1"/>
    <col min="3" max="3" width="22.1796875" bestFit="1" customWidth="1"/>
    <col min="4" max="4" width="26.54296875" bestFit="1" customWidth="1"/>
    <col min="5" max="5" width="12.6328125" bestFit="1" customWidth="1"/>
    <col min="6" max="6" width="7.6328125" bestFit="1" customWidth="1"/>
    <col min="7" max="7" width="8.6328125" bestFit="1" customWidth="1"/>
    <col min="8" max="8" width="5.6328125" bestFit="1" customWidth="1"/>
    <col min="9" max="35" width="8.6328125" bestFit="1" customWidth="1"/>
    <col min="36" max="36" width="7.6328125" bestFit="1" customWidth="1"/>
    <col min="37" max="37" width="8.6328125" bestFit="1" customWidth="1"/>
    <col min="38" max="38" width="5.6328125" bestFit="1" customWidth="1"/>
    <col min="39" max="40" width="7.6328125" bestFit="1" customWidth="1"/>
    <col min="41" max="51" width="8.6328125" bestFit="1" customWidth="1"/>
    <col min="52" max="58" width="7.6328125" bestFit="1" customWidth="1"/>
    <col min="59" max="59" width="6.6328125" bestFit="1" customWidth="1"/>
    <col min="60" max="71" width="7.6328125" bestFit="1" customWidth="1"/>
    <col min="72" max="72" width="6.6328125" bestFit="1" customWidth="1"/>
    <col min="73" max="84" width="7.6328125" bestFit="1" customWidth="1"/>
    <col min="85" max="85" width="6.6328125" bestFit="1" customWidth="1"/>
    <col min="86" max="88" width="7.6328125" bestFit="1" customWidth="1"/>
    <col min="89" max="89" width="6.6328125" bestFit="1" customWidth="1"/>
    <col min="90" max="92" width="7.6328125" bestFit="1" customWidth="1"/>
    <col min="93" max="93" width="4.6328125" bestFit="1" customWidth="1"/>
    <col min="94" max="94" width="6.6328125" bestFit="1" customWidth="1"/>
    <col min="95" max="119" width="7.6328125" bestFit="1" customWidth="1"/>
    <col min="120" max="120" width="6.6328125" bestFit="1" customWidth="1"/>
    <col min="121" max="134" width="7.6328125" bestFit="1" customWidth="1"/>
    <col min="135" max="135" width="6.6328125" bestFit="1" customWidth="1"/>
    <col min="136" max="160" width="7.6328125" bestFit="1" customWidth="1"/>
    <col min="161" max="161" width="6.6328125" bestFit="1" customWidth="1"/>
    <col min="162" max="176" width="7.6328125" bestFit="1" customWidth="1"/>
    <col min="177" max="177" width="6.6328125" bestFit="1" customWidth="1"/>
    <col min="178" max="199" width="7.6328125" bestFit="1" customWidth="1"/>
    <col min="200" max="200" width="6.6328125" bestFit="1" customWidth="1"/>
    <col min="201" max="212" width="7.6328125" bestFit="1" customWidth="1"/>
    <col min="213" max="213" width="6.6328125" bestFit="1" customWidth="1"/>
    <col min="214" max="229" width="7.6328125" bestFit="1" customWidth="1"/>
    <col min="230" max="230" width="6.6328125" bestFit="1" customWidth="1"/>
    <col min="231" max="236" width="7.6328125" bestFit="1" customWidth="1"/>
    <col min="237" max="238" width="6.6328125" bestFit="1" customWidth="1"/>
    <col min="239" max="246" width="7.6328125" bestFit="1" customWidth="1"/>
    <col min="247" max="247" width="6.6328125" bestFit="1" customWidth="1"/>
    <col min="248" max="265" width="7.6328125" bestFit="1" customWidth="1"/>
    <col min="266" max="266" width="6.6328125" bestFit="1" customWidth="1"/>
    <col min="267" max="274" width="7.6328125" bestFit="1" customWidth="1"/>
    <col min="275" max="275" width="6.6328125" bestFit="1" customWidth="1"/>
    <col min="276" max="276" width="7.6328125" bestFit="1" customWidth="1"/>
    <col min="277" max="277" width="6.6328125" bestFit="1" customWidth="1"/>
    <col min="278" max="284" width="7.6328125" bestFit="1" customWidth="1"/>
    <col min="285" max="285" width="6.6328125" bestFit="1" customWidth="1"/>
    <col min="286" max="296" width="7.6328125" bestFit="1" customWidth="1"/>
    <col min="297" max="297" width="4.6328125" bestFit="1" customWidth="1"/>
    <col min="298" max="303" width="7.6328125" bestFit="1" customWidth="1"/>
    <col min="304" max="304" width="6.6328125" bestFit="1" customWidth="1"/>
    <col min="305" max="305" width="7.6328125" bestFit="1" customWidth="1"/>
    <col min="306" max="306" width="6.6328125" bestFit="1" customWidth="1"/>
    <col min="307" max="323" width="7.6328125" bestFit="1" customWidth="1"/>
    <col min="324" max="324" width="6.6328125" bestFit="1" customWidth="1"/>
    <col min="325" max="342" width="7.6328125" bestFit="1" customWidth="1"/>
    <col min="343" max="343" width="6.6328125" bestFit="1" customWidth="1"/>
    <col min="344" max="353" width="7.6328125" bestFit="1" customWidth="1"/>
    <col min="354" max="354" width="6.6328125" bestFit="1" customWidth="1"/>
    <col min="355" max="370" width="7.6328125" bestFit="1" customWidth="1"/>
    <col min="371" max="371" width="6.6328125" bestFit="1" customWidth="1"/>
    <col min="372" max="383" width="7.6328125" bestFit="1" customWidth="1"/>
    <col min="384" max="384" width="6.6328125" bestFit="1" customWidth="1"/>
    <col min="385" max="386" width="7.6328125" bestFit="1" customWidth="1"/>
    <col min="387" max="387" width="6.6328125" bestFit="1" customWidth="1"/>
    <col min="388" max="390" width="7.6328125" bestFit="1" customWidth="1"/>
    <col min="391" max="391" width="6.6328125" bestFit="1" customWidth="1"/>
    <col min="392" max="392" width="7.6328125" bestFit="1" customWidth="1"/>
    <col min="393" max="393" width="6.6328125" bestFit="1" customWidth="1"/>
    <col min="394" max="415" width="7.6328125" bestFit="1" customWidth="1"/>
    <col min="416" max="450" width="6.6328125" bestFit="1" customWidth="1"/>
    <col min="451" max="451" width="5.6328125" bestFit="1" customWidth="1"/>
    <col min="452" max="459" width="6.6328125" bestFit="1" customWidth="1"/>
    <col min="460" max="460" width="5.6328125" bestFit="1" customWidth="1"/>
    <col min="461" max="463" width="6.6328125" bestFit="1" customWidth="1"/>
    <col min="464" max="464" width="3.6328125" bestFit="1" customWidth="1"/>
    <col min="465" max="466" width="6.6328125" bestFit="1" customWidth="1"/>
    <col min="467" max="467" width="3.6328125" bestFit="1" customWidth="1"/>
    <col min="468" max="473" width="6.6328125" bestFit="1" customWidth="1"/>
    <col min="474" max="474" width="5.6328125" bestFit="1" customWidth="1"/>
    <col min="475" max="480" width="6.6328125" bestFit="1" customWidth="1"/>
    <col min="481" max="481" width="5.6328125" bestFit="1" customWidth="1"/>
    <col min="482" max="490" width="6.6328125" bestFit="1" customWidth="1"/>
    <col min="491" max="491" width="5.6328125" bestFit="1" customWidth="1"/>
    <col min="492" max="495" width="6.6328125" bestFit="1" customWidth="1"/>
    <col min="496" max="496" width="5.6328125" bestFit="1" customWidth="1"/>
    <col min="497" max="531" width="6.6328125" bestFit="1" customWidth="1"/>
    <col min="532" max="532" width="3.6328125" bestFit="1" customWidth="1"/>
    <col min="533" max="534" width="6.6328125" bestFit="1" customWidth="1"/>
    <col min="535" max="535" width="5.6328125" bestFit="1" customWidth="1"/>
    <col min="536" max="538" width="6.6328125" bestFit="1" customWidth="1"/>
    <col min="539" max="539" width="5.6328125" bestFit="1" customWidth="1"/>
    <col min="540" max="557" width="6.6328125" bestFit="1" customWidth="1"/>
    <col min="558" max="558" width="5.6328125" bestFit="1" customWidth="1"/>
    <col min="559" max="562" width="6.6328125" bestFit="1" customWidth="1"/>
    <col min="563" max="563" width="5.6328125" bestFit="1" customWidth="1"/>
    <col min="564" max="575" width="6.6328125" bestFit="1" customWidth="1"/>
    <col min="576" max="576" width="5.6328125" bestFit="1" customWidth="1"/>
    <col min="577" max="583" width="6.6328125" bestFit="1" customWidth="1"/>
    <col min="584" max="584" width="5.6328125" bestFit="1" customWidth="1"/>
    <col min="585" max="595" width="6.6328125" bestFit="1" customWidth="1"/>
    <col min="596" max="596" width="3.6328125" bestFit="1" customWidth="1"/>
    <col min="597" max="630" width="6.6328125" bestFit="1" customWidth="1"/>
    <col min="631" max="631" width="5.6328125" bestFit="1" customWidth="1"/>
    <col min="632" max="637" width="6.6328125" bestFit="1" customWidth="1"/>
    <col min="638" max="638" width="5.6328125" bestFit="1" customWidth="1"/>
    <col min="639" max="643" width="6.6328125" bestFit="1" customWidth="1"/>
    <col min="644" max="644" width="5.6328125" bestFit="1" customWidth="1"/>
    <col min="645" max="651" width="6.6328125" bestFit="1" customWidth="1"/>
    <col min="652" max="652" width="5.6328125" bestFit="1" customWidth="1"/>
    <col min="653" max="670" width="6.6328125" bestFit="1" customWidth="1"/>
    <col min="671" max="671" width="5.6328125" bestFit="1" customWidth="1"/>
    <col min="672" max="683" width="6.6328125" bestFit="1" customWidth="1"/>
    <col min="684" max="684" width="5.6328125" bestFit="1" customWidth="1"/>
    <col min="685" max="691" width="6.6328125" bestFit="1" customWidth="1"/>
    <col min="692" max="692" width="3.6328125" bestFit="1" customWidth="1"/>
    <col min="693" max="693" width="6.6328125" bestFit="1" customWidth="1"/>
    <col min="694" max="694" width="5.6328125" bestFit="1" customWidth="1"/>
    <col min="695" max="695" width="6.6328125" bestFit="1" customWidth="1"/>
    <col min="696" max="696" width="5.6328125" bestFit="1" customWidth="1"/>
    <col min="697" max="703" width="6.6328125" bestFit="1" customWidth="1"/>
    <col min="704" max="704" width="3.6328125" bestFit="1" customWidth="1"/>
    <col min="705" max="711" width="6.6328125" bestFit="1" customWidth="1"/>
    <col min="712" max="712" width="5.6328125" bestFit="1" customWidth="1"/>
    <col min="713" max="713" width="3.6328125" bestFit="1" customWidth="1"/>
    <col min="714" max="714" width="5.6328125" bestFit="1" customWidth="1"/>
    <col min="715" max="718" width="6.6328125" bestFit="1" customWidth="1"/>
    <col min="719" max="719" width="5.6328125" bestFit="1" customWidth="1"/>
    <col min="720" max="723" width="6.6328125" bestFit="1" customWidth="1"/>
    <col min="724" max="724" width="5.6328125" bestFit="1" customWidth="1"/>
    <col min="725" max="725" width="6.6328125" bestFit="1" customWidth="1"/>
    <col min="726" max="726" width="5.6328125" bestFit="1" customWidth="1"/>
    <col min="727" max="754" width="6.6328125" bestFit="1" customWidth="1"/>
    <col min="755" max="755" width="5.6328125" bestFit="1" customWidth="1"/>
    <col min="756" max="757" width="6.6328125" bestFit="1" customWidth="1"/>
    <col min="758" max="758" width="5.6328125" bestFit="1" customWidth="1"/>
    <col min="759" max="759" width="6.6328125" bestFit="1" customWidth="1"/>
    <col min="760" max="760" width="5.6328125" bestFit="1" customWidth="1"/>
    <col min="761" max="780" width="6.6328125" bestFit="1" customWidth="1"/>
    <col min="781" max="781" width="5.6328125" bestFit="1" customWidth="1"/>
    <col min="782" max="791" width="6.6328125" bestFit="1" customWidth="1"/>
    <col min="792" max="792" width="5.6328125" bestFit="1" customWidth="1"/>
    <col min="793" max="794" width="6.6328125" bestFit="1" customWidth="1"/>
    <col min="795" max="795" width="5.6328125" bestFit="1" customWidth="1"/>
    <col min="796" max="827" width="6.6328125" bestFit="1" customWidth="1"/>
    <col min="828" max="828" width="5.6328125" bestFit="1" customWidth="1"/>
    <col min="829" max="832" width="6.6328125" bestFit="1" customWidth="1"/>
    <col min="833" max="837" width="5.6328125" bestFit="1" customWidth="1"/>
    <col min="838" max="838" width="4.6328125" bestFit="1" customWidth="1"/>
    <col min="839" max="842" width="5.6328125" bestFit="1" customWidth="1"/>
    <col min="843" max="843" width="4.6328125" bestFit="1" customWidth="1"/>
    <col min="844" max="863" width="5.6328125" bestFit="1" customWidth="1"/>
    <col min="864" max="864" width="4.6328125" bestFit="1" customWidth="1"/>
    <col min="865" max="868" width="5.6328125" bestFit="1" customWidth="1"/>
    <col min="869" max="869" width="4.6328125" bestFit="1" customWidth="1"/>
    <col min="870" max="875" width="5.6328125" bestFit="1" customWidth="1"/>
    <col min="876" max="877" width="4.6328125" bestFit="1" customWidth="1"/>
    <col min="878" max="885" width="5.6328125" bestFit="1" customWidth="1"/>
    <col min="886" max="886" width="4.6328125" bestFit="1" customWidth="1"/>
    <col min="887" max="891" width="5.6328125" bestFit="1" customWidth="1"/>
    <col min="892" max="892" width="4.6328125" bestFit="1" customWidth="1"/>
    <col min="893" max="897" width="5.6328125" bestFit="1" customWidth="1"/>
    <col min="898" max="898" width="4.6328125" bestFit="1" customWidth="1"/>
    <col min="899" max="899" width="5.6328125" bestFit="1" customWidth="1"/>
    <col min="900" max="900" width="4.6328125" bestFit="1" customWidth="1"/>
    <col min="901" max="907" width="5.6328125" bestFit="1" customWidth="1"/>
    <col min="908" max="908" width="2.6328125" bestFit="1" customWidth="1"/>
    <col min="909" max="914" width="5.6328125" bestFit="1" customWidth="1"/>
    <col min="915" max="923" width="5" bestFit="1" customWidth="1"/>
    <col min="924" max="924" width="4" bestFit="1" customWidth="1"/>
    <col min="925" max="925" width="5" bestFit="1" customWidth="1"/>
    <col min="926" max="926" width="2" bestFit="1" customWidth="1"/>
    <col min="927" max="964" width="5" bestFit="1" customWidth="1"/>
    <col min="965" max="965" width="4" bestFit="1" customWidth="1"/>
    <col min="966" max="973" width="5" bestFit="1" customWidth="1"/>
    <col min="974" max="975" width="4" bestFit="1" customWidth="1"/>
    <col min="976" max="1001" width="5" bestFit="1" customWidth="1"/>
    <col min="1002" max="1002" width="4" bestFit="1" customWidth="1"/>
    <col min="1003" max="1010" width="5" bestFit="1" customWidth="1"/>
    <col min="1011" max="1011" width="2" bestFit="1" customWidth="1"/>
    <col min="1012" max="1012" width="5" bestFit="1" customWidth="1"/>
    <col min="1013" max="1013" width="4" bestFit="1" customWidth="1"/>
    <col min="1014" max="1025" width="5" bestFit="1" customWidth="1"/>
    <col min="1026" max="1027" width="6" bestFit="1" customWidth="1"/>
    <col min="1028" max="1028" width="5" bestFit="1" customWidth="1"/>
    <col min="1029" max="1034" width="6" bestFit="1" customWidth="1"/>
    <col min="1035" max="1035" width="5" bestFit="1" customWidth="1"/>
    <col min="1036" max="1045" width="6" bestFit="1" customWidth="1"/>
    <col min="1046" max="1046" width="5" bestFit="1" customWidth="1"/>
    <col min="1047" max="1050" width="6" bestFit="1" customWidth="1"/>
    <col min="1051" max="1052" width="5" bestFit="1" customWidth="1"/>
    <col min="1053" max="1053" width="6" bestFit="1" customWidth="1"/>
    <col min="1054" max="1054" width="3" bestFit="1" customWidth="1"/>
    <col min="1055" max="1060" width="6" bestFit="1" customWidth="1"/>
    <col min="1061" max="1061" width="5" bestFit="1" customWidth="1"/>
    <col min="1062" max="1072" width="6" bestFit="1" customWidth="1"/>
    <col min="1073" max="1073" width="5" bestFit="1" customWidth="1"/>
    <col min="1074" max="1080" width="6" bestFit="1" customWidth="1"/>
    <col min="1081" max="1083" width="5" bestFit="1" customWidth="1"/>
    <col min="1084" max="1090" width="6" bestFit="1" customWidth="1"/>
    <col min="1091" max="1091" width="3" bestFit="1" customWidth="1"/>
    <col min="1092" max="1111" width="6" bestFit="1" customWidth="1"/>
    <col min="1112" max="1112" width="5" bestFit="1" customWidth="1"/>
    <col min="1113" max="1115" width="6" bestFit="1" customWidth="1"/>
    <col min="1116" max="1116" width="5" bestFit="1" customWidth="1"/>
    <col min="1117" max="1117" width="6" bestFit="1" customWidth="1"/>
    <col min="1118" max="1118" width="3" bestFit="1" customWidth="1"/>
    <col min="1119" max="1119" width="5" bestFit="1" customWidth="1"/>
    <col min="1120" max="1129" width="6" bestFit="1" customWidth="1"/>
    <col min="1130" max="1130" width="5" bestFit="1" customWidth="1"/>
    <col min="1131" max="1131" width="6" bestFit="1" customWidth="1"/>
    <col min="1132" max="1132" width="5" bestFit="1" customWidth="1"/>
    <col min="1133" max="1137" width="6" bestFit="1" customWidth="1"/>
    <col min="1138" max="1138" width="5" bestFit="1" customWidth="1"/>
    <col min="1139" max="1150" width="6" bestFit="1" customWidth="1"/>
    <col min="1151" max="1152" width="5" bestFit="1" customWidth="1"/>
    <col min="1153" max="1164" width="6" bestFit="1" customWidth="1"/>
    <col min="1165" max="1165" width="5" bestFit="1" customWidth="1"/>
    <col min="1166" max="1181" width="6" bestFit="1" customWidth="1"/>
    <col min="1182" max="1182" width="5" bestFit="1" customWidth="1"/>
    <col min="1183" max="1194" width="6" bestFit="1" customWidth="1"/>
    <col min="1195" max="1195" width="5" bestFit="1" customWidth="1"/>
    <col min="1196" max="1201" width="6" bestFit="1" customWidth="1"/>
    <col min="1202" max="1202" width="5" bestFit="1" customWidth="1"/>
    <col min="1203" max="1217" width="6" bestFit="1" customWidth="1"/>
    <col min="1218" max="1218" width="5" bestFit="1" customWidth="1"/>
    <col min="1219" max="1226" width="6" bestFit="1" customWidth="1"/>
    <col min="1227" max="1227" width="5" bestFit="1" customWidth="1"/>
    <col min="1228" max="1234" width="6" bestFit="1" customWidth="1"/>
    <col min="1235" max="1235" width="5" bestFit="1" customWidth="1"/>
    <col min="1236" max="1263" width="6" bestFit="1" customWidth="1"/>
    <col min="1264" max="1264" width="5" bestFit="1" customWidth="1"/>
    <col min="1265" max="1267" width="6" bestFit="1" customWidth="1"/>
    <col min="1268" max="1268" width="5" bestFit="1" customWidth="1"/>
    <col min="1269" max="1274" width="6" bestFit="1" customWidth="1"/>
    <col min="1275" max="1275" width="5" bestFit="1" customWidth="1"/>
    <col min="1276" max="1287" width="6" bestFit="1" customWidth="1"/>
    <col min="1288" max="1288" width="5" bestFit="1" customWidth="1"/>
    <col min="1289" max="1294" width="6" bestFit="1" customWidth="1"/>
    <col min="1295" max="1295" width="5" bestFit="1" customWidth="1"/>
    <col min="1296" max="1301" width="6" bestFit="1" customWidth="1"/>
    <col min="1302" max="1302" width="5" bestFit="1" customWidth="1"/>
    <col min="1303" max="1316" width="6" bestFit="1" customWidth="1"/>
    <col min="1317" max="1317" width="3" bestFit="1" customWidth="1"/>
    <col min="1318" max="1322" width="6" bestFit="1" customWidth="1"/>
    <col min="1323" max="1323" width="3" bestFit="1" customWidth="1"/>
    <col min="1324" max="1331" width="6" bestFit="1" customWidth="1"/>
    <col min="1332" max="1332" width="5" bestFit="1" customWidth="1"/>
    <col min="1333" max="1356" width="6" bestFit="1" customWidth="1"/>
    <col min="1357" max="1357" width="5" bestFit="1" customWidth="1"/>
    <col min="1358" max="1358" width="7" bestFit="1" customWidth="1"/>
    <col min="1359" max="1359" width="6" bestFit="1" customWidth="1"/>
    <col min="1360" max="1369" width="7" bestFit="1" customWidth="1"/>
    <col min="1370" max="1370" width="6" bestFit="1" customWidth="1"/>
    <col min="1371" max="1376" width="7" bestFit="1" customWidth="1"/>
    <col min="1377" max="1377" width="4" bestFit="1" customWidth="1"/>
    <col min="1378" max="1392" width="7" bestFit="1" customWidth="1"/>
    <col min="1393" max="1393" width="6" bestFit="1" customWidth="1"/>
    <col min="1394" max="1406" width="7" bestFit="1" customWidth="1"/>
    <col min="1407" max="1407" width="4" bestFit="1" customWidth="1"/>
    <col min="1408" max="1420" width="7" bestFit="1" customWidth="1"/>
    <col min="1421" max="1421" width="6" bestFit="1" customWidth="1"/>
    <col min="1422" max="1428" width="7" bestFit="1" customWidth="1"/>
    <col min="1429" max="1429" width="4" bestFit="1" customWidth="1"/>
    <col min="1430" max="1453" width="7" bestFit="1" customWidth="1"/>
    <col min="1454" max="1454" width="6" bestFit="1" customWidth="1"/>
    <col min="1455" max="1461" width="7" bestFit="1" customWidth="1"/>
    <col min="1462" max="1462" width="6" bestFit="1" customWidth="1"/>
    <col min="1463" max="1463" width="7" bestFit="1" customWidth="1"/>
    <col min="1464" max="1464" width="6" bestFit="1" customWidth="1"/>
    <col min="1465" max="1468" width="7" bestFit="1" customWidth="1"/>
    <col min="1469" max="1469" width="6" bestFit="1" customWidth="1"/>
    <col min="1470" max="1475" width="7" bestFit="1" customWidth="1"/>
    <col min="1476" max="1476" width="4" bestFit="1" customWidth="1"/>
    <col min="1477" max="1477" width="7" bestFit="1" customWidth="1"/>
    <col min="1478" max="1478" width="4" bestFit="1" customWidth="1"/>
    <col min="1479" max="1490" width="7" bestFit="1" customWidth="1"/>
    <col min="1491" max="1491" width="6" bestFit="1" customWidth="1"/>
    <col min="1492" max="1503" width="7" bestFit="1" customWidth="1"/>
    <col min="1504" max="1504" width="6" bestFit="1" customWidth="1"/>
    <col min="1505" max="1512" width="7" bestFit="1" customWidth="1"/>
    <col min="1513" max="1514" width="6" bestFit="1" customWidth="1"/>
    <col min="1515" max="1529" width="7" bestFit="1" customWidth="1"/>
    <col min="1530" max="1530" width="6" bestFit="1" customWidth="1"/>
    <col min="1531" max="1545" width="7" bestFit="1" customWidth="1"/>
    <col min="1546" max="1546" width="6" bestFit="1" customWidth="1"/>
    <col min="1547" max="1549" width="7" bestFit="1" customWidth="1"/>
    <col min="1550" max="1550" width="6" bestFit="1" customWidth="1"/>
    <col min="1551" max="1553" width="7" bestFit="1" customWidth="1"/>
    <col min="1554" max="1554" width="6" bestFit="1" customWidth="1"/>
    <col min="1555" max="1562" width="7" bestFit="1" customWidth="1"/>
    <col min="1563" max="1563" width="6" bestFit="1" customWidth="1"/>
    <col min="1564" max="1569" width="7" bestFit="1" customWidth="1"/>
    <col min="1570" max="1570" width="4" bestFit="1" customWidth="1"/>
    <col min="1571" max="1571" width="7" bestFit="1" customWidth="1"/>
    <col min="1572" max="1572" width="6" bestFit="1" customWidth="1"/>
    <col min="1573" max="1574" width="7" bestFit="1" customWidth="1"/>
    <col min="1575" max="1575" width="6" bestFit="1" customWidth="1"/>
    <col min="1576" max="1577" width="7" bestFit="1" customWidth="1"/>
    <col min="1578" max="1578" width="6" bestFit="1" customWidth="1"/>
    <col min="1579" max="1581" width="7" bestFit="1" customWidth="1"/>
    <col min="1582" max="1583" width="6" bestFit="1" customWidth="1"/>
    <col min="1584" max="1585" width="7" bestFit="1" customWidth="1"/>
    <col min="1586" max="1586" width="6" bestFit="1" customWidth="1"/>
    <col min="1587" max="1591" width="7" bestFit="1" customWidth="1"/>
    <col min="1592" max="1592" width="6" bestFit="1" customWidth="1"/>
    <col min="1593" max="1619" width="7" bestFit="1" customWidth="1"/>
    <col min="1620" max="1620" width="6" bestFit="1" customWidth="1"/>
    <col min="1621" max="1631" width="7" bestFit="1" customWidth="1"/>
    <col min="1632" max="1632" width="6" bestFit="1" customWidth="1"/>
    <col min="1633" max="1646" width="7" bestFit="1" customWidth="1"/>
    <col min="1647" max="1647" width="6" bestFit="1" customWidth="1"/>
    <col min="1648" max="1656" width="7" bestFit="1" customWidth="1"/>
    <col min="1657" max="1657" width="6" bestFit="1" customWidth="1"/>
    <col min="1658" max="1661" width="7" bestFit="1" customWidth="1"/>
    <col min="1662" max="1662" width="6" bestFit="1" customWidth="1"/>
    <col min="1663" max="1667" width="7" bestFit="1" customWidth="1"/>
    <col min="1668" max="1668" width="6" bestFit="1" customWidth="1"/>
    <col min="1669" max="1676" width="7" bestFit="1" customWidth="1"/>
    <col min="1677" max="1677" width="6" bestFit="1" customWidth="1"/>
    <col min="1678" max="1724" width="7" bestFit="1" customWidth="1"/>
    <col min="1725" max="1725" width="6" bestFit="1" customWidth="1"/>
    <col min="1726" max="1726" width="7" bestFit="1" customWidth="1"/>
    <col min="1727" max="1727" width="4" bestFit="1" customWidth="1"/>
    <col min="1728" max="1734" width="7" bestFit="1" customWidth="1"/>
    <col min="1735" max="1737" width="8" bestFit="1" customWidth="1"/>
    <col min="1738" max="1738" width="7" bestFit="1" customWidth="1"/>
    <col min="1739" max="1740" width="8" bestFit="1" customWidth="1"/>
    <col min="1741" max="1741" width="7" bestFit="1" customWidth="1"/>
    <col min="1742" max="1758" width="8" bestFit="1" customWidth="1"/>
    <col min="1759" max="1759" width="7" bestFit="1" customWidth="1"/>
    <col min="1760" max="1770" width="8" bestFit="1" customWidth="1"/>
    <col min="1771" max="1771" width="7" bestFit="1" customWidth="1"/>
    <col min="1772" max="1772" width="8" bestFit="1" customWidth="1"/>
    <col min="1773" max="1773" width="7" bestFit="1" customWidth="1"/>
    <col min="1774" max="1776" width="8" bestFit="1" customWidth="1"/>
    <col min="1777" max="1777" width="7" bestFit="1" customWidth="1"/>
    <col min="1778" max="1782" width="8" bestFit="1" customWidth="1"/>
    <col min="1783" max="1783" width="7" bestFit="1" customWidth="1"/>
    <col min="1784" max="1788" width="8" bestFit="1" customWidth="1"/>
    <col min="1789" max="1789" width="7" bestFit="1" customWidth="1"/>
    <col min="1790" max="1794" width="8" bestFit="1" customWidth="1"/>
    <col min="1795" max="1795" width="7" bestFit="1" customWidth="1"/>
    <col min="1796" max="1811" width="8" bestFit="1" customWidth="1"/>
    <col min="1812" max="1812" width="7" bestFit="1" customWidth="1"/>
    <col min="1813" max="1820" width="8" bestFit="1" customWidth="1"/>
    <col min="1821" max="1821" width="7" bestFit="1" customWidth="1"/>
    <col min="1822" max="1844" width="8" bestFit="1" customWidth="1"/>
    <col min="1845" max="1845" width="7" bestFit="1" customWidth="1"/>
    <col min="1846" max="1867" width="8" bestFit="1" customWidth="1"/>
    <col min="1868" max="1868" width="7" bestFit="1" customWidth="1"/>
    <col min="1869" max="1874" width="8" bestFit="1" customWidth="1"/>
    <col min="1875" max="1875" width="10.81640625" bestFit="1" customWidth="1"/>
  </cols>
  <sheetData>
    <row r="3" spans="1:2" ht="15" thickBot="1">
      <c r="A3" s="31" t="s">
        <v>3080</v>
      </c>
      <c r="B3" s="31"/>
    </row>
    <row r="4" spans="1:2">
      <c r="A4" s="13" t="s">
        <v>3068</v>
      </c>
      <c r="B4" s="17">
        <f ca="1">NOW()</f>
        <v>45828.671133333337</v>
      </c>
    </row>
    <row r="5" spans="1:2" ht="15" thickBot="1">
      <c r="A5" s="14" t="s">
        <v>3067</v>
      </c>
      <c r="B5" s="18" t="str">
        <f ca="1">TEXT(NOW(), "HH:MM:SS")</f>
        <v>16:06:26</v>
      </c>
    </row>
    <row r="6" spans="1:2">
      <c r="A6" s="5"/>
      <c r="B6" s="5"/>
    </row>
    <row r="7" spans="1:2" ht="18.5">
      <c r="A7" s="36" t="s">
        <v>3079</v>
      </c>
      <c r="B7" s="36"/>
    </row>
    <row r="8" spans="1:2">
      <c r="A8" s="35" t="s">
        <v>3084</v>
      </c>
      <c r="B8" s="35"/>
    </row>
    <row r="9" spans="1:2" ht="25.75" customHeight="1">
      <c r="A9" s="32" t="s">
        <v>3043</v>
      </c>
      <c r="B9" s="32"/>
    </row>
    <row r="10" spans="1:2">
      <c r="A10" s="2" t="s">
        <v>3040</v>
      </c>
      <c r="B10" s="6" t="s">
        <v>3042</v>
      </c>
    </row>
    <row r="11" spans="1:2">
      <c r="A11" s="3" t="s">
        <v>44</v>
      </c>
      <c r="B11" s="6">
        <v>660704.31000000052</v>
      </c>
    </row>
    <row r="12" spans="1:2" ht="13.25" customHeight="1">
      <c r="A12" s="3" t="s">
        <v>32</v>
      </c>
      <c r="B12" s="6">
        <v>551368.61999999941</v>
      </c>
    </row>
    <row r="13" spans="1:2">
      <c r="A13" s="3" t="s">
        <v>80</v>
      </c>
      <c r="B13" s="6">
        <v>712264.9499999996</v>
      </c>
    </row>
    <row r="14" spans="1:2">
      <c r="A14" s="3" t="s">
        <v>3041</v>
      </c>
      <c r="B14" s="6">
        <v>1924337.8799999994</v>
      </c>
    </row>
    <row r="18" spans="1:2" ht="28.25" customHeight="1">
      <c r="A18" s="32" t="s">
        <v>3045</v>
      </c>
      <c r="B18" s="32"/>
    </row>
    <row r="19" spans="1:2">
      <c r="A19" s="2" t="s">
        <v>3040</v>
      </c>
      <c r="B19" s="6" t="s">
        <v>3044</v>
      </c>
    </row>
    <row r="20" spans="1:2">
      <c r="A20" s="3" t="s">
        <v>32</v>
      </c>
      <c r="B20" s="6">
        <v>89525.030000000028</v>
      </c>
    </row>
    <row r="21" spans="1:2">
      <c r="A21" s="3" t="s">
        <v>80</v>
      </c>
      <c r="B21" s="6">
        <v>75303.199999999983</v>
      </c>
    </row>
    <row r="22" spans="1:2">
      <c r="A22" s="3" t="s">
        <v>44</v>
      </c>
      <c r="B22" s="6">
        <v>59249.460000000021</v>
      </c>
    </row>
    <row r="23" spans="1:2">
      <c r="A23" s="3" t="s">
        <v>3041</v>
      </c>
      <c r="B23" s="6">
        <v>224077.69000000003</v>
      </c>
    </row>
    <row r="24" spans="1:2" ht="15" thickBot="1"/>
    <row r="25" spans="1:2" ht="29.5" thickBot="1">
      <c r="A25" s="11" t="s">
        <v>3046</v>
      </c>
      <c r="B25" s="12">
        <f>(TProfit/TSales)*100</f>
        <v>13.657505572224995</v>
      </c>
    </row>
    <row r="26" spans="1:2">
      <c r="A26" s="16"/>
      <c r="B26" s="7"/>
    </row>
    <row r="27" spans="1:2">
      <c r="A27" s="35" t="s">
        <v>3083</v>
      </c>
      <c r="B27" s="35"/>
    </row>
    <row r="28" spans="1:2" ht="31.25" customHeight="1">
      <c r="A28" s="32" t="s">
        <v>3047</v>
      </c>
      <c r="B28" s="32"/>
    </row>
    <row r="29" spans="1:2">
      <c r="A29" s="2" t="s">
        <v>3040</v>
      </c>
      <c r="B29" s="6" t="s">
        <v>3044</v>
      </c>
    </row>
    <row r="30" spans="1:2">
      <c r="A30" s="3" t="s">
        <v>32</v>
      </c>
      <c r="B30" s="6">
        <v>89525.030000000028</v>
      </c>
    </row>
    <row r="31" spans="1:2">
      <c r="A31" s="3" t="s">
        <v>3041</v>
      </c>
      <c r="B31" s="6">
        <v>89525.030000000028</v>
      </c>
    </row>
    <row r="32" spans="1:2">
      <c r="A32" s="3"/>
      <c r="B32" s="6"/>
    </row>
    <row r="33" spans="1:2" ht="33" customHeight="1">
      <c r="A33" s="32" t="s">
        <v>3048</v>
      </c>
      <c r="B33" s="32"/>
    </row>
    <row r="34" spans="1:2">
      <c r="A34" s="2" t="s">
        <v>3040</v>
      </c>
      <c r="B34" s="6" t="s">
        <v>3044</v>
      </c>
    </row>
    <row r="35" spans="1:2">
      <c r="A35" s="3" t="s">
        <v>112</v>
      </c>
      <c r="B35" s="6">
        <v>59296.43</v>
      </c>
    </row>
    <row r="36" spans="1:2">
      <c r="A36" s="3" t="s">
        <v>3041</v>
      </c>
      <c r="B36" s="6">
        <v>59296.43</v>
      </c>
    </row>
    <row r="38" spans="1:2">
      <c r="A38" s="33" t="s">
        <v>3087</v>
      </c>
      <c r="B38" s="33"/>
    </row>
    <row r="39" spans="1:2">
      <c r="A39" s="2" t="s">
        <v>3040</v>
      </c>
      <c r="B39" s="6" t="s">
        <v>3044</v>
      </c>
    </row>
    <row r="40" spans="1:2">
      <c r="A40" s="3" t="s">
        <v>634</v>
      </c>
      <c r="B40" s="6">
        <v>23865.909999999996</v>
      </c>
    </row>
    <row r="41" spans="1:2">
      <c r="A41" s="3" t="s">
        <v>47</v>
      </c>
      <c r="B41" s="6">
        <v>18628.150000000001</v>
      </c>
    </row>
    <row r="42" spans="1:2">
      <c r="A42" s="3" t="s">
        <v>162</v>
      </c>
      <c r="B42" s="6">
        <v>11004.45</v>
      </c>
    </row>
    <row r="43" spans="1:2">
      <c r="A43" s="3" t="s">
        <v>744</v>
      </c>
      <c r="B43" s="6">
        <v>9906.619999999999</v>
      </c>
    </row>
    <row r="44" spans="1:2">
      <c r="A44" s="3" t="s">
        <v>2010</v>
      </c>
      <c r="B44" s="6">
        <v>8798.18</v>
      </c>
    </row>
    <row r="45" spans="1:2">
      <c r="A45" s="3" t="s">
        <v>3041</v>
      </c>
      <c r="B45" s="6">
        <v>72203.31</v>
      </c>
    </row>
    <row r="46" spans="1:2">
      <c r="A46" s="3"/>
      <c r="B46" s="6"/>
    </row>
    <row r="47" spans="1:2">
      <c r="A47" s="3"/>
      <c r="B47" s="6"/>
    </row>
    <row r="48" spans="1:2">
      <c r="A48" s="35" t="s">
        <v>3082</v>
      </c>
      <c r="B48" s="35"/>
    </row>
    <row r="49" spans="1:2" ht="33.65" customHeight="1">
      <c r="A49" s="32" t="s">
        <v>3050</v>
      </c>
      <c r="B49" s="32"/>
    </row>
    <row r="50" spans="1:2">
      <c r="A50" s="2" t="s">
        <v>3040</v>
      </c>
      <c r="B50" s="6" t="s">
        <v>3044</v>
      </c>
    </row>
    <row r="51" spans="1:2">
      <c r="A51" s="3" t="s">
        <v>44</v>
      </c>
      <c r="B51" s="6">
        <v>59249.460000000021</v>
      </c>
    </row>
    <row r="52" spans="1:2">
      <c r="A52" s="3" t="s">
        <v>3041</v>
      </c>
      <c r="B52" s="6">
        <v>59249.460000000021</v>
      </c>
    </row>
    <row r="54" spans="1:2" ht="28.75" customHeight="1">
      <c r="A54" s="32" t="s">
        <v>3049</v>
      </c>
      <c r="B54" s="32"/>
    </row>
    <row r="55" spans="1:2">
      <c r="A55" s="2" t="s">
        <v>3040</v>
      </c>
      <c r="B55" s="6" t="s">
        <v>3044</v>
      </c>
    </row>
    <row r="56" spans="1:2">
      <c r="A56" s="3" t="s">
        <v>155</v>
      </c>
      <c r="B56" s="6">
        <v>-7240.0900000000029</v>
      </c>
    </row>
    <row r="57" spans="1:2">
      <c r="A57" s="3" t="s">
        <v>3041</v>
      </c>
      <c r="B57" s="6">
        <v>-7240.0900000000029</v>
      </c>
    </row>
    <row r="58" spans="1:2">
      <c r="A58" s="3"/>
      <c r="B58" s="6"/>
    </row>
    <row r="59" spans="1:2">
      <c r="A59" s="3"/>
      <c r="B59" s="6"/>
    </row>
    <row r="60" spans="1:2">
      <c r="A60" s="34" t="s">
        <v>3081</v>
      </c>
      <c r="B60" s="34"/>
    </row>
    <row r="61" spans="1:2">
      <c r="A61" s="23" t="s">
        <v>3040</v>
      </c>
      <c r="B61" s="24" t="s">
        <v>3044</v>
      </c>
    </row>
    <row r="62" spans="1:2">
      <c r="A62" s="25" t="s">
        <v>1279</v>
      </c>
      <c r="B62" s="26">
        <v>27621.25</v>
      </c>
    </row>
    <row r="63" spans="1:2">
      <c r="A63" s="25">
        <v>5165</v>
      </c>
      <c r="B63" s="26">
        <v>12548.94</v>
      </c>
    </row>
    <row r="64" spans="1:2">
      <c r="A64" s="25" t="s">
        <v>125</v>
      </c>
      <c r="B64" s="26">
        <v>10999.53</v>
      </c>
    </row>
    <row r="65" spans="1:3">
      <c r="A65" s="25" t="s">
        <v>150</v>
      </c>
      <c r="B65" s="26">
        <v>10107.26</v>
      </c>
    </row>
    <row r="66" spans="1:3">
      <c r="A66" s="25" t="s">
        <v>1219</v>
      </c>
      <c r="B66" s="26">
        <v>9361.7999999999993</v>
      </c>
    </row>
    <row r="67" spans="1:3">
      <c r="A67" s="21" t="s">
        <v>3041</v>
      </c>
      <c r="B67" s="27">
        <v>-70638.78</v>
      </c>
    </row>
    <row r="68" spans="1:3">
      <c r="A68" s="4"/>
      <c r="B68" s="4"/>
    </row>
    <row r="70" spans="1:3">
      <c r="A70" s="34" t="s">
        <v>3085</v>
      </c>
      <c r="B70" s="34"/>
      <c r="C70" s="22">
        <f>SUM(Orders[Lossess_Product])</f>
        <v>-291447.9600000002</v>
      </c>
    </row>
    <row r="88" ht="20.399999999999999" customHeight="1"/>
    <row r="89" hidden="1"/>
    <row r="90" ht="30.65" customHeight="1"/>
    <row r="91" ht="34.75" customHeight="1"/>
    <row r="213" ht="37.75" customHeight="1"/>
    <row r="227" ht="37.75" customHeight="1"/>
    <row r="233" ht="15.65" customHeight="1"/>
    <row r="363" ht="33.65" customHeight="1"/>
    <row r="374" ht="30.65" customHeight="1"/>
    <row r="380" ht="12.65" customHeight="1"/>
  </sheetData>
  <mergeCells count="14">
    <mergeCell ref="A38:B38"/>
    <mergeCell ref="A60:B60"/>
    <mergeCell ref="A48:B48"/>
    <mergeCell ref="A70:B70"/>
    <mergeCell ref="A7:B7"/>
    <mergeCell ref="A8:B8"/>
    <mergeCell ref="A27:B27"/>
    <mergeCell ref="A54:B54"/>
    <mergeCell ref="A49:B49"/>
    <mergeCell ref="A3:B3"/>
    <mergeCell ref="A9:B9"/>
    <mergeCell ref="A18:B18"/>
    <mergeCell ref="A28:B28"/>
    <mergeCell ref="A33:B33"/>
  </mergeCells>
  <conditionalFormatting sqref="A20:A22">
    <cfRule type="colorScale" priority="3">
      <colorScale>
        <cfvo type="min"/>
        <cfvo type="max"/>
        <color rgb="FFFF7128"/>
        <color rgb="FF00B050"/>
      </colorScale>
    </cfRule>
  </conditionalFormatting>
  <conditionalFormatting sqref="B62">
    <cfRule type="top10" dxfId="44" priority="1" bottom="1" rank="1"/>
  </conditionalFormatting>
  <conditionalFormatting sqref="B62:B66">
    <cfRule type="top10" dxfId="43" priority="2" rank="1"/>
  </conditionalFormatting>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8379D-66EE-4900-8842-200411EE4A5B}">
  <dimension ref="A2:E43"/>
  <sheetViews>
    <sheetView workbookViewId="0">
      <selection activeCell="D24" sqref="D24"/>
    </sheetView>
  </sheetViews>
  <sheetFormatPr defaultRowHeight="14.5"/>
  <cols>
    <col min="1" max="1" width="24.54296875" customWidth="1"/>
    <col min="2" max="2" width="39.81640625" customWidth="1"/>
    <col min="3" max="3" width="12.08984375" bestFit="1" customWidth="1"/>
    <col min="4" max="4" width="26.36328125" bestFit="1" customWidth="1"/>
  </cols>
  <sheetData>
    <row r="2" spans="1:2" ht="24.65" customHeight="1"/>
    <row r="3" spans="1:2" ht="15" thickBot="1">
      <c r="A3" s="31" t="s">
        <v>3080</v>
      </c>
      <c r="B3" s="31"/>
    </row>
    <row r="4" spans="1:2">
      <c r="A4" s="13" t="s">
        <v>3068</v>
      </c>
      <c r="B4" s="17">
        <f ca="1">NOW()</f>
        <v>45828.671133333337</v>
      </c>
    </row>
    <row r="5" spans="1:2" ht="15" thickBot="1">
      <c r="A5" s="14" t="s">
        <v>3067</v>
      </c>
      <c r="B5" s="18" t="str">
        <f ca="1">TEXT(NOW(), "HH:MM:SS")</f>
        <v>16:06:26</v>
      </c>
    </row>
    <row r="7" spans="1:2" ht="18.5">
      <c r="A7" s="36" t="s">
        <v>3088</v>
      </c>
      <c r="B7" s="36"/>
    </row>
    <row r="9" spans="1:2">
      <c r="A9" s="35" t="s">
        <v>3089</v>
      </c>
      <c r="B9" s="35"/>
    </row>
    <row r="10" spans="1:2" ht="15.5">
      <c r="A10" s="28"/>
    </row>
    <row r="18" spans="1:5">
      <c r="D18" s="29" t="s">
        <v>3100</v>
      </c>
      <c r="E18" s="29">
        <f>CORREL(Orders!AH:AH,Orders!AI:AI)</f>
        <v>-5.1182839537147112E-2</v>
      </c>
    </row>
    <row r="27" spans="1:5">
      <c r="A27" s="35" t="s">
        <v>3093</v>
      </c>
      <c r="B27" s="35"/>
    </row>
    <row r="29" spans="1:5">
      <c r="A29" s="2" t="s">
        <v>3040</v>
      </c>
      <c r="B29" t="s">
        <v>3092</v>
      </c>
    </row>
    <row r="30" spans="1:5">
      <c r="A30" s="3" t="s">
        <v>3071</v>
      </c>
      <c r="B30">
        <v>166</v>
      </c>
    </row>
    <row r="31" spans="1:5">
      <c r="A31" s="3" t="s">
        <v>3072</v>
      </c>
      <c r="B31">
        <v>1</v>
      </c>
    </row>
    <row r="32" spans="1:5">
      <c r="A32" s="3" t="s">
        <v>3073</v>
      </c>
      <c r="B32">
        <v>1</v>
      </c>
    </row>
    <row r="33" spans="1:4">
      <c r="A33" s="3" t="s">
        <v>3070</v>
      </c>
      <c r="B33">
        <v>1784</v>
      </c>
    </row>
    <row r="34" spans="1:4">
      <c r="A34" s="3" t="s">
        <v>3041</v>
      </c>
      <c r="B34">
        <v>1952</v>
      </c>
    </row>
    <row r="38" spans="1:4">
      <c r="A38" s="35" t="s">
        <v>3094</v>
      </c>
      <c r="B38" s="35"/>
    </row>
    <row r="40" spans="1:4">
      <c r="A40" s="2" t="s">
        <v>3040</v>
      </c>
      <c r="B40" t="s">
        <v>3042</v>
      </c>
      <c r="C40" t="s">
        <v>3044</v>
      </c>
      <c r="D40" t="s">
        <v>3076</v>
      </c>
    </row>
    <row r="41" spans="1:4">
      <c r="A41" s="3" t="s">
        <v>3074</v>
      </c>
      <c r="B41" s="6">
        <v>1753798.8299999982</v>
      </c>
      <c r="C41" s="6">
        <v>194605.32999999967</v>
      </c>
      <c r="D41">
        <v>23069</v>
      </c>
    </row>
    <row r="42" spans="1:4">
      <c r="A42" s="3" t="s">
        <v>3075</v>
      </c>
      <c r="B42" s="6">
        <v>170539.05000000005</v>
      </c>
      <c r="C42" s="6">
        <v>29472.360000000008</v>
      </c>
      <c r="D42">
        <v>2199</v>
      </c>
    </row>
    <row r="43" spans="1:4">
      <c r="A43" s="3" t="s">
        <v>3041</v>
      </c>
      <c r="B43" s="6">
        <v>1924337.8799999983</v>
      </c>
      <c r="C43" s="6">
        <v>224077.68999999968</v>
      </c>
      <c r="D43">
        <v>25268</v>
      </c>
    </row>
  </sheetData>
  <mergeCells count="5">
    <mergeCell ref="A3:B3"/>
    <mergeCell ref="A7:B7"/>
    <mergeCell ref="A9:B9"/>
    <mergeCell ref="A27:B27"/>
    <mergeCell ref="A38:B38"/>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6E50-DFDE-4095-9CB4-6C38F5716216}">
  <dimension ref="A3:E45"/>
  <sheetViews>
    <sheetView workbookViewId="0"/>
  </sheetViews>
  <sheetFormatPr defaultRowHeight="14.5"/>
  <cols>
    <col min="1" max="1" width="12.54296875" bestFit="1" customWidth="1"/>
    <col min="2" max="2" width="52.81640625" customWidth="1"/>
    <col min="3" max="3" width="22.36328125" bestFit="1" customWidth="1"/>
    <col min="4" max="4" width="12.1796875" customWidth="1"/>
  </cols>
  <sheetData>
    <row r="3" spans="1:2" ht="15" thickBot="1">
      <c r="A3" s="31" t="s">
        <v>3080</v>
      </c>
      <c r="B3" s="31"/>
    </row>
    <row r="4" spans="1:2">
      <c r="A4" s="13" t="s">
        <v>3068</v>
      </c>
      <c r="B4" s="17">
        <f ca="1">NOW()</f>
        <v>45828.671133333337</v>
      </c>
    </row>
    <row r="5" spans="1:2" ht="15" thickBot="1">
      <c r="A5" s="14" t="s">
        <v>3067</v>
      </c>
      <c r="B5" s="18" t="str">
        <f ca="1">TEXT(NOW(), "HH:MM:SS")</f>
        <v>16:06:26</v>
      </c>
    </row>
    <row r="7" spans="1:2" ht="18.5">
      <c r="A7" s="36" t="s">
        <v>3095</v>
      </c>
      <c r="B7" s="36"/>
    </row>
    <row r="8" spans="1:2">
      <c r="A8" s="35" t="s">
        <v>3096</v>
      </c>
      <c r="B8" s="35"/>
    </row>
    <row r="10" spans="1:2">
      <c r="A10" s="32" t="s">
        <v>3053</v>
      </c>
      <c r="B10" s="32"/>
    </row>
    <row r="11" spans="1:2">
      <c r="A11" s="2" t="s">
        <v>3040</v>
      </c>
      <c r="B11" s="6" t="s">
        <v>3051</v>
      </c>
    </row>
    <row r="12" spans="1:2">
      <c r="A12" s="3" t="s">
        <v>42</v>
      </c>
      <c r="B12" s="6">
        <v>44.137454545454567</v>
      </c>
    </row>
    <row r="13" spans="1:2">
      <c r="A13" s="3" t="s">
        <v>30</v>
      </c>
      <c r="B13" s="6">
        <v>9.1310833333333292</v>
      </c>
    </row>
    <row r="14" spans="1:2">
      <c r="A14" s="3" t="s">
        <v>52</v>
      </c>
      <c r="B14" s="6">
        <v>7.6440988169797919</v>
      </c>
    </row>
    <row r="15" spans="1:2">
      <c r="A15" s="3" t="s">
        <v>3041</v>
      </c>
      <c r="B15" s="6">
        <v>12.96815061475429</v>
      </c>
    </row>
    <row r="17" spans="1:3" ht="15.5">
      <c r="A17" s="37"/>
      <c r="B17" s="37"/>
    </row>
    <row r="19" spans="1:3">
      <c r="A19" s="35" t="s">
        <v>3097</v>
      </c>
      <c r="B19" s="35"/>
    </row>
    <row r="20" spans="1:3">
      <c r="A20" s="32" t="s">
        <v>3052</v>
      </c>
      <c r="B20" s="32"/>
    </row>
    <row r="21" spans="1:3">
      <c r="A21" s="2" t="s">
        <v>3040</v>
      </c>
      <c r="B21" t="s">
        <v>3054</v>
      </c>
      <c r="C21" t="s">
        <v>3051</v>
      </c>
    </row>
    <row r="22" spans="1:3">
      <c r="A22" s="3" t="s">
        <v>42</v>
      </c>
      <c r="B22" s="7">
        <v>1.8945454545454545</v>
      </c>
      <c r="C22" s="6">
        <v>44.137454545454567</v>
      </c>
    </row>
    <row r="23" spans="1:3">
      <c r="A23" s="3" t="s">
        <v>30</v>
      </c>
      <c r="B23" s="7">
        <v>1.8</v>
      </c>
      <c r="C23" s="6">
        <v>9.1310833333333292</v>
      </c>
    </row>
    <row r="24" spans="1:3">
      <c r="A24" s="3" t="s">
        <v>52</v>
      </c>
      <c r="B24" s="7">
        <v>1.9728601252609603</v>
      </c>
      <c r="C24" s="6">
        <v>7.6440988169797919</v>
      </c>
    </row>
    <row r="25" spans="1:3">
      <c r="A25" s="19" t="s">
        <v>3041</v>
      </c>
      <c r="B25" s="7">
        <v>1.9405737704918034</v>
      </c>
      <c r="C25" s="6">
        <v>12.96815061475429</v>
      </c>
    </row>
    <row r="26" spans="1:3">
      <c r="A26" s="5"/>
    </row>
    <row r="27" spans="1:3">
      <c r="A27" s="30" t="s">
        <v>7</v>
      </c>
      <c r="B27" t="s">
        <v>3098</v>
      </c>
    </row>
    <row r="28" spans="1:3">
      <c r="A28" s="5"/>
    </row>
    <row r="29" spans="1:3">
      <c r="A29" s="30" t="s">
        <v>3040</v>
      </c>
      <c r="B29" t="s">
        <v>3054</v>
      </c>
      <c r="C29" t="s">
        <v>3051</v>
      </c>
    </row>
    <row r="30" spans="1:3">
      <c r="A30" s="3" t="s">
        <v>64</v>
      </c>
      <c r="B30" s="7">
        <v>1.9328621908127208</v>
      </c>
      <c r="C30" s="7">
        <v>12.575618374558269</v>
      </c>
    </row>
    <row r="31" spans="1:3">
      <c r="A31" s="3" t="s">
        <v>56</v>
      </c>
      <c r="B31" s="7">
        <v>1.8523206751054853</v>
      </c>
      <c r="C31" s="7">
        <v>13.799578059071701</v>
      </c>
    </row>
    <row r="32" spans="1:3">
      <c r="A32" s="3" t="s">
        <v>139</v>
      </c>
      <c r="B32" s="7">
        <v>1.9343891402714932</v>
      </c>
      <c r="C32" s="7">
        <v>12.828303167420769</v>
      </c>
    </row>
    <row r="33" spans="1:5">
      <c r="A33" s="3" t="s">
        <v>37</v>
      </c>
      <c r="B33" s="7">
        <v>2.0446808510638297</v>
      </c>
      <c r="C33" s="7">
        <v>12.733872340425496</v>
      </c>
    </row>
    <row r="34" spans="1:5">
      <c r="A34" s="3" t="s">
        <v>3041</v>
      </c>
      <c r="B34" s="7">
        <v>1.9405737704918034</v>
      </c>
      <c r="C34" s="7">
        <v>12.96815061475418</v>
      </c>
    </row>
    <row r="42" spans="1:5">
      <c r="A42" s="35" t="s">
        <v>3099</v>
      </c>
      <c r="B42" s="35"/>
    </row>
    <row r="45" spans="1:5">
      <c r="D45" s="29" t="s">
        <v>3101</v>
      </c>
      <c r="E45" s="29">
        <f>CORREL(Orders!F2:F1953,Orders!AH2:AH1953)</f>
        <v>5.2516909044543245E-2</v>
      </c>
    </row>
  </sheetData>
  <mergeCells count="8">
    <mergeCell ref="A3:B3"/>
    <mergeCell ref="A7:B7"/>
    <mergeCell ref="A42:B42"/>
    <mergeCell ref="A8:B8"/>
    <mergeCell ref="A17:B17"/>
    <mergeCell ref="A10:B10"/>
    <mergeCell ref="A19:B19"/>
    <mergeCell ref="A20:B20"/>
  </mergeCell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C1DBD-F3E7-4449-8032-BDE35C6D40A1}">
  <dimension ref="A3:C82"/>
  <sheetViews>
    <sheetView topLeftCell="A7" workbookViewId="0">
      <selection activeCell="C17" sqref="C17"/>
    </sheetView>
  </sheetViews>
  <sheetFormatPr defaultRowHeight="14.5"/>
  <cols>
    <col min="1" max="1" width="12.54296875" bestFit="1" customWidth="1"/>
    <col min="2" max="2" width="19" customWidth="1"/>
    <col min="3" max="3" width="12.08984375" bestFit="1" customWidth="1"/>
    <col min="4" max="4" width="22.36328125" bestFit="1" customWidth="1"/>
  </cols>
  <sheetData>
    <row r="3" spans="1:3" ht="15" thickBot="1">
      <c r="A3" s="31" t="s">
        <v>3080</v>
      </c>
      <c r="B3" s="31"/>
    </row>
    <row r="4" spans="1:3">
      <c r="A4" s="13" t="s">
        <v>3068</v>
      </c>
      <c r="B4" s="17">
        <f ca="1">NOW()</f>
        <v>45828.671133217591</v>
      </c>
    </row>
    <row r="5" spans="1:3" ht="15" thickBot="1">
      <c r="A5" s="14" t="s">
        <v>3067</v>
      </c>
      <c r="B5" s="18" t="str">
        <f ca="1">TEXT(NOW(), "HH:MM:SS")</f>
        <v>16:06:26</v>
      </c>
    </row>
    <row r="7" spans="1:3" ht="18.5">
      <c r="A7" s="36" t="s">
        <v>3102</v>
      </c>
      <c r="B7" s="36"/>
    </row>
    <row r="8" spans="1:3">
      <c r="A8" s="35" t="s">
        <v>3103</v>
      </c>
      <c r="B8" s="35"/>
    </row>
    <row r="11" spans="1:3" ht="15.5">
      <c r="A11" s="37" t="s">
        <v>3066</v>
      </c>
      <c r="B11" s="37"/>
      <c r="C11" s="8"/>
    </row>
    <row r="12" spans="1:3">
      <c r="A12" s="2" t="s">
        <v>3040</v>
      </c>
      <c r="B12" t="s">
        <v>3042</v>
      </c>
      <c r="C12" t="s">
        <v>3044</v>
      </c>
    </row>
    <row r="13" spans="1:3">
      <c r="A13" s="3" t="s">
        <v>56</v>
      </c>
      <c r="B13" s="20">
        <v>592171.48999999964</v>
      </c>
      <c r="C13" s="6">
        <v>85291.400000000038</v>
      </c>
    </row>
    <row r="14" spans="1:3">
      <c r="A14" s="3" t="s">
        <v>37</v>
      </c>
      <c r="B14" s="6">
        <v>526776.56999999995</v>
      </c>
      <c r="C14" s="6">
        <v>75844.819999999934</v>
      </c>
    </row>
    <row r="15" spans="1:3">
      <c r="A15" s="3" t="s">
        <v>64</v>
      </c>
      <c r="B15" s="6">
        <v>448284.7</v>
      </c>
      <c r="C15" s="6">
        <v>77365.549999999988</v>
      </c>
    </row>
    <row r="16" spans="1:3">
      <c r="A16" s="3" t="s">
        <v>139</v>
      </c>
      <c r="B16" s="6">
        <v>357105.12000000011</v>
      </c>
      <c r="C16" s="6">
        <v>-14424.079999999987</v>
      </c>
    </row>
    <row r="17" spans="1:3">
      <c r="A17" s="3" t="s">
        <v>3041</v>
      </c>
      <c r="B17" s="6">
        <v>1924337.8799999997</v>
      </c>
      <c r="C17" s="6">
        <v>224077.68999999997</v>
      </c>
    </row>
    <row r="21" spans="1:3">
      <c r="A21" s="35" t="s">
        <v>3104</v>
      </c>
      <c r="B21" s="35"/>
    </row>
    <row r="23" spans="1:3" ht="15.5">
      <c r="A23" s="37" t="s">
        <v>3065</v>
      </c>
      <c r="B23" s="37"/>
    </row>
    <row r="24" spans="1:3">
      <c r="A24" s="3" t="s">
        <v>1280</v>
      </c>
      <c r="B24" s="6">
        <v>46826.44999999999</v>
      </c>
      <c r="C24">
        <v>1</v>
      </c>
    </row>
    <row r="25" spans="1:3">
      <c r="A25" s="3" t="s">
        <v>381</v>
      </c>
      <c r="B25" s="6">
        <v>14367.860000000002</v>
      </c>
      <c r="C25">
        <v>2</v>
      </c>
    </row>
    <row r="26" spans="1:3">
      <c r="A26" s="3" t="s">
        <v>961</v>
      </c>
      <c r="B26" s="6">
        <v>11724.43</v>
      </c>
      <c r="C26">
        <v>3</v>
      </c>
    </row>
    <row r="27" spans="1:3">
      <c r="A27" s="3" t="s">
        <v>48</v>
      </c>
      <c r="B27" s="6">
        <v>288310.60999999981</v>
      </c>
      <c r="C27">
        <v>4</v>
      </c>
    </row>
    <row r="28" spans="1:3">
      <c r="A28" s="3" t="s">
        <v>258</v>
      </c>
      <c r="B28" s="6">
        <v>45843.450000000012</v>
      </c>
      <c r="C28">
        <v>5</v>
      </c>
    </row>
    <row r="29" spans="1:3">
      <c r="A29" s="3" t="s">
        <v>231</v>
      </c>
      <c r="B29" s="6">
        <v>6540.5400000000009</v>
      </c>
      <c r="C29">
        <v>6</v>
      </c>
    </row>
    <row r="30" spans="1:3">
      <c r="A30" s="3" t="s">
        <v>1151</v>
      </c>
      <c r="B30" s="6">
        <v>1257.76</v>
      </c>
      <c r="C30">
        <v>7</v>
      </c>
    </row>
    <row r="31" spans="1:3">
      <c r="A31" s="3" t="s">
        <v>1011</v>
      </c>
      <c r="B31" s="6">
        <v>68946.66</v>
      </c>
      <c r="C31">
        <v>8</v>
      </c>
    </row>
    <row r="32" spans="1:3">
      <c r="A32" s="3" t="s">
        <v>365</v>
      </c>
      <c r="B32" s="6">
        <v>87651.110000000044</v>
      </c>
      <c r="C32">
        <v>9</v>
      </c>
    </row>
    <row r="33" spans="1:3">
      <c r="A33" s="3" t="s">
        <v>390</v>
      </c>
      <c r="B33" s="6">
        <v>31992.210000000003</v>
      </c>
      <c r="C33">
        <v>10</v>
      </c>
    </row>
    <row r="34" spans="1:3">
      <c r="A34" s="3" t="s">
        <v>1743</v>
      </c>
      <c r="B34" s="6">
        <v>13922.919999999998</v>
      </c>
      <c r="C34">
        <v>11</v>
      </c>
    </row>
    <row r="35" spans="1:3">
      <c r="A35" s="3" t="s">
        <v>181</v>
      </c>
      <c r="B35" s="6">
        <v>98971.250000000015</v>
      </c>
      <c r="C35">
        <v>12</v>
      </c>
    </row>
    <row r="36" spans="1:3">
      <c r="A36" s="3" t="s">
        <v>706</v>
      </c>
      <c r="B36" s="6">
        <v>41089.050000000003</v>
      </c>
      <c r="C36">
        <v>13</v>
      </c>
    </row>
    <row r="37" spans="1:3">
      <c r="A37" s="3" t="s">
        <v>333</v>
      </c>
      <c r="B37" s="6">
        <v>10977.690000000002</v>
      </c>
      <c r="C37">
        <v>14</v>
      </c>
    </row>
    <row r="38" spans="1:3">
      <c r="A38" s="3" t="s">
        <v>186</v>
      </c>
      <c r="B38" s="6">
        <v>29678.210000000003</v>
      </c>
      <c r="C38">
        <v>15</v>
      </c>
    </row>
    <row r="39" spans="1:3">
      <c r="A39" s="3" t="s">
        <v>616</v>
      </c>
      <c r="B39" s="6">
        <v>15291.350000000002</v>
      </c>
      <c r="C39">
        <v>16</v>
      </c>
    </row>
    <row r="40" spans="1:3">
      <c r="A40" s="3" t="s">
        <v>174</v>
      </c>
      <c r="B40" s="6">
        <v>14909.429999999998</v>
      </c>
      <c r="C40">
        <v>17</v>
      </c>
    </row>
    <row r="41" spans="1:3">
      <c r="A41" s="3" t="s">
        <v>191</v>
      </c>
      <c r="B41" s="6">
        <v>31131.739999999998</v>
      </c>
      <c r="C41">
        <v>18</v>
      </c>
    </row>
    <row r="42" spans="1:3">
      <c r="A42" s="3" t="s">
        <v>418</v>
      </c>
      <c r="B42" s="6">
        <v>15597.44</v>
      </c>
      <c r="C42">
        <v>19</v>
      </c>
    </row>
    <row r="43" spans="1:3">
      <c r="A43" s="3" t="s">
        <v>196</v>
      </c>
      <c r="B43" s="6">
        <v>59114.82</v>
      </c>
      <c r="C43">
        <v>20</v>
      </c>
    </row>
    <row r="44" spans="1:3">
      <c r="A44" s="3" t="s">
        <v>303</v>
      </c>
      <c r="B44" s="6">
        <v>69641.810000000027</v>
      </c>
      <c r="C44">
        <v>21</v>
      </c>
    </row>
    <row r="45" spans="1:3">
      <c r="A45" s="3" t="s">
        <v>65</v>
      </c>
      <c r="B45" s="6">
        <v>41671.260000000009</v>
      </c>
      <c r="C45">
        <v>22</v>
      </c>
    </row>
    <row r="46" spans="1:3">
      <c r="A46" s="3" t="s">
        <v>674</v>
      </c>
      <c r="B46" s="6">
        <v>9689.5799999999981</v>
      </c>
      <c r="C46">
        <v>23</v>
      </c>
    </row>
    <row r="47" spans="1:3">
      <c r="A47" s="3" t="s">
        <v>509</v>
      </c>
      <c r="B47" s="6">
        <v>10903.079999999998</v>
      </c>
      <c r="C47">
        <v>24</v>
      </c>
    </row>
    <row r="48" spans="1:3">
      <c r="A48" s="3" t="s">
        <v>85</v>
      </c>
      <c r="B48" s="6">
        <v>12593.59</v>
      </c>
      <c r="C48">
        <v>25</v>
      </c>
    </row>
    <row r="49" spans="1:3">
      <c r="A49" s="3" t="s">
        <v>499</v>
      </c>
      <c r="B49" s="6">
        <v>15764.509999999997</v>
      </c>
      <c r="C49">
        <v>26</v>
      </c>
    </row>
    <row r="50" spans="1:3">
      <c r="A50" s="3" t="s">
        <v>536</v>
      </c>
      <c r="B50" s="6">
        <v>8864.5399999999991</v>
      </c>
      <c r="C50">
        <v>27</v>
      </c>
    </row>
    <row r="51" spans="1:3">
      <c r="A51" s="3" t="s">
        <v>200</v>
      </c>
      <c r="B51" s="6">
        <v>7619.7</v>
      </c>
      <c r="C51">
        <v>28</v>
      </c>
    </row>
    <row r="52" spans="1:3">
      <c r="A52" s="3" t="s">
        <v>57</v>
      </c>
      <c r="B52" s="6">
        <v>21943.910000000003</v>
      </c>
      <c r="C52">
        <v>29</v>
      </c>
    </row>
    <row r="53" spans="1:3">
      <c r="A53" s="3" t="s">
        <v>369</v>
      </c>
      <c r="B53" s="6">
        <v>5593.1799999999994</v>
      </c>
      <c r="C53">
        <v>30</v>
      </c>
    </row>
    <row r="54" spans="1:3">
      <c r="A54" s="3" t="s">
        <v>74</v>
      </c>
      <c r="B54" s="6">
        <v>223930.47999999992</v>
      </c>
      <c r="C54">
        <v>31</v>
      </c>
    </row>
    <row r="55" spans="1:3">
      <c r="A55" s="3" t="s">
        <v>325</v>
      </c>
      <c r="B55" s="6">
        <v>43983.299999999996</v>
      </c>
      <c r="C55">
        <v>32</v>
      </c>
    </row>
    <row r="56" spans="1:3">
      <c r="A56" s="3" t="s">
        <v>2661</v>
      </c>
      <c r="B56" s="6">
        <v>5300.2300000000005</v>
      </c>
      <c r="C56">
        <v>33</v>
      </c>
    </row>
    <row r="57" spans="1:3">
      <c r="A57" s="3" t="s">
        <v>157</v>
      </c>
      <c r="B57" s="6">
        <v>69452.820000000022</v>
      </c>
      <c r="C57">
        <v>34</v>
      </c>
    </row>
    <row r="58" spans="1:3">
      <c r="A58" s="3" t="s">
        <v>307</v>
      </c>
      <c r="B58" s="6">
        <v>6884.04</v>
      </c>
      <c r="C58">
        <v>35</v>
      </c>
    </row>
    <row r="59" spans="1:3">
      <c r="A59" s="3" t="s">
        <v>105</v>
      </c>
      <c r="B59" s="6">
        <v>25647.149999999998</v>
      </c>
      <c r="C59">
        <v>36</v>
      </c>
    </row>
    <row r="60" spans="1:3">
      <c r="A60" s="3" t="s">
        <v>237</v>
      </c>
      <c r="B60" s="6">
        <v>52435.240000000005</v>
      </c>
      <c r="C60">
        <v>37</v>
      </c>
    </row>
    <row r="61" spans="1:3">
      <c r="A61" s="3" t="s">
        <v>472</v>
      </c>
      <c r="B61" s="6">
        <v>10027.83</v>
      </c>
      <c r="C61">
        <v>38</v>
      </c>
    </row>
    <row r="62" spans="1:3">
      <c r="A62" s="3" t="s">
        <v>935</v>
      </c>
      <c r="B62" s="6">
        <v>16544.629999999997</v>
      </c>
      <c r="C62">
        <v>39</v>
      </c>
    </row>
    <row r="63" spans="1:3">
      <c r="A63" s="3" t="s">
        <v>2195</v>
      </c>
      <c r="B63" s="6">
        <v>1550.4899999999998</v>
      </c>
      <c r="C63">
        <v>40</v>
      </c>
    </row>
    <row r="64" spans="1:3">
      <c r="A64" s="3" t="s">
        <v>247</v>
      </c>
      <c r="B64" s="6">
        <v>33209.760000000002</v>
      </c>
      <c r="C64">
        <v>41</v>
      </c>
    </row>
    <row r="65" spans="1:3">
      <c r="A65" s="3" t="s">
        <v>133</v>
      </c>
      <c r="B65" s="6">
        <v>93082.73</v>
      </c>
      <c r="C65">
        <v>42</v>
      </c>
    </row>
    <row r="66" spans="1:3">
      <c r="A66" s="3" t="s">
        <v>215</v>
      </c>
      <c r="B66" s="6">
        <v>26981.670000000002</v>
      </c>
      <c r="C66">
        <v>43</v>
      </c>
    </row>
    <row r="67" spans="1:3">
      <c r="A67" s="3" t="s">
        <v>152</v>
      </c>
      <c r="B67" s="6">
        <v>13491.000000000002</v>
      </c>
      <c r="C67">
        <v>44</v>
      </c>
    </row>
    <row r="68" spans="1:3">
      <c r="A68" s="3" t="s">
        <v>140</v>
      </c>
      <c r="B68" s="6">
        <v>45282.87000000001</v>
      </c>
      <c r="C68">
        <v>45</v>
      </c>
    </row>
    <row r="69" spans="1:3">
      <c r="A69" s="3" t="s">
        <v>38</v>
      </c>
      <c r="B69" s="6">
        <v>83468.060000000012</v>
      </c>
      <c r="C69">
        <v>46</v>
      </c>
    </row>
    <row r="70" spans="1:3">
      <c r="A70" s="3" t="s">
        <v>651</v>
      </c>
      <c r="B70" s="6">
        <v>10681.549999999997</v>
      </c>
      <c r="C70">
        <v>47</v>
      </c>
    </row>
    <row r="71" spans="1:3">
      <c r="A71" s="3" t="s">
        <v>1860</v>
      </c>
      <c r="B71" s="6">
        <v>22770.350000000002</v>
      </c>
      <c r="C71">
        <v>48</v>
      </c>
    </row>
    <row r="72" spans="1:3">
      <c r="A72" s="3" t="s">
        <v>2228</v>
      </c>
      <c r="B72" s="6">
        <v>1183.54</v>
      </c>
      <c r="C72">
        <v>49</v>
      </c>
    </row>
    <row r="75" spans="1:3">
      <c r="A75" s="35" t="s">
        <v>3105</v>
      </c>
      <c r="B75" s="35"/>
    </row>
    <row r="77" spans="1:3">
      <c r="A77" s="2" t="s">
        <v>3040</v>
      </c>
      <c r="B77" t="s">
        <v>3051</v>
      </c>
      <c r="C77" t="s">
        <v>3106</v>
      </c>
    </row>
    <row r="78" spans="1:3">
      <c r="A78" s="3" t="s">
        <v>64</v>
      </c>
      <c r="B78" s="7">
        <v>12.575618374558269</v>
      </c>
      <c r="C78" s="7">
        <v>136.68825088339221</v>
      </c>
    </row>
    <row r="79" spans="1:3">
      <c r="A79" s="3" t="s">
        <v>56</v>
      </c>
      <c r="B79" s="7">
        <v>13.799578059071701</v>
      </c>
      <c r="C79" s="7">
        <v>179.93966244725746</v>
      </c>
    </row>
    <row r="80" spans="1:3">
      <c r="A80" s="3" t="s">
        <v>139</v>
      </c>
      <c r="B80" s="7">
        <v>12.828303167420769</v>
      </c>
      <c r="C80" s="7">
        <v>-32.633665158371009</v>
      </c>
    </row>
    <row r="81" spans="1:3">
      <c r="A81" s="3" t="s">
        <v>37</v>
      </c>
      <c r="B81" s="7">
        <v>12.733872340425496</v>
      </c>
      <c r="C81" s="7">
        <v>161.37195744680838</v>
      </c>
    </row>
    <row r="82" spans="1:3">
      <c r="A82" s="3" t="s">
        <v>3041</v>
      </c>
      <c r="B82">
        <v>12.96815061475418</v>
      </c>
      <c r="C82" s="7">
        <v>114.79389856557377</v>
      </c>
    </row>
  </sheetData>
  <mergeCells count="7">
    <mergeCell ref="A75:B75"/>
    <mergeCell ref="A3:B3"/>
    <mergeCell ref="A7:B7"/>
    <mergeCell ref="A8:B8"/>
    <mergeCell ref="A11:B11"/>
    <mergeCell ref="A21:B21"/>
    <mergeCell ref="A23:B23"/>
  </mergeCells>
  <conditionalFormatting pivot="1" sqref="B13:B16">
    <cfRule type="top10" dxfId="11" priority="3" rank="1"/>
  </conditionalFormatting>
  <conditionalFormatting pivot="1" sqref="C13:C16">
    <cfRule type="top10" dxfId="10" priority="2" rank="1"/>
  </conditionalFormatting>
  <conditionalFormatting sqref="A24:B72">
    <cfRule type="colorScale" priority="1">
      <colorScale>
        <cfvo type="min"/>
        <cfvo type="percentile" val="50"/>
        <cfvo type="max"/>
        <color rgb="FF5A8AC6"/>
        <color rgb="FFFCFCFF"/>
        <color rgb="FFF8696B"/>
      </colorScale>
    </cfRule>
  </conditionalFormatting>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484B4-689E-45FE-BF1B-B9FC495A0306}">
  <dimension ref="A3:F118"/>
  <sheetViews>
    <sheetView topLeftCell="A69" workbookViewId="0">
      <selection activeCell="L91" sqref="L91"/>
    </sheetView>
  </sheetViews>
  <sheetFormatPr defaultRowHeight="14.5"/>
  <cols>
    <col min="1" max="1" width="12.54296875" bestFit="1" customWidth="1"/>
    <col min="2" max="2" width="26.36328125" bestFit="1" customWidth="1"/>
    <col min="3" max="3" width="12.08984375" bestFit="1" customWidth="1"/>
    <col min="4" max="6" width="12.6328125" bestFit="1" customWidth="1"/>
  </cols>
  <sheetData>
    <row r="3" spans="1:2" ht="15" thickBot="1">
      <c r="A3" s="31" t="s">
        <v>3080</v>
      </c>
      <c r="B3" s="31"/>
    </row>
    <row r="4" spans="1:2">
      <c r="A4" s="13" t="s">
        <v>3068</v>
      </c>
      <c r="B4" s="17">
        <f ca="1">NOW()</f>
        <v>45828.671133217591</v>
      </c>
    </row>
    <row r="5" spans="1:2" ht="15" thickBot="1">
      <c r="A5" s="14" t="s">
        <v>3067</v>
      </c>
      <c r="B5" s="18" t="str">
        <f ca="1">TEXT(NOW(), "HH:MM:SS")</f>
        <v>16:06:26</v>
      </c>
    </row>
    <row r="7" spans="1:2" ht="18.5">
      <c r="A7" s="36" t="s">
        <v>3107</v>
      </c>
      <c r="B7" s="36"/>
    </row>
    <row r="8" spans="1:2">
      <c r="A8" s="35" t="s">
        <v>3108</v>
      </c>
      <c r="B8" s="35"/>
    </row>
    <row r="10" spans="1:2" ht="46.75" customHeight="1">
      <c r="A10" s="37" t="s">
        <v>3055</v>
      </c>
      <c r="B10" s="37"/>
    </row>
    <row r="11" spans="1:2">
      <c r="A11" s="2" t="s">
        <v>3040</v>
      </c>
      <c r="B11" s="6" t="s">
        <v>3042</v>
      </c>
    </row>
    <row r="12" spans="1:2">
      <c r="A12" s="3" t="s">
        <v>117</v>
      </c>
      <c r="B12" s="6">
        <v>401778.37000000023</v>
      </c>
    </row>
    <row r="13" spans="1:2">
      <c r="A13" s="3" t="s">
        <v>31</v>
      </c>
      <c r="B13" s="6">
        <v>657784.53000000073</v>
      </c>
    </row>
    <row r="14" spans="1:2">
      <c r="A14" s="3" t="s">
        <v>43</v>
      </c>
      <c r="B14" s="6">
        <v>464481.03999999946</v>
      </c>
    </row>
    <row r="15" spans="1:2">
      <c r="A15" s="3" t="s">
        <v>61</v>
      </c>
      <c r="B15" s="6">
        <v>400293.94</v>
      </c>
    </row>
    <row r="16" spans="1:2">
      <c r="A16" s="3" t="s">
        <v>3041</v>
      </c>
      <c r="B16" s="6">
        <v>1924337.8800000004</v>
      </c>
    </row>
    <row r="21" spans="1:2">
      <c r="A21" s="32" t="s">
        <v>3109</v>
      </c>
      <c r="B21" s="32"/>
    </row>
    <row r="22" spans="1:2">
      <c r="A22" s="2" t="s">
        <v>3040</v>
      </c>
      <c r="B22" t="s">
        <v>3042</v>
      </c>
    </row>
    <row r="23" spans="1:2">
      <c r="A23" s="3" t="s">
        <v>664</v>
      </c>
      <c r="B23" s="6">
        <v>50475.31</v>
      </c>
    </row>
    <row r="24" spans="1:2">
      <c r="A24" s="3" t="s">
        <v>1745</v>
      </c>
      <c r="B24" s="6">
        <v>48295.12</v>
      </c>
    </row>
    <row r="25" spans="1:2">
      <c r="A25" s="3" t="s">
        <v>601</v>
      </c>
      <c r="B25" s="6">
        <v>32194.12</v>
      </c>
    </row>
    <row r="26" spans="1:2">
      <c r="A26" s="3" t="s">
        <v>2407</v>
      </c>
      <c r="B26" s="6">
        <v>29916.01</v>
      </c>
    </row>
    <row r="27" spans="1:2">
      <c r="A27" s="3" t="s">
        <v>2479</v>
      </c>
      <c r="B27" s="6">
        <v>28779.129999999997</v>
      </c>
    </row>
    <row r="28" spans="1:2">
      <c r="A28" s="3" t="s">
        <v>3041</v>
      </c>
      <c r="B28" s="6">
        <v>189659.69</v>
      </c>
    </row>
    <row r="29" spans="1:2">
      <c r="A29" s="3"/>
      <c r="B29" s="6"/>
    </row>
    <row r="30" spans="1:2">
      <c r="A30" s="32" t="s">
        <v>3110</v>
      </c>
      <c r="B30" s="32"/>
    </row>
    <row r="31" spans="1:2">
      <c r="A31" s="2" t="s">
        <v>3040</v>
      </c>
      <c r="B31" t="s">
        <v>3042</v>
      </c>
    </row>
    <row r="32" spans="1:2">
      <c r="A32" s="3" t="s">
        <v>1670</v>
      </c>
      <c r="B32" s="6">
        <v>6.97</v>
      </c>
    </row>
    <row r="33" spans="1:6">
      <c r="A33" s="3" t="s">
        <v>946</v>
      </c>
      <c r="B33" s="6">
        <v>5.9</v>
      </c>
    </row>
    <row r="34" spans="1:6">
      <c r="A34" s="3" t="s">
        <v>2302</v>
      </c>
      <c r="B34" s="6">
        <v>4.21</v>
      </c>
    </row>
    <row r="35" spans="1:6">
      <c r="A35" s="3" t="s">
        <v>1078</v>
      </c>
      <c r="B35" s="6">
        <v>3.51</v>
      </c>
    </row>
    <row r="36" spans="1:6">
      <c r="A36" s="3" t="s">
        <v>274</v>
      </c>
      <c r="B36" s="6">
        <v>3.42</v>
      </c>
    </row>
    <row r="37" spans="1:6">
      <c r="A37" s="3" t="s">
        <v>3041</v>
      </c>
      <c r="B37" s="6">
        <v>24.009999999999998</v>
      </c>
    </row>
    <row r="40" spans="1:6">
      <c r="A40" s="35" t="s">
        <v>3111</v>
      </c>
      <c r="B40" s="35"/>
    </row>
    <row r="42" spans="1:6">
      <c r="A42" s="32" t="s">
        <v>3078</v>
      </c>
      <c r="B42" s="32"/>
    </row>
    <row r="43" spans="1:6">
      <c r="A43" s="2" t="s">
        <v>3040</v>
      </c>
      <c r="B43" t="s">
        <v>3077</v>
      </c>
      <c r="C43" t="s">
        <v>3112</v>
      </c>
      <c r="D43" t="s">
        <v>3076</v>
      </c>
      <c r="E43" t="s">
        <v>3044</v>
      </c>
      <c r="F43" t="s">
        <v>3042</v>
      </c>
    </row>
    <row r="44" spans="1:6">
      <c r="A44" s="3" t="s">
        <v>117</v>
      </c>
      <c r="B44" s="15">
        <v>5.0682926829268303E-2</v>
      </c>
      <c r="C44" s="7">
        <v>-40.621951219512184</v>
      </c>
      <c r="D44">
        <v>5238</v>
      </c>
      <c r="E44" s="7">
        <v>49894.990000000013</v>
      </c>
      <c r="F44" s="6">
        <v>401778.37000000023</v>
      </c>
    </row>
    <row r="45" spans="1:6">
      <c r="A45" s="3" t="s">
        <v>31</v>
      </c>
      <c r="B45" s="15">
        <v>4.8903508771929873E-2</v>
      </c>
      <c r="C45" s="7">
        <v>70.551403508771898</v>
      </c>
      <c r="D45">
        <v>8431</v>
      </c>
      <c r="E45" s="7">
        <v>54444.260000000009</v>
      </c>
      <c r="F45" s="6">
        <v>657784.53000000073</v>
      </c>
    </row>
    <row r="46" spans="1:6">
      <c r="A46" s="3" t="s">
        <v>43</v>
      </c>
      <c r="B46" s="15">
        <v>4.6872340425531865E-2</v>
      </c>
      <c r="C46" s="7">
        <v>-27.539829787234023</v>
      </c>
      <c r="D46">
        <v>6271</v>
      </c>
      <c r="E46" s="7">
        <v>54433.45999999997</v>
      </c>
      <c r="F46" s="6">
        <v>464481.03999999946</v>
      </c>
    </row>
    <row r="47" spans="1:6">
      <c r="A47" s="3" t="s">
        <v>61</v>
      </c>
      <c r="B47" s="15">
        <v>4.9845360824742203E-2</v>
      </c>
      <c r="C47" s="7">
        <v>-58.328659793814417</v>
      </c>
      <c r="D47">
        <v>5328</v>
      </c>
      <c r="E47" s="7">
        <v>65304.980000000047</v>
      </c>
      <c r="F47" s="6">
        <v>400293.94</v>
      </c>
    </row>
    <row r="48" spans="1:6">
      <c r="A48" s="3" t="s">
        <v>3041</v>
      </c>
      <c r="B48" s="15">
        <v>4.8975409836065638E-2</v>
      </c>
      <c r="C48" s="7">
        <v>-2.0353893442623301</v>
      </c>
      <c r="D48">
        <v>25268</v>
      </c>
      <c r="E48" s="7">
        <v>224077.68999999962</v>
      </c>
      <c r="F48" s="6">
        <v>1924337.8800000027</v>
      </c>
    </row>
    <row r="51" spans="1:2">
      <c r="A51" s="35" t="s">
        <v>3113</v>
      </c>
      <c r="B51" s="35"/>
    </row>
    <row r="53" spans="1:2">
      <c r="A53" s="32" t="s">
        <v>3063</v>
      </c>
      <c r="B53" s="32"/>
    </row>
    <row r="54" spans="1:2">
      <c r="A54" s="2" t="s">
        <v>3040</v>
      </c>
      <c r="B54" t="s">
        <v>3042</v>
      </c>
    </row>
    <row r="55" spans="1:2">
      <c r="A55" s="3" t="s">
        <v>3057</v>
      </c>
      <c r="B55" s="6">
        <v>274766.92000000016</v>
      </c>
    </row>
    <row r="56" spans="1:2">
      <c r="A56" s="3" t="s">
        <v>3059</v>
      </c>
      <c r="B56" s="6">
        <v>326101.46999999997</v>
      </c>
    </row>
    <row r="57" spans="1:2">
      <c r="A57" s="3" t="s">
        <v>3062</v>
      </c>
      <c r="B57" s="6">
        <v>271696.67000000016</v>
      </c>
    </row>
    <row r="58" spans="1:2">
      <c r="A58" s="3" t="s">
        <v>3061</v>
      </c>
      <c r="B58" s="6">
        <v>389831.94999999978</v>
      </c>
    </row>
    <row r="59" spans="1:2">
      <c r="A59" s="3" t="s">
        <v>3060</v>
      </c>
      <c r="B59" s="6">
        <v>306572.06999999977</v>
      </c>
    </row>
    <row r="60" spans="1:2">
      <c r="A60" s="3" t="s">
        <v>3058</v>
      </c>
      <c r="B60" s="6">
        <v>355368.79999999964</v>
      </c>
    </row>
    <row r="61" spans="1:2">
      <c r="A61" s="3" t="s">
        <v>3041</v>
      </c>
      <c r="B61">
        <v>1924337.8799999994</v>
      </c>
    </row>
    <row r="64" spans="1:2">
      <c r="A64" s="33" t="s">
        <v>3064</v>
      </c>
      <c r="B64" s="33"/>
    </row>
    <row r="65" spans="1:2">
      <c r="A65" s="2" t="s">
        <v>3040</v>
      </c>
      <c r="B65" t="s">
        <v>3044</v>
      </c>
    </row>
    <row r="66" spans="1:2">
      <c r="A66" s="3" t="s">
        <v>3057</v>
      </c>
      <c r="B66" s="6">
        <v>1043.6099999999917</v>
      </c>
    </row>
    <row r="67" spans="1:2">
      <c r="A67" s="3" t="s">
        <v>3059</v>
      </c>
      <c r="B67" s="6">
        <v>35944.650000000038</v>
      </c>
    </row>
    <row r="68" spans="1:2">
      <c r="A68" s="3" t="s">
        <v>3062</v>
      </c>
      <c r="B68" s="6">
        <v>103.16000000000048</v>
      </c>
    </row>
    <row r="69" spans="1:2">
      <c r="A69" s="3" t="s">
        <v>3061</v>
      </c>
      <c r="B69" s="6">
        <v>53146.449999999983</v>
      </c>
    </row>
    <row r="70" spans="1:2">
      <c r="A70" s="3" t="s">
        <v>3060</v>
      </c>
      <c r="B70" s="6">
        <v>67002.750000000015</v>
      </c>
    </row>
    <row r="71" spans="1:2">
      <c r="A71" s="3" t="s">
        <v>3058</v>
      </c>
      <c r="B71" s="6">
        <v>66837.070000000007</v>
      </c>
    </row>
    <row r="72" spans="1:2">
      <c r="A72" s="3" t="s">
        <v>3041</v>
      </c>
      <c r="B72">
        <v>224077.69000000006</v>
      </c>
    </row>
    <row r="81" spans="1:5">
      <c r="A81" s="33"/>
      <c r="B81" s="33"/>
      <c r="C81" s="33"/>
      <c r="D81" s="33"/>
      <c r="E81" s="33"/>
    </row>
    <row r="89" spans="1:5">
      <c r="A89" s="32" t="s">
        <v>3078</v>
      </c>
      <c r="B89" s="32"/>
    </row>
    <row r="90" spans="1:5">
      <c r="A90" s="2" t="s">
        <v>3040</v>
      </c>
      <c r="B90" t="s">
        <v>3076</v>
      </c>
      <c r="C90" t="s">
        <v>3044</v>
      </c>
      <c r="D90" t="s">
        <v>3042</v>
      </c>
    </row>
    <row r="91" spans="1:5">
      <c r="A91" s="3" t="s">
        <v>117</v>
      </c>
      <c r="B91">
        <v>5238</v>
      </c>
      <c r="C91" s="7">
        <v>49894.990000000013</v>
      </c>
      <c r="D91" s="6">
        <v>401778.37000000023</v>
      </c>
    </row>
    <row r="92" spans="1:5">
      <c r="A92" s="3" t="s">
        <v>31</v>
      </c>
      <c r="B92">
        <v>8431</v>
      </c>
      <c r="C92" s="7">
        <v>54444.260000000009</v>
      </c>
      <c r="D92" s="6">
        <v>657784.53000000073</v>
      </c>
    </row>
    <row r="93" spans="1:5">
      <c r="A93" s="3" t="s">
        <v>43</v>
      </c>
      <c r="B93">
        <v>6271</v>
      </c>
      <c r="C93" s="7">
        <v>54433.45999999997</v>
      </c>
      <c r="D93" s="6">
        <v>464481.03999999946</v>
      </c>
    </row>
    <row r="94" spans="1:5">
      <c r="A94" s="3" t="s">
        <v>61</v>
      </c>
      <c r="B94">
        <v>5328</v>
      </c>
      <c r="C94" s="7">
        <v>65304.980000000047</v>
      </c>
      <c r="D94" s="6">
        <v>400293.94</v>
      </c>
    </row>
    <row r="95" spans="1:5">
      <c r="A95" s="3" t="s">
        <v>3041</v>
      </c>
      <c r="B95">
        <v>25268</v>
      </c>
      <c r="C95" s="7">
        <v>224077.69000000003</v>
      </c>
      <c r="D95" s="6">
        <v>1924337.8800000004</v>
      </c>
    </row>
    <row r="100" spans="1:4">
      <c r="A100" s="33"/>
      <c r="B100" s="33"/>
      <c r="C100" s="33"/>
      <c r="D100" s="33"/>
    </row>
    <row r="118" spans="2:4">
      <c r="B118" s="33"/>
      <c r="C118" s="33"/>
      <c r="D118" s="33"/>
    </row>
  </sheetData>
  <mergeCells count="15">
    <mergeCell ref="A81:E81"/>
    <mergeCell ref="A100:D100"/>
    <mergeCell ref="B118:D118"/>
    <mergeCell ref="A64:B64"/>
    <mergeCell ref="A53:B53"/>
    <mergeCell ref="A89:B89"/>
    <mergeCell ref="A3:B3"/>
    <mergeCell ref="A7:B7"/>
    <mergeCell ref="A51:B51"/>
    <mergeCell ref="A8:B8"/>
    <mergeCell ref="A40:B40"/>
    <mergeCell ref="A42:B42"/>
    <mergeCell ref="A30:B30"/>
    <mergeCell ref="A21:B21"/>
    <mergeCell ref="A10:B10"/>
  </mergeCells>
  <pageMargins left="0.7" right="0.7" top="0.75" bottom="0.75" header="0.3" footer="0.3"/>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163AE-EF93-4E22-A743-BF95E1164432}">
  <dimension ref="A1"/>
  <sheetViews>
    <sheetView showGridLines="0" tabSelected="1" zoomScale="80" zoomScaleNormal="80" workbookViewId="0">
      <selection activeCell="AA22" sqref="AA22:AA28"/>
    </sheetView>
  </sheetViews>
  <sheetFormatPr defaultRowHeight="14.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3A5CF4-89C0-4FAC-A310-F88A64F999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16</vt:i4>
      </vt:variant>
    </vt:vector>
  </HeadingPairs>
  <TitlesOfParts>
    <vt:vector size="25" baseType="lpstr">
      <vt:lpstr>Returns</vt:lpstr>
      <vt:lpstr>Users</vt:lpstr>
      <vt:lpstr>Orders</vt:lpstr>
      <vt:lpstr>EDA 1</vt:lpstr>
      <vt:lpstr>EDA 2</vt:lpstr>
      <vt:lpstr>EDA 3</vt:lpstr>
      <vt:lpstr>EDA 4</vt:lpstr>
      <vt:lpstr>EDA 5</vt:lpstr>
      <vt:lpstr>KPI DASHBOARD</vt:lpstr>
      <vt:lpstr>Avg_Profit_Margin</vt:lpstr>
      <vt:lpstr>Current_Time</vt:lpstr>
      <vt:lpstr>least_p_product</vt:lpstr>
      <vt:lpstr>leastproduct</vt:lpstr>
      <vt:lpstr>lp_cat</vt:lpstr>
      <vt:lpstr>lp_product</vt:lpstr>
      <vt:lpstr>lp_subcat</vt:lpstr>
      <vt:lpstr>mp_cat</vt:lpstr>
      <vt:lpstr>mp_subcat</vt:lpstr>
      <vt:lpstr>Todays_Date</vt:lpstr>
      <vt:lpstr>Total_Profit</vt:lpstr>
      <vt:lpstr>Total_Profit_1</vt:lpstr>
      <vt:lpstr>Total_Sales</vt:lpstr>
      <vt:lpstr>Total_Sales_1</vt:lpstr>
      <vt:lpstr>TProfit</vt:lpstr>
      <vt:lpstr>TSales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Adewuyi Ojo</dc:creator>
  <cp:lastModifiedBy>Dell</cp:lastModifiedBy>
  <dcterms:created xsi:type="dcterms:W3CDTF">2025-03-02T14:10:31Z</dcterms:created>
  <dcterms:modified xsi:type="dcterms:W3CDTF">2025-06-20T15:07:09Z</dcterms:modified>
</cp:coreProperties>
</file>