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vel\PycharmProjects\7semTasks\MP\"/>
    </mc:Choice>
  </mc:AlternateContent>
  <xr:revisionPtr revIDLastSave="0" documentId="13_ncr:1_{730A05A8-5E68-4AC1-8766-FE9953CE3ED7}" xr6:coauthVersionLast="47" xr6:coauthVersionMax="47" xr10:uidLastSave="{00000000-0000-0000-0000-000000000000}"/>
  <bookViews>
    <workbookView xWindow="19090" yWindow="-110" windowWidth="19420" windowHeight="11020" xr2:uid="{93D02D99-073E-4FD6-B05B-1CACD52A254B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8" i="1" l="1"/>
  <c r="G16" i="1"/>
  <c r="G17" i="1"/>
  <c r="O3" i="1"/>
  <c r="O4" i="1"/>
  <c r="O5" i="1"/>
  <c r="O6" i="1"/>
  <c r="O7" i="1"/>
  <c r="O8" i="1"/>
  <c r="O9" i="1"/>
  <c r="O10" i="1"/>
  <c r="O11" i="1"/>
  <c r="O12" i="1"/>
  <c r="O2" i="1"/>
  <c r="N12" i="1"/>
  <c r="N11" i="1"/>
  <c r="N10" i="1"/>
  <c r="N9" i="1"/>
  <c r="N8" i="1"/>
  <c r="N7" i="1"/>
  <c r="N6" i="1"/>
  <c r="N5" i="1"/>
  <c r="N4" i="1"/>
  <c r="N3" i="1"/>
  <c r="N2" i="1"/>
  <c r="L12" i="1"/>
  <c r="K12" i="1" s="1"/>
  <c r="L11" i="1"/>
  <c r="K11" i="1" s="1"/>
  <c r="J7" i="1"/>
  <c r="J12" i="1"/>
  <c r="J3" i="1"/>
  <c r="J4" i="1"/>
  <c r="J5" i="1"/>
  <c r="J6" i="1"/>
  <c r="J8" i="1"/>
  <c r="J9" i="1"/>
  <c r="J10" i="1"/>
  <c r="J11" i="1"/>
  <c r="J2" i="1"/>
  <c r="I12" i="1"/>
  <c r="I11" i="1"/>
  <c r="I10" i="1"/>
  <c r="I9" i="1"/>
  <c r="I8" i="1"/>
  <c r="I7" i="1"/>
  <c r="I6" i="1"/>
  <c r="I5" i="1"/>
  <c r="I4" i="1"/>
  <c r="I3" i="1"/>
  <c r="I2" i="1"/>
  <c r="C21" i="1"/>
  <c r="L10" i="1" s="1"/>
  <c r="B23" i="1"/>
  <c r="B21" i="1"/>
  <c r="B20" i="1"/>
  <c r="B22" i="1"/>
  <c r="B19" i="1"/>
  <c r="B18" i="1"/>
  <c r="B17" i="1"/>
  <c r="B16" i="1"/>
  <c r="H3" i="1"/>
  <c r="H4" i="1"/>
  <c r="H5" i="1"/>
  <c r="H6" i="1"/>
  <c r="H7" i="1"/>
  <c r="H8" i="1"/>
  <c r="H9" i="1"/>
  <c r="H10" i="1"/>
  <c r="H11" i="1"/>
  <c r="H12" i="1"/>
  <c r="H2" i="1"/>
  <c r="G3" i="1"/>
  <c r="G4" i="1"/>
  <c r="G5" i="1"/>
  <c r="G6" i="1"/>
  <c r="G7" i="1"/>
  <c r="G8" i="1"/>
  <c r="G9" i="1"/>
  <c r="G10" i="1"/>
  <c r="G11" i="1"/>
  <c r="G12" i="1"/>
  <c r="G2" i="1"/>
  <c r="F3" i="1"/>
  <c r="F4" i="1"/>
  <c r="F5" i="1"/>
  <c r="F6" i="1"/>
  <c r="F7" i="1"/>
  <c r="F8" i="1"/>
  <c r="F9" i="1"/>
  <c r="F10" i="1"/>
  <c r="F11" i="1"/>
  <c r="F12" i="1"/>
  <c r="F2" i="1"/>
  <c r="K10" i="1" l="1"/>
  <c r="M10" i="1"/>
  <c r="C20" i="1"/>
  <c r="C22" i="1"/>
  <c r="M11" i="1"/>
  <c r="M12" i="1"/>
  <c r="L7" i="1" l="1"/>
  <c r="C18" i="1"/>
  <c r="L4" i="1" s="1"/>
  <c r="L6" i="1"/>
  <c r="C16" i="1"/>
  <c r="L2" i="1" s="1"/>
  <c r="L8" i="1"/>
  <c r="L9" i="1"/>
  <c r="C19" i="1"/>
  <c r="M8" i="1" l="1"/>
  <c r="K8" i="1"/>
  <c r="K6" i="1"/>
  <c r="M6" i="1"/>
  <c r="K2" i="1"/>
  <c r="M2" i="1"/>
  <c r="K4" i="1"/>
  <c r="M4" i="1"/>
  <c r="L5" i="1"/>
  <c r="C17" i="1"/>
  <c r="L3" i="1" s="1"/>
  <c r="K9" i="1"/>
  <c r="M9" i="1"/>
  <c r="M7" i="1"/>
  <c r="K7" i="1"/>
  <c r="K3" i="1" l="1"/>
  <c r="M3" i="1"/>
  <c r="M5" i="1"/>
  <c r="K5" i="1"/>
</calcChain>
</file>

<file path=xl/sharedStrings.xml><?xml version="1.0" encoding="utf-8"?>
<sst xmlns="http://schemas.openxmlformats.org/spreadsheetml/2006/main" count="25" uniqueCount="25">
  <si>
    <t>№</t>
  </si>
  <si>
    <t>Предшеств.</t>
  </si>
  <si>
    <t>t пес</t>
  </si>
  <si>
    <t>t вер</t>
  </si>
  <si>
    <t>t опт</t>
  </si>
  <si>
    <t>t ожид</t>
  </si>
  <si>
    <t>Ср кв. откл</t>
  </si>
  <si>
    <t>Дисперс.</t>
  </si>
  <si>
    <t>Раннее начало</t>
  </si>
  <si>
    <t>Ранний конец</t>
  </si>
  <si>
    <t>Позднее начало</t>
  </si>
  <si>
    <t>Поздний конец</t>
  </si>
  <si>
    <t>Полный резерв</t>
  </si>
  <si>
    <t>Раннее t послед</t>
  </si>
  <si>
    <t>Свобод. резерв</t>
  </si>
  <si>
    <t>Событие</t>
  </si>
  <si>
    <t>Раннее</t>
  </si>
  <si>
    <t>Позднее</t>
  </si>
  <si>
    <t>5, 6</t>
  </si>
  <si>
    <t>7, 8</t>
  </si>
  <si>
    <t>7, 8, 9</t>
  </si>
  <si>
    <t>Дисперсия прод.проекта</t>
  </si>
  <si>
    <t>Стандартное отклонение</t>
  </si>
  <si>
    <t xml:space="preserve">Крайний срок </t>
  </si>
  <si>
    <t>Вероятность успеть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</si>
</sst>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204"/>
      <scheme val="minor"/>
    </font>
    <font>
      <b/>
      <sz val="8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C8274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EC8274"/>
      <color rgb="FF7B9703"/>
      <color rgb="FFE1CF1F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608636</xdr:colOff>
      <xdr:row>12</xdr:row>
      <xdr:rowOff>177821</xdr:rowOff>
    </xdr:from>
    <xdr:to>
      <xdr:col>15</xdr:col>
      <xdr:colOff>130769</xdr:colOff>
      <xdr:row>25</xdr:row>
      <xdr:rowOff>64999</xdr:rowOff>
    </xdr:to>
    <xdr:pic>
      <xdr:nvPicPr>
        <xdr:cNvPr id="4" name="Рисунок 3">
          <a:extLst>
            <a:ext uri="{FF2B5EF4-FFF2-40B4-BE49-F238E27FC236}">
              <a16:creationId xmlns:a16="http://schemas.microsoft.com/office/drawing/2014/main" id="{61CF522C-5425-9C5D-F12E-F8FA4B71D1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351350" y="2463821"/>
          <a:ext cx="2969276" cy="2363678"/>
        </a:xfrm>
        <a:prstGeom prst="rect">
          <a:avLst/>
        </a:prstGeom>
      </xdr:spPr>
    </xdr:pic>
    <xdr:clientData/>
  </xdr:twoCellAnchor>
  <xdr:twoCellAnchor editAs="oneCell">
    <xdr:from>
      <xdr:col>7</xdr:col>
      <xdr:colOff>6726</xdr:colOff>
      <xdr:row>13</xdr:row>
      <xdr:rowOff>39461</xdr:rowOff>
    </xdr:from>
    <xdr:to>
      <xdr:col>11</xdr:col>
      <xdr:colOff>604020</xdr:colOff>
      <xdr:row>23</xdr:row>
      <xdr:rowOff>176896</xdr:rowOff>
    </xdr:to>
    <xdr:pic>
      <xdr:nvPicPr>
        <xdr:cNvPr id="3" name="Рисунок 2">
          <a:extLst>
            <a:ext uri="{FF2B5EF4-FFF2-40B4-BE49-F238E27FC236}">
              <a16:creationId xmlns:a16="http://schemas.microsoft.com/office/drawing/2014/main" id="{DBD2265B-BF41-4AC0-905F-440B94124EA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02297" y="2515961"/>
          <a:ext cx="4044437" cy="20424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F04DA-5260-4E7F-BCD2-6AF0A0D4FA9A}">
  <dimension ref="A1:O27"/>
  <sheetViews>
    <sheetView tabSelected="1" zoomScale="70" zoomScaleNormal="70" workbookViewId="0">
      <selection activeCell="I27" sqref="I27"/>
    </sheetView>
  </sheetViews>
  <sheetFormatPr defaultColWidth="8.85546875" defaultRowHeight="15" x14ac:dyDescent="0.25"/>
  <cols>
    <col min="1" max="1" width="22.42578125" bestFit="1" customWidth="1"/>
    <col min="2" max="3" width="12.85546875" bestFit="1" customWidth="1"/>
    <col min="4" max="4" width="4.28515625" bestFit="1" customWidth="1"/>
    <col min="5" max="5" width="4.140625" bestFit="1" customWidth="1"/>
    <col min="6" max="6" width="24.5703125" bestFit="1" customWidth="1"/>
    <col min="7" max="15" width="12.85546875" bestFit="1" customWidth="1"/>
  </cols>
  <sheetData>
    <row r="1" spans="1:1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</row>
    <row r="2" spans="1:15" x14ac:dyDescent="0.25">
      <c r="A2" s="6">
        <v>1</v>
      </c>
      <c r="B2" s="7"/>
      <c r="C2" s="7">
        <v>10</v>
      </c>
      <c r="D2" s="7">
        <v>4</v>
      </c>
      <c r="E2" s="7">
        <v>3</v>
      </c>
      <c r="F2" s="8">
        <f>(C2+4*D2+E2)/6</f>
        <v>4.833333333333333</v>
      </c>
      <c r="G2" s="7">
        <f>(C2- E2)/6</f>
        <v>1.1666666666666667</v>
      </c>
      <c r="H2" s="7">
        <f>G2*G2</f>
        <v>1.3611111111111114</v>
      </c>
      <c r="I2" s="7">
        <f>B15</f>
        <v>0</v>
      </c>
      <c r="J2" s="7">
        <f>I2+F2</f>
        <v>4.833333333333333</v>
      </c>
      <c r="K2" s="7">
        <f>L2-F2</f>
        <v>10.666666666666668</v>
      </c>
      <c r="L2" s="7">
        <f>C16</f>
        <v>15.5</v>
      </c>
      <c r="M2" s="7">
        <f>L2-I2-F2</f>
        <v>10.666666666666668</v>
      </c>
      <c r="N2" s="7">
        <f>B16</f>
        <v>4.833333333333333</v>
      </c>
      <c r="O2" s="7">
        <f>N2-I2-F2</f>
        <v>0</v>
      </c>
    </row>
    <row r="3" spans="1:15" x14ac:dyDescent="0.25">
      <c r="A3" s="9">
        <v>2</v>
      </c>
      <c r="B3" s="10"/>
      <c r="C3" s="10">
        <v>7</v>
      </c>
      <c r="D3" s="10">
        <v>5</v>
      </c>
      <c r="E3" s="10">
        <v>4</v>
      </c>
      <c r="F3" s="10">
        <f t="shared" ref="F3:F12" si="0">(C3+4*D3+E3)/6</f>
        <v>5.166666666666667</v>
      </c>
      <c r="G3" s="10">
        <f t="shared" ref="G3:G12" si="1">(C3- E3)/6</f>
        <v>0.5</v>
      </c>
      <c r="H3" s="10">
        <f t="shared" ref="H3:H12" si="2">G3*G3</f>
        <v>0.25</v>
      </c>
      <c r="I3" s="10">
        <f>B15</f>
        <v>0</v>
      </c>
      <c r="J3" s="10">
        <f t="shared" ref="J3:J12" si="3">I3+F3</f>
        <v>5.166666666666667</v>
      </c>
      <c r="K3" s="10">
        <f t="shared" ref="K3:K12" si="4">L3-F3</f>
        <v>0.83333333333333393</v>
      </c>
      <c r="L3" s="10">
        <f>C17</f>
        <v>6.0000000000000009</v>
      </c>
      <c r="M3" s="10">
        <f t="shared" ref="M3:M12" si="5">L3-I3-F3</f>
        <v>0.83333333333333393</v>
      </c>
      <c r="N3" s="10">
        <f>B17</f>
        <v>5.166666666666667</v>
      </c>
      <c r="O3" s="10">
        <f t="shared" ref="O3:O12" si="6">N3-I3-F3</f>
        <v>0</v>
      </c>
    </row>
    <row r="4" spans="1:15" x14ac:dyDescent="0.25">
      <c r="A4" s="9">
        <v>3</v>
      </c>
      <c r="B4" s="10">
        <v>2</v>
      </c>
      <c r="C4" s="10">
        <v>9</v>
      </c>
      <c r="D4" s="10">
        <v>8</v>
      </c>
      <c r="E4" s="10">
        <v>2</v>
      </c>
      <c r="F4" s="10">
        <f t="shared" si="0"/>
        <v>7.166666666666667</v>
      </c>
      <c r="G4" s="10">
        <f t="shared" si="1"/>
        <v>1.1666666666666667</v>
      </c>
      <c r="H4" s="10">
        <f t="shared" si="2"/>
        <v>1.3611111111111114</v>
      </c>
      <c r="I4" s="10">
        <f>B17</f>
        <v>5.166666666666667</v>
      </c>
      <c r="J4" s="10">
        <f t="shared" si="3"/>
        <v>12.333333333333334</v>
      </c>
      <c r="K4" s="10">
        <f t="shared" si="4"/>
        <v>6.0000000000000009</v>
      </c>
      <c r="L4" s="10">
        <f>C18</f>
        <v>13.166666666666668</v>
      </c>
      <c r="M4" s="10">
        <f t="shared" si="5"/>
        <v>0.83333333333333304</v>
      </c>
      <c r="N4" s="10">
        <f>B18</f>
        <v>12.333333333333334</v>
      </c>
      <c r="O4" s="10">
        <f t="shared" si="6"/>
        <v>0</v>
      </c>
    </row>
    <row r="5" spans="1:15" x14ac:dyDescent="0.25">
      <c r="A5" s="6">
        <v>4</v>
      </c>
      <c r="B5" s="7">
        <v>2</v>
      </c>
      <c r="C5" s="7">
        <v>7</v>
      </c>
      <c r="D5" s="7">
        <v>6</v>
      </c>
      <c r="E5" s="7">
        <v>1</v>
      </c>
      <c r="F5" s="8">
        <f t="shared" si="0"/>
        <v>5.333333333333333</v>
      </c>
      <c r="G5" s="7">
        <f t="shared" si="1"/>
        <v>1</v>
      </c>
      <c r="H5" s="7">
        <f t="shared" si="2"/>
        <v>1</v>
      </c>
      <c r="I5" s="7">
        <f>B17</f>
        <v>5.166666666666667</v>
      </c>
      <c r="J5" s="7">
        <f t="shared" si="3"/>
        <v>10.5</v>
      </c>
      <c r="K5" s="7">
        <f t="shared" si="4"/>
        <v>11.500000000000004</v>
      </c>
      <c r="L5" s="7">
        <f>C19</f>
        <v>16.833333333333336</v>
      </c>
      <c r="M5" s="7">
        <f t="shared" si="5"/>
        <v>6.3333333333333348</v>
      </c>
      <c r="N5" s="7">
        <f>B19</f>
        <v>10.5</v>
      </c>
      <c r="O5" s="7">
        <f t="shared" si="6"/>
        <v>0</v>
      </c>
    </row>
    <row r="6" spans="1:15" x14ac:dyDescent="0.25">
      <c r="A6" s="6">
        <v>5</v>
      </c>
      <c r="B6" s="7">
        <v>1</v>
      </c>
      <c r="C6" s="7">
        <v>6</v>
      </c>
      <c r="D6" s="7">
        <v>5</v>
      </c>
      <c r="E6" s="7">
        <v>2</v>
      </c>
      <c r="F6" s="8">
        <f t="shared" si="0"/>
        <v>4.666666666666667</v>
      </c>
      <c r="G6" s="7">
        <f t="shared" si="1"/>
        <v>0.66666666666666663</v>
      </c>
      <c r="H6" s="7">
        <f t="shared" si="2"/>
        <v>0.44444444444444442</v>
      </c>
      <c r="I6" s="7">
        <f>B16</f>
        <v>4.833333333333333</v>
      </c>
      <c r="J6" s="7">
        <f t="shared" si="3"/>
        <v>9.5</v>
      </c>
      <c r="K6" s="7">
        <f t="shared" si="4"/>
        <v>15.5</v>
      </c>
      <c r="L6" s="7">
        <f>C20</f>
        <v>20.166666666666668</v>
      </c>
      <c r="M6" s="7">
        <f t="shared" si="5"/>
        <v>10.666666666666668</v>
      </c>
      <c r="N6" s="7">
        <f>B20</f>
        <v>16.166666666666668</v>
      </c>
      <c r="O6" s="7">
        <f t="shared" si="6"/>
        <v>6.6666666666666687</v>
      </c>
    </row>
    <row r="7" spans="1:15" x14ac:dyDescent="0.25">
      <c r="A7" s="6">
        <v>6</v>
      </c>
      <c r="B7" s="7">
        <v>3</v>
      </c>
      <c r="C7" s="7">
        <v>6</v>
      </c>
      <c r="D7" s="7">
        <v>4</v>
      </c>
      <c r="E7" s="7">
        <v>1</v>
      </c>
      <c r="F7" s="8">
        <f t="shared" si="0"/>
        <v>3.8333333333333335</v>
      </c>
      <c r="G7" s="7">
        <f t="shared" si="1"/>
        <v>0.83333333333333337</v>
      </c>
      <c r="H7" s="7">
        <f t="shared" si="2"/>
        <v>0.69444444444444453</v>
      </c>
      <c r="I7" s="7">
        <f>B18</f>
        <v>12.333333333333334</v>
      </c>
      <c r="J7" s="7">
        <f>I7+F7</f>
        <v>16.166666666666668</v>
      </c>
      <c r="K7" s="7">
        <f t="shared" si="4"/>
        <v>16.333333333333336</v>
      </c>
      <c r="L7" s="7">
        <f>C20</f>
        <v>20.166666666666668</v>
      </c>
      <c r="M7" s="7">
        <f t="shared" si="5"/>
        <v>4</v>
      </c>
      <c r="N7" s="7">
        <f>B20</f>
        <v>16.166666666666668</v>
      </c>
      <c r="O7" s="7">
        <f t="shared" si="6"/>
        <v>0</v>
      </c>
    </row>
    <row r="8" spans="1:15" x14ac:dyDescent="0.25">
      <c r="A8" s="9">
        <v>7</v>
      </c>
      <c r="B8" s="10">
        <v>3</v>
      </c>
      <c r="C8" s="10">
        <v>12</v>
      </c>
      <c r="D8" s="10">
        <v>6</v>
      </c>
      <c r="E8" s="10">
        <v>4</v>
      </c>
      <c r="F8" s="10">
        <f t="shared" si="0"/>
        <v>6.666666666666667</v>
      </c>
      <c r="G8" s="10">
        <f t="shared" si="1"/>
        <v>1.3333333333333333</v>
      </c>
      <c r="H8" s="10">
        <f t="shared" si="2"/>
        <v>1.7777777777777777</v>
      </c>
      <c r="I8" s="10">
        <f>B18</f>
        <v>12.333333333333334</v>
      </c>
      <c r="J8" s="10">
        <f t="shared" si="3"/>
        <v>19</v>
      </c>
      <c r="K8" s="10">
        <f>L8-F8</f>
        <v>13.166666666666668</v>
      </c>
      <c r="L8" s="10">
        <f>C22</f>
        <v>19.833333333333336</v>
      </c>
      <c r="M8" s="10">
        <f t="shared" si="5"/>
        <v>0.83333333333333481</v>
      </c>
      <c r="N8" s="10">
        <f>B22</f>
        <v>19</v>
      </c>
      <c r="O8" s="10">
        <f t="shared" si="6"/>
        <v>0</v>
      </c>
    </row>
    <row r="9" spans="1:15" x14ac:dyDescent="0.25">
      <c r="A9" s="6">
        <v>8</v>
      </c>
      <c r="B9" s="7">
        <v>4</v>
      </c>
      <c r="C9" s="7">
        <v>5</v>
      </c>
      <c r="D9" s="7">
        <v>3</v>
      </c>
      <c r="E9" s="7">
        <v>1</v>
      </c>
      <c r="F9" s="8">
        <f t="shared" si="0"/>
        <v>3</v>
      </c>
      <c r="G9" s="7">
        <f t="shared" si="1"/>
        <v>0.66666666666666663</v>
      </c>
      <c r="H9" s="7">
        <f t="shared" si="2"/>
        <v>0.44444444444444442</v>
      </c>
      <c r="I9" s="7">
        <f>B19</f>
        <v>10.5</v>
      </c>
      <c r="J9" s="7">
        <f t="shared" si="3"/>
        <v>13.5</v>
      </c>
      <c r="K9" s="7">
        <f t="shared" si="4"/>
        <v>16.833333333333336</v>
      </c>
      <c r="L9" s="7">
        <f>C22</f>
        <v>19.833333333333336</v>
      </c>
      <c r="M9" s="7">
        <f t="shared" si="5"/>
        <v>6.3333333333333357</v>
      </c>
      <c r="N9" s="7">
        <f>B22</f>
        <v>19</v>
      </c>
      <c r="O9" s="7">
        <f t="shared" si="6"/>
        <v>5.5</v>
      </c>
    </row>
    <row r="10" spans="1:15" x14ac:dyDescent="0.25">
      <c r="A10" s="6">
        <v>9</v>
      </c>
      <c r="B10" s="7" t="s">
        <v>18</v>
      </c>
      <c r="C10" s="7">
        <v>6</v>
      </c>
      <c r="D10" s="7">
        <v>3</v>
      </c>
      <c r="E10" s="7">
        <v>2</v>
      </c>
      <c r="F10" s="8">
        <f t="shared" si="0"/>
        <v>3.3333333333333335</v>
      </c>
      <c r="G10" s="7">
        <f t="shared" si="1"/>
        <v>0.66666666666666663</v>
      </c>
      <c r="H10" s="7">
        <f t="shared" si="2"/>
        <v>0.44444444444444442</v>
      </c>
      <c r="I10" s="7">
        <f>B20</f>
        <v>16.166666666666668</v>
      </c>
      <c r="J10" s="7">
        <f t="shared" si="3"/>
        <v>19.5</v>
      </c>
      <c r="K10" s="7">
        <f t="shared" si="4"/>
        <v>20.166666666666668</v>
      </c>
      <c r="L10" s="7">
        <f>C21</f>
        <v>23.5</v>
      </c>
      <c r="M10" s="7">
        <f t="shared" si="5"/>
        <v>3.9999999999999987</v>
      </c>
      <c r="N10" s="7">
        <f>B21</f>
        <v>19.5</v>
      </c>
      <c r="O10" s="7">
        <f t="shared" si="6"/>
        <v>0</v>
      </c>
    </row>
    <row r="11" spans="1:15" x14ac:dyDescent="0.25">
      <c r="A11" s="9">
        <v>10</v>
      </c>
      <c r="B11" s="10" t="s">
        <v>19</v>
      </c>
      <c r="C11" s="10">
        <v>11</v>
      </c>
      <c r="D11" s="10">
        <v>8</v>
      </c>
      <c r="E11" s="10">
        <v>6</v>
      </c>
      <c r="F11" s="10">
        <f t="shared" si="0"/>
        <v>8.1666666666666661</v>
      </c>
      <c r="G11" s="10">
        <f t="shared" si="1"/>
        <v>0.83333333333333337</v>
      </c>
      <c r="H11" s="10">
        <f t="shared" si="2"/>
        <v>0.69444444444444453</v>
      </c>
      <c r="I11" s="10">
        <f>B22</f>
        <v>19</v>
      </c>
      <c r="J11" s="10">
        <f t="shared" si="3"/>
        <v>27.166666666666664</v>
      </c>
      <c r="K11" s="10">
        <f t="shared" si="4"/>
        <v>19.833333333333336</v>
      </c>
      <c r="L11" s="10">
        <f>C23</f>
        <v>28</v>
      </c>
      <c r="M11" s="10">
        <f t="shared" si="5"/>
        <v>0.83333333333333393</v>
      </c>
      <c r="N11" s="10">
        <f>B23</f>
        <v>27.166666666666664</v>
      </c>
      <c r="O11" s="10">
        <f t="shared" si="6"/>
        <v>0</v>
      </c>
    </row>
    <row r="12" spans="1:15" x14ac:dyDescent="0.25">
      <c r="A12" s="6">
        <v>11</v>
      </c>
      <c r="B12" s="7" t="s">
        <v>20</v>
      </c>
      <c r="C12" s="7">
        <v>9</v>
      </c>
      <c r="D12" s="7">
        <v>4</v>
      </c>
      <c r="E12" s="7">
        <v>2</v>
      </c>
      <c r="F12" s="8">
        <f t="shared" si="0"/>
        <v>4.5</v>
      </c>
      <c r="G12" s="7">
        <f t="shared" si="1"/>
        <v>1.1666666666666667</v>
      </c>
      <c r="H12" s="7">
        <f t="shared" si="2"/>
        <v>1.3611111111111114</v>
      </c>
      <c r="I12" s="7">
        <f>B21</f>
        <v>19.5</v>
      </c>
      <c r="J12" s="7">
        <f>I12+F12</f>
        <v>24</v>
      </c>
      <c r="K12" s="7">
        <f t="shared" si="4"/>
        <v>23.5</v>
      </c>
      <c r="L12" s="7">
        <f>C23</f>
        <v>28</v>
      </c>
      <c r="M12" s="7">
        <f t="shared" si="5"/>
        <v>4</v>
      </c>
      <c r="N12" s="7">
        <f>B23</f>
        <v>27.166666666666664</v>
      </c>
      <c r="O12" s="7">
        <f t="shared" si="6"/>
        <v>3.1666666666666643</v>
      </c>
    </row>
    <row r="13" spans="1:15" x14ac:dyDescent="0.25">
      <c r="A13" s="1"/>
      <c r="B13" s="1"/>
      <c r="C13" s="1"/>
      <c r="D13" s="1"/>
      <c r="E13" s="1"/>
      <c r="F13" s="3"/>
      <c r="G13" s="3"/>
      <c r="H13" s="1"/>
      <c r="I13" s="1"/>
      <c r="J13" s="1"/>
      <c r="K13" s="1"/>
      <c r="L13" s="1"/>
      <c r="M13" s="1"/>
      <c r="N13" s="1"/>
      <c r="O13" s="1"/>
    </row>
    <row r="14" spans="1:15" x14ac:dyDescent="0.25">
      <c r="A14" s="3" t="s">
        <v>15</v>
      </c>
      <c r="B14" s="3" t="s">
        <v>16</v>
      </c>
      <c r="C14" s="3" t="s">
        <v>17</v>
      </c>
      <c r="D14" s="1"/>
      <c r="E14" s="1"/>
      <c r="F14" s="3" t="s">
        <v>23</v>
      </c>
      <c r="G14" s="3">
        <v>28</v>
      </c>
      <c r="H14" s="1"/>
      <c r="I14" s="1"/>
      <c r="J14" s="1"/>
      <c r="K14" s="1"/>
      <c r="L14" s="1"/>
      <c r="M14" s="1"/>
      <c r="N14" s="1"/>
      <c r="O14" s="1"/>
    </row>
    <row r="15" spans="1:15" x14ac:dyDescent="0.25">
      <c r="A15" s="1">
        <v>1</v>
      </c>
      <c r="B15" s="1">
        <v>0</v>
      </c>
      <c r="C15" s="1">
        <v>0</v>
      </c>
      <c r="D15" s="1"/>
      <c r="E15" s="1"/>
      <c r="F15" s="3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25">
      <c r="A16" s="1">
        <v>2</v>
      </c>
      <c r="B16" s="1">
        <f>B15+F2</f>
        <v>4.833333333333333</v>
      </c>
      <c r="C16" s="1">
        <f>C20-F6</f>
        <v>15.5</v>
      </c>
      <c r="D16" s="1"/>
      <c r="E16" s="1"/>
      <c r="F16" s="3" t="s">
        <v>21</v>
      </c>
      <c r="G16" s="1">
        <f>H3+H4+H8+H11</f>
        <v>4.0833333333333339</v>
      </c>
      <c r="H16" s="1"/>
      <c r="I16" s="1"/>
      <c r="J16" s="1"/>
      <c r="K16" s="1"/>
      <c r="L16" s="1"/>
      <c r="M16" s="1"/>
      <c r="N16" s="1"/>
      <c r="O16" s="1"/>
    </row>
    <row r="17" spans="1:15" x14ac:dyDescent="0.25">
      <c r="A17" s="1">
        <v>3</v>
      </c>
      <c r="B17" s="1">
        <f>B15+F3</f>
        <v>5.166666666666667</v>
      </c>
      <c r="C17" s="1">
        <f>MIN(C19-F5,C18-F4)</f>
        <v>6.0000000000000009</v>
      </c>
      <c r="D17" s="1"/>
      <c r="E17" s="1"/>
      <c r="F17" s="3" t="s">
        <v>22</v>
      </c>
      <c r="G17" s="1">
        <f>SQRT(G16)</f>
        <v>2.0207259421636903</v>
      </c>
      <c r="H17" s="1"/>
      <c r="I17" s="1"/>
      <c r="J17" s="1"/>
      <c r="K17" s="1"/>
      <c r="L17" s="1"/>
      <c r="M17" s="1"/>
      <c r="N17" s="1"/>
      <c r="O17" s="1"/>
    </row>
    <row r="18" spans="1:15" x14ac:dyDescent="0.25">
      <c r="A18" s="1">
        <v>4</v>
      </c>
      <c r="B18" s="1">
        <f>B17+F4</f>
        <v>12.333333333333334</v>
      </c>
      <c r="C18" s="1">
        <f>MIN(C20-F7,C22-F8)</f>
        <v>13.166666666666668</v>
      </c>
      <c r="D18" s="1"/>
      <c r="E18" s="1"/>
      <c r="F18" s="3" t="s">
        <v>24</v>
      </c>
      <c r="G18" s="1">
        <f>NORMSDIST((G14-B23)/G17)</f>
        <v>0.65997432158546498</v>
      </c>
      <c r="H18" s="1"/>
      <c r="I18" s="1"/>
      <c r="J18" s="1"/>
      <c r="K18" s="1"/>
      <c r="L18" s="1"/>
      <c r="M18" s="1"/>
      <c r="N18" s="1"/>
      <c r="O18" s="1"/>
    </row>
    <row r="19" spans="1:15" x14ac:dyDescent="0.25">
      <c r="A19" s="1">
        <v>5</v>
      </c>
      <c r="B19" s="1">
        <f>B17+F5</f>
        <v>10.5</v>
      </c>
      <c r="C19" s="1">
        <f>C22-F9</f>
        <v>16.833333333333336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25">
      <c r="A20" s="1">
        <v>6</v>
      </c>
      <c r="B20" s="1">
        <f>MAX(B16+F6,B18+F7)</f>
        <v>16.166666666666668</v>
      </c>
      <c r="C20" s="1">
        <f>C21-F10</f>
        <v>20.166666666666668</v>
      </c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25">
      <c r="A21" s="1">
        <v>7</v>
      </c>
      <c r="B21" s="1">
        <f>MAX(B20+F10,B22+0)</f>
        <v>19.5</v>
      </c>
      <c r="C21" s="1">
        <f>C23-F12</f>
        <v>23.5</v>
      </c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25">
      <c r="A22" s="1">
        <v>8</v>
      </c>
      <c r="B22" s="1">
        <f>MAX(B19+F9,B18+F8)</f>
        <v>19</v>
      </c>
      <c r="C22" s="1">
        <f>MIN(C23-F11,C21-0)</f>
        <v>19.833333333333336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25">
      <c r="A23" s="1">
        <v>9</v>
      </c>
      <c r="B23" s="1">
        <f>MAX(B22+F11,B21+F12)</f>
        <v>27.166666666666664</v>
      </c>
      <c r="C23" s="1">
        <v>28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25">
      <c r="A27" s="2"/>
    </row>
  </sheetData>
  <pageMargins left="0.7" right="0.7" top="0.75" bottom="0.75" header="0.3" footer="0.3"/>
  <pageSetup paperSize="9" orientation="portrait" r:id="rId1"/>
  <ignoredErrors>
    <ignoredError sqref="B12" twoDigitTextYear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Extro</dc:creator>
  <cp:lastModifiedBy>Павел</cp:lastModifiedBy>
  <dcterms:created xsi:type="dcterms:W3CDTF">2023-10-16T19:46:07Z</dcterms:created>
  <dcterms:modified xsi:type="dcterms:W3CDTF">2025-10-18T22:35:16Z</dcterms:modified>
</cp:coreProperties>
</file>