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sitha Godagama\Desktop\"/>
    </mc:Choice>
  </mc:AlternateContent>
  <xr:revisionPtr revIDLastSave="0" documentId="13_ncr:1_{E25E352E-DAE4-4EED-8ED3-058E575CC925}" xr6:coauthVersionLast="47" xr6:coauthVersionMax="47" xr10:uidLastSave="{00000000-0000-0000-0000-000000000000}"/>
  <bookViews>
    <workbookView xWindow="-120" yWindow="-120" windowWidth="20730" windowHeight="11040" tabRatio="845" activeTab="4" xr2:uid="{21726EB7-BE20-4EF2-A188-027B8B6F2A98}"/>
  </bookViews>
  <sheets>
    <sheet name="ei_app_sprint_list" sheetId="1" r:id="rId1"/>
    <sheet name="ei_app_user_list" sheetId="2" r:id="rId2"/>
    <sheet name="ei_app_question_list" sheetId="3" r:id="rId3"/>
    <sheet name="ei_app_retro_tracker_data" sheetId="5" r:id="rId4"/>
    <sheet name="ei_app_mood_tracker_data" sheetId="4" r:id="rId5"/>
  </sheets>
  <definedNames>
    <definedName name="_xlnm._FilterDatabase" localSheetId="1" hidden="1">ei_app_user_list!$A$1:$J$21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5" l="1"/>
  <c r="Y3" i="5" s="1"/>
  <c r="X4" i="5"/>
  <c r="Y4" i="5" s="1"/>
  <c r="X5" i="5"/>
  <c r="Y5" i="5" s="1"/>
  <c r="X6" i="5"/>
  <c r="Y6" i="5" s="1"/>
  <c r="X7" i="5"/>
  <c r="Y7" i="5" s="1"/>
  <c r="X8" i="5"/>
  <c r="Y8" i="5" s="1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X22" i="5"/>
  <c r="Y22" i="5" s="1"/>
  <c r="X23" i="5"/>
  <c r="Y23" i="5" s="1"/>
  <c r="X24" i="5"/>
  <c r="Y24" i="5" s="1"/>
  <c r="X25" i="5"/>
  <c r="Y25" i="5" s="1"/>
  <c r="Y26" i="5"/>
  <c r="Y29" i="5"/>
  <c r="Y30" i="5"/>
  <c r="X32" i="5"/>
  <c r="Y32" i="5" s="1"/>
  <c r="X33" i="5"/>
  <c r="Y33" i="5" s="1"/>
  <c r="X34" i="5"/>
  <c r="Y34" i="5" s="1"/>
  <c r="X35" i="5"/>
  <c r="Y35" i="5" s="1"/>
  <c r="X36" i="5"/>
  <c r="Y36" i="5" s="1"/>
  <c r="X37" i="5"/>
  <c r="Y37" i="5" s="1"/>
  <c r="X38" i="5"/>
  <c r="Y38" i="5" s="1"/>
  <c r="X39" i="5"/>
  <c r="Y39" i="5" s="1"/>
  <c r="X40" i="5"/>
  <c r="Y40" i="5" s="1"/>
  <c r="X41" i="5"/>
  <c r="Y41" i="5" s="1"/>
  <c r="X42" i="5"/>
  <c r="Y42" i="5" s="1"/>
  <c r="X43" i="5"/>
  <c r="Y43" i="5" s="1"/>
  <c r="X44" i="5"/>
  <c r="Y44" i="5" s="1"/>
  <c r="X45" i="5"/>
  <c r="Y45" i="5" s="1"/>
  <c r="X46" i="5"/>
  <c r="Y46" i="5" s="1"/>
  <c r="X47" i="5"/>
  <c r="Y47" i="5" s="1"/>
  <c r="X48" i="5"/>
  <c r="Y48" i="5" s="1"/>
  <c r="X49" i="5"/>
  <c r="Y49" i="5" s="1"/>
  <c r="X50" i="5"/>
  <c r="Y50" i="5" s="1"/>
  <c r="X51" i="5"/>
  <c r="Y51" i="5" s="1"/>
  <c r="X52" i="5"/>
  <c r="Y52" i="5" s="1"/>
  <c r="X53" i="5"/>
  <c r="Y53" i="5" s="1"/>
  <c r="X54" i="5"/>
  <c r="Y54" i="5" s="1"/>
  <c r="X55" i="5"/>
  <c r="Y57" i="5"/>
  <c r="Y58" i="5"/>
  <c r="Y61" i="5"/>
  <c r="X2" i="5"/>
  <c r="Y2" i="5" s="1"/>
  <c r="Q8" i="5"/>
  <c r="Q9" i="5"/>
  <c r="Q13" i="5"/>
  <c r="T3" i="5"/>
  <c r="U3" i="5" s="1"/>
  <c r="T4" i="5"/>
  <c r="U4" i="5" s="1"/>
  <c r="T5" i="5"/>
  <c r="U5" i="5" s="1"/>
  <c r="T6" i="5"/>
  <c r="U6" i="5" s="1"/>
  <c r="T7" i="5"/>
  <c r="U7" i="5" s="1"/>
  <c r="T8" i="5"/>
  <c r="U8" i="5" s="1"/>
  <c r="T9" i="5"/>
  <c r="U9" i="5" s="1"/>
  <c r="T10" i="5"/>
  <c r="U10" i="5" s="1"/>
  <c r="T11" i="5"/>
  <c r="U11" i="5" s="1"/>
  <c r="T12" i="5"/>
  <c r="U12" i="5" s="1"/>
  <c r="T13" i="5"/>
  <c r="U13" i="5" s="1"/>
  <c r="T14" i="5"/>
  <c r="U14" i="5" s="1"/>
  <c r="T15" i="5"/>
  <c r="U15" i="5" s="1"/>
  <c r="T16" i="5"/>
  <c r="U16" i="5" s="1"/>
  <c r="T17" i="5"/>
  <c r="U17" i="5" s="1"/>
  <c r="T18" i="5"/>
  <c r="U18" i="5" s="1"/>
  <c r="T19" i="5"/>
  <c r="U19" i="5" s="1"/>
  <c r="U20" i="5"/>
  <c r="U22" i="5"/>
  <c r="U23" i="5"/>
  <c r="U24" i="5"/>
  <c r="U25" i="5"/>
  <c r="T26" i="5"/>
  <c r="U26" i="5" s="1"/>
  <c r="T27" i="5"/>
  <c r="U27" i="5" s="1"/>
  <c r="T28" i="5"/>
  <c r="U28" i="5" s="1"/>
  <c r="T29" i="5"/>
  <c r="U29" i="5" s="1"/>
  <c r="T30" i="5"/>
  <c r="U30" i="5" s="1"/>
  <c r="T31" i="5"/>
  <c r="U31" i="5" s="1"/>
  <c r="T32" i="5"/>
  <c r="U32" i="5" s="1"/>
  <c r="T33" i="5"/>
  <c r="U33" i="5" s="1"/>
  <c r="T34" i="5"/>
  <c r="U34" i="5" s="1"/>
  <c r="T35" i="5"/>
  <c r="U35" i="5" s="1"/>
  <c r="T36" i="5"/>
  <c r="U36" i="5" s="1"/>
  <c r="T37" i="5"/>
  <c r="U37" i="5" s="1"/>
  <c r="T38" i="5"/>
  <c r="U38" i="5" s="1"/>
  <c r="T39" i="5"/>
  <c r="U39" i="5" s="1"/>
  <c r="T40" i="5"/>
  <c r="U40" i="5" s="1"/>
  <c r="T41" i="5"/>
  <c r="U41" i="5" s="1"/>
  <c r="T42" i="5"/>
  <c r="U42" i="5" s="1"/>
  <c r="T43" i="5"/>
  <c r="U43" i="5" s="1"/>
  <c r="T44" i="5"/>
  <c r="U44" i="5" s="1"/>
  <c r="T45" i="5"/>
  <c r="U45" i="5" s="1"/>
  <c r="T46" i="5"/>
  <c r="U46" i="5" s="1"/>
  <c r="T47" i="5"/>
  <c r="U47" i="5" s="1"/>
  <c r="T48" i="5"/>
  <c r="U48" i="5" s="1"/>
  <c r="T49" i="5"/>
  <c r="U49" i="5" s="1"/>
  <c r="U50" i="5"/>
  <c r="U51" i="5"/>
  <c r="U52" i="5"/>
  <c r="U53" i="5"/>
  <c r="U54" i="5"/>
  <c r="U55" i="5"/>
  <c r="T56" i="5"/>
  <c r="U56" i="5" s="1"/>
  <c r="T57" i="5"/>
  <c r="U57" i="5" s="1"/>
  <c r="T58" i="5"/>
  <c r="U58" i="5" s="1"/>
  <c r="T59" i="5"/>
  <c r="U59" i="5" s="1"/>
  <c r="T60" i="5"/>
  <c r="U60" i="5" s="1"/>
  <c r="T61" i="5"/>
  <c r="U61" i="5" s="1"/>
  <c r="T2" i="5"/>
  <c r="U2" i="5" s="1"/>
  <c r="Q4" i="5"/>
  <c r="Q6" i="5"/>
  <c r="Q10" i="5"/>
  <c r="Q12" i="5"/>
  <c r="Q14" i="5"/>
  <c r="Q16" i="5"/>
  <c r="Q17" i="5"/>
  <c r="Q18" i="5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Q32" i="5"/>
  <c r="Q33" i="5"/>
  <c r="Q34" i="5"/>
  <c r="Q36" i="5"/>
  <c r="Q37" i="5"/>
  <c r="Q38" i="5"/>
  <c r="Q40" i="5"/>
  <c r="Q41" i="5"/>
  <c r="Q42" i="5"/>
  <c r="Q43" i="5"/>
  <c r="Q44" i="5"/>
  <c r="Q46" i="5"/>
  <c r="Q47" i="5"/>
  <c r="Q48" i="5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L61" i="5"/>
  <c r="J61" i="5"/>
  <c r="I61" i="5"/>
  <c r="F61" i="5"/>
  <c r="M61" i="5" s="1"/>
  <c r="E61" i="5"/>
  <c r="C61" i="5"/>
  <c r="Y60" i="5"/>
  <c r="L60" i="5"/>
  <c r="J60" i="5"/>
  <c r="I60" i="5"/>
  <c r="F60" i="5"/>
  <c r="M60" i="5" s="1"/>
  <c r="E60" i="5"/>
  <c r="C60" i="5"/>
  <c r="Y59" i="5"/>
  <c r="L59" i="5"/>
  <c r="J59" i="5"/>
  <c r="I59" i="5"/>
  <c r="F59" i="5"/>
  <c r="M59" i="5" s="1"/>
  <c r="E59" i="5"/>
  <c r="C59" i="5"/>
  <c r="L58" i="5"/>
  <c r="J58" i="5"/>
  <c r="I58" i="5"/>
  <c r="F58" i="5"/>
  <c r="M58" i="5" s="1"/>
  <c r="E58" i="5"/>
  <c r="C58" i="5"/>
  <c r="L57" i="5"/>
  <c r="J57" i="5"/>
  <c r="I57" i="5"/>
  <c r="F57" i="5"/>
  <c r="M57" i="5" s="1"/>
  <c r="E57" i="5"/>
  <c r="C57" i="5"/>
  <c r="Y56" i="5"/>
  <c r="L56" i="5"/>
  <c r="J56" i="5"/>
  <c r="I56" i="5"/>
  <c r="F56" i="5"/>
  <c r="M56" i="5" s="1"/>
  <c r="E56" i="5"/>
  <c r="C56" i="5"/>
  <c r="Y55" i="5"/>
  <c r="L55" i="5"/>
  <c r="J55" i="5"/>
  <c r="I55" i="5"/>
  <c r="F55" i="5"/>
  <c r="M55" i="5" s="1"/>
  <c r="E55" i="5"/>
  <c r="C55" i="5"/>
  <c r="L54" i="5"/>
  <c r="J54" i="5"/>
  <c r="I54" i="5"/>
  <c r="F54" i="5"/>
  <c r="M54" i="5" s="1"/>
  <c r="E54" i="5"/>
  <c r="C54" i="5"/>
  <c r="L53" i="5"/>
  <c r="J53" i="5"/>
  <c r="I53" i="5"/>
  <c r="F53" i="5"/>
  <c r="M53" i="5" s="1"/>
  <c r="E53" i="5"/>
  <c r="C53" i="5"/>
  <c r="L52" i="5"/>
  <c r="J52" i="5"/>
  <c r="I52" i="5"/>
  <c r="F52" i="5"/>
  <c r="M52" i="5" s="1"/>
  <c r="E52" i="5"/>
  <c r="C52" i="5"/>
  <c r="L51" i="5"/>
  <c r="J51" i="5"/>
  <c r="I51" i="5"/>
  <c r="F51" i="5"/>
  <c r="M51" i="5" s="1"/>
  <c r="E51" i="5"/>
  <c r="C51" i="5"/>
  <c r="L50" i="5"/>
  <c r="J50" i="5"/>
  <c r="I50" i="5"/>
  <c r="F50" i="5"/>
  <c r="M50" i="5" s="1"/>
  <c r="E50" i="5"/>
  <c r="C50" i="5"/>
  <c r="Q49" i="5"/>
  <c r="L49" i="5"/>
  <c r="J49" i="5"/>
  <c r="I49" i="5"/>
  <c r="F49" i="5"/>
  <c r="M49" i="5" s="1"/>
  <c r="E49" i="5"/>
  <c r="C49" i="5"/>
  <c r="L48" i="5"/>
  <c r="J48" i="5"/>
  <c r="I48" i="5"/>
  <c r="F48" i="5"/>
  <c r="M48" i="5" s="1"/>
  <c r="E48" i="5"/>
  <c r="C48" i="5"/>
  <c r="L47" i="5"/>
  <c r="J47" i="5"/>
  <c r="I47" i="5"/>
  <c r="F47" i="5"/>
  <c r="M47" i="5" s="1"/>
  <c r="E47" i="5"/>
  <c r="C47" i="5"/>
  <c r="L46" i="5"/>
  <c r="J46" i="5"/>
  <c r="I46" i="5"/>
  <c r="F46" i="5"/>
  <c r="M46" i="5" s="1"/>
  <c r="E46" i="5"/>
  <c r="C46" i="5"/>
  <c r="Q45" i="5"/>
  <c r="L45" i="5"/>
  <c r="J45" i="5"/>
  <c r="I45" i="5"/>
  <c r="F45" i="5"/>
  <c r="M45" i="5" s="1"/>
  <c r="E45" i="5"/>
  <c r="C45" i="5"/>
  <c r="L44" i="5"/>
  <c r="J44" i="5"/>
  <c r="I44" i="5"/>
  <c r="F44" i="5"/>
  <c r="M44" i="5" s="1"/>
  <c r="E44" i="5"/>
  <c r="C44" i="5"/>
  <c r="L43" i="5"/>
  <c r="J43" i="5"/>
  <c r="I43" i="5"/>
  <c r="F43" i="5"/>
  <c r="M43" i="5" s="1"/>
  <c r="E43" i="5"/>
  <c r="C43" i="5"/>
  <c r="L42" i="5"/>
  <c r="J42" i="5"/>
  <c r="I42" i="5"/>
  <c r="F42" i="5"/>
  <c r="M42" i="5" s="1"/>
  <c r="E42" i="5"/>
  <c r="C42" i="5"/>
  <c r="L41" i="5"/>
  <c r="J41" i="5"/>
  <c r="I41" i="5"/>
  <c r="F41" i="5"/>
  <c r="M41" i="5" s="1"/>
  <c r="E41" i="5"/>
  <c r="C41" i="5"/>
  <c r="L40" i="5"/>
  <c r="J40" i="5"/>
  <c r="I40" i="5"/>
  <c r="F40" i="5"/>
  <c r="M40" i="5" s="1"/>
  <c r="E40" i="5"/>
  <c r="C40" i="5"/>
  <c r="Q39" i="5"/>
  <c r="L39" i="5"/>
  <c r="J39" i="5"/>
  <c r="I39" i="5"/>
  <c r="F39" i="5"/>
  <c r="M39" i="5" s="1"/>
  <c r="E39" i="5"/>
  <c r="C39" i="5"/>
  <c r="L38" i="5"/>
  <c r="J38" i="5"/>
  <c r="I38" i="5"/>
  <c r="F38" i="5"/>
  <c r="M38" i="5" s="1"/>
  <c r="E38" i="5"/>
  <c r="C38" i="5"/>
  <c r="L37" i="5"/>
  <c r="J37" i="5"/>
  <c r="I37" i="5"/>
  <c r="F37" i="5"/>
  <c r="M37" i="5" s="1"/>
  <c r="E37" i="5"/>
  <c r="C37" i="5"/>
  <c r="L36" i="5"/>
  <c r="J36" i="5"/>
  <c r="I36" i="5"/>
  <c r="F36" i="5"/>
  <c r="M36" i="5" s="1"/>
  <c r="E36" i="5"/>
  <c r="C36" i="5"/>
  <c r="Q35" i="5"/>
  <c r="L35" i="5"/>
  <c r="J35" i="5"/>
  <c r="I35" i="5"/>
  <c r="F35" i="5"/>
  <c r="M35" i="5" s="1"/>
  <c r="E35" i="5"/>
  <c r="C35" i="5"/>
  <c r="L34" i="5"/>
  <c r="J34" i="5"/>
  <c r="I34" i="5"/>
  <c r="F34" i="5"/>
  <c r="M34" i="5" s="1"/>
  <c r="E34" i="5"/>
  <c r="C34" i="5"/>
  <c r="L33" i="5"/>
  <c r="J33" i="5"/>
  <c r="I33" i="5"/>
  <c r="F33" i="5"/>
  <c r="M33" i="5" s="1"/>
  <c r="E33" i="5"/>
  <c r="C33" i="5"/>
  <c r="L32" i="5"/>
  <c r="J32" i="5"/>
  <c r="I32" i="5"/>
  <c r="F32" i="5"/>
  <c r="M32" i="5" s="1"/>
  <c r="E32" i="5"/>
  <c r="C32" i="5"/>
  <c r="Y31" i="5"/>
  <c r="L31" i="5"/>
  <c r="J31" i="5"/>
  <c r="I31" i="5"/>
  <c r="F31" i="5"/>
  <c r="M31" i="5" s="1"/>
  <c r="E31" i="5"/>
  <c r="C31" i="5"/>
  <c r="L30" i="5"/>
  <c r="J30" i="5"/>
  <c r="I30" i="5"/>
  <c r="F30" i="5"/>
  <c r="M30" i="5" s="1"/>
  <c r="E30" i="5"/>
  <c r="C30" i="5"/>
  <c r="L29" i="5"/>
  <c r="J29" i="5"/>
  <c r="I29" i="5"/>
  <c r="F29" i="5"/>
  <c r="M29" i="5" s="1"/>
  <c r="E29" i="5"/>
  <c r="C29" i="5"/>
  <c r="Y28" i="5"/>
  <c r="L28" i="5"/>
  <c r="J28" i="5"/>
  <c r="I28" i="5"/>
  <c r="F28" i="5"/>
  <c r="M28" i="5" s="1"/>
  <c r="E28" i="5"/>
  <c r="C28" i="5"/>
  <c r="Y27" i="5"/>
  <c r="L27" i="5"/>
  <c r="J27" i="5"/>
  <c r="I27" i="5"/>
  <c r="F27" i="5"/>
  <c r="M27" i="5" s="1"/>
  <c r="E27" i="5"/>
  <c r="C27" i="5"/>
  <c r="L26" i="5"/>
  <c r="J26" i="5"/>
  <c r="I26" i="5"/>
  <c r="F26" i="5"/>
  <c r="M26" i="5" s="1"/>
  <c r="E26" i="5"/>
  <c r="C2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" i="5"/>
  <c r="L25" i="5"/>
  <c r="I25" i="5"/>
  <c r="F25" i="5"/>
  <c r="M25" i="5" s="1"/>
  <c r="E25" i="5"/>
  <c r="C25" i="5"/>
  <c r="L24" i="5"/>
  <c r="I24" i="5"/>
  <c r="F24" i="5"/>
  <c r="M24" i="5" s="1"/>
  <c r="E24" i="5"/>
  <c r="C24" i="5"/>
  <c r="L23" i="5"/>
  <c r="I23" i="5"/>
  <c r="F23" i="5"/>
  <c r="M23" i="5" s="1"/>
  <c r="E23" i="5"/>
  <c r="C23" i="5"/>
  <c r="L22" i="5"/>
  <c r="I22" i="5"/>
  <c r="F22" i="5"/>
  <c r="M22" i="5" s="1"/>
  <c r="E22" i="5"/>
  <c r="C22" i="5"/>
  <c r="U21" i="5"/>
  <c r="L21" i="5"/>
  <c r="I21" i="5"/>
  <c r="F21" i="5"/>
  <c r="M21" i="5" s="1"/>
  <c r="E21" i="5"/>
  <c r="C21" i="5"/>
  <c r="M20" i="5"/>
  <c r="L20" i="5"/>
  <c r="I20" i="5"/>
  <c r="F20" i="5"/>
  <c r="E20" i="5"/>
  <c r="C20" i="5"/>
  <c r="Q19" i="5"/>
  <c r="L19" i="5"/>
  <c r="I19" i="5"/>
  <c r="F19" i="5"/>
  <c r="M19" i="5" s="1"/>
  <c r="E19" i="5"/>
  <c r="C19" i="5"/>
  <c r="M18" i="5"/>
  <c r="L18" i="5"/>
  <c r="I18" i="5"/>
  <c r="F18" i="5"/>
  <c r="E18" i="5"/>
  <c r="C18" i="5"/>
  <c r="L17" i="5"/>
  <c r="I17" i="5"/>
  <c r="F17" i="5"/>
  <c r="M17" i="5" s="1"/>
  <c r="E17" i="5"/>
  <c r="C17" i="5"/>
  <c r="L16" i="5"/>
  <c r="I16" i="5"/>
  <c r="F16" i="5"/>
  <c r="M16" i="5" s="1"/>
  <c r="E16" i="5"/>
  <c r="C16" i="5"/>
  <c r="Q15" i="5"/>
  <c r="L15" i="5"/>
  <c r="I15" i="5"/>
  <c r="F15" i="5"/>
  <c r="M15" i="5" s="1"/>
  <c r="E15" i="5"/>
  <c r="C15" i="5"/>
  <c r="L14" i="5"/>
  <c r="I14" i="5"/>
  <c r="F14" i="5"/>
  <c r="M14" i="5" s="1"/>
  <c r="E14" i="5"/>
  <c r="C14" i="5"/>
  <c r="L13" i="5"/>
  <c r="I13" i="5"/>
  <c r="F13" i="5"/>
  <c r="M13" i="5" s="1"/>
  <c r="E13" i="5"/>
  <c r="C13" i="5"/>
  <c r="L12" i="5"/>
  <c r="I12" i="5"/>
  <c r="F12" i="5"/>
  <c r="M12" i="5" s="1"/>
  <c r="E12" i="5"/>
  <c r="C12" i="5"/>
  <c r="Q11" i="5"/>
  <c r="L11" i="5"/>
  <c r="I11" i="5"/>
  <c r="F11" i="5"/>
  <c r="M11" i="5" s="1"/>
  <c r="E11" i="5"/>
  <c r="C11" i="5"/>
  <c r="L10" i="5"/>
  <c r="I10" i="5"/>
  <c r="F10" i="5"/>
  <c r="M10" i="5" s="1"/>
  <c r="E10" i="5"/>
  <c r="C10" i="5"/>
  <c r="L9" i="5"/>
  <c r="I9" i="5"/>
  <c r="F9" i="5"/>
  <c r="M9" i="5" s="1"/>
  <c r="E9" i="5"/>
  <c r="C9" i="5"/>
  <c r="L8" i="5"/>
  <c r="I8" i="5"/>
  <c r="F8" i="5"/>
  <c r="M8" i="5" s="1"/>
  <c r="E8" i="5"/>
  <c r="C8" i="5"/>
  <c r="Q7" i="5"/>
  <c r="L7" i="5"/>
  <c r="I7" i="5"/>
  <c r="F7" i="5"/>
  <c r="M7" i="5" s="1"/>
  <c r="E7" i="5"/>
  <c r="C7" i="5"/>
  <c r="L6" i="5"/>
  <c r="I6" i="5"/>
  <c r="F6" i="5"/>
  <c r="M6" i="5" s="1"/>
  <c r="E6" i="5"/>
  <c r="C6" i="5"/>
  <c r="Q5" i="5"/>
  <c r="L5" i="5"/>
  <c r="I5" i="5"/>
  <c r="F5" i="5"/>
  <c r="M5" i="5" s="1"/>
  <c r="E5" i="5"/>
  <c r="C5" i="5"/>
  <c r="L4" i="5"/>
  <c r="I4" i="5"/>
  <c r="F4" i="5"/>
  <c r="M4" i="5" s="1"/>
  <c r="E4" i="5"/>
  <c r="C4" i="5"/>
  <c r="Q3" i="5"/>
  <c r="L3" i="5"/>
  <c r="I3" i="5"/>
  <c r="F3" i="5"/>
  <c r="M3" i="5" s="1"/>
  <c r="E3" i="5"/>
  <c r="C3" i="5"/>
  <c r="Q2" i="5"/>
  <c r="I2" i="5"/>
  <c r="F2" i="5"/>
  <c r="M2" i="5" s="1"/>
  <c r="E2" i="5"/>
  <c r="L2" i="5"/>
  <c r="C2" i="5"/>
  <c r="K25" i="5" l="1"/>
  <c r="K21" i="5"/>
  <c r="K17" i="5"/>
  <c r="K13" i="5"/>
  <c r="K9" i="5"/>
  <c r="K5" i="5"/>
  <c r="K33" i="5"/>
  <c r="K40" i="5"/>
  <c r="K44" i="5"/>
  <c r="K51" i="5"/>
  <c r="K53" i="5"/>
  <c r="K55" i="5"/>
  <c r="K58" i="5"/>
  <c r="K61" i="5"/>
  <c r="K32" i="5"/>
  <c r="K57" i="5"/>
  <c r="K16" i="5"/>
  <c r="K12" i="5"/>
  <c r="K8" i="5"/>
  <c r="K4" i="5"/>
  <c r="K48" i="5"/>
  <c r="K22" i="5"/>
  <c r="K18" i="5"/>
  <c r="K14" i="5"/>
  <c r="K10" i="5"/>
  <c r="K6" i="5"/>
  <c r="K26" i="5"/>
  <c r="K29" i="5"/>
  <c r="K31" i="5"/>
  <c r="K36" i="5"/>
  <c r="K38" i="5"/>
  <c r="K47" i="5"/>
  <c r="K49" i="5"/>
  <c r="K56" i="5"/>
  <c r="K30" i="5"/>
  <c r="K28" i="5"/>
  <c r="K35" i="5"/>
  <c r="K24" i="5"/>
  <c r="K20" i="5"/>
  <c r="K27" i="5"/>
  <c r="K39" i="5"/>
  <c r="K60" i="5"/>
  <c r="K23" i="5"/>
  <c r="K19" i="5"/>
  <c r="K15" i="5"/>
  <c r="K11" i="5"/>
  <c r="K7" i="5"/>
  <c r="K3" i="5"/>
  <c r="K43" i="5"/>
  <c r="K52" i="5"/>
  <c r="K59" i="5"/>
  <c r="K46" i="5"/>
  <c r="K45" i="5"/>
  <c r="K41" i="5"/>
  <c r="K54" i="5"/>
  <c r="K50" i="5"/>
  <c r="K42" i="5"/>
  <c r="K34" i="5"/>
  <c r="K37" i="5"/>
  <c r="K2" i="5"/>
  <c r="W20" i="5"/>
  <c r="V20" i="5" s="1"/>
  <c r="W4" i="5"/>
  <c r="V4" i="5" s="1"/>
  <c r="W24" i="5"/>
  <c r="V24" i="5" s="1"/>
  <c r="W16" i="5"/>
  <c r="V16" i="5" s="1"/>
  <c r="W8" i="5"/>
  <c r="V8" i="5" s="1"/>
  <c r="W18" i="5"/>
  <c r="V18" i="5" s="1"/>
  <c r="W22" i="5"/>
  <c r="V22" i="5" s="1"/>
  <c r="W6" i="5"/>
  <c r="V6" i="5" s="1"/>
  <c r="W14" i="5"/>
  <c r="V14" i="5" s="1"/>
  <c r="S56" i="5"/>
  <c r="R56" i="5" s="1"/>
  <c r="W56" i="5"/>
  <c r="V56" i="5" s="1"/>
  <c r="O56" i="5"/>
  <c r="N56" i="5" s="1"/>
  <c r="S60" i="5"/>
  <c r="R60" i="5" s="1"/>
  <c r="W60" i="5"/>
  <c r="V60" i="5" s="1"/>
  <c r="O60" i="5"/>
  <c r="N60" i="5" s="1"/>
  <c r="S57" i="5"/>
  <c r="R57" i="5" s="1"/>
  <c r="W57" i="5"/>
  <c r="V57" i="5" s="1"/>
  <c r="O57" i="5"/>
  <c r="N57" i="5" s="1"/>
  <c r="S61" i="5"/>
  <c r="R61" i="5" s="1"/>
  <c r="W61" i="5"/>
  <c r="V61" i="5" s="1"/>
  <c r="O61" i="5"/>
  <c r="N61" i="5" s="1"/>
  <c r="S58" i="5"/>
  <c r="R58" i="5" s="1"/>
  <c r="W58" i="5"/>
  <c r="V58" i="5" s="1"/>
  <c r="O58" i="5"/>
  <c r="N58" i="5" s="1"/>
  <c r="S59" i="5"/>
  <c r="R59" i="5" s="1"/>
  <c r="W59" i="5"/>
  <c r="V59" i="5" s="1"/>
  <c r="O59" i="5"/>
  <c r="N59" i="5" s="1"/>
  <c r="S54" i="5"/>
  <c r="R54" i="5" s="1"/>
  <c r="O54" i="5"/>
  <c r="N54" i="5" s="1"/>
  <c r="W54" i="5"/>
  <c r="V54" i="5" s="1"/>
  <c r="S55" i="5"/>
  <c r="R55" i="5" s="1"/>
  <c r="O55" i="5"/>
  <c r="N55" i="5" s="1"/>
  <c r="W55" i="5"/>
  <c r="V55" i="5" s="1"/>
  <c r="S52" i="5"/>
  <c r="R52" i="5" s="1"/>
  <c r="W52" i="5"/>
  <c r="V52" i="5" s="1"/>
  <c r="O52" i="5"/>
  <c r="N52" i="5" s="1"/>
  <c r="S50" i="5"/>
  <c r="R50" i="5" s="1"/>
  <c r="W50" i="5"/>
  <c r="V50" i="5" s="1"/>
  <c r="O50" i="5"/>
  <c r="N50" i="5" s="1"/>
  <c r="S51" i="5"/>
  <c r="R51" i="5" s="1"/>
  <c r="W51" i="5"/>
  <c r="V51" i="5" s="1"/>
  <c r="O51" i="5"/>
  <c r="N51" i="5" s="1"/>
  <c r="S53" i="5"/>
  <c r="R53" i="5" s="1"/>
  <c r="O53" i="5"/>
  <c r="N53" i="5" s="1"/>
  <c r="W53" i="5"/>
  <c r="V53" i="5" s="1"/>
  <c r="S44" i="5"/>
  <c r="R44" i="5" s="1"/>
  <c r="W44" i="5"/>
  <c r="V44" i="5" s="1"/>
  <c r="O44" i="5"/>
  <c r="N44" i="5" s="1"/>
  <c r="S48" i="5"/>
  <c r="R48" i="5" s="1"/>
  <c r="W48" i="5"/>
  <c r="V48" i="5" s="1"/>
  <c r="O48" i="5"/>
  <c r="N48" i="5" s="1"/>
  <c r="S45" i="5"/>
  <c r="R45" i="5" s="1"/>
  <c r="W45" i="5"/>
  <c r="V45" i="5" s="1"/>
  <c r="O45" i="5"/>
  <c r="N45" i="5" s="1"/>
  <c r="S49" i="5"/>
  <c r="R49" i="5" s="1"/>
  <c r="W49" i="5"/>
  <c r="V49" i="5" s="1"/>
  <c r="O49" i="5"/>
  <c r="N49" i="5" s="1"/>
  <c r="S46" i="5"/>
  <c r="R46" i="5" s="1"/>
  <c r="W46" i="5"/>
  <c r="V46" i="5" s="1"/>
  <c r="O46" i="5"/>
  <c r="N46" i="5" s="1"/>
  <c r="S47" i="5"/>
  <c r="R47" i="5" s="1"/>
  <c r="W47" i="5"/>
  <c r="V47" i="5" s="1"/>
  <c r="O47" i="5"/>
  <c r="N47" i="5" s="1"/>
  <c r="S38" i="5"/>
  <c r="R38" i="5" s="1"/>
  <c r="O38" i="5"/>
  <c r="N38" i="5" s="1"/>
  <c r="W38" i="5"/>
  <c r="V38" i="5" s="1"/>
  <c r="S42" i="5"/>
  <c r="R42" i="5" s="1"/>
  <c r="O42" i="5"/>
  <c r="N42" i="5" s="1"/>
  <c r="W42" i="5"/>
  <c r="V42" i="5" s="1"/>
  <c r="S39" i="5"/>
  <c r="R39" i="5" s="1"/>
  <c r="O39" i="5"/>
  <c r="N39" i="5" s="1"/>
  <c r="W39" i="5"/>
  <c r="V39" i="5" s="1"/>
  <c r="S43" i="5"/>
  <c r="R43" i="5" s="1"/>
  <c r="O43" i="5"/>
  <c r="N43" i="5" s="1"/>
  <c r="W43" i="5"/>
  <c r="V43" i="5" s="1"/>
  <c r="S40" i="5"/>
  <c r="R40" i="5" s="1"/>
  <c r="O40" i="5"/>
  <c r="N40" i="5" s="1"/>
  <c r="W40" i="5"/>
  <c r="V40" i="5" s="1"/>
  <c r="S41" i="5"/>
  <c r="R41" i="5" s="1"/>
  <c r="W41" i="5"/>
  <c r="V41" i="5" s="1"/>
  <c r="O41" i="5"/>
  <c r="N41" i="5" s="1"/>
  <c r="S32" i="5"/>
  <c r="R32" i="5" s="1"/>
  <c r="W32" i="5"/>
  <c r="V32" i="5" s="1"/>
  <c r="O32" i="5"/>
  <c r="N32" i="5" s="1"/>
  <c r="O37" i="5"/>
  <c r="N37" i="5" s="1"/>
  <c r="S37" i="5"/>
  <c r="R37" i="5" s="1"/>
  <c r="W37" i="5"/>
  <c r="V37" i="5" s="1"/>
  <c r="W34" i="5"/>
  <c r="V34" i="5" s="1"/>
  <c r="O34" i="5"/>
  <c r="N34" i="5" s="1"/>
  <c r="S34" i="5"/>
  <c r="R34" i="5" s="1"/>
  <c r="S36" i="5"/>
  <c r="R36" i="5" s="1"/>
  <c r="W36" i="5"/>
  <c r="V36" i="5" s="1"/>
  <c r="O36" i="5"/>
  <c r="N36" i="5" s="1"/>
  <c r="O33" i="5"/>
  <c r="N33" i="5" s="1"/>
  <c r="S33" i="5"/>
  <c r="R33" i="5" s="1"/>
  <c r="W33" i="5"/>
  <c r="V33" i="5" s="1"/>
  <c r="S35" i="5"/>
  <c r="R35" i="5" s="1"/>
  <c r="W35" i="5"/>
  <c r="V35" i="5" s="1"/>
  <c r="O35" i="5"/>
  <c r="N35" i="5" s="1"/>
  <c r="W28" i="5"/>
  <c r="V28" i="5" s="1"/>
  <c r="O28" i="5"/>
  <c r="N28" i="5" s="1"/>
  <c r="S28" i="5"/>
  <c r="R28" i="5" s="1"/>
  <c r="S26" i="5"/>
  <c r="R26" i="5" s="1"/>
  <c r="W26" i="5"/>
  <c r="V26" i="5" s="1"/>
  <c r="O26" i="5"/>
  <c r="N26" i="5" s="1"/>
  <c r="S30" i="5"/>
  <c r="R30" i="5" s="1"/>
  <c r="W30" i="5"/>
  <c r="V30" i="5" s="1"/>
  <c r="O30" i="5"/>
  <c r="N30" i="5" s="1"/>
  <c r="W27" i="5"/>
  <c r="V27" i="5" s="1"/>
  <c r="O27" i="5"/>
  <c r="N27" i="5" s="1"/>
  <c r="S27" i="5"/>
  <c r="R27" i="5" s="1"/>
  <c r="W31" i="5"/>
  <c r="V31" i="5" s="1"/>
  <c r="O31" i="5"/>
  <c r="N31" i="5" s="1"/>
  <c r="S31" i="5"/>
  <c r="R31" i="5" s="1"/>
  <c r="S29" i="5"/>
  <c r="R29" i="5" s="1"/>
  <c r="W29" i="5"/>
  <c r="V29" i="5" s="1"/>
  <c r="O29" i="5"/>
  <c r="N29" i="5" s="1"/>
  <c r="W7" i="5"/>
  <c r="V7" i="5" s="1"/>
  <c r="S7" i="5"/>
  <c r="R7" i="5" s="1"/>
  <c r="W21" i="5"/>
  <c r="V21" i="5" s="1"/>
  <c r="S21" i="5"/>
  <c r="R21" i="5" s="1"/>
  <c r="W23" i="5"/>
  <c r="V23" i="5" s="1"/>
  <c r="S23" i="5"/>
  <c r="R23" i="5" s="1"/>
  <c r="W3" i="5"/>
  <c r="V3" i="5" s="1"/>
  <c r="S3" i="5"/>
  <c r="R3" i="5" s="1"/>
  <c r="W25" i="5"/>
  <c r="V25" i="5" s="1"/>
  <c r="S25" i="5"/>
  <c r="R25" i="5" s="1"/>
  <c r="W5" i="5"/>
  <c r="V5" i="5" s="1"/>
  <c r="S5" i="5"/>
  <c r="R5" i="5" s="1"/>
  <c r="S4" i="5"/>
  <c r="R4" i="5" s="1"/>
  <c r="S6" i="5"/>
  <c r="R6" i="5" s="1"/>
  <c r="S20" i="5"/>
  <c r="R20" i="5" s="1"/>
  <c r="S22" i="5"/>
  <c r="R22" i="5" s="1"/>
  <c r="S24" i="5"/>
  <c r="R24" i="5" s="1"/>
  <c r="O20" i="5"/>
  <c r="N20" i="5" s="1"/>
  <c r="O21" i="5"/>
  <c r="N21" i="5" s="1"/>
  <c r="O22" i="5"/>
  <c r="N22" i="5" s="1"/>
  <c r="O23" i="5"/>
  <c r="N23" i="5" s="1"/>
  <c r="O24" i="5"/>
  <c r="N24" i="5" s="1"/>
  <c r="O25" i="5"/>
  <c r="N25" i="5" s="1"/>
  <c r="W15" i="5"/>
  <c r="V15" i="5" s="1"/>
  <c r="S15" i="5"/>
  <c r="R15" i="5" s="1"/>
  <c r="W17" i="5"/>
  <c r="V17" i="5" s="1"/>
  <c r="S17" i="5"/>
  <c r="R17" i="5" s="1"/>
  <c r="W19" i="5"/>
  <c r="V19" i="5" s="1"/>
  <c r="S19" i="5"/>
  <c r="R19" i="5" s="1"/>
  <c r="S16" i="5"/>
  <c r="R16" i="5" s="1"/>
  <c r="S18" i="5"/>
  <c r="R18" i="5" s="1"/>
  <c r="S14" i="5"/>
  <c r="R14" i="5" s="1"/>
  <c r="O14" i="5"/>
  <c r="N14" i="5" s="1"/>
  <c r="O15" i="5"/>
  <c r="N15" i="5" s="1"/>
  <c r="O16" i="5"/>
  <c r="N16" i="5" s="1"/>
  <c r="O17" i="5"/>
  <c r="N17" i="5" s="1"/>
  <c r="O18" i="5"/>
  <c r="N18" i="5" s="1"/>
  <c r="O19" i="5"/>
  <c r="N19" i="5" s="1"/>
  <c r="W9" i="5"/>
  <c r="V9" i="5" s="1"/>
  <c r="S9" i="5"/>
  <c r="R9" i="5" s="1"/>
  <c r="W10" i="5"/>
  <c r="V10" i="5" s="1"/>
  <c r="S10" i="5"/>
  <c r="R10" i="5" s="1"/>
  <c r="W11" i="5"/>
  <c r="V11" i="5" s="1"/>
  <c r="S11" i="5"/>
  <c r="R11" i="5" s="1"/>
  <c r="W12" i="5"/>
  <c r="V12" i="5" s="1"/>
  <c r="S12" i="5"/>
  <c r="R12" i="5" s="1"/>
  <c r="W13" i="5"/>
  <c r="V13" i="5" s="1"/>
  <c r="S13" i="5"/>
  <c r="R13" i="5" s="1"/>
  <c r="S8" i="5"/>
  <c r="R8" i="5" s="1"/>
  <c r="O8" i="5"/>
  <c r="N8" i="5" s="1"/>
  <c r="O9" i="5"/>
  <c r="N9" i="5" s="1"/>
  <c r="O10" i="5"/>
  <c r="N10" i="5" s="1"/>
  <c r="O11" i="5"/>
  <c r="N11" i="5" s="1"/>
  <c r="O12" i="5"/>
  <c r="N12" i="5" s="1"/>
  <c r="O13" i="5"/>
  <c r="N13" i="5" s="1"/>
  <c r="O7" i="5"/>
  <c r="N7" i="5" s="1"/>
  <c r="O6" i="5"/>
  <c r="N6" i="5" s="1"/>
  <c r="O5" i="5"/>
  <c r="N5" i="5" s="1"/>
  <c r="O4" i="5"/>
  <c r="N4" i="5" s="1"/>
  <c r="O3" i="5"/>
  <c r="N3" i="5" s="1"/>
  <c r="S2" i="5"/>
  <c r="R2" i="5" s="1"/>
  <c r="W2" i="5"/>
  <c r="V2" i="5" s="1"/>
  <c r="O2" i="5"/>
  <c r="N2" i="5" s="1"/>
</calcChain>
</file>

<file path=xl/sharedStrings.xml><?xml version="1.0" encoding="utf-8"?>
<sst xmlns="http://schemas.openxmlformats.org/spreadsheetml/2006/main" count="744" uniqueCount="147">
  <si>
    <t>company_id</t>
  </si>
  <si>
    <t>sprint_id</t>
  </si>
  <si>
    <t>sprint_name</t>
  </si>
  <si>
    <t>sprint_status</t>
  </si>
  <si>
    <t>sprint_scrum_master</t>
  </si>
  <si>
    <t>sprint_team_leader</t>
  </si>
  <si>
    <t>sprint_team_members</t>
  </si>
  <si>
    <t>is_active</t>
  </si>
  <si>
    <t>sprint_completed_on</t>
  </si>
  <si>
    <t>sprint_started_on</t>
  </si>
  <si>
    <t>ABC_Co</t>
  </si>
  <si>
    <t>Sprint 1</t>
  </si>
  <si>
    <t>Completed</t>
  </si>
  <si>
    <t>elliotm</t>
  </si>
  <si>
    <t>rhysl</t>
  </si>
  <si>
    <t>Sprint 5</t>
  </si>
  <si>
    <t>Ongoing</t>
  </si>
  <si>
    <t>["mayag", "rebeccar", "ering"]</t>
  </si>
  <si>
    <t>Sprint 2</t>
  </si>
  <si>
    <t>coreya</t>
  </si>
  <si>
    <t>owenw</t>
  </si>
  <si>
    <t>["ewank", "dylanm", "danielb"]</t>
  </si>
  <si>
    <t>Sprint 3</t>
  </si>
  <si>
    <t>daniell</t>
  </si>
  <si>
    <t>["sebastiana", "michaela", "abbieh"]</t>
  </si>
  <si>
    <t>Sprint 4</t>
  </si>
  <si>
    <t>Hold</t>
  </si>
  <si>
    <t>alishai</t>
  </si>
  <si>
    <t>["jackc", "finleyg", "skyet"]</t>
  </si>
  <si>
    <t>Sprint 6</t>
  </si>
  <si>
    <t>Sprint 7</t>
  </si>
  <si>
    <t>Sprint 8</t>
  </si>
  <si>
    <t>Sprint 9</t>
  </si>
  <si>
    <t>Sprint 10</t>
  </si>
  <si>
    <t>Planned</t>
  </si>
  <si>
    <t>user_id</t>
  </si>
  <si>
    <t>user_name</t>
  </si>
  <si>
    <t>user_full_name</t>
  </si>
  <si>
    <t>user_active_email</t>
  </si>
  <si>
    <t>user_active_password</t>
  </si>
  <si>
    <t>user_role</t>
  </si>
  <si>
    <t>supervisor</t>
  </si>
  <si>
    <t>user_scrum_master</t>
  </si>
  <si>
    <t>is_acive</t>
  </si>
  <si>
    <t>admin</t>
  </si>
  <si>
    <t>Super Admin</t>
  </si>
  <si>
    <t>eiapplication06@gmail.com</t>
  </si>
  <si>
    <t>abc123</t>
  </si>
  <si>
    <t>None</t>
  </si>
  <si>
    <t>alen</t>
  </si>
  <si>
    <t>Alen David</t>
  </si>
  <si>
    <t>def123</t>
  </si>
  <si>
    <t>Admin</t>
  </si>
  <si>
    <t>Elliot Miller</t>
  </si>
  <si>
    <t>Scrum Master</t>
  </si>
  <si>
    <t>Corey Ali</t>
  </si>
  <si>
    <t>def124</t>
  </si>
  <si>
    <t>Rhys Lees</t>
  </si>
  <si>
    <t>def125</t>
  </si>
  <si>
    <t>Team Leader</t>
  </si>
  <si>
    <t>Owen Wall</t>
  </si>
  <si>
    <t>def126</t>
  </si>
  <si>
    <t>Daniel Leonard</t>
  </si>
  <si>
    <t>def127</t>
  </si>
  <si>
    <t>Alisha Iqbal</t>
  </si>
  <si>
    <t>def128</t>
  </si>
  <si>
    <t>mayag</t>
  </si>
  <si>
    <t>Maya Gray</t>
  </si>
  <si>
    <t>def129</t>
  </si>
  <si>
    <t>Team Member</t>
  </si>
  <si>
    <t>rebeccar</t>
  </si>
  <si>
    <t>Rebecca Robertson</t>
  </si>
  <si>
    <t>def130</t>
  </si>
  <si>
    <t>ering</t>
  </si>
  <si>
    <t>Erin Giles</t>
  </si>
  <si>
    <t>def131</t>
  </si>
  <si>
    <t>ewank</t>
  </si>
  <si>
    <t>Ewan Khan</t>
  </si>
  <si>
    <t>def132</t>
  </si>
  <si>
    <t>dylanm</t>
  </si>
  <si>
    <t>Dylan Morley</t>
  </si>
  <si>
    <t>def133</t>
  </si>
  <si>
    <t>danielb</t>
  </si>
  <si>
    <t>Daniel Brookes</t>
  </si>
  <si>
    <t>def134</t>
  </si>
  <si>
    <t>sebastiana</t>
  </si>
  <si>
    <t>Sebastian Atkins</t>
  </si>
  <si>
    <t>def135</t>
  </si>
  <si>
    <t>michaela</t>
  </si>
  <si>
    <t>Michael Akhtar</t>
  </si>
  <si>
    <t>def136</t>
  </si>
  <si>
    <t>abbieh</t>
  </si>
  <si>
    <t>Abbie Hudson</t>
  </si>
  <si>
    <t>def137</t>
  </si>
  <si>
    <t>jackc</t>
  </si>
  <si>
    <t>Jack Cox</t>
  </si>
  <si>
    <t>def138</t>
  </si>
  <si>
    <t>finleyg</t>
  </si>
  <si>
    <t>Finley Gray</t>
  </si>
  <si>
    <t>def139</t>
  </si>
  <si>
    <t>skyet</t>
  </si>
  <si>
    <t>Skye Talbot</t>
  </si>
  <si>
    <t>def140</t>
  </si>
  <si>
    <t>question_id</t>
  </si>
  <si>
    <t>tracker_id</t>
  </si>
  <si>
    <t>question</t>
  </si>
  <si>
    <t>question_category</t>
  </si>
  <si>
    <t>answer_type</t>
  </si>
  <si>
    <t>min_value</t>
  </si>
  <si>
    <t>max_value</t>
  </si>
  <si>
    <t>Stand-Up</t>
  </si>
  <si>
    <t>Please state how you feel at Present.</t>
  </si>
  <si>
    <t>Emotional State</t>
  </si>
  <si>
    <t>Scale</t>
  </si>
  <si>
    <t>How would you say your emotional responses were perceived by team members at the standup?</t>
  </si>
  <si>
    <t>Self Awareness</t>
  </si>
  <si>
    <t>How would you rate your ability to manage your emotions at the stand-up?</t>
  </si>
  <si>
    <t>Self Regulation</t>
  </si>
  <si>
    <t>How would you rate your emotional ability to understand the key discussion points of the meeting?</t>
  </si>
  <si>
    <t>Social Awareness</t>
  </si>
  <si>
    <t>How well do you think you understood and agreed with others' opinions at the stand-up?</t>
  </si>
  <si>
    <t>Empathy</t>
  </si>
  <si>
    <t>What is your present level of motivation?</t>
  </si>
  <si>
    <t>Motivation</t>
  </si>
  <si>
    <t>Review</t>
  </si>
  <si>
    <t>entered_user_id</t>
  </si>
  <si>
    <t>entered_user_name</t>
  </si>
  <si>
    <t>entered_value</t>
  </si>
  <si>
    <t>scrum_master</t>
  </si>
  <si>
    <t>scrum_master_entry_status</t>
  </si>
  <si>
    <t>scrum_master_entry_value</t>
  </si>
  <si>
    <t>scrum_master_updated_on</t>
  </si>
  <si>
    <t>team_leader</t>
  </si>
  <si>
    <t>team_leader_entry_status</t>
  </si>
  <si>
    <t>team_leader_entry_value</t>
  </si>
  <si>
    <t>team_leader_updated_on</t>
  </si>
  <si>
    <t>team_member</t>
  </si>
  <si>
    <t>team_member_entry_status</t>
  </si>
  <si>
    <t>team_member_entry_value</t>
  </si>
  <si>
    <t>team_member_updated_on</t>
  </si>
  <si>
    <t>entered_on</t>
  </si>
  <si>
    <t>approval_levels</t>
  </si>
  <si>
    <t>Retro</t>
  </si>
  <si>
    <t>excel_retro_member_for_the_sprint</t>
  </si>
  <si>
    <t>value</t>
  </si>
  <si>
    <t>submitted_on</t>
  </si>
  <si>
    <t>finalized_value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</si>
</sst>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365C-C908-4829-A61D-701DC9ECC82F}">
  <sheetPr>
    <tabColor rgb="FFFF0000"/>
  </sheetPr>
  <dimension ref="A1:K11"/>
  <sheetViews>
    <sheetView workbookViewId="0">
      <selection activeCell="E12" sqref="E12"/>
    </sheetView>
  </sheetViews>
  <sheetFormatPr defaultRowHeight="15" x14ac:dyDescent="0.25"/>
  <cols>
    <col min="1" max="1" width="13.85546875" customWidth="1"/>
    <col min="2" max="2" width="11" customWidth="1"/>
    <col min="3" max="3" width="14.28515625" customWidth="1"/>
    <col min="4" max="4" width="14.85546875" customWidth="1"/>
    <col min="5" max="5" width="32.140625" style="3" bestFit="1" customWidth="1"/>
    <col min="6" max="6" width="22" customWidth="1"/>
    <col min="7" max="7" width="20.42578125" customWidth="1"/>
    <col min="8" max="8" width="33.42578125" bestFit="1" customWidth="1"/>
    <col min="9" max="9" width="11" customWidth="1"/>
    <col min="10" max="10" width="22.140625" style="1" customWidth="1"/>
    <col min="11" max="11" width="18.85546875" style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143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</row>
    <row r="2" spans="1:11" x14ac:dyDescent="0.25">
      <c r="A2" t="s">
        <v>10</v>
      </c>
      <c r="B2">
        <v>30001</v>
      </c>
      <c r="C2" t="s">
        <v>11</v>
      </c>
      <c r="D2" t="s">
        <v>12</v>
      </c>
      <c r="E2" s="2" t="s">
        <v>66</v>
      </c>
      <c r="F2" t="s">
        <v>13</v>
      </c>
      <c r="G2" t="s">
        <v>14</v>
      </c>
      <c r="H2" t="s">
        <v>17</v>
      </c>
      <c r="I2" t="b">
        <v>1</v>
      </c>
      <c r="J2" s="1">
        <v>45160.797777777778</v>
      </c>
      <c r="K2" s="1">
        <v>45066.797777777778</v>
      </c>
    </row>
    <row r="3" spans="1:11" x14ac:dyDescent="0.25">
      <c r="A3" t="s">
        <v>10</v>
      </c>
      <c r="B3">
        <v>30002</v>
      </c>
      <c r="C3" t="s">
        <v>18</v>
      </c>
      <c r="D3" t="s">
        <v>12</v>
      </c>
      <c r="E3" s="2" t="s">
        <v>76</v>
      </c>
      <c r="F3" t="s">
        <v>19</v>
      </c>
      <c r="G3" t="s">
        <v>20</v>
      </c>
      <c r="H3" t="s">
        <v>21</v>
      </c>
      <c r="I3" t="b">
        <v>1</v>
      </c>
      <c r="J3" s="1">
        <v>45344.797777777778</v>
      </c>
      <c r="K3" s="1">
        <v>45301.797777777778</v>
      </c>
    </row>
    <row r="4" spans="1:11" x14ac:dyDescent="0.25">
      <c r="A4" t="s">
        <v>10</v>
      </c>
      <c r="B4">
        <v>30003</v>
      </c>
      <c r="C4" t="s">
        <v>22</v>
      </c>
      <c r="D4" t="s">
        <v>12</v>
      </c>
      <c r="E4" s="2" t="s">
        <v>85</v>
      </c>
      <c r="F4" t="s">
        <v>13</v>
      </c>
      <c r="G4" t="s">
        <v>23</v>
      </c>
      <c r="H4" t="s">
        <v>24</v>
      </c>
      <c r="I4" t="b">
        <v>1</v>
      </c>
      <c r="J4" s="1">
        <v>45526.797777777778</v>
      </c>
      <c r="K4" s="1">
        <v>45373.797777777778</v>
      </c>
    </row>
    <row r="5" spans="1:11" x14ac:dyDescent="0.25">
      <c r="A5" t="s">
        <v>10</v>
      </c>
      <c r="B5">
        <v>30004</v>
      </c>
      <c r="C5" t="s">
        <v>25</v>
      </c>
      <c r="D5" t="s">
        <v>26</v>
      </c>
      <c r="E5" s="2" t="s">
        <v>94</v>
      </c>
      <c r="F5" t="s">
        <v>19</v>
      </c>
      <c r="G5" t="s">
        <v>27</v>
      </c>
      <c r="H5" t="s">
        <v>28</v>
      </c>
      <c r="I5" t="b">
        <v>1</v>
      </c>
      <c r="K5" s="1">
        <v>45208.797777777778</v>
      </c>
    </row>
    <row r="6" spans="1:11" x14ac:dyDescent="0.25">
      <c r="A6" t="s">
        <v>10</v>
      </c>
      <c r="B6">
        <v>30005</v>
      </c>
      <c r="C6" t="s">
        <v>15</v>
      </c>
      <c r="D6" t="s">
        <v>16</v>
      </c>
      <c r="E6" s="2" t="s">
        <v>70</v>
      </c>
      <c r="F6" t="s">
        <v>13</v>
      </c>
      <c r="G6" t="s">
        <v>14</v>
      </c>
      <c r="H6" t="s">
        <v>17</v>
      </c>
      <c r="I6" t="b">
        <v>1</v>
      </c>
      <c r="K6" s="1">
        <v>45444.797777777778</v>
      </c>
    </row>
    <row r="7" spans="1:11" x14ac:dyDescent="0.25">
      <c r="A7" t="s">
        <v>10</v>
      </c>
      <c r="B7">
        <v>30006</v>
      </c>
      <c r="C7" t="s">
        <v>29</v>
      </c>
      <c r="D7" t="s">
        <v>16</v>
      </c>
      <c r="E7" s="2" t="s">
        <v>97</v>
      </c>
      <c r="F7" t="s">
        <v>19</v>
      </c>
      <c r="G7" t="s">
        <v>27</v>
      </c>
      <c r="H7" t="s">
        <v>28</v>
      </c>
      <c r="I7" t="b">
        <v>1</v>
      </c>
      <c r="K7" s="1">
        <v>45394.797777777778</v>
      </c>
    </row>
    <row r="8" spans="1:11" x14ac:dyDescent="0.25">
      <c r="A8" t="s">
        <v>10</v>
      </c>
      <c r="B8">
        <v>30007</v>
      </c>
      <c r="C8" t="s">
        <v>30</v>
      </c>
      <c r="D8" t="s">
        <v>26</v>
      </c>
      <c r="E8" s="2" t="s">
        <v>88</v>
      </c>
      <c r="F8" t="s">
        <v>13</v>
      </c>
      <c r="G8" t="s">
        <v>23</v>
      </c>
      <c r="H8" t="s">
        <v>24</v>
      </c>
      <c r="I8" t="b">
        <v>1</v>
      </c>
      <c r="K8" s="1">
        <v>45311.797777777778</v>
      </c>
    </row>
    <row r="9" spans="1:11" x14ac:dyDescent="0.25">
      <c r="A9" t="s">
        <v>10</v>
      </c>
      <c r="B9">
        <v>30008</v>
      </c>
      <c r="C9" t="s">
        <v>31</v>
      </c>
      <c r="D9" t="s">
        <v>16</v>
      </c>
      <c r="E9" s="2" t="s">
        <v>100</v>
      </c>
      <c r="F9" t="s">
        <v>19</v>
      </c>
      <c r="G9" t="s">
        <v>27</v>
      </c>
      <c r="H9" t="s">
        <v>28</v>
      </c>
      <c r="I9" t="b">
        <v>1</v>
      </c>
      <c r="K9" s="1">
        <v>45413.797777777778</v>
      </c>
    </row>
    <row r="10" spans="1:11" x14ac:dyDescent="0.25">
      <c r="A10" t="s">
        <v>10</v>
      </c>
      <c r="B10">
        <v>30009</v>
      </c>
      <c r="C10" t="s">
        <v>32</v>
      </c>
      <c r="D10" t="s">
        <v>16</v>
      </c>
      <c r="E10" s="2" t="s">
        <v>79</v>
      </c>
      <c r="F10" t="s">
        <v>19</v>
      </c>
      <c r="G10" t="s">
        <v>20</v>
      </c>
      <c r="H10" t="s">
        <v>21</v>
      </c>
      <c r="I10" t="b">
        <v>1</v>
      </c>
      <c r="K10" s="1">
        <v>45359.797777777778</v>
      </c>
    </row>
    <row r="11" spans="1:11" x14ac:dyDescent="0.25">
      <c r="A11" t="s">
        <v>10</v>
      </c>
      <c r="B11">
        <v>30010</v>
      </c>
      <c r="C11" t="s">
        <v>33</v>
      </c>
      <c r="D11" t="s">
        <v>34</v>
      </c>
      <c r="E11" s="2" t="s">
        <v>91</v>
      </c>
      <c r="F11" t="s">
        <v>13</v>
      </c>
      <c r="G11" t="s">
        <v>23</v>
      </c>
      <c r="H11" t="s">
        <v>24</v>
      </c>
      <c r="I1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EB5A-CB1D-44BE-B094-7A1C18BDAA29}">
  <sheetPr>
    <tabColor rgb="FFFF0000"/>
  </sheetPr>
  <dimension ref="A1:J21"/>
  <sheetViews>
    <sheetView workbookViewId="0">
      <selection activeCell="C2" sqref="C2"/>
    </sheetView>
  </sheetViews>
  <sheetFormatPr defaultRowHeight="15" x14ac:dyDescent="0.25"/>
  <cols>
    <col min="1" max="1" width="7.42578125" bestFit="1" customWidth="1"/>
    <col min="2" max="2" width="11.7109375" bestFit="1" customWidth="1"/>
    <col min="3" max="3" width="10.85546875" bestFit="1" customWidth="1"/>
    <col min="4" max="4" width="18.140625" bestFit="1" customWidth="1"/>
    <col min="5" max="5" width="26.42578125" bestFit="1" customWidth="1"/>
    <col min="6" max="6" width="20.7109375" bestFit="1" customWidth="1"/>
    <col min="7" max="7" width="13.5703125" bestFit="1" customWidth="1"/>
    <col min="8" max="8" width="10.28515625" bestFit="1" customWidth="1"/>
    <col min="9" max="9" width="18.5703125" bestFit="1" customWidth="1"/>
    <col min="10" max="10" width="8" bestFit="1" customWidth="1"/>
  </cols>
  <sheetData>
    <row r="1" spans="1:10" x14ac:dyDescent="0.25">
      <c r="A1" t="s">
        <v>35</v>
      </c>
      <c r="B1" t="s">
        <v>0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</row>
    <row r="2" spans="1:10" x14ac:dyDescent="0.25">
      <c r="A2">
        <v>10001</v>
      </c>
      <c r="B2" t="s">
        <v>10</v>
      </c>
      <c r="C2" t="s">
        <v>44</v>
      </c>
      <c r="D2" t="s">
        <v>45</v>
      </c>
      <c r="E2" t="s">
        <v>46</v>
      </c>
      <c r="F2" t="s">
        <v>47</v>
      </c>
      <c r="G2" t="s">
        <v>45</v>
      </c>
      <c r="H2" t="s">
        <v>48</v>
      </c>
      <c r="I2" t="s">
        <v>48</v>
      </c>
      <c r="J2" t="b">
        <v>1</v>
      </c>
    </row>
    <row r="3" spans="1:10" x14ac:dyDescent="0.25">
      <c r="A3">
        <v>10002</v>
      </c>
      <c r="B3" t="s">
        <v>10</v>
      </c>
      <c r="C3" t="s">
        <v>49</v>
      </c>
      <c r="D3" t="s">
        <v>50</v>
      </c>
      <c r="E3" t="s">
        <v>46</v>
      </c>
      <c r="F3" t="s">
        <v>51</v>
      </c>
      <c r="G3" t="s">
        <v>52</v>
      </c>
      <c r="H3" t="s">
        <v>48</v>
      </c>
      <c r="I3" t="s">
        <v>48</v>
      </c>
      <c r="J3" t="b">
        <v>1</v>
      </c>
    </row>
    <row r="4" spans="1:10" x14ac:dyDescent="0.25">
      <c r="A4">
        <v>10003</v>
      </c>
      <c r="B4" t="s">
        <v>10</v>
      </c>
      <c r="C4" t="s">
        <v>13</v>
      </c>
      <c r="D4" t="s">
        <v>53</v>
      </c>
      <c r="E4" t="s">
        <v>46</v>
      </c>
      <c r="F4" t="s">
        <v>51</v>
      </c>
      <c r="G4" t="s">
        <v>54</v>
      </c>
      <c r="H4" t="s">
        <v>48</v>
      </c>
      <c r="I4" t="s">
        <v>48</v>
      </c>
      <c r="J4" t="b">
        <v>1</v>
      </c>
    </row>
    <row r="5" spans="1:10" x14ac:dyDescent="0.25">
      <c r="A5">
        <v>10004</v>
      </c>
      <c r="B5" t="s">
        <v>10</v>
      </c>
      <c r="C5" t="s">
        <v>19</v>
      </c>
      <c r="D5" t="s">
        <v>55</v>
      </c>
      <c r="E5" t="s">
        <v>46</v>
      </c>
      <c r="F5" t="s">
        <v>56</v>
      </c>
      <c r="G5" t="s">
        <v>54</v>
      </c>
      <c r="H5" t="s">
        <v>48</v>
      </c>
      <c r="I5" t="s">
        <v>48</v>
      </c>
      <c r="J5" t="b">
        <v>1</v>
      </c>
    </row>
    <row r="6" spans="1:10" x14ac:dyDescent="0.25">
      <c r="A6">
        <v>10005</v>
      </c>
      <c r="B6" t="s">
        <v>10</v>
      </c>
      <c r="C6" t="s">
        <v>14</v>
      </c>
      <c r="D6" t="s">
        <v>57</v>
      </c>
      <c r="E6" t="s">
        <v>46</v>
      </c>
      <c r="F6" t="s">
        <v>58</v>
      </c>
      <c r="G6" t="s">
        <v>59</v>
      </c>
      <c r="H6" t="s">
        <v>13</v>
      </c>
      <c r="I6" t="s">
        <v>13</v>
      </c>
      <c r="J6" t="b">
        <v>1</v>
      </c>
    </row>
    <row r="7" spans="1:10" x14ac:dyDescent="0.25">
      <c r="A7">
        <v>10006</v>
      </c>
      <c r="B7" t="s">
        <v>10</v>
      </c>
      <c r="C7" t="s">
        <v>20</v>
      </c>
      <c r="D7" t="s">
        <v>60</v>
      </c>
      <c r="E7" t="s">
        <v>46</v>
      </c>
      <c r="F7" t="s">
        <v>61</v>
      </c>
      <c r="G7" t="s">
        <v>59</v>
      </c>
      <c r="H7" t="s">
        <v>13</v>
      </c>
      <c r="I7" t="s">
        <v>13</v>
      </c>
      <c r="J7" t="b">
        <v>1</v>
      </c>
    </row>
    <row r="8" spans="1:10" x14ac:dyDescent="0.25">
      <c r="A8">
        <v>10007</v>
      </c>
      <c r="B8" t="s">
        <v>10</v>
      </c>
      <c r="C8" t="s">
        <v>23</v>
      </c>
      <c r="D8" t="s">
        <v>62</v>
      </c>
      <c r="E8" t="s">
        <v>46</v>
      </c>
      <c r="F8" t="s">
        <v>63</v>
      </c>
      <c r="G8" t="s">
        <v>59</v>
      </c>
      <c r="H8" t="s">
        <v>19</v>
      </c>
      <c r="I8" t="s">
        <v>19</v>
      </c>
      <c r="J8" t="b">
        <v>1</v>
      </c>
    </row>
    <row r="9" spans="1:10" x14ac:dyDescent="0.25">
      <c r="A9">
        <v>10008</v>
      </c>
      <c r="B9" t="s">
        <v>10</v>
      </c>
      <c r="C9" t="s">
        <v>27</v>
      </c>
      <c r="D9" t="s">
        <v>64</v>
      </c>
      <c r="E9" t="s">
        <v>46</v>
      </c>
      <c r="F9" t="s">
        <v>65</v>
      </c>
      <c r="G9" t="s">
        <v>59</v>
      </c>
      <c r="H9" t="s">
        <v>19</v>
      </c>
      <c r="I9" t="s">
        <v>19</v>
      </c>
      <c r="J9" t="b">
        <v>1</v>
      </c>
    </row>
    <row r="10" spans="1:10" x14ac:dyDescent="0.25">
      <c r="A10">
        <v>10009</v>
      </c>
      <c r="B10" t="s">
        <v>10</v>
      </c>
      <c r="C10" t="s">
        <v>66</v>
      </c>
      <c r="D10" t="s">
        <v>67</v>
      </c>
      <c r="E10" t="s">
        <v>46</v>
      </c>
      <c r="F10" t="s">
        <v>68</v>
      </c>
      <c r="G10" t="s">
        <v>69</v>
      </c>
      <c r="H10" t="s">
        <v>14</v>
      </c>
      <c r="I10" t="s">
        <v>13</v>
      </c>
      <c r="J10" t="b">
        <v>1</v>
      </c>
    </row>
    <row r="11" spans="1:10" x14ac:dyDescent="0.25">
      <c r="A11">
        <v>10010</v>
      </c>
      <c r="B11" t="s">
        <v>10</v>
      </c>
      <c r="C11" t="s">
        <v>70</v>
      </c>
      <c r="D11" t="s">
        <v>71</v>
      </c>
      <c r="E11" t="s">
        <v>46</v>
      </c>
      <c r="F11" t="s">
        <v>72</v>
      </c>
      <c r="G11" t="s">
        <v>69</v>
      </c>
      <c r="H11" t="s">
        <v>14</v>
      </c>
      <c r="I11" t="s">
        <v>13</v>
      </c>
      <c r="J11" t="b">
        <v>1</v>
      </c>
    </row>
    <row r="12" spans="1:10" x14ac:dyDescent="0.25">
      <c r="A12">
        <v>10011</v>
      </c>
      <c r="B12" t="s">
        <v>10</v>
      </c>
      <c r="C12" t="s">
        <v>73</v>
      </c>
      <c r="D12" t="s">
        <v>74</v>
      </c>
      <c r="E12" t="s">
        <v>46</v>
      </c>
      <c r="F12" t="s">
        <v>75</v>
      </c>
      <c r="G12" t="s">
        <v>69</v>
      </c>
      <c r="H12" t="s">
        <v>14</v>
      </c>
      <c r="I12" t="s">
        <v>13</v>
      </c>
      <c r="J12" t="b">
        <v>1</v>
      </c>
    </row>
    <row r="13" spans="1:10" x14ac:dyDescent="0.25">
      <c r="A13">
        <v>10012</v>
      </c>
      <c r="B13" t="s">
        <v>10</v>
      </c>
      <c r="C13" t="s">
        <v>76</v>
      </c>
      <c r="D13" t="s">
        <v>77</v>
      </c>
      <c r="E13" t="s">
        <v>46</v>
      </c>
      <c r="F13" t="s">
        <v>78</v>
      </c>
      <c r="G13" t="s">
        <v>69</v>
      </c>
      <c r="H13" t="s">
        <v>20</v>
      </c>
      <c r="I13" t="s">
        <v>13</v>
      </c>
      <c r="J13" t="b">
        <v>1</v>
      </c>
    </row>
    <row r="14" spans="1:10" x14ac:dyDescent="0.25">
      <c r="A14">
        <v>10013</v>
      </c>
      <c r="B14" t="s">
        <v>10</v>
      </c>
      <c r="C14" t="s">
        <v>79</v>
      </c>
      <c r="D14" t="s">
        <v>80</v>
      </c>
      <c r="E14" t="s">
        <v>46</v>
      </c>
      <c r="F14" t="s">
        <v>81</v>
      </c>
      <c r="G14" t="s">
        <v>69</v>
      </c>
      <c r="H14" t="s">
        <v>20</v>
      </c>
      <c r="I14" t="s">
        <v>13</v>
      </c>
      <c r="J14" t="b">
        <v>1</v>
      </c>
    </row>
    <row r="15" spans="1:10" x14ac:dyDescent="0.25">
      <c r="A15">
        <v>10014</v>
      </c>
      <c r="B15" t="s">
        <v>10</v>
      </c>
      <c r="C15" t="s">
        <v>82</v>
      </c>
      <c r="D15" t="s">
        <v>83</v>
      </c>
      <c r="E15" t="s">
        <v>46</v>
      </c>
      <c r="F15" t="s">
        <v>84</v>
      </c>
      <c r="G15" t="s">
        <v>69</v>
      </c>
      <c r="H15" t="s">
        <v>20</v>
      </c>
      <c r="I15" t="s">
        <v>13</v>
      </c>
      <c r="J15" t="b">
        <v>1</v>
      </c>
    </row>
    <row r="16" spans="1:10" x14ac:dyDescent="0.25">
      <c r="A16">
        <v>10015</v>
      </c>
      <c r="B16" t="s">
        <v>10</v>
      </c>
      <c r="C16" t="s">
        <v>85</v>
      </c>
      <c r="D16" t="s">
        <v>86</v>
      </c>
      <c r="E16" t="s">
        <v>46</v>
      </c>
      <c r="F16" t="s">
        <v>87</v>
      </c>
      <c r="G16" t="s">
        <v>69</v>
      </c>
      <c r="H16" t="s">
        <v>23</v>
      </c>
      <c r="I16" t="s">
        <v>19</v>
      </c>
      <c r="J16" t="b">
        <v>1</v>
      </c>
    </row>
    <row r="17" spans="1:10" x14ac:dyDescent="0.25">
      <c r="A17">
        <v>10016</v>
      </c>
      <c r="B17" t="s">
        <v>10</v>
      </c>
      <c r="C17" t="s">
        <v>88</v>
      </c>
      <c r="D17" t="s">
        <v>89</v>
      </c>
      <c r="E17" t="s">
        <v>46</v>
      </c>
      <c r="F17" t="s">
        <v>90</v>
      </c>
      <c r="G17" t="s">
        <v>69</v>
      </c>
      <c r="H17" t="s">
        <v>23</v>
      </c>
      <c r="I17" t="s">
        <v>19</v>
      </c>
      <c r="J17" t="b">
        <v>1</v>
      </c>
    </row>
    <row r="18" spans="1:10" x14ac:dyDescent="0.25">
      <c r="A18">
        <v>10017</v>
      </c>
      <c r="B18" t="s">
        <v>10</v>
      </c>
      <c r="C18" t="s">
        <v>91</v>
      </c>
      <c r="D18" t="s">
        <v>92</v>
      </c>
      <c r="E18" t="s">
        <v>46</v>
      </c>
      <c r="F18" t="s">
        <v>93</v>
      </c>
      <c r="G18" t="s">
        <v>69</v>
      </c>
      <c r="H18" t="s">
        <v>23</v>
      </c>
      <c r="I18" t="s">
        <v>19</v>
      </c>
      <c r="J18" t="b">
        <v>1</v>
      </c>
    </row>
    <row r="19" spans="1:10" x14ac:dyDescent="0.25">
      <c r="A19">
        <v>10018</v>
      </c>
      <c r="B19" t="s">
        <v>10</v>
      </c>
      <c r="C19" t="s">
        <v>94</v>
      </c>
      <c r="D19" t="s">
        <v>95</v>
      </c>
      <c r="E19" t="s">
        <v>46</v>
      </c>
      <c r="F19" t="s">
        <v>96</v>
      </c>
      <c r="G19" t="s">
        <v>69</v>
      </c>
      <c r="H19" t="s">
        <v>27</v>
      </c>
      <c r="I19" t="s">
        <v>19</v>
      </c>
      <c r="J19" t="b">
        <v>1</v>
      </c>
    </row>
    <row r="20" spans="1:10" x14ac:dyDescent="0.25">
      <c r="A20">
        <v>10019</v>
      </c>
      <c r="B20" t="s">
        <v>10</v>
      </c>
      <c r="C20" t="s">
        <v>97</v>
      </c>
      <c r="D20" t="s">
        <v>98</v>
      </c>
      <c r="E20" t="s">
        <v>46</v>
      </c>
      <c r="F20" t="s">
        <v>99</v>
      </c>
      <c r="G20" t="s">
        <v>69</v>
      </c>
      <c r="H20" t="s">
        <v>27</v>
      </c>
      <c r="I20" t="s">
        <v>19</v>
      </c>
      <c r="J20" t="b">
        <v>1</v>
      </c>
    </row>
    <row r="21" spans="1:10" x14ac:dyDescent="0.25">
      <c r="A21">
        <v>10020</v>
      </c>
      <c r="B21" t="s">
        <v>10</v>
      </c>
      <c r="C21" t="s">
        <v>100</v>
      </c>
      <c r="D21" t="s">
        <v>101</v>
      </c>
      <c r="E21" t="s">
        <v>46</v>
      </c>
      <c r="F21" t="s">
        <v>102</v>
      </c>
      <c r="G21" t="s">
        <v>69</v>
      </c>
      <c r="H21" t="s">
        <v>27</v>
      </c>
      <c r="I21" t="s">
        <v>19</v>
      </c>
      <c r="J21" t="b">
        <v>1</v>
      </c>
    </row>
  </sheetData>
  <autoFilter ref="A1:J21" xr:uid="{C173EB5A-CB1D-44BE-B094-7A1C18BDAA2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890B-338E-4A23-A8CE-68DF6891F885}">
  <sheetPr>
    <tabColor rgb="FFFF0000"/>
  </sheetPr>
  <dimension ref="A1:I19"/>
  <sheetViews>
    <sheetView topLeftCell="A7" workbookViewId="0">
      <selection activeCell="D27" sqref="D27"/>
    </sheetView>
  </sheetViews>
  <sheetFormatPr defaultRowHeight="15" x14ac:dyDescent="0.25"/>
  <cols>
    <col min="1" max="1" width="11.28515625" bestFit="1" customWidth="1"/>
    <col min="2" max="2" width="11.7109375" bestFit="1" customWidth="1"/>
    <col min="3" max="3" width="9.7109375" bestFit="1" customWidth="1"/>
    <col min="4" max="4" width="89.42578125" bestFit="1" customWidth="1"/>
    <col min="5" max="5" width="17.28515625" bestFit="1" customWidth="1"/>
    <col min="6" max="6" width="11.85546875" bestFit="1" customWidth="1"/>
    <col min="7" max="7" width="10" bestFit="1" customWidth="1"/>
    <col min="8" max="8" width="10.28515625" bestFit="1" customWidth="1"/>
    <col min="9" max="9" width="8.5703125" bestFit="1" customWidth="1"/>
  </cols>
  <sheetData>
    <row r="1" spans="1:9" x14ac:dyDescent="0.25">
      <c r="A1" t="s">
        <v>103</v>
      </c>
      <c r="B1" t="s">
        <v>0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7</v>
      </c>
    </row>
    <row r="2" spans="1:9" x14ac:dyDescent="0.25">
      <c r="A2">
        <v>21001</v>
      </c>
      <c r="B2" t="s">
        <v>10</v>
      </c>
      <c r="C2" t="s">
        <v>110</v>
      </c>
      <c r="D2" t="s">
        <v>111</v>
      </c>
      <c r="E2" t="s">
        <v>112</v>
      </c>
      <c r="F2" t="s">
        <v>113</v>
      </c>
      <c r="G2">
        <v>1</v>
      </c>
      <c r="H2">
        <v>5</v>
      </c>
      <c r="I2" t="b">
        <v>1</v>
      </c>
    </row>
    <row r="3" spans="1:9" x14ac:dyDescent="0.25">
      <c r="A3">
        <v>21002</v>
      </c>
      <c r="B3" t="s">
        <v>10</v>
      </c>
      <c r="C3" t="s">
        <v>110</v>
      </c>
      <c r="D3" t="s">
        <v>114</v>
      </c>
      <c r="E3" t="s">
        <v>115</v>
      </c>
      <c r="F3" t="s">
        <v>113</v>
      </c>
      <c r="G3">
        <v>1</v>
      </c>
      <c r="H3">
        <v>5</v>
      </c>
      <c r="I3" t="b">
        <v>1</v>
      </c>
    </row>
    <row r="4" spans="1:9" x14ac:dyDescent="0.25">
      <c r="A4">
        <v>21003</v>
      </c>
      <c r="B4" t="s">
        <v>10</v>
      </c>
      <c r="C4" t="s">
        <v>110</v>
      </c>
      <c r="D4" t="s">
        <v>116</v>
      </c>
      <c r="E4" t="s">
        <v>117</v>
      </c>
      <c r="F4" t="s">
        <v>113</v>
      </c>
      <c r="G4">
        <v>1</v>
      </c>
      <c r="H4">
        <v>5</v>
      </c>
      <c r="I4" t="b">
        <v>1</v>
      </c>
    </row>
    <row r="5" spans="1:9" x14ac:dyDescent="0.25">
      <c r="A5">
        <v>21004</v>
      </c>
      <c r="B5" t="s">
        <v>10</v>
      </c>
      <c r="C5" t="s">
        <v>110</v>
      </c>
      <c r="D5" t="s">
        <v>118</v>
      </c>
      <c r="E5" t="s">
        <v>119</v>
      </c>
      <c r="F5" t="s">
        <v>113</v>
      </c>
      <c r="G5">
        <v>1</v>
      </c>
      <c r="H5">
        <v>5</v>
      </c>
      <c r="I5" t="b">
        <v>1</v>
      </c>
    </row>
    <row r="6" spans="1:9" x14ac:dyDescent="0.25">
      <c r="A6">
        <v>21005</v>
      </c>
      <c r="B6" t="s">
        <v>10</v>
      </c>
      <c r="C6" t="s">
        <v>110</v>
      </c>
      <c r="D6" t="s">
        <v>120</v>
      </c>
      <c r="E6" t="s">
        <v>121</v>
      </c>
      <c r="F6" t="s">
        <v>113</v>
      </c>
      <c r="G6">
        <v>1</v>
      </c>
      <c r="H6">
        <v>5</v>
      </c>
      <c r="I6" t="b">
        <v>1</v>
      </c>
    </row>
    <row r="7" spans="1:9" x14ac:dyDescent="0.25">
      <c r="A7">
        <v>21006</v>
      </c>
      <c r="B7" t="s">
        <v>10</v>
      </c>
      <c r="C7" t="s">
        <v>110</v>
      </c>
      <c r="D7" t="s">
        <v>122</v>
      </c>
      <c r="E7" t="s">
        <v>123</v>
      </c>
      <c r="F7" t="s">
        <v>113</v>
      </c>
      <c r="G7">
        <v>1</v>
      </c>
      <c r="H7">
        <v>5</v>
      </c>
      <c r="I7" t="b">
        <v>1</v>
      </c>
    </row>
    <row r="8" spans="1:9" x14ac:dyDescent="0.25">
      <c r="A8">
        <v>24007</v>
      </c>
      <c r="B8" t="s">
        <v>10</v>
      </c>
      <c r="C8" t="s">
        <v>124</v>
      </c>
      <c r="D8" t="s">
        <v>111</v>
      </c>
      <c r="E8" t="s">
        <v>112</v>
      </c>
      <c r="F8" t="s">
        <v>113</v>
      </c>
      <c r="G8">
        <v>1</v>
      </c>
      <c r="H8">
        <v>5</v>
      </c>
      <c r="I8" t="b">
        <v>1</v>
      </c>
    </row>
    <row r="9" spans="1:9" x14ac:dyDescent="0.25">
      <c r="A9">
        <v>24008</v>
      </c>
      <c r="B9" t="s">
        <v>10</v>
      </c>
      <c r="C9" t="s">
        <v>124</v>
      </c>
      <c r="D9" t="s">
        <v>114</v>
      </c>
      <c r="E9" t="s">
        <v>115</v>
      </c>
      <c r="F9" t="s">
        <v>113</v>
      </c>
      <c r="G9">
        <v>1</v>
      </c>
      <c r="H9">
        <v>5</v>
      </c>
      <c r="I9" t="b">
        <v>1</v>
      </c>
    </row>
    <row r="10" spans="1:9" x14ac:dyDescent="0.25">
      <c r="A10">
        <v>24009</v>
      </c>
      <c r="B10" t="s">
        <v>10</v>
      </c>
      <c r="C10" t="s">
        <v>124</v>
      </c>
      <c r="D10" t="s">
        <v>116</v>
      </c>
      <c r="E10" t="s">
        <v>117</v>
      </c>
      <c r="F10" t="s">
        <v>113</v>
      </c>
      <c r="G10">
        <v>1</v>
      </c>
      <c r="H10">
        <v>5</v>
      </c>
      <c r="I10" t="b">
        <v>1</v>
      </c>
    </row>
    <row r="11" spans="1:9" x14ac:dyDescent="0.25">
      <c r="A11">
        <v>24010</v>
      </c>
      <c r="B11" t="s">
        <v>10</v>
      </c>
      <c r="C11" t="s">
        <v>124</v>
      </c>
      <c r="D11" t="s">
        <v>118</v>
      </c>
      <c r="E11" t="s">
        <v>119</v>
      </c>
      <c r="F11" t="s">
        <v>113</v>
      </c>
      <c r="G11">
        <v>1</v>
      </c>
      <c r="H11">
        <v>5</v>
      </c>
      <c r="I11" t="b">
        <v>1</v>
      </c>
    </row>
    <row r="12" spans="1:9" x14ac:dyDescent="0.25">
      <c r="A12">
        <v>24011</v>
      </c>
      <c r="B12" t="s">
        <v>10</v>
      </c>
      <c r="C12" t="s">
        <v>124</v>
      </c>
      <c r="D12" t="s">
        <v>120</v>
      </c>
      <c r="E12" t="s">
        <v>121</v>
      </c>
      <c r="F12" t="s">
        <v>113</v>
      </c>
      <c r="G12">
        <v>1</v>
      </c>
      <c r="H12">
        <v>5</v>
      </c>
      <c r="I12" t="b">
        <v>1</v>
      </c>
    </row>
    <row r="13" spans="1:9" x14ac:dyDescent="0.25">
      <c r="A13">
        <v>24012</v>
      </c>
      <c r="B13" t="s">
        <v>10</v>
      </c>
      <c r="C13" t="s">
        <v>124</v>
      </c>
      <c r="D13" t="s">
        <v>122</v>
      </c>
      <c r="E13" t="s">
        <v>123</v>
      </c>
      <c r="F13" t="s">
        <v>113</v>
      </c>
      <c r="G13">
        <v>1</v>
      </c>
      <c r="H13">
        <v>5</v>
      </c>
      <c r="I13" t="b">
        <v>1</v>
      </c>
    </row>
    <row r="14" spans="1:9" x14ac:dyDescent="0.25">
      <c r="A14">
        <v>27013</v>
      </c>
      <c r="B14" t="s">
        <v>10</v>
      </c>
      <c r="C14" t="s">
        <v>142</v>
      </c>
      <c r="D14" t="s">
        <v>111</v>
      </c>
      <c r="E14" t="s">
        <v>112</v>
      </c>
      <c r="F14" t="s">
        <v>113</v>
      </c>
      <c r="G14">
        <v>1</v>
      </c>
      <c r="H14">
        <v>5</v>
      </c>
      <c r="I14" t="b">
        <v>1</v>
      </c>
    </row>
    <row r="15" spans="1:9" x14ac:dyDescent="0.25">
      <c r="A15">
        <v>27014</v>
      </c>
      <c r="B15" t="s">
        <v>10</v>
      </c>
      <c r="C15" t="s">
        <v>142</v>
      </c>
      <c r="D15" t="s">
        <v>114</v>
      </c>
      <c r="E15" t="s">
        <v>115</v>
      </c>
      <c r="F15" t="s">
        <v>113</v>
      </c>
      <c r="G15">
        <v>1</v>
      </c>
      <c r="H15">
        <v>5</v>
      </c>
      <c r="I15" t="b">
        <v>1</v>
      </c>
    </row>
    <row r="16" spans="1:9" x14ac:dyDescent="0.25">
      <c r="A16">
        <v>27015</v>
      </c>
      <c r="B16" t="s">
        <v>10</v>
      </c>
      <c r="C16" t="s">
        <v>142</v>
      </c>
      <c r="D16" t="s">
        <v>116</v>
      </c>
      <c r="E16" t="s">
        <v>117</v>
      </c>
      <c r="F16" t="s">
        <v>113</v>
      </c>
      <c r="G16">
        <v>1</v>
      </c>
      <c r="H16">
        <v>5</v>
      </c>
      <c r="I16" t="b">
        <v>1</v>
      </c>
    </row>
    <row r="17" spans="1:9" x14ac:dyDescent="0.25">
      <c r="A17">
        <v>27016</v>
      </c>
      <c r="B17" t="s">
        <v>10</v>
      </c>
      <c r="C17" t="s">
        <v>142</v>
      </c>
      <c r="D17" t="s">
        <v>118</v>
      </c>
      <c r="E17" t="s">
        <v>119</v>
      </c>
      <c r="F17" t="s">
        <v>113</v>
      </c>
      <c r="G17">
        <v>1</v>
      </c>
      <c r="H17">
        <v>5</v>
      </c>
      <c r="I17" t="b">
        <v>1</v>
      </c>
    </row>
    <row r="18" spans="1:9" x14ac:dyDescent="0.25">
      <c r="A18">
        <v>27017</v>
      </c>
      <c r="B18" t="s">
        <v>10</v>
      </c>
      <c r="C18" t="s">
        <v>142</v>
      </c>
      <c r="D18" t="s">
        <v>120</v>
      </c>
      <c r="E18" t="s">
        <v>121</v>
      </c>
      <c r="F18" t="s">
        <v>113</v>
      </c>
      <c r="G18">
        <v>1</v>
      </c>
      <c r="H18">
        <v>5</v>
      </c>
      <c r="I18" t="b">
        <v>1</v>
      </c>
    </row>
    <row r="19" spans="1:9" x14ac:dyDescent="0.25">
      <c r="A19">
        <v>27018</v>
      </c>
      <c r="B19" t="s">
        <v>10</v>
      </c>
      <c r="C19" t="s">
        <v>142</v>
      </c>
      <c r="D19" t="s">
        <v>122</v>
      </c>
      <c r="E19" t="s">
        <v>123</v>
      </c>
      <c r="F19" t="s">
        <v>113</v>
      </c>
      <c r="G19">
        <v>1</v>
      </c>
      <c r="H19">
        <v>5</v>
      </c>
      <c r="I19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5E9A-7776-48D3-8E11-7BEB95F9BB20}">
  <dimension ref="A1:Y61"/>
  <sheetViews>
    <sheetView workbookViewId="0">
      <selection activeCell="L1" sqref="L1"/>
    </sheetView>
  </sheetViews>
  <sheetFormatPr defaultRowHeight="15" x14ac:dyDescent="0.25"/>
  <cols>
    <col min="1" max="1" width="11.7109375" bestFit="1" customWidth="1"/>
    <col min="3" max="3" width="29" customWidth="1"/>
    <col min="4" max="4" width="15" bestFit="1" customWidth="1"/>
    <col min="5" max="5" width="18.42578125" bestFit="1" customWidth="1"/>
    <col min="6" max="6" width="13.5703125" bestFit="1" customWidth="1"/>
    <col min="7" max="7" width="9.7109375" bestFit="1" customWidth="1"/>
    <col min="8" max="8" width="11.28515625" bestFit="1" customWidth="1"/>
    <col min="9" max="9" width="17.28515625" bestFit="1" customWidth="1"/>
    <col min="10" max="10" width="13.28515625" bestFit="1" customWidth="1"/>
    <col min="11" max="11" width="14.28515625" style="4" bestFit="1" customWidth="1"/>
    <col min="12" max="12" width="15.5703125" bestFit="1" customWidth="1"/>
    <col min="13" max="13" width="27" bestFit="1" customWidth="1"/>
    <col min="14" max="14" width="13.7109375" bestFit="1" customWidth="1"/>
    <col min="15" max="15" width="25.5703125" bestFit="1" customWidth="1"/>
    <col min="16" max="16" width="24.7109375" bestFit="1" customWidth="1"/>
    <col min="17" max="17" width="25.28515625" style="1" bestFit="1" customWidth="1"/>
    <col min="18" max="18" width="13.28515625" customWidth="1"/>
    <col min="19" max="19" width="25.85546875" bestFit="1" customWidth="1"/>
    <col min="20" max="20" width="25.85546875" customWidth="1"/>
    <col min="21" max="21" width="23" style="1" bestFit="1" customWidth="1"/>
    <col min="22" max="22" width="23" customWidth="1"/>
    <col min="23" max="23" width="29.140625" bestFit="1" customWidth="1"/>
    <col min="24" max="24" width="28.42578125" bestFit="1" customWidth="1"/>
    <col min="25" max="25" width="26.42578125" style="1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125</v>
      </c>
      <c r="E1" t="s">
        <v>126</v>
      </c>
      <c r="F1" t="s">
        <v>40</v>
      </c>
      <c r="G1" t="s">
        <v>104</v>
      </c>
      <c r="H1" t="s">
        <v>103</v>
      </c>
      <c r="I1" t="s">
        <v>106</v>
      </c>
      <c r="J1" t="s">
        <v>127</v>
      </c>
      <c r="K1" s="4" t="s">
        <v>146</v>
      </c>
      <c r="L1" t="s">
        <v>140</v>
      </c>
      <c r="M1" t="s">
        <v>141</v>
      </c>
      <c r="N1" t="s">
        <v>136</v>
      </c>
      <c r="O1" t="s">
        <v>137</v>
      </c>
      <c r="P1" t="s">
        <v>138</v>
      </c>
      <c r="Q1" s="1" t="s">
        <v>139</v>
      </c>
      <c r="R1" t="s">
        <v>132</v>
      </c>
      <c r="S1" t="s">
        <v>133</v>
      </c>
      <c r="T1" t="s">
        <v>134</v>
      </c>
      <c r="U1" s="1" t="s">
        <v>135</v>
      </c>
      <c r="V1" t="s">
        <v>128</v>
      </c>
      <c r="W1" t="s">
        <v>129</v>
      </c>
      <c r="X1" t="s">
        <v>130</v>
      </c>
      <c r="Y1" s="1" t="s">
        <v>131</v>
      </c>
    </row>
    <row r="2" spans="1:25" x14ac:dyDescent="0.25">
      <c r="A2" t="s">
        <v>10</v>
      </c>
      <c r="B2">
        <v>30001</v>
      </c>
      <c r="C2" t="str">
        <f>IF(B2="","",VLOOKUP(B2,ei_app_sprint_list!$B:$C,2,FALSE))</f>
        <v>Sprint 1</v>
      </c>
      <c r="D2">
        <v>10009</v>
      </c>
      <c r="E2" t="str">
        <f>IF(D2="","",VLOOKUP(D2,ei_app_user_list!$A:$I,3,FALSE))</f>
        <v>mayag</v>
      </c>
      <c r="F2" t="str">
        <f>IF(D2="","",VLOOKUP(D2,ei_app_user_list!$A:$I,7,FALSE))</f>
        <v>Team Member</v>
      </c>
      <c r="G2" t="s">
        <v>142</v>
      </c>
      <c r="H2">
        <v>27013</v>
      </c>
      <c r="I2" t="str">
        <f>IF(H2="","",VLOOKUP(H2,ei_app_question_list!$A:$E,5,FALSE))</f>
        <v>Emotional State</v>
      </c>
      <c r="J2">
        <f ca="1">RANDBETWEEN(1,5)</f>
        <v>3</v>
      </c>
      <c r="K2" s="4">
        <f ca="1">AVERAGE(J2,P2,T2,X2)</f>
        <v>2.3333333333333335</v>
      </c>
      <c r="L2" s="1">
        <f t="shared" ref="L2:L65" ca="1" si="0">NOW()</f>
        <v>45531.025649537034</v>
      </c>
      <c r="M2" t="str">
        <f t="shared" ref="M2:M31" si="1">IF(F2="", "", IF(F2="Team Member", "Team Leader, Scrum Master", IF(F2="Team Leader", "Team Member, Scrum Master", IF(F2="Scrum Master", "Team Member, Team Leader", "None"))))</f>
        <v>Team Leader, Scrum Master</v>
      </c>
      <c r="N2" t="str">
        <f>IF(O2="","",VLOOKUP(B2,ei_app_sprint_list!$B:$G,4,FALSE))</f>
        <v/>
      </c>
      <c r="O2" t="str">
        <f t="shared" ref="O2:O31" si="2">IF(ISNUMBER(SEARCH("Member", M2)), IF(P2="","Pending","Approved"), "")</f>
        <v/>
      </c>
      <c r="Q2" s="1" t="str">
        <f t="shared" ref="Q2:Q65" ca="1" si="3">IF(P2="","",NOW())</f>
        <v/>
      </c>
      <c r="R2" t="str">
        <f ca="1">IF(S2="","",VLOOKUP(B2,ei_app_sprint_list!$B:$G,6,FALSE))</f>
        <v>rhysl</v>
      </c>
      <c r="S2" t="str">
        <f t="shared" ref="S2:S31" ca="1" si="4">IF(ISNUMBER(SEARCH("Leader", M2)), IF(T2="","Pending","Approved"), "")</f>
        <v>Approved</v>
      </c>
      <c r="T2">
        <f ca="1">RANDBETWEEN(1,5)</f>
        <v>2</v>
      </c>
      <c r="U2" s="1">
        <f t="shared" ref="U2:U65" ca="1" si="5">IF(T2="","",NOW())</f>
        <v>45531.025649537034</v>
      </c>
      <c r="V2" t="str">
        <f ca="1">IF(W2="","",VLOOKUP(B2,ei_app_sprint_list!$B:$G,5,FALSE))</f>
        <v>elliotm</v>
      </c>
      <c r="W2" t="str">
        <f t="shared" ref="W2:W31" ca="1" si="6">IF(ISNUMBER(SEARCH("Master", M2)), IF(X2="","Pending","Approved"), "")</f>
        <v>Approved</v>
      </c>
      <c r="X2">
        <f ca="1">RANDBETWEEN(1,5)</f>
        <v>2</v>
      </c>
      <c r="Y2" s="1">
        <f t="shared" ref="Y2:Y65" ca="1" si="7">IF(X2="","",NOW())</f>
        <v>45531.025649537034</v>
      </c>
    </row>
    <row r="3" spans="1:25" x14ac:dyDescent="0.25">
      <c r="A3" t="s">
        <v>10</v>
      </c>
      <c r="B3">
        <v>30001</v>
      </c>
      <c r="C3" t="str">
        <f>IF(B3="","",VLOOKUP(B3,ei_app_sprint_list!$B:$C,2,FALSE))</f>
        <v>Sprint 1</v>
      </c>
      <c r="D3">
        <v>10009</v>
      </c>
      <c r="E3" t="str">
        <f>IF(D3="","",VLOOKUP(D3,ei_app_user_list!$A:$I,3,FALSE))</f>
        <v>mayag</v>
      </c>
      <c r="F3" t="str">
        <f>IF(D3="","",VLOOKUP(D3,ei_app_user_list!$A:$I,7,FALSE))</f>
        <v>Team Member</v>
      </c>
      <c r="G3" t="s">
        <v>142</v>
      </c>
      <c r="H3">
        <v>27014</v>
      </c>
      <c r="I3" t="str">
        <f>IF(H3="","",VLOOKUP(H3,ei_app_question_list!$A:$E,5,FALSE))</f>
        <v>Self Awareness</v>
      </c>
      <c r="J3">
        <f t="shared" ref="J3:J66" ca="1" si="8">RANDBETWEEN(1,5)</f>
        <v>2</v>
      </c>
      <c r="K3" s="4">
        <f t="shared" ref="K3:K61" ca="1" si="9">AVERAGE(J3,P3,T3,X3)</f>
        <v>3</v>
      </c>
      <c r="L3" s="1">
        <f t="shared" ca="1" si="0"/>
        <v>45531.025649537034</v>
      </c>
      <c r="M3" t="str">
        <f t="shared" si="1"/>
        <v>Team Leader, Scrum Master</v>
      </c>
      <c r="N3" t="str">
        <f>IF(O3="","",VLOOKUP(B3,ei_app_sprint_list!$B:$G,4,FALSE))</f>
        <v/>
      </c>
      <c r="O3" t="str">
        <f t="shared" si="2"/>
        <v/>
      </c>
      <c r="Q3" s="1" t="str">
        <f t="shared" ca="1" si="3"/>
        <v/>
      </c>
      <c r="R3" t="str">
        <f ca="1">IF(S3="","",VLOOKUP(B3,ei_app_sprint_list!$B:$G,6,FALSE))</f>
        <v>rhysl</v>
      </c>
      <c r="S3" t="str">
        <f t="shared" ca="1" si="4"/>
        <v>Approved</v>
      </c>
      <c r="T3">
        <f t="shared" ref="T3:T61" ca="1" si="10">RANDBETWEEN(1,5)</f>
        <v>3</v>
      </c>
      <c r="U3" s="1">
        <f t="shared" ca="1" si="5"/>
        <v>45531.025649537034</v>
      </c>
      <c r="V3" t="str">
        <f ca="1">IF(W3="","",VLOOKUP(B3,ei_app_sprint_list!$B:$G,5,FALSE))</f>
        <v>elliotm</v>
      </c>
      <c r="W3" t="str">
        <f t="shared" ca="1" si="6"/>
        <v>Approved</v>
      </c>
      <c r="X3">
        <f t="shared" ref="X3:X55" ca="1" si="11">RANDBETWEEN(1,5)</f>
        <v>4</v>
      </c>
      <c r="Y3" s="1">
        <f t="shared" ca="1" si="7"/>
        <v>45531.025649537034</v>
      </c>
    </row>
    <row r="4" spans="1:25" x14ac:dyDescent="0.25">
      <c r="A4" t="s">
        <v>10</v>
      </c>
      <c r="B4">
        <v>30001</v>
      </c>
      <c r="C4" t="str">
        <f>IF(B4="","",VLOOKUP(B4,ei_app_sprint_list!$B:$C,2,FALSE))</f>
        <v>Sprint 1</v>
      </c>
      <c r="D4">
        <v>10009</v>
      </c>
      <c r="E4" t="str">
        <f>IF(D4="","",VLOOKUP(D4,ei_app_user_list!$A:$I,3,FALSE))</f>
        <v>mayag</v>
      </c>
      <c r="F4" t="str">
        <f>IF(D4="","",VLOOKUP(D4,ei_app_user_list!$A:$I,7,FALSE))</f>
        <v>Team Member</v>
      </c>
      <c r="G4" t="s">
        <v>142</v>
      </c>
      <c r="H4">
        <v>27015</v>
      </c>
      <c r="I4" t="str">
        <f>IF(H4="","",VLOOKUP(H4,ei_app_question_list!$A:$E,5,FALSE))</f>
        <v>Self Regulation</v>
      </c>
      <c r="J4">
        <f t="shared" ca="1" si="8"/>
        <v>5</v>
      </c>
      <c r="K4" s="4">
        <f t="shared" ca="1" si="9"/>
        <v>3.6666666666666665</v>
      </c>
      <c r="L4" s="1">
        <f t="shared" ca="1" si="0"/>
        <v>45531.025649537034</v>
      </c>
      <c r="M4" t="str">
        <f t="shared" si="1"/>
        <v>Team Leader, Scrum Master</v>
      </c>
      <c r="N4" t="str">
        <f>IF(O4="","",VLOOKUP(B4,ei_app_sprint_list!$B:$G,4,FALSE))</f>
        <v/>
      </c>
      <c r="O4" t="str">
        <f t="shared" si="2"/>
        <v/>
      </c>
      <c r="Q4" s="1" t="str">
        <f t="shared" ca="1" si="3"/>
        <v/>
      </c>
      <c r="R4" t="str">
        <f ca="1">IF(S4="","",VLOOKUP(B4,ei_app_sprint_list!$B:$G,6,FALSE))</f>
        <v>rhysl</v>
      </c>
      <c r="S4" t="str">
        <f t="shared" ca="1" si="4"/>
        <v>Approved</v>
      </c>
      <c r="T4">
        <f t="shared" ca="1" si="10"/>
        <v>1</v>
      </c>
      <c r="U4" s="1">
        <f t="shared" ca="1" si="5"/>
        <v>45531.025649537034</v>
      </c>
      <c r="V4" t="str">
        <f ca="1">IF(W4="","",VLOOKUP(B4,ei_app_sprint_list!$B:$G,5,FALSE))</f>
        <v>elliotm</v>
      </c>
      <c r="W4" t="str">
        <f t="shared" ca="1" si="6"/>
        <v>Approved</v>
      </c>
      <c r="X4">
        <f t="shared" ca="1" si="11"/>
        <v>5</v>
      </c>
      <c r="Y4" s="1">
        <f t="shared" ca="1" si="7"/>
        <v>45531.025649537034</v>
      </c>
    </row>
    <row r="5" spans="1:25" x14ac:dyDescent="0.25">
      <c r="A5" t="s">
        <v>10</v>
      </c>
      <c r="B5">
        <v>30001</v>
      </c>
      <c r="C5" t="str">
        <f>IF(B5="","",VLOOKUP(B5,ei_app_sprint_list!$B:$C,2,FALSE))</f>
        <v>Sprint 1</v>
      </c>
      <c r="D5">
        <v>10009</v>
      </c>
      <c r="E5" t="str">
        <f>IF(D5="","",VLOOKUP(D5,ei_app_user_list!$A:$I,3,FALSE))</f>
        <v>mayag</v>
      </c>
      <c r="F5" t="str">
        <f>IF(D5="","",VLOOKUP(D5,ei_app_user_list!$A:$I,7,FALSE))</f>
        <v>Team Member</v>
      </c>
      <c r="G5" t="s">
        <v>142</v>
      </c>
      <c r="H5">
        <v>27016</v>
      </c>
      <c r="I5" t="str">
        <f>IF(H5="","",VLOOKUP(H5,ei_app_question_list!$A:$E,5,FALSE))</f>
        <v>Social Awareness</v>
      </c>
      <c r="J5">
        <f t="shared" ca="1" si="8"/>
        <v>1</v>
      </c>
      <c r="K5" s="4">
        <f t="shared" ca="1" si="9"/>
        <v>1.6666666666666667</v>
      </c>
      <c r="L5" s="1">
        <f t="shared" ca="1" si="0"/>
        <v>45531.025649537034</v>
      </c>
      <c r="M5" t="str">
        <f t="shared" si="1"/>
        <v>Team Leader, Scrum Master</v>
      </c>
      <c r="N5" t="str">
        <f>IF(O5="","",VLOOKUP(B5,ei_app_sprint_list!$B:$G,4,FALSE))</f>
        <v/>
      </c>
      <c r="O5" t="str">
        <f t="shared" si="2"/>
        <v/>
      </c>
      <c r="Q5" s="1" t="str">
        <f t="shared" ca="1" si="3"/>
        <v/>
      </c>
      <c r="R5" t="str">
        <f ca="1">IF(S5="","",VLOOKUP(B5,ei_app_sprint_list!$B:$G,6,FALSE))</f>
        <v>rhysl</v>
      </c>
      <c r="S5" t="str">
        <f t="shared" ca="1" si="4"/>
        <v>Approved</v>
      </c>
      <c r="T5">
        <f t="shared" ca="1" si="10"/>
        <v>1</v>
      </c>
      <c r="U5" s="1">
        <f t="shared" ca="1" si="5"/>
        <v>45531.025649537034</v>
      </c>
      <c r="V5" t="str">
        <f ca="1">IF(W5="","",VLOOKUP(B5,ei_app_sprint_list!$B:$G,5,FALSE))</f>
        <v>elliotm</v>
      </c>
      <c r="W5" t="str">
        <f t="shared" ca="1" si="6"/>
        <v>Approved</v>
      </c>
      <c r="X5">
        <f t="shared" ca="1" si="11"/>
        <v>3</v>
      </c>
      <c r="Y5" s="1">
        <f t="shared" ca="1" si="7"/>
        <v>45531.025649537034</v>
      </c>
    </row>
    <row r="6" spans="1:25" x14ac:dyDescent="0.25">
      <c r="A6" t="s">
        <v>10</v>
      </c>
      <c r="B6">
        <v>30001</v>
      </c>
      <c r="C6" t="str">
        <f>IF(B6="","",VLOOKUP(B6,ei_app_sprint_list!$B:$C,2,FALSE))</f>
        <v>Sprint 1</v>
      </c>
      <c r="D6">
        <v>10009</v>
      </c>
      <c r="E6" t="str">
        <f>IF(D6="","",VLOOKUP(D6,ei_app_user_list!$A:$I,3,FALSE))</f>
        <v>mayag</v>
      </c>
      <c r="F6" t="str">
        <f>IF(D6="","",VLOOKUP(D6,ei_app_user_list!$A:$I,7,FALSE))</f>
        <v>Team Member</v>
      </c>
      <c r="G6" t="s">
        <v>142</v>
      </c>
      <c r="H6">
        <v>27017</v>
      </c>
      <c r="I6" t="str">
        <f>IF(H6="","",VLOOKUP(H6,ei_app_question_list!$A:$E,5,FALSE))</f>
        <v>Empathy</v>
      </c>
      <c r="J6">
        <f t="shared" ca="1" si="8"/>
        <v>3</v>
      </c>
      <c r="K6" s="4">
        <f t="shared" ca="1" si="9"/>
        <v>3</v>
      </c>
      <c r="L6" s="1">
        <f t="shared" ca="1" si="0"/>
        <v>45531.025649537034</v>
      </c>
      <c r="M6" t="str">
        <f t="shared" si="1"/>
        <v>Team Leader, Scrum Master</v>
      </c>
      <c r="N6" t="str">
        <f>IF(O6="","",VLOOKUP(B6,ei_app_sprint_list!$B:$G,4,FALSE))</f>
        <v/>
      </c>
      <c r="O6" t="str">
        <f t="shared" si="2"/>
        <v/>
      </c>
      <c r="Q6" s="1" t="str">
        <f t="shared" ca="1" si="3"/>
        <v/>
      </c>
      <c r="R6" t="str">
        <f ca="1">IF(S6="","",VLOOKUP(B6,ei_app_sprint_list!$B:$G,6,FALSE))</f>
        <v>rhysl</v>
      </c>
      <c r="S6" t="str">
        <f t="shared" ca="1" si="4"/>
        <v>Approved</v>
      </c>
      <c r="T6">
        <f t="shared" ca="1" si="10"/>
        <v>1</v>
      </c>
      <c r="U6" s="1">
        <f t="shared" ca="1" si="5"/>
        <v>45531.025649537034</v>
      </c>
      <c r="V6" t="str">
        <f ca="1">IF(W6="","",VLOOKUP(B6,ei_app_sprint_list!$B:$G,5,FALSE))</f>
        <v>elliotm</v>
      </c>
      <c r="W6" t="str">
        <f t="shared" ca="1" si="6"/>
        <v>Approved</v>
      </c>
      <c r="X6">
        <f t="shared" ca="1" si="11"/>
        <v>5</v>
      </c>
      <c r="Y6" s="1">
        <f t="shared" ca="1" si="7"/>
        <v>45531.025649537034</v>
      </c>
    </row>
    <row r="7" spans="1:25" x14ac:dyDescent="0.25">
      <c r="A7" t="s">
        <v>10</v>
      </c>
      <c r="B7">
        <v>30001</v>
      </c>
      <c r="C7" t="str">
        <f>IF(B7="","",VLOOKUP(B7,ei_app_sprint_list!$B:$C,2,FALSE))</f>
        <v>Sprint 1</v>
      </c>
      <c r="D7">
        <v>10009</v>
      </c>
      <c r="E7" t="str">
        <f>IF(D7="","",VLOOKUP(D7,ei_app_user_list!$A:$I,3,FALSE))</f>
        <v>mayag</v>
      </c>
      <c r="F7" t="str">
        <f>IF(D7="","",VLOOKUP(D7,ei_app_user_list!$A:$I,7,FALSE))</f>
        <v>Team Member</v>
      </c>
      <c r="G7" t="s">
        <v>142</v>
      </c>
      <c r="H7">
        <v>27018</v>
      </c>
      <c r="I7" t="str">
        <f>IF(H7="","",VLOOKUP(H7,ei_app_question_list!$A:$E,5,FALSE))</f>
        <v>Motivation</v>
      </c>
      <c r="J7">
        <f t="shared" ca="1" si="8"/>
        <v>4</v>
      </c>
      <c r="K7" s="4">
        <f t="shared" ca="1" si="9"/>
        <v>2.6666666666666665</v>
      </c>
      <c r="L7" s="1">
        <f t="shared" ca="1" si="0"/>
        <v>45531.025649537034</v>
      </c>
      <c r="M7" t="str">
        <f t="shared" si="1"/>
        <v>Team Leader, Scrum Master</v>
      </c>
      <c r="N7" t="str">
        <f>IF(O7="","",VLOOKUP(B7,ei_app_sprint_list!$B:$G,4,FALSE))</f>
        <v/>
      </c>
      <c r="O7" t="str">
        <f t="shared" si="2"/>
        <v/>
      </c>
      <c r="Q7" s="1" t="str">
        <f t="shared" ca="1" si="3"/>
        <v/>
      </c>
      <c r="R7" t="str">
        <f ca="1">IF(S7="","",VLOOKUP(B7,ei_app_sprint_list!$B:$G,6,FALSE))</f>
        <v>rhysl</v>
      </c>
      <c r="S7" t="str">
        <f t="shared" ca="1" si="4"/>
        <v>Approved</v>
      </c>
      <c r="T7">
        <f t="shared" ca="1" si="10"/>
        <v>2</v>
      </c>
      <c r="U7" s="1">
        <f t="shared" ca="1" si="5"/>
        <v>45531.025649537034</v>
      </c>
      <c r="V7" t="str">
        <f ca="1">IF(W7="","",VLOOKUP(B7,ei_app_sprint_list!$B:$G,5,FALSE))</f>
        <v>elliotm</v>
      </c>
      <c r="W7" t="str">
        <f t="shared" ca="1" si="6"/>
        <v>Approved</v>
      </c>
      <c r="X7">
        <f t="shared" ca="1" si="11"/>
        <v>2</v>
      </c>
      <c r="Y7" s="1">
        <f t="shared" ca="1" si="7"/>
        <v>45531.025649537034</v>
      </c>
    </row>
    <row r="8" spans="1:25" x14ac:dyDescent="0.25">
      <c r="A8" t="s">
        <v>10</v>
      </c>
      <c r="B8">
        <v>30001</v>
      </c>
      <c r="C8" t="str">
        <f>IF(B8="","",VLOOKUP(B8,ei_app_sprint_list!$B:$C,2,FALSE))</f>
        <v>Sprint 1</v>
      </c>
      <c r="D8">
        <v>10010</v>
      </c>
      <c r="E8" t="str">
        <f>IF(D8="","",VLOOKUP(D8,ei_app_user_list!$A:$I,3,FALSE))</f>
        <v>rebeccar</v>
      </c>
      <c r="F8" t="str">
        <f>IF(D8="","",VLOOKUP(D8,ei_app_user_list!$A:$I,7,FALSE))</f>
        <v>Team Member</v>
      </c>
      <c r="G8" t="s">
        <v>142</v>
      </c>
      <c r="H8">
        <v>27013</v>
      </c>
      <c r="I8" t="str">
        <f>IF(H8="","",VLOOKUP(H8,ei_app_question_list!$A:$E,5,FALSE))</f>
        <v>Emotional State</v>
      </c>
      <c r="J8">
        <f t="shared" ca="1" si="8"/>
        <v>2</v>
      </c>
      <c r="K8" s="4">
        <f t="shared" ca="1" si="9"/>
        <v>3.6666666666666665</v>
      </c>
      <c r="L8" s="1">
        <f t="shared" ca="1" si="0"/>
        <v>45531.025649537034</v>
      </c>
      <c r="M8" t="str">
        <f t="shared" si="1"/>
        <v>Team Leader, Scrum Master</v>
      </c>
      <c r="N8" t="str">
        <f>IF(O8="","",VLOOKUP(B8,ei_app_sprint_list!$B:$G,4,FALSE))</f>
        <v/>
      </c>
      <c r="O8" t="str">
        <f t="shared" si="2"/>
        <v/>
      </c>
      <c r="Q8" s="1" t="str">
        <f t="shared" ca="1" si="3"/>
        <v/>
      </c>
      <c r="R8" t="str">
        <f ca="1">IF(S8="","",VLOOKUP(B8,ei_app_sprint_list!$B:$G,6,FALSE))</f>
        <v>rhysl</v>
      </c>
      <c r="S8" t="str">
        <f t="shared" ca="1" si="4"/>
        <v>Approved</v>
      </c>
      <c r="T8">
        <f t="shared" ca="1" si="10"/>
        <v>5</v>
      </c>
      <c r="U8" s="1">
        <f t="shared" ca="1" si="5"/>
        <v>45531.025649537034</v>
      </c>
      <c r="V8" t="str">
        <f ca="1">IF(W8="","",VLOOKUP(B8,ei_app_sprint_list!$B:$G,5,FALSE))</f>
        <v>elliotm</v>
      </c>
      <c r="W8" t="str">
        <f t="shared" ca="1" si="6"/>
        <v>Approved</v>
      </c>
      <c r="X8">
        <f t="shared" ca="1" si="11"/>
        <v>4</v>
      </c>
      <c r="Y8" s="1">
        <f t="shared" ca="1" si="7"/>
        <v>45531.025649537034</v>
      </c>
    </row>
    <row r="9" spans="1:25" x14ac:dyDescent="0.25">
      <c r="A9" t="s">
        <v>10</v>
      </c>
      <c r="B9">
        <v>30001</v>
      </c>
      <c r="C9" t="str">
        <f>IF(B9="","",VLOOKUP(B9,ei_app_sprint_list!$B:$C,2,FALSE))</f>
        <v>Sprint 1</v>
      </c>
      <c r="D9">
        <v>10010</v>
      </c>
      <c r="E9" t="str">
        <f>IF(D9="","",VLOOKUP(D9,ei_app_user_list!$A:$I,3,FALSE))</f>
        <v>rebeccar</v>
      </c>
      <c r="F9" t="str">
        <f>IF(D9="","",VLOOKUP(D9,ei_app_user_list!$A:$I,7,FALSE))</f>
        <v>Team Member</v>
      </c>
      <c r="G9" t="s">
        <v>142</v>
      </c>
      <c r="H9">
        <v>27014</v>
      </c>
      <c r="I9" t="str">
        <f>IF(H9="","",VLOOKUP(H9,ei_app_question_list!$A:$E,5,FALSE))</f>
        <v>Self Awareness</v>
      </c>
      <c r="J9">
        <f t="shared" ca="1" si="8"/>
        <v>1</v>
      </c>
      <c r="K9" s="4">
        <f t="shared" ca="1" si="9"/>
        <v>3.3333333333333335</v>
      </c>
      <c r="L9" s="1">
        <f t="shared" ca="1" si="0"/>
        <v>45531.025649537034</v>
      </c>
      <c r="M9" t="str">
        <f t="shared" si="1"/>
        <v>Team Leader, Scrum Master</v>
      </c>
      <c r="N9" t="str">
        <f>IF(O9="","",VLOOKUP(B9,ei_app_sprint_list!$B:$G,4,FALSE))</f>
        <v/>
      </c>
      <c r="O9" t="str">
        <f t="shared" si="2"/>
        <v/>
      </c>
      <c r="Q9" s="1" t="str">
        <f t="shared" ca="1" si="3"/>
        <v/>
      </c>
      <c r="R9" t="str">
        <f ca="1">IF(S9="","",VLOOKUP(B9,ei_app_sprint_list!$B:$G,6,FALSE))</f>
        <v>rhysl</v>
      </c>
      <c r="S9" t="str">
        <f t="shared" ca="1" si="4"/>
        <v>Approved</v>
      </c>
      <c r="T9">
        <f t="shared" ca="1" si="10"/>
        <v>4</v>
      </c>
      <c r="U9" s="1">
        <f t="shared" ca="1" si="5"/>
        <v>45531.025649537034</v>
      </c>
      <c r="V9" t="str">
        <f ca="1">IF(W9="","",VLOOKUP(B9,ei_app_sprint_list!$B:$G,5,FALSE))</f>
        <v>elliotm</v>
      </c>
      <c r="W9" t="str">
        <f t="shared" ca="1" si="6"/>
        <v>Approved</v>
      </c>
      <c r="X9">
        <f t="shared" ca="1" si="11"/>
        <v>5</v>
      </c>
      <c r="Y9" s="1">
        <f t="shared" ca="1" si="7"/>
        <v>45531.025649537034</v>
      </c>
    </row>
    <row r="10" spans="1:25" x14ac:dyDescent="0.25">
      <c r="A10" t="s">
        <v>10</v>
      </c>
      <c r="B10">
        <v>30001</v>
      </c>
      <c r="C10" t="str">
        <f>IF(B10="","",VLOOKUP(B10,ei_app_sprint_list!$B:$C,2,FALSE))</f>
        <v>Sprint 1</v>
      </c>
      <c r="D10">
        <v>10010</v>
      </c>
      <c r="E10" t="str">
        <f>IF(D10="","",VLOOKUP(D10,ei_app_user_list!$A:$I,3,FALSE))</f>
        <v>rebeccar</v>
      </c>
      <c r="F10" t="str">
        <f>IF(D10="","",VLOOKUP(D10,ei_app_user_list!$A:$I,7,FALSE))</f>
        <v>Team Member</v>
      </c>
      <c r="G10" t="s">
        <v>142</v>
      </c>
      <c r="H10">
        <v>27015</v>
      </c>
      <c r="I10" t="str">
        <f>IF(H10="","",VLOOKUP(H10,ei_app_question_list!$A:$E,5,FALSE))</f>
        <v>Self Regulation</v>
      </c>
      <c r="J10">
        <f t="shared" ca="1" si="8"/>
        <v>3</v>
      </c>
      <c r="K10" s="4">
        <f t="shared" ca="1" si="9"/>
        <v>2.6666666666666665</v>
      </c>
      <c r="L10" s="1">
        <f t="shared" ca="1" si="0"/>
        <v>45531.025649537034</v>
      </c>
      <c r="M10" t="str">
        <f t="shared" si="1"/>
        <v>Team Leader, Scrum Master</v>
      </c>
      <c r="N10" t="str">
        <f>IF(O10="","",VLOOKUP(B10,ei_app_sprint_list!$B:$G,4,FALSE))</f>
        <v/>
      </c>
      <c r="O10" t="str">
        <f t="shared" si="2"/>
        <v/>
      </c>
      <c r="Q10" s="1" t="str">
        <f t="shared" ca="1" si="3"/>
        <v/>
      </c>
      <c r="R10" t="str">
        <f ca="1">IF(S10="","",VLOOKUP(B10,ei_app_sprint_list!$B:$G,6,FALSE))</f>
        <v>rhysl</v>
      </c>
      <c r="S10" t="str">
        <f t="shared" ca="1" si="4"/>
        <v>Approved</v>
      </c>
      <c r="T10">
        <f t="shared" ca="1" si="10"/>
        <v>4</v>
      </c>
      <c r="U10" s="1">
        <f t="shared" ca="1" si="5"/>
        <v>45531.025649537034</v>
      </c>
      <c r="V10" t="str">
        <f ca="1">IF(W10="","",VLOOKUP(B10,ei_app_sprint_list!$B:$G,5,FALSE))</f>
        <v>elliotm</v>
      </c>
      <c r="W10" t="str">
        <f t="shared" ca="1" si="6"/>
        <v>Approved</v>
      </c>
      <c r="X10">
        <f t="shared" ca="1" si="11"/>
        <v>1</v>
      </c>
      <c r="Y10" s="1">
        <f t="shared" ca="1" si="7"/>
        <v>45531.025649537034</v>
      </c>
    </row>
    <row r="11" spans="1:25" x14ac:dyDescent="0.25">
      <c r="A11" t="s">
        <v>10</v>
      </c>
      <c r="B11">
        <v>30001</v>
      </c>
      <c r="C11" t="str">
        <f>IF(B11="","",VLOOKUP(B11,ei_app_sprint_list!$B:$C,2,FALSE))</f>
        <v>Sprint 1</v>
      </c>
      <c r="D11">
        <v>10010</v>
      </c>
      <c r="E11" t="str">
        <f>IF(D11="","",VLOOKUP(D11,ei_app_user_list!$A:$I,3,FALSE))</f>
        <v>rebeccar</v>
      </c>
      <c r="F11" t="str">
        <f>IF(D11="","",VLOOKUP(D11,ei_app_user_list!$A:$I,7,FALSE))</f>
        <v>Team Member</v>
      </c>
      <c r="G11" t="s">
        <v>142</v>
      </c>
      <c r="H11">
        <v>27016</v>
      </c>
      <c r="I11" t="str">
        <f>IF(H11="","",VLOOKUP(H11,ei_app_question_list!$A:$E,5,FALSE))</f>
        <v>Social Awareness</v>
      </c>
      <c r="J11">
        <f t="shared" ca="1" si="8"/>
        <v>5</v>
      </c>
      <c r="K11" s="4">
        <f t="shared" ca="1" si="9"/>
        <v>3</v>
      </c>
      <c r="L11" s="1">
        <f t="shared" ca="1" si="0"/>
        <v>45531.025649537034</v>
      </c>
      <c r="M11" t="str">
        <f t="shared" si="1"/>
        <v>Team Leader, Scrum Master</v>
      </c>
      <c r="N11" t="str">
        <f>IF(O11="","",VLOOKUP(B11,ei_app_sprint_list!$B:$G,4,FALSE))</f>
        <v/>
      </c>
      <c r="O11" t="str">
        <f t="shared" si="2"/>
        <v/>
      </c>
      <c r="Q11" s="1" t="str">
        <f t="shared" ca="1" si="3"/>
        <v/>
      </c>
      <c r="R11" t="str">
        <f ca="1">IF(S11="","",VLOOKUP(B11,ei_app_sprint_list!$B:$G,6,FALSE))</f>
        <v>rhysl</v>
      </c>
      <c r="S11" t="str">
        <f t="shared" ca="1" si="4"/>
        <v>Approved</v>
      </c>
      <c r="T11">
        <f t="shared" ca="1" si="10"/>
        <v>3</v>
      </c>
      <c r="U11" s="1">
        <f t="shared" ca="1" si="5"/>
        <v>45531.025649537034</v>
      </c>
      <c r="V11" t="str">
        <f ca="1">IF(W11="","",VLOOKUP(B11,ei_app_sprint_list!$B:$G,5,FALSE))</f>
        <v>elliotm</v>
      </c>
      <c r="W11" t="str">
        <f t="shared" ca="1" si="6"/>
        <v>Approved</v>
      </c>
      <c r="X11">
        <f t="shared" ca="1" si="11"/>
        <v>1</v>
      </c>
      <c r="Y11" s="1">
        <f t="shared" ca="1" si="7"/>
        <v>45531.025649537034</v>
      </c>
    </row>
    <row r="12" spans="1:25" x14ac:dyDescent="0.25">
      <c r="A12" t="s">
        <v>10</v>
      </c>
      <c r="B12">
        <v>30001</v>
      </c>
      <c r="C12" t="str">
        <f>IF(B12="","",VLOOKUP(B12,ei_app_sprint_list!$B:$C,2,FALSE))</f>
        <v>Sprint 1</v>
      </c>
      <c r="D12">
        <v>10010</v>
      </c>
      <c r="E12" t="str">
        <f>IF(D12="","",VLOOKUP(D12,ei_app_user_list!$A:$I,3,FALSE))</f>
        <v>rebeccar</v>
      </c>
      <c r="F12" t="str">
        <f>IF(D12="","",VLOOKUP(D12,ei_app_user_list!$A:$I,7,FALSE))</f>
        <v>Team Member</v>
      </c>
      <c r="G12" t="s">
        <v>142</v>
      </c>
      <c r="H12">
        <v>27017</v>
      </c>
      <c r="I12" t="str">
        <f>IF(H12="","",VLOOKUP(H12,ei_app_question_list!$A:$E,5,FALSE))</f>
        <v>Empathy</v>
      </c>
      <c r="J12">
        <f t="shared" ca="1" si="8"/>
        <v>2</v>
      </c>
      <c r="K12" s="4">
        <f t="shared" ca="1" si="9"/>
        <v>2.6666666666666665</v>
      </c>
      <c r="L12" s="1">
        <f t="shared" ca="1" si="0"/>
        <v>45531.025649537034</v>
      </c>
      <c r="M12" t="str">
        <f t="shared" si="1"/>
        <v>Team Leader, Scrum Master</v>
      </c>
      <c r="N12" t="str">
        <f>IF(O12="","",VLOOKUP(B12,ei_app_sprint_list!$B:$G,4,FALSE))</f>
        <v/>
      </c>
      <c r="O12" t="str">
        <f t="shared" si="2"/>
        <v/>
      </c>
      <c r="Q12" s="1" t="str">
        <f t="shared" ca="1" si="3"/>
        <v/>
      </c>
      <c r="R12" t="str">
        <f ca="1">IF(S12="","",VLOOKUP(B12,ei_app_sprint_list!$B:$G,6,FALSE))</f>
        <v>rhysl</v>
      </c>
      <c r="S12" t="str">
        <f t="shared" ca="1" si="4"/>
        <v>Approved</v>
      </c>
      <c r="T12">
        <f t="shared" ca="1" si="10"/>
        <v>3</v>
      </c>
      <c r="U12" s="1">
        <f t="shared" ca="1" si="5"/>
        <v>45531.025649537034</v>
      </c>
      <c r="V12" t="str">
        <f ca="1">IF(W12="","",VLOOKUP(B12,ei_app_sprint_list!$B:$G,5,FALSE))</f>
        <v>elliotm</v>
      </c>
      <c r="W12" t="str">
        <f t="shared" ca="1" si="6"/>
        <v>Approved</v>
      </c>
      <c r="X12">
        <f t="shared" ca="1" si="11"/>
        <v>3</v>
      </c>
      <c r="Y12" s="1">
        <f t="shared" ca="1" si="7"/>
        <v>45531.025649537034</v>
      </c>
    </row>
    <row r="13" spans="1:25" x14ac:dyDescent="0.25">
      <c r="A13" t="s">
        <v>10</v>
      </c>
      <c r="B13">
        <v>30001</v>
      </c>
      <c r="C13" t="str">
        <f>IF(B13="","",VLOOKUP(B13,ei_app_sprint_list!$B:$C,2,FALSE))</f>
        <v>Sprint 1</v>
      </c>
      <c r="D13">
        <v>10010</v>
      </c>
      <c r="E13" t="str">
        <f>IF(D13="","",VLOOKUP(D13,ei_app_user_list!$A:$I,3,FALSE))</f>
        <v>rebeccar</v>
      </c>
      <c r="F13" t="str">
        <f>IF(D13="","",VLOOKUP(D13,ei_app_user_list!$A:$I,7,FALSE))</f>
        <v>Team Member</v>
      </c>
      <c r="G13" t="s">
        <v>142</v>
      </c>
      <c r="H13">
        <v>27018</v>
      </c>
      <c r="I13" t="str">
        <f>IF(H13="","",VLOOKUP(H13,ei_app_question_list!$A:$E,5,FALSE))</f>
        <v>Motivation</v>
      </c>
      <c r="J13">
        <f t="shared" ca="1" si="8"/>
        <v>5</v>
      </c>
      <c r="K13" s="4">
        <f t="shared" ca="1" si="9"/>
        <v>2.6666666666666665</v>
      </c>
      <c r="L13" s="1">
        <f t="shared" ca="1" si="0"/>
        <v>45531.025649537034</v>
      </c>
      <c r="M13" t="str">
        <f t="shared" si="1"/>
        <v>Team Leader, Scrum Master</v>
      </c>
      <c r="N13" t="str">
        <f>IF(O13="","",VLOOKUP(B13,ei_app_sprint_list!$B:$G,4,FALSE))</f>
        <v/>
      </c>
      <c r="O13" t="str">
        <f t="shared" si="2"/>
        <v/>
      </c>
      <c r="Q13" s="1" t="str">
        <f t="shared" ca="1" si="3"/>
        <v/>
      </c>
      <c r="R13" t="str">
        <f ca="1">IF(S13="","",VLOOKUP(B13,ei_app_sprint_list!$B:$G,6,FALSE))</f>
        <v>rhysl</v>
      </c>
      <c r="S13" t="str">
        <f t="shared" ca="1" si="4"/>
        <v>Approved</v>
      </c>
      <c r="T13">
        <f t="shared" ca="1" si="10"/>
        <v>2</v>
      </c>
      <c r="U13" s="1">
        <f t="shared" ca="1" si="5"/>
        <v>45531.025649537034</v>
      </c>
      <c r="V13" t="str">
        <f ca="1">IF(W13="","",VLOOKUP(B13,ei_app_sprint_list!$B:$G,5,FALSE))</f>
        <v>elliotm</v>
      </c>
      <c r="W13" t="str">
        <f t="shared" ca="1" si="6"/>
        <v>Approved</v>
      </c>
      <c r="X13">
        <f t="shared" ca="1" si="11"/>
        <v>1</v>
      </c>
      <c r="Y13" s="1">
        <f t="shared" ca="1" si="7"/>
        <v>45531.025649537034</v>
      </c>
    </row>
    <row r="14" spans="1:25" x14ac:dyDescent="0.25">
      <c r="A14" t="s">
        <v>10</v>
      </c>
      <c r="B14">
        <v>30001</v>
      </c>
      <c r="C14" t="str">
        <f>IF(B14="","",VLOOKUP(B14,ei_app_sprint_list!$B:$C,2,FALSE))</f>
        <v>Sprint 1</v>
      </c>
      <c r="D14">
        <v>10011</v>
      </c>
      <c r="E14" t="str">
        <f>IF(D14="","",VLOOKUP(D14,ei_app_user_list!$A:$I,3,FALSE))</f>
        <v>ering</v>
      </c>
      <c r="F14" t="str">
        <f>IF(D14="","",VLOOKUP(D14,ei_app_user_list!$A:$I,7,FALSE))</f>
        <v>Team Member</v>
      </c>
      <c r="G14" t="s">
        <v>142</v>
      </c>
      <c r="H14">
        <v>27013</v>
      </c>
      <c r="I14" t="str">
        <f>IF(H14="","",VLOOKUP(H14,ei_app_question_list!$A:$E,5,FALSE))</f>
        <v>Emotional State</v>
      </c>
      <c r="J14">
        <f t="shared" ca="1" si="8"/>
        <v>3</v>
      </c>
      <c r="K14" s="4">
        <f t="shared" ca="1" si="9"/>
        <v>3</v>
      </c>
      <c r="L14" s="1">
        <f t="shared" ca="1" si="0"/>
        <v>45531.025649537034</v>
      </c>
      <c r="M14" t="str">
        <f t="shared" si="1"/>
        <v>Team Leader, Scrum Master</v>
      </c>
      <c r="N14" t="str">
        <f>IF(O14="","",VLOOKUP(B14,ei_app_sprint_list!$B:$G,4,FALSE))</f>
        <v/>
      </c>
      <c r="O14" t="str">
        <f t="shared" si="2"/>
        <v/>
      </c>
      <c r="Q14" s="1" t="str">
        <f t="shared" ca="1" si="3"/>
        <v/>
      </c>
      <c r="R14" t="str">
        <f ca="1">IF(S14="","",VLOOKUP(B14,ei_app_sprint_list!$B:$G,6,FALSE))</f>
        <v>rhysl</v>
      </c>
      <c r="S14" t="str">
        <f t="shared" ca="1" si="4"/>
        <v>Approved</v>
      </c>
      <c r="T14">
        <f t="shared" ca="1" si="10"/>
        <v>2</v>
      </c>
      <c r="U14" s="1">
        <f t="shared" ca="1" si="5"/>
        <v>45531.025649537034</v>
      </c>
      <c r="V14" t="str">
        <f ca="1">IF(W14="","",VLOOKUP(B14,ei_app_sprint_list!$B:$G,5,FALSE))</f>
        <v>elliotm</v>
      </c>
      <c r="W14" t="str">
        <f t="shared" ca="1" si="6"/>
        <v>Approved</v>
      </c>
      <c r="X14">
        <f t="shared" ca="1" si="11"/>
        <v>4</v>
      </c>
      <c r="Y14" s="1">
        <f t="shared" ca="1" si="7"/>
        <v>45531.025649537034</v>
      </c>
    </row>
    <row r="15" spans="1:25" x14ac:dyDescent="0.25">
      <c r="A15" t="s">
        <v>10</v>
      </c>
      <c r="B15">
        <v>30001</v>
      </c>
      <c r="C15" t="str">
        <f>IF(B15="","",VLOOKUP(B15,ei_app_sprint_list!$B:$C,2,FALSE))</f>
        <v>Sprint 1</v>
      </c>
      <c r="D15">
        <v>10011</v>
      </c>
      <c r="E15" t="str">
        <f>IF(D15="","",VLOOKUP(D15,ei_app_user_list!$A:$I,3,FALSE))</f>
        <v>ering</v>
      </c>
      <c r="F15" t="str">
        <f>IF(D15="","",VLOOKUP(D15,ei_app_user_list!$A:$I,7,FALSE))</f>
        <v>Team Member</v>
      </c>
      <c r="G15" t="s">
        <v>142</v>
      </c>
      <c r="H15">
        <v>27014</v>
      </c>
      <c r="I15" t="str">
        <f>IF(H15="","",VLOOKUP(H15,ei_app_question_list!$A:$E,5,FALSE))</f>
        <v>Self Awareness</v>
      </c>
      <c r="J15">
        <f t="shared" ca="1" si="8"/>
        <v>1</v>
      </c>
      <c r="K15" s="4">
        <f t="shared" ca="1" si="9"/>
        <v>1</v>
      </c>
      <c r="L15" s="1">
        <f t="shared" ca="1" si="0"/>
        <v>45531.025649537034</v>
      </c>
      <c r="M15" t="str">
        <f t="shared" si="1"/>
        <v>Team Leader, Scrum Master</v>
      </c>
      <c r="N15" t="str">
        <f>IF(O15="","",VLOOKUP(B15,ei_app_sprint_list!$B:$G,4,FALSE))</f>
        <v/>
      </c>
      <c r="O15" t="str">
        <f t="shared" si="2"/>
        <v/>
      </c>
      <c r="Q15" s="1" t="str">
        <f t="shared" ca="1" si="3"/>
        <v/>
      </c>
      <c r="R15" t="str">
        <f ca="1">IF(S15="","",VLOOKUP(B15,ei_app_sprint_list!$B:$G,6,FALSE))</f>
        <v>rhysl</v>
      </c>
      <c r="S15" t="str">
        <f t="shared" ca="1" si="4"/>
        <v>Approved</v>
      </c>
      <c r="T15">
        <f t="shared" ca="1" si="10"/>
        <v>1</v>
      </c>
      <c r="U15" s="1">
        <f t="shared" ca="1" si="5"/>
        <v>45531.025649537034</v>
      </c>
      <c r="V15" t="str">
        <f ca="1">IF(W15="","",VLOOKUP(B15,ei_app_sprint_list!$B:$G,5,FALSE))</f>
        <v>elliotm</v>
      </c>
      <c r="W15" t="str">
        <f t="shared" ca="1" si="6"/>
        <v>Approved</v>
      </c>
      <c r="X15">
        <f t="shared" ca="1" si="11"/>
        <v>1</v>
      </c>
      <c r="Y15" s="1">
        <f t="shared" ca="1" si="7"/>
        <v>45531.025649537034</v>
      </c>
    </row>
    <row r="16" spans="1:25" x14ac:dyDescent="0.25">
      <c r="A16" t="s">
        <v>10</v>
      </c>
      <c r="B16">
        <v>30001</v>
      </c>
      <c r="C16" t="str">
        <f>IF(B16="","",VLOOKUP(B16,ei_app_sprint_list!$B:$C,2,FALSE))</f>
        <v>Sprint 1</v>
      </c>
      <c r="D16">
        <v>10011</v>
      </c>
      <c r="E16" t="str">
        <f>IF(D16="","",VLOOKUP(D16,ei_app_user_list!$A:$I,3,FALSE))</f>
        <v>ering</v>
      </c>
      <c r="F16" t="str">
        <f>IF(D16="","",VLOOKUP(D16,ei_app_user_list!$A:$I,7,FALSE))</f>
        <v>Team Member</v>
      </c>
      <c r="G16" t="s">
        <v>142</v>
      </c>
      <c r="H16">
        <v>27015</v>
      </c>
      <c r="I16" t="str">
        <f>IF(H16="","",VLOOKUP(H16,ei_app_question_list!$A:$E,5,FALSE))</f>
        <v>Self Regulation</v>
      </c>
      <c r="J16">
        <f t="shared" ca="1" si="8"/>
        <v>4</v>
      </c>
      <c r="K16" s="4">
        <f t="shared" ca="1" si="9"/>
        <v>4</v>
      </c>
      <c r="L16" s="1">
        <f t="shared" ca="1" si="0"/>
        <v>45531.025649537034</v>
      </c>
      <c r="M16" t="str">
        <f t="shared" si="1"/>
        <v>Team Leader, Scrum Master</v>
      </c>
      <c r="N16" t="str">
        <f>IF(O16="","",VLOOKUP(B16,ei_app_sprint_list!$B:$G,4,FALSE))</f>
        <v/>
      </c>
      <c r="O16" t="str">
        <f t="shared" si="2"/>
        <v/>
      </c>
      <c r="Q16" s="1" t="str">
        <f t="shared" ca="1" si="3"/>
        <v/>
      </c>
      <c r="R16" t="str">
        <f ca="1">IF(S16="","",VLOOKUP(B16,ei_app_sprint_list!$B:$G,6,FALSE))</f>
        <v>rhysl</v>
      </c>
      <c r="S16" t="str">
        <f t="shared" ca="1" si="4"/>
        <v>Approved</v>
      </c>
      <c r="T16">
        <f t="shared" ca="1" si="10"/>
        <v>3</v>
      </c>
      <c r="U16" s="1">
        <f t="shared" ca="1" si="5"/>
        <v>45531.025649537034</v>
      </c>
      <c r="V16" t="str">
        <f ca="1">IF(W16="","",VLOOKUP(B16,ei_app_sprint_list!$B:$G,5,FALSE))</f>
        <v>elliotm</v>
      </c>
      <c r="W16" t="str">
        <f t="shared" ca="1" si="6"/>
        <v>Approved</v>
      </c>
      <c r="X16">
        <f t="shared" ca="1" si="11"/>
        <v>5</v>
      </c>
      <c r="Y16" s="1">
        <f t="shared" ca="1" si="7"/>
        <v>45531.025649537034</v>
      </c>
    </row>
    <row r="17" spans="1:25" x14ac:dyDescent="0.25">
      <c r="A17" t="s">
        <v>10</v>
      </c>
      <c r="B17">
        <v>30001</v>
      </c>
      <c r="C17" t="str">
        <f>IF(B17="","",VLOOKUP(B17,ei_app_sprint_list!$B:$C,2,FALSE))</f>
        <v>Sprint 1</v>
      </c>
      <c r="D17">
        <v>10011</v>
      </c>
      <c r="E17" t="str">
        <f>IF(D17="","",VLOOKUP(D17,ei_app_user_list!$A:$I,3,FALSE))</f>
        <v>ering</v>
      </c>
      <c r="F17" t="str">
        <f>IF(D17="","",VLOOKUP(D17,ei_app_user_list!$A:$I,7,FALSE))</f>
        <v>Team Member</v>
      </c>
      <c r="G17" t="s">
        <v>142</v>
      </c>
      <c r="H17">
        <v>27016</v>
      </c>
      <c r="I17" t="str">
        <f>IF(H17="","",VLOOKUP(H17,ei_app_question_list!$A:$E,5,FALSE))</f>
        <v>Social Awareness</v>
      </c>
      <c r="J17">
        <f t="shared" ca="1" si="8"/>
        <v>3</v>
      </c>
      <c r="K17" s="4">
        <f t="shared" ca="1" si="9"/>
        <v>4</v>
      </c>
      <c r="L17" s="1">
        <f t="shared" ca="1" si="0"/>
        <v>45531.025649537034</v>
      </c>
      <c r="M17" t="str">
        <f t="shared" si="1"/>
        <v>Team Leader, Scrum Master</v>
      </c>
      <c r="N17" t="str">
        <f>IF(O17="","",VLOOKUP(B17,ei_app_sprint_list!$B:$G,4,FALSE))</f>
        <v/>
      </c>
      <c r="O17" t="str">
        <f t="shared" si="2"/>
        <v/>
      </c>
      <c r="Q17" s="1" t="str">
        <f t="shared" ca="1" si="3"/>
        <v/>
      </c>
      <c r="R17" t="str">
        <f ca="1">IF(S17="","",VLOOKUP(B17,ei_app_sprint_list!$B:$G,6,FALSE))</f>
        <v>rhysl</v>
      </c>
      <c r="S17" t="str">
        <f t="shared" ca="1" si="4"/>
        <v>Approved</v>
      </c>
      <c r="T17">
        <f t="shared" ca="1" si="10"/>
        <v>4</v>
      </c>
      <c r="U17" s="1">
        <f t="shared" ca="1" si="5"/>
        <v>45531.025649537034</v>
      </c>
      <c r="V17" t="str">
        <f ca="1">IF(W17="","",VLOOKUP(B17,ei_app_sprint_list!$B:$G,5,FALSE))</f>
        <v>elliotm</v>
      </c>
      <c r="W17" t="str">
        <f t="shared" ca="1" si="6"/>
        <v>Approved</v>
      </c>
      <c r="X17">
        <f t="shared" ca="1" si="11"/>
        <v>5</v>
      </c>
      <c r="Y17" s="1">
        <f t="shared" ca="1" si="7"/>
        <v>45531.025649537034</v>
      </c>
    </row>
    <row r="18" spans="1:25" x14ac:dyDescent="0.25">
      <c r="A18" t="s">
        <v>10</v>
      </c>
      <c r="B18">
        <v>30001</v>
      </c>
      <c r="C18" t="str">
        <f>IF(B18="","",VLOOKUP(B18,ei_app_sprint_list!$B:$C,2,FALSE))</f>
        <v>Sprint 1</v>
      </c>
      <c r="D18">
        <v>10011</v>
      </c>
      <c r="E18" t="str">
        <f>IF(D18="","",VLOOKUP(D18,ei_app_user_list!$A:$I,3,FALSE))</f>
        <v>ering</v>
      </c>
      <c r="F18" t="str">
        <f>IF(D18="","",VLOOKUP(D18,ei_app_user_list!$A:$I,7,FALSE))</f>
        <v>Team Member</v>
      </c>
      <c r="G18" t="s">
        <v>142</v>
      </c>
      <c r="H18">
        <v>27017</v>
      </c>
      <c r="I18" t="str">
        <f>IF(H18="","",VLOOKUP(H18,ei_app_question_list!$A:$E,5,FALSE))</f>
        <v>Empathy</v>
      </c>
      <c r="J18">
        <f t="shared" ca="1" si="8"/>
        <v>4</v>
      </c>
      <c r="K18" s="4">
        <f t="shared" ca="1" si="9"/>
        <v>4</v>
      </c>
      <c r="L18" s="1">
        <f t="shared" ca="1" si="0"/>
        <v>45531.025649537034</v>
      </c>
      <c r="M18" t="str">
        <f t="shared" si="1"/>
        <v>Team Leader, Scrum Master</v>
      </c>
      <c r="N18" t="str">
        <f>IF(O18="","",VLOOKUP(B18,ei_app_sprint_list!$B:$G,4,FALSE))</f>
        <v/>
      </c>
      <c r="O18" t="str">
        <f t="shared" si="2"/>
        <v/>
      </c>
      <c r="Q18" s="1" t="str">
        <f t="shared" ca="1" si="3"/>
        <v/>
      </c>
      <c r="R18" t="str">
        <f ca="1">IF(S18="","",VLOOKUP(B18,ei_app_sprint_list!$B:$G,6,FALSE))</f>
        <v>rhysl</v>
      </c>
      <c r="S18" t="str">
        <f t="shared" ca="1" si="4"/>
        <v>Approved</v>
      </c>
      <c r="T18">
        <f t="shared" ca="1" si="10"/>
        <v>4</v>
      </c>
      <c r="U18" s="1">
        <f t="shared" ca="1" si="5"/>
        <v>45531.025649537034</v>
      </c>
      <c r="V18" t="str">
        <f ca="1">IF(W18="","",VLOOKUP(B18,ei_app_sprint_list!$B:$G,5,FALSE))</f>
        <v>elliotm</v>
      </c>
      <c r="W18" t="str">
        <f t="shared" ca="1" si="6"/>
        <v>Approved</v>
      </c>
      <c r="X18">
        <f t="shared" ca="1" si="11"/>
        <v>4</v>
      </c>
      <c r="Y18" s="1">
        <f t="shared" ca="1" si="7"/>
        <v>45531.025649537034</v>
      </c>
    </row>
    <row r="19" spans="1:25" x14ac:dyDescent="0.25">
      <c r="A19" t="s">
        <v>10</v>
      </c>
      <c r="B19">
        <v>30001</v>
      </c>
      <c r="C19" t="str">
        <f>IF(B19="","",VLOOKUP(B19,ei_app_sprint_list!$B:$C,2,FALSE))</f>
        <v>Sprint 1</v>
      </c>
      <c r="D19">
        <v>10011</v>
      </c>
      <c r="E19" t="str">
        <f>IF(D19="","",VLOOKUP(D19,ei_app_user_list!$A:$I,3,FALSE))</f>
        <v>ering</v>
      </c>
      <c r="F19" t="str">
        <f>IF(D19="","",VLOOKUP(D19,ei_app_user_list!$A:$I,7,FALSE))</f>
        <v>Team Member</v>
      </c>
      <c r="G19" t="s">
        <v>142</v>
      </c>
      <c r="H19">
        <v>27018</v>
      </c>
      <c r="I19" t="str">
        <f>IF(H19="","",VLOOKUP(H19,ei_app_question_list!$A:$E,5,FALSE))</f>
        <v>Motivation</v>
      </c>
      <c r="J19">
        <f t="shared" ca="1" si="8"/>
        <v>4</v>
      </c>
      <c r="K19" s="4">
        <f t="shared" ca="1" si="9"/>
        <v>4.333333333333333</v>
      </c>
      <c r="L19" s="1">
        <f t="shared" ca="1" si="0"/>
        <v>45531.025649537034</v>
      </c>
      <c r="M19" t="str">
        <f t="shared" si="1"/>
        <v>Team Leader, Scrum Master</v>
      </c>
      <c r="N19" t="str">
        <f>IF(O19="","",VLOOKUP(B19,ei_app_sprint_list!$B:$G,4,FALSE))</f>
        <v/>
      </c>
      <c r="O19" t="str">
        <f t="shared" si="2"/>
        <v/>
      </c>
      <c r="Q19" s="1" t="str">
        <f t="shared" ca="1" si="3"/>
        <v/>
      </c>
      <c r="R19" t="str">
        <f ca="1">IF(S19="","",VLOOKUP(B19,ei_app_sprint_list!$B:$G,6,FALSE))</f>
        <v>rhysl</v>
      </c>
      <c r="S19" t="str">
        <f t="shared" ca="1" si="4"/>
        <v>Approved</v>
      </c>
      <c r="T19">
        <f t="shared" ca="1" si="10"/>
        <v>5</v>
      </c>
      <c r="U19" s="1">
        <f t="shared" ca="1" si="5"/>
        <v>45531.025649537034</v>
      </c>
      <c r="V19" t="str">
        <f ca="1">IF(W19="","",VLOOKUP(B19,ei_app_sprint_list!$B:$G,5,FALSE))</f>
        <v>elliotm</v>
      </c>
      <c r="W19" t="str">
        <f t="shared" ca="1" si="6"/>
        <v>Approved</v>
      </c>
      <c r="X19">
        <f t="shared" ca="1" si="11"/>
        <v>4</v>
      </c>
      <c r="Y19" s="1">
        <f t="shared" ca="1" si="7"/>
        <v>45531.025649537034</v>
      </c>
    </row>
    <row r="20" spans="1:25" x14ac:dyDescent="0.25">
      <c r="A20" t="s">
        <v>10</v>
      </c>
      <c r="B20">
        <v>30001</v>
      </c>
      <c r="C20" t="str">
        <f>IF(B20="","",VLOOKUP(B20,ei_app_sprint_list!$B:$C,2,FALSE))</f>
        <v>Sprint 1</v>
      </c>
      <c r="D20">
        <v>10005</v>
      </c>
      <c r="E20" t="str">
        <f>IF(D20="","",VLOOKUP(D20,ei_app_user_list!$A:$I,3,FALSE))</f>
        <v>rhysl</v>
      </c>
      <c r="F20" t="str">
        <f>IF(D20="","",VLOOKUP(D20,ei_app_user_list!$A:$I,7,FALSE))</f>
        <v>Team Leader</v>
      </c>
      <c r="G20" t="s">
        <v>142</v>
      </c>
      <c r="H20">
        <v>27013</v>
      </c>
      <c r="I20" t="str">
        <f>IF(H20="","",VLOOKUP(H20,ei_app_question_list!$A:$E,5,FALSE))</f>
        <v>Emotional State</v>
      </c>
      <c r="J20">
        <f t="shared" ca="1" si="8"/>
        <v>2</v>
      </c>
      <c r="K20" s="4">
        <f t="shared" ca="1" si="9"/>
        <v>2.3333333333333335</v>
      </c>
      <c r="L20" s="1">
        <f t="shared" ca="1" si="0"/>
        <v>45531.025649537034</v>
      </c>
      <c r="M20" t="str">
        <f t="shared" si="1"/>
        <v>Team Member, Scrum Master</v>
      </c>
      <c r="N20" t="str">
        <f ca="1">IF(O20="","",VLOOKUP(B20,ei_app_sprint_list!$B:$G,4,FALSE))</f>
        <v>mayag</v>
      </c>
      <c r="O20" t="str">
        <f t="shared" ca="1" si="2"/>
        <v>Approved</v>
      </c>
      <c r="P20">
        <f t="shared" ref="P20:P61" ca="1" si="12">RANDBETWEEN(1,5)</f>
        <v>2</v>
      </c>
      <c r="Q20" s="1">
        <f t="shared" ca="1" si="3"/>
        <v>45531.025649537034</v>
      </c>
      <c r="R20" t="str">
        <f>IF(S20="","",VLOOKUP(B20,ei_app_sprint_list!$B:$G,6,FALSE))</f>
        <v/>
      </c>
      <c r="S20" t="str">
        <f t="shared" si="4"/>
        <v/>
      </c>
      <c r="U20" s="1" t="str">
        <f t="shared" ca="1" si="5"/>
        <v/>
      </c>
      <c r="V20" t="str">
        <f ca="1">IF(W20="","",VLOOKUP(B20,ei_app_sprint_list!$B:$G,5,FALSE))</f>
        <v>elliotm</v>
      </c>
      <c r="W20" t="str">
        <f t="shared" ca="1" si="6"/>
        <v>Approved</v>
      </c>
      <c r="X20">
        <f t="shared" ca="1" si="11"/>
        <v>3</v>
      </c>
      <c r="Y20" s="1">
        <f t="shared" ca="1" si="7"/>
        <v>45531.025649537034</v>
      </c>
    </row>
    <row r="21" spans="1:25" x14ac:dyDescent="0.25">
      <c r="A21" t="s">
        <v>10</v>
      </c>
      <c r="B21">
        <v>30001</v>
      </c>
      <c r="C21" t="str">
        <f>IF(B21="","",VLOOKUP(B21,ei_app_sprint_list!$B:$C,2,FALSE))</f>
        <v>Sprint 1</v>
      </c>
      <c r="D21">
        <v>10005</v>
      </c>
      <c r="E21" t="str">
        <f>IF(D21="","",VLOOKUP(D21,ei_app_user_list!$A:$I,3,FALSE))</f>
        <v>rhysl</v>
      </c>
      <c r="F21" t="str">
        <f>IF(D21="","",VLOOKUP(D21,ei_app_user_list!$A:$I,7,FALSE))</f>
        <v>Team Leader</v>
      </c>
      <c r="G21" t="s">
        <v>142</v>
      </c>
      <c r="H21">
        <v>27014</v>
      </c>
      <c r="I21" t="str">
        <f>IF(H21="","",VLOOKUP(H21,ei_app_question_list!$A:$E,5,FALSE))</f>
        <v>Self Awareness</v>
      </c>
      <c r="J21">
        <f t="shared" ca="1" si="8"/>
        <v>5</v>
      </c>
      <c r="K21" s="4">
        <f t="shared" ca="1" si="9"/>
        <v>4.333333333333333</v>
      </c>
      <c r="L21" s="1">
        <f t="shared" ca="1" si="0"/>
        <v>45531.025649537034</v>
      </c>
      <c r="M21" t="str">
        <f t="shared" si="1"/>
        <v>Team Member, Scrum Master</v>
      </c>
      <c r="N21" t="str">
        <f ca="1">IF(O21="","",VLOOKUP(B21,ei_app_sprint_list!$B:$G,4,FALSE))</f>
        <v>mayag</v>
      </c>
      <c r="O21" t="str">
        <f t="shared" ca="1" si="2"/>
        <v>Approved</v>
      </c>
      <c r="P21">
        <f t="shared" ca="1" si="12"/>
        <v>3</v>
      </c>
      <c r="Q21" s="1">
        <f t="shared" ca="1" si="3"/>
        <v>45531.025649537034</v>
      </c>
      <c r="R21" t="str">
        <f>IF(S21="","",VLOOKUP(B21,ei_app_sprint_list!$B:$G,6,FALSE))</f>
        <v/>
      </c>
      <c r="S21" t="str">
        <f t="shared" si="4"/>
        <v/>
      </c>
      <c r="U21" s="1" t="str">
        <f t="shared" ca="1" si="5"/>
        <v/>
      </c>
      <c r="V21" t="str">
        <f ca="1">IF(W21="","",VLOOKUP(B21,ei_app_sprint_list!$B:$G,5,FALSE))</f>
        <v>elliotm</v>
      </c>
      <c r="W21" t="str">
        <f t="shared" ca="1" si="6"/>
        <v>Approved</v>
      </c>
      <c r="X21">
        <f t="shared" ca="1" si="11"/>
        <v>5</v>
      </c>
      <c r="Y21" s="1">
        <f t="shared" ca="1" si="7"/>
        <v>45531.025649537034</v>
      </c>
    </row>
    <row r="22" spans="1:25" x14ac:dyDescent="0.25">
      <c r="A22" t="s">
        <v>10</v>
      </c>
      <c r="B22">
        <v>30001</v>
      </c>
      <c r="C22" t="str">
        <f>IF(B22="","",VLOOKUP(B22,ei_app_sprint_list!$B:$C,2,FALSE))</f>
        <v>Sprint 1</v>
      </c>
      <c r="D22">
        <v>10005</v>
      </c>
      <c r="E22" t="str">
        <f>IF(D22="","",VLOOKUP(D22,ei_app_user_list!$A:$I,3,FALSE))</f>
        <v>rhysl</v>
      </c>
      <c r="F22" t="str">
        <f>IF(D22="","",VLOOKUP(D22,ei_app_user_list!$A:$I,7,FALSE))</f>
        <v>Team Leader</v>
      </c>
      <c r="G22" t="s">
        <v>142</v>
      </c>
      <c r="H22">
        <v>27015</v>
      </c>
      <c r="I22" t="str">
        <f>IF(H22="","",VLOOKUP(H22,ei_app_question_list!$A:$E,5,FALSE))</f>
        <v>Self Regulation</v>
      </c>
      <c r="J22">
        <f t="shared" ca="1" si="8"/>
        <v>3</v>
      </c>
      <c r="K22" s="4">
        <f t="shared" ca="1" si="9"/>
        <v>2.6666666666666665</v>
      </c>
      <c r="L22" s="1">
        <f t="shared" ca="1" si="0"/>
        <v>45531.025649537034</v>
      </c>
      <c r="M22" t="str">
        <f t="shared" si="1"/>
        <v>Team Member, Scrum Master</v>
      </c>
      <c r="N22" t="str">
        <f ca="1">IF(O22="","",VLOOKUP(B22,ei_app_sprint_list!$B:$G,4,FALSE))</f>
        <v>mayag</v>
      </c>
      <c r="O22" t="str">
        <f t="shared" ca="1" si="2"/>
        <v>Approved</v>
      </c>
      <c r="P22">
        <f t="shared" ca="1" si="12"/>
        <v>3</v>
      </c>
      <c r="Q22" s="1">
        <f t="shared" ca="1" si="3"/>
        <v>45531.025649537034</v>
      </c>
      <c r="R22" t="str">
        <f>IF(S22="","",VLOOKUP(B22,ei_app_sprint_list!$B:$G,6,FALSE))</f>
        <v/>
      </c>
      <c r="S22" t="str">
        <f t="shared" si="4"/>
        <v/>
      </c>
      <c r="U22" s="1" t="str">
        <f t="shared" ca="1" si="5"/>
        <v/>
      </c>
      <c r="V22" t="str">
        <f ca="1">IF(W22="","",VLOOKUP(B22,ei_app_sprint_list!$B:$G,5,FALSE))</f>
        <v>elliotm</v>
      </c>
      <c r="W22" t="str">
        <f t="shared" ca="1" si="6"/>
        <v>Approved</v>
      </c>
      <c r="X22">
        <f t="shared" ca="1" si="11"/>
        <v>2</v>
      </c>
      <c r="Y22" s="1">
        <f t="shared" ca="1" si="7"/>
        <v>45531.025649537034</v>
      </c>
    </row>
    <row r="23" spans="1:25" x14ac:dyDescent="0.25">
      <c r="A23" t="s">
        <v>10</v>
      </c>
      <c r="B23">
        <v>30001</v>
      </c>
      <c r="C23" t="str">
        <f>IF(B23="","",VLOOKUP(B23,ei_app_sprint_list!$B:$C,2,FALSE))</f>
        <v>Sprint 1</v>
      </c>
      <c r="D23">
        <v>10005</v>
      </c>
      <c r="E23" t="str">
        <f>IF(D23="","",VLOOKUP(D23,ei_app_user_list!$A:$I,3,FALSE))</f>
        <v>rhysl</v>
      </c>
      <c r="F23" t="str">
        <f>IF(D23="","",VLOOKUP(D23,ei_app_user_list!$A:$I,7,FALSE))</f>
        <v>Team Leader</v>
      </c>
      <c r="G23" t="s">
        <v>142</v>
      </c>
      <c r="H23">
        <v>27016</v>
      </c>
      <c r="I23" t="str">
        <f>IF(H23="","",VLOOKUP(H23,ei_app_question_list!$A:$E,5,FALSE))</f>
        <v>Social Awareness</v>
      </c>
      <c r="J23">
        <f t="shared" ca="1" si="8"/>
        <v>2</v>
      </c>
      <c r="K23" s="4">
        <f t="shared" ca="1" si="9"/>
        <v>2.6666666666666665</v>
      </c>
      <c r="L23" s="1">
        <f t="shared" ca="1" si="0"/>
        <v>45531.025649537034</v>
      </c>
      <c r="M23" t="str">
        <f t="shared" si="1"/>
        <v>Team Member, Scrum Master</v>
      </c>
      <c r="N23" t="str">
        <f ca="1">IF(O23="","",VLOOKUP(B23,ei_app_sprint_list!$B:$G,4,FALSE))</f>
        <v>mayag</v>
      </c>
      <c r="O23" t="str">
        <f t="shared" ca="1" si="2"/>
        <v>Approved</v>
      </c>
      <c r="P23">
        <f t="shared" ca="1" si="12"/>
        <v>5</v>
      </c>
      <c r="Q23" s="1">
        <f t="shared" ca="1" si="3"/>
        <v>45531.025649537034</v>
      </c>
      <c r="R23" t="str">
        <f>IF(S23="","",VLOOKUP(B23,ei_app_sprint_list!$B:$G,6,FALSE))</f>
        <v/>
      </c>
      <c r="S23" t="str">
        <f t="shared" si="4"/>
        <v/>
      </c>
      <c r="U23" s="1" t="str">
        <f t="shared" ca="1" si="5"/>
        <v/>
      </c>
      <c r="V23" t="str">
        <f ca="1">IF(W23="","",VLOOKUP(B23,ei_app_sprint_list!$B:$G,5,FALSE))</f>
        <v>elliotm</v>
      </c>
      <c r="W23" t="str">
        <f t="shared" ca="1" si="6"/>
        <v>Approved</v>
      </c>
      <c r="X23">
        <f t="shared" ca="1" si="11"/>
        <v>1</v>
      </c>
      <c r="Y23" s="1">
        <f t="shared" ca="1" si="7"/>
        <v>45531.025649537034</v>
      </c>
    </row>
    <row r="24" spans="1:25" x14ac:dyDescent="0.25">
      <c r="A24" t="s">
        <v>10</v>
      </c>
      <c r="B24">
        <v>30001</v>
      </c>
      <c r="C24" t="str">
        <f>IF(B24="","",VLOOKUP(B24,ei_app_sprint_list!$B:$C,2,FALSE))</f>
        <v>Sprint 1</v>
      </c>
      <c r="D24">
        <v>10005</v>
      </c>
      <c r="E24" t="str">
        <f>IF(D24="","",VLOOKUP(D24,ei_app_user_list!$A:$I,3,FALSE))</f>
        <v>rhysl</v>
      </c>
      <c r="F24" t="str">
        <f>IF(D24="","",VLOOKUP(D24,ei_app_user_list!$A:$I,7,FALSE))</f>
        <v>Team Leader</v>
      </c>
      <c r="G24" t="s">
        <v>142</v>
      </c>
      <c r="H24">
        <v>27017</v>
      </c>
      <c r="I24" t="str">
        <f>IF(H24="","",VLOOKUP(H24,ei_app_question_list!$A:$E,5,FALSE))</f>
        <v>Empathy</v>
      </c>
      <c r="J24">
        <f t="shared" ca="1" si="8"/>
        <v>1</v>
      </c>
      <c r="K24" s="4">
        <f t="shared" ca="1" si="9"/>
        <v>3</v>
      </c>
      <c r="L24" s="1">
        <f t="shared" ca="1" si="0"/>
        <v>45531.025649537034</v>
      </c>
      <c r="M24" t="str">
        <f t="shared" si="1"/>
        <v>Team Member, Scrum Master</v>
      </c>
      <c r="N24" t="str">
        <f ca="1">IF(O24="","",VLOOKUP(B24,ei_app_sprint_list!$B:$G,4,FALSE))</f>
        <v>mayag</v>
      </c>
      <c r="O24" t="str">
        <f t="shared" ca="1" si="2"/>
        <v>Approved</v>
      </c>
      <c r="P24">
        <f t="shared" ca="1" si="12"/>
        <v>5</v>
      </c>
      <c r="Q24" s="1">
        <f t="shared" ca="1" si="3"/>
        <v>45531.025649537034</v>
      </c>
      <c r="R24" t="str">
        <f>IF(S24="","",VLOOKUP(B24,ei_app_sprint_list!$B:$G,6,FALSE))</f>
        <v/>
      </c>
      <c r="S24" t="str">
        <f t="shared" si="4"/>
        <v/>
      </c>
      <c r="U24" s="1" t="str">
        <f t="shared" ca="1" si="5"/>
        <v/>
      </c>
      <c r="V24" t="str">
        <f ca="1">IF(W24="","",VLOOKUP(B24,ei_app_sprint_list!$B:$G,5,FALSE))</f>
        <v>elliotm</v>
      </c>
      <c r="W24" t="str">
        <f t="shared" ca="1" si="6"/>
        <v>Approved</v>
      </c>
      <c r="X24">
        <f t="shared" ca="1" si="11"/>
        <v>3</v>
      </c>
      <c r="Y24" s="1">
        <f t="shared" ca="1" si="7"/>
        <v>45531.025649537034</v>
      </c>
    </row>
    <row r="25" spans="1:25" x14ac:dyDescent="0.25">
      <c r="A25" t="s">
        <v>10</v>
      </c>
      <c r="B25">
        <v>30001</v>
      </c>
      <c r="C25" t="str">
        <f>IF(B25="","",VLOOKUP(B25,ei_app_sprint_list!$B:$C,2,FALSE))</f>
        <v>Sprint 1</v>
      </c>
      <c r="D25">
        <v>10005</v>
      </c>
      <c r="E25" t="str">
        <f>IF(D25="","",VLOOKUP(D25,ei_app_user_list!$A:$I,3,FALSE))</f>
        <v>rhysl</v>
      </c>
      <c r="F25" t="str">
        <f>IF(D25="","",VLOOKUP(D25,ei_app_user_list!$A:$I,7,FALSE))</f>
        <v>Team Leader</v>
      </c>
      <c r="G25" t="s">
        <v>142</v>
      </c>
      <c r="H25">
        <v>27018</v>
      </c>
      <c r="I25" t="str">
        <f>IF(H25="","",VLOOKUP(H25,ei_app_question_list!$A:$E,5,FALSE))</f>
        <v>Motivation</v>
      </c>
      <c r="J25">
        <f t="shared" ca="1" si="8"/>
        <v>1</v>
      </c>
      <c r="K25" s="4">
        <f t="shared" ca="1" si="9"/>
        <v>2.3333333333333335</v>
      </c>
      <c r="L25" s="1">
        <f t="shared" ca="1" si="0"/>
        <v>45531.025649537034</v>
      </c>
      <c r="M25" t="str">
        <f t="shared" si="1"/>
        <v>Team Member, Scrum Master</v>
      </c>
      <c r="N25" t="str">
        <f ca="1">IF(O25="","",VLOOKUP(B25,ei_app_sprint_list!$B:$G,4,FALSE))</f>
        <v>mayag</v>
      </c>
      <c r="O25" t="str">
        <f t="shared" ca="1" si="2"/>
        <v>Approved</v>
      </c>
      <c r="P25">
        <f t="shared" ca="1" si="12"/>
        <v>5</v>
      </c>
      <c r="Q25" s="1">
        <f t="shared" ca="1" si="3"/>
        <v>45531.025649537034</v>
      </c>
      <c r="R25" t="str">
        <f>IF(S25="","",VLOOKUP(B25,ei_app_sprint_list!$B:$G,6,FALSE))</f>
        <v/>
      </c>
      <c r="S25" t="str">
        <f t="shared" si="4"/>
        <v/>
      </c>
      <c r="U25" s="1" t="str">
        <f t="shared" ca="1" si="5"/>
        <v/>
      </c>
      <c r="V25" t="str">
        <f ca="1">IF(W25="","",VLOOKUP(B25,ei_app_sprint_list!$B:$G,5,FALSE))</f>
        <v>elliotm</v>
      </c>
      <c r="W25" t="str">
        <f t="shared" ca="1" si="6"/>
        <v>Approved</v>
      </c>
      <c r="X25">
        <f t="shared" ca="1" si="11"/>
        <v>1</v>
      </c>
      <c r="Y25" s="1">
        <f t="shared" ca="1" si="7"/>
        <v>45531.025649537034</v>
      </c>
    </row>
    <row r="26" spans="1:25" x14ac:dyDescent="0.25">
      <c r="A26" t="s">
        <v>10</v>
      </c>
      <c r="B26">
        <v>30001</v>
      </c>
      <c r="C26" t="str">
        <f>IF(B26="","",VLOOKUP(B26,ei_app_sprint_list!$B:$C,2,FALSE))</f>
        <v>Sprint 1</v>
      </c>
      <c r="D26">
        <v>10003</v>
      </c>
      <c r="E26" t="str">
        <f>IF(D26="","",VLOOKUP(D26,ei_app_user_list!$A:$I,3,FALSE))</f>
        <v>elliotm</v>
      </c>
      <c r="F26" t="str">
        <f>IF(D26="","",VLOOKUP(D26,ei_app_user_list!$A:$I,7,FALSE))</f>
        <v>Scrum Master</v>
      </c>
      <c r="G26" t="s">
        <v>142</v>
      </c>
      <c r="H26">
        <v>27013</v>
      </c>
      <c r="I26" t="str">
        <f>IF(H26="","",VLOOKUP(H26,ei_app_question_list!$A:$E,5,FALSE))</f>
        <v>Emotional State</v>
      </c>
      <c r="J26">
        <f t="shared" ca="1" si="8"/>
        <v>4</v>
      </c>
      <c r="K26" s="4">
        <f t="shared" ca="1" si="9"/>
        <v>3</v>
      </c>
      <c r="L26" s="1">
        <f t="shared" ca="1" si="0"/>
        <v>45531.025649537034</v>
      </c>
      <c r="M26" t="str">
        <f t="shared" si="1"/>
        <v>Team Member, Team Leader</v>
      </c>
      <c r="N26" t="str">
        <f ca="1">IF(O26="","",VLOOKUP(B26,ei_app_sprint_list!$B:$G,4,FALSE))</f>
        <v>mayag</v>
      </c>
      <c r="O26" t="str">
        <f t="shared" ca="1" si="2"/>
        <v>Approved</v>
      </c>
      <c r="P26">
        <f t="shared" ca="1" si="12"/>
        <v>3</v>
      </c>
      <c r="Q26" s="1">
        <f t="shared" ca="1" si="3"/>
        <v>45531.025649537034</v>
      </c>
      <c r="R26" t="str">
        <f ca="1">IF(S26="","",VLOOKUP(B26,ei_app_sprint_list!$B:$G,6,FALSE))</f>
        <v>rhysl</v>
      </c>
      <c r="S26" t="str">
        <f t="shared" ca="1" si="4"/>
        <v>Approved</v>
      </c>
      <c r="T26">
        <f t="shared" ca="1" si="10"/>
        <v>2</v>
      </c>
      <c r="U26" s="1">
        <f t="shared" ca="1" si="5"/>
        <v>45531.025649537034</v>
      </c>
      <c r="V26" t="str">
        <f>IF(W26="","",VLOOKUP(B26,ei_app_sprint_list!$B:$G,5,FALSE))</f>
        <v/>
      </c>
      <c r="W26" t="str">
        <f t="shared" si="6"/>
        <v/>
      </c>
      <c r="Y26" s="1" t="str">
        <f t="shared" ca="1" si="7"/>
        <v/>
      </c>
    </row>
    <row r="27" spans="1:25" x14ac:dyDescent="0.25">
      <c r="A27" t="s">
        <v>10</v>
      </c>
      <c r="B27">
        <v>30001</v>
      </c>
      <c r="C27" t="str">
        <f>IF(B27="","",VLOOKUP(B27,ei_app_sprint_list!$B:$C,2,FALSE))</f>
        <v>Sprint 1</v>
      </c>
      <c r="D27">
        <v>10003</v>
      </c>
      <c r="E27" t="str">
        <f>IF(D27="","",VLOOKUP(D27,ei_app_user_list!$A:$I,3,FALSE))</f>
        <v>elliotm</v>
      </c>
      <c r="F27" t="str">
        <f>IF(D27="","",VLOOKUP(D27,ei_app_user_list!$A:$I,7,FALSE))</f>
        <v>Scrum Master</v>
      </c>
      <c r="G27" t="s">
        <v>142</v>
      </c>
      <c r="H27">
        <v>27014</v>
      </c>
      <c r="I27" t="str">
        <f>IF(H27="","",VLOOKUP(H27,ei_app_question_list!$A:$E,5,FALSE))</f>
        <v>Self Awareness</v>
      </c>
      <c r="J27">
        <f t="shared" ca="1" si="8"/>
        <v>2</v>
      </c>
      <c r="K27" s="4">
        <f t="shared" ca="1" si="9"/>
        <v>2.6666666666666665</v>
      </c>
      <c r="L27" s="1">
        <f t="shared" ca="1" si="0"/>
        <v>45531.025649537034</v>
      </c>
      <c r="M27" t="str">
        <f t="shared" si="1"/>
        <v>Team Member, Team Leader</v>
      </c>
      <c r="N27" t="str">
        <f ca="1">IF(O27="","",VLOOKUP(B27,ei_app_sprint_list!$B:$G,4,FALSE))</f>
        <v>mayag</v>
      </c>
      <c r="O27" t="str">
        <f t="shared" ca="1" si="2"/>
        <v>Approved</v>
      </c>
      <c r="P27">
        <f t="shared" ca="1" si="12"/>
        <v>5</v>
      </c>
      <c r="Q27" s="1">
        <f t="shared" ca="1" si="3"/>
        <v>45531.025649537034</v>
      </c>
      <c r="R27" t="str">
        <f ca="1">IF(S27="","",VLOOKUP(B27,ei_app_sprint_list!$B:$G,6,FALSE))</f>
        <v>rhysl</v>
      </c>
      <c r="S27" t="str">
        <f t="shared" ca="1" si="4"/>
        <v>Approved</v>
      </c>
      <c r="T27">
        <f t="shared" ca="1" si="10"/>
        <v>1</v>
      </c>
      <c r="U27" s="1">
        <f t="shared" ca="1" si="5"/>
        <v>45531.025649537034</v>
      </c>
      <c r="V27" t="str">
        <f>IF(W27="","",VLOOKUP(B27,ei_app_sprint_list!$B:$G,5,FALSE))</f>
        <v/>
      </c>
      <c r="W27" t="str">
        <f t="shared" si="6"/>
        <v/>
      </c>
      <c r="Y27" s="1" t="str">
        <f t="shared" ca="1" si="7"/>
        <v/>
      </c>
    </row>
    <row r="28" spans="1:25" x14ac:dyDescent="0.25">
      <c r="A28" t="s">
        <v>10</v>
      </c>
      <c r="B28">
        <v>30001</v>
      </c>
      <c r="C28" t="str">
        <f>IF(B28="","",VLOOKUP(B28,ei_app_sprint_list!$B:$C,2,FALSE))</f>
        <v>Sprint 1</v>
      </c>
      <c r="D28">
        <v>10003</v>
      </c>
      <c r="E28" t="str">
        <f>IF(D28="","",VLOOKUP(D28,ei_app_user_list!$A:$I,3,FALSE))</f>
        <v>elliotm</v>
      </c>
      <c r="F28" t="str">
        <f>IF(D28="","",VLOOKUP(D28,ei_app_user_list!$A:$I,7,FALSE))</f>
        <v>Scrum Master</v>
      </c>
      <c r="G28" t="s">
        <v>142</v>
      </c>
      <c r="H28">
        <v>27015</v>
      </c>
      <c r="I28" t="str">
        <f>IF(H28="","",VLOOKUP(H28,ei_app_question_list!$A:$E,5,FALSE))</f>
        <v>Self Regulation</v>
      </c>
      <c r="J28">
        <f t="shared" ca="1" si="8"/>
        <v>4</v>
      </c>
      <c r="K28" s="4">
        <f t="shared" ca="1" si="9"/>
        <v>2.3333333333333335</v>
      </c>
      <c r="L28" s="1">
        <f t="shared" ca="1" si="0"/>
        <v>45531.025649537034</v>
      </c>
      <c r="M28" t="str">
        <f t="shared" si="1"/>
        <v>Team Member, Team Leader</v>
      </c>
      <c r="N28" t="str">
        <f ca="1">IF(O28="","",VLOOKUP(B28,ei_app_sprint_list!$B:$G,4,FALSE))</f>
        <v>mayag</v>
      </c>
      <c r="O28" t="str">
        <f t="shared" ca="1" si="2"/>
        <v>Approved</v>
      </c>
      <c r="P28">
        <f t="shared" ca="1" si="12"/>
        <v>2</v>
      </c>
      <c r="Q28" s="1">
        <f t="shared" ca="1" si="3"/>
        <v>45531.025649537034</v>
      </c>
      <c r="R28" t="str">
        <f ca="1">IF(S28="","",VLOOKUP(B28,ei_app_sprint_list!$B:$G,6,FALSE))</f>
        <v>rhysl</v>
      </c>
      <c r="S28" t="str">
        <f t="shared" ca="1" si="4"/>
        <v>Approved</v>
      </c>
      <c r="T28">
        <f t="shared" ca="1" si="10"/>
        <v>1</v>
      </c>
      <c r="U28" s="1">
        <f t="shared" ca="1" si="5"/>
        <v>45531.025649537034</v>
      </c>
      <c r="V28" t="str">
        <f>IF(W28="","",VLOOKUP(B28,ei_app_sprint_list!$B:$G,5,FALSE))</f>
        <v/>
      </c>
      <c r="W28" t="str">
        <f t="shared" si="6"/>
        <v/>
      </c>
      <c r="Y28" s="1" t="str">
        <f t="shared" ca="1" si="7"/>
        <v/>
      </c>
    </row>
    <row r="29" spans="1:25" x14ac:dyDescent="0.25">
      <c r="A29" t="s">
        <v>10</v>
      </c>
      <c r="B29">
        <v>30001</v>
      </c>
      <c r="C29" t="str">
        <f>IF(B29="","",VLOOKUP(B29,ei_app_sprint_list!$B:$C,2,FALSE))</f>
        <v>Sprint 1</v>
      </c>
      <c r="D29">
        <v>10003</v>
      </c>
      <c r="E29" t="str">
        <f>IF(D29="","",VLOOKUP(D29,ei_app_user_list!$A:$I,3,FALSE))</f>
        <v>elliotm</v>
      </c>
      <c r="F29" t="str">
        <f>IF(D29="","",VLOOKUP(D29,ei_app_user_list!$A:$I,7,FALSE))</f>
        <v>Scrum Master</v>
      </c>
      <c r="G29" t="s">
        <v>142</v>
      </c>
      <c r="H29">
        <v>27016</v>
      </c>
      <c r="I29" t="str">
        <f>IF(H29="","",VLOOKUP(H29,ei_app_question_list!$A:$E,5,FALSE))</f>
        <v>Social Awareness</v>
      </c>
      <c r="J29">
        <f t="shared" ca="1" si="8"/>
        <v>3</v>
      </c>
      <c r="K29" s="4">
        <f t="shared" ca="1" si="9"/>
        <v>4.333333333333333</v>
      </c>
      <c r="L29" s="1">
        <f t="shared" ca="1" si="0"/>
        <v>45531.025649537034</v>
      </c>
      <c r="M29" t="str">
        <f t="shared" si="1"/>
        <v>Team Member, Team Leader</v>
      </c>
      <c r="N29" t="str">
        <f ca="1">IF(O29="","",VLOOKUP(B29,ei_app_sprint_list!$B:$G,4,FALSE))</f>
        <v>mayag</v>
      </c>
      <c r="O29" t="str">
        <f t="shared" ca="1" si="2"/>
        <v>Approved</v>
      </c>
      <c r="P29">
        <f t="shared" ca="1" si="12"/>
        <v>5</v>
      </c>
      <c r="Q29" s="1">
        <f t="shared" ca="1" si="3"/>
        <v>45531.025649537034</v>
      </c>
      <c r="R29" t="str">
        <f ca="1">IF(S29="","",VLOOKUP(B29,ei_app_sprint_list!$B:$G,6,FALSE))</f>
        <v>rhysl</v>
      </c>
      <c r="S29" t="str">
        <f t="shared" ca="1" si="4"/>
        <v>Approved</v>
      </c>
      <c r="T29">
        <f t="shared" ca="1" si="10"/>
        <v>5</v>
      </c>
      <c r="U29" s="1">
        <f t="shared" ca="1" si="5"/>
        <v>45531.025649537034</v>
      </c>
      <c r="V29" t="str">
        <f>IF(W29="","",VLOOKUP(B29,ei_app_sprint_list!$B:$G,5,FALSE))</f>
        <v/>
      </c>
      <c r="W29" t="str">
        <f t="shared" si="6"/>
        <v/>
      </c>
      <c r="Y29" s="1" t="str">
        <f t="shared" ca="1" si="7"/>
        <v/>
      </c>
    </row>
    <row r="30" spans="1:25" x14ac:dyDescent="0.25">
      <c r="A30" t="s">
        <v>10</v>
      </c>
      <c r="B30">
        <v>30001</v>
      </c>
      <c r="C30" t="str">
        <f>IF(B30="","",VLOOKUP(B30,ei_app_sprint_list!$B:$C,2,FALSE))</f>
        <v>Sprint 1</v>
      </c>
      <c r="D30">
        <v>10003</v>
      </c>
      <c r="E30" t="str">
        <f>IF(D30="","",VLOOKUP(D30,ei_app_user_list!$A:$I,3,FALSE))</f>
        <v>elliotm</v>
      </c>
      <c r="F30" t="str">
        <f>IF(D30="","",VLOOKUP(D30,ei_app_user_list!$A:$I,7,FALSE))</f>
        <v>Scrum Master</v>
      </c>
      <c r="G30" t="s">
        <v>142</v>
      </c>
      <c r="H30">
        <v>27017</v>
      </c>
      <c r="I30" t="str">
        <f>IF(H30="","",VLOOKUP(H30,ei_app_question_list!$A:$E,5,FALSE))</f>
        <v>Empathy</v>
      </c>
      <c r="J30">
        <f t="shared" ca="1" si="8"/>
        <v>3</v>
      </c>
      <c r="K30" s="4">
        <f t="shared" ca="1" si="9"/>
        <v>3</v>
      </c>
      <c r="L30" s="1">
        <f t="shared" ca="1" si="0"/>
        <v>45531.025649537034</v>
      </c>
      <c r="M30" t="str">
        <f t="shared" si="1"/>
        <v>Team Member, Team Leader</v>
      </c>
      <c r="N30" t="str">
        <f ca="1">IF(O30="","",VLOOKUP(B30,ei_app_sprint_list!$B:$G,4,FALSE))</f>
        <v>mayag</v>
      </c>
      <c r="O30" t="str">
        <f t="shared" ca="1" si="2"/>
        <v>Approved</v>
      </c>
      <c r="P30">
        <f t="shared" ca="1" si="12"/>
        <v>5</v>
      </c>
      <c r="Q30" s="1">
        <f t="shared" ca="1" si="3"/>
        <v>45531.025649537034</v>
      </c>
      <c r="R30" t="str">
        <f ca="1">IF(S30="","",VLOOKUP(B30,ei_app_sprint_list!$B:$G,6,FALSE))</f>
        <v>rhysl</v>
      </c>
      <c r="S30" t="str">
        <f t="shared" ca="1" si="4"/>
        <v>Approved</v>
      </c>
      <c r="T30">
        <f t="shared" ca="1" si="10"/>
        <v>1</v>
      </c>
      <c r="U30" s="1">
        <f t="shared" ca="1" si="5"/>
        <v>45531.025649537034</v>
      </c>
      <c r="V30" t="str">
        <f>IF(W30="","",VLOOKUP(B30,ei_app_sprint_list!$B:$G,5,FALSE))</f>
        <v/>
      </c>
      <c r="W30" t="str">
        <f t="shared" si="6"/>
        <v/>
      </c>
      <c r="Y30" s="1" t="str">
        <f t="shared" ca="1" si="7"/>
        <v/>
      </c>
    </row>
    <row r="31" spans="1:25" x14ac:dyDescent="0.25">
      <c r="A31" t="s">
        <v>10</v>
      </c>
      <c r="B31">
        <v>30001</v>
      </c>
      <c r="C31" t="str">
        <f>IF(B31="","",VLOOKUP(B31,ei_app_sprint_list!$B:$C,2,FALSE))</f>
        <v>Sprint 1</v>
      </c>
      <c r="D31">
        <v>10003</v>
      </c>
      <c r="E31" t="str">
        <f>IF(D31="","",VLOOKUP(D31,ei_app_user_list!$A:$I,3,FALSE))</f>
        <v>elliotm</v>
      </c>
      <c r="F31" t="str">
        <f>IF(D31="","",VLOOKUP(D31,ei_app_user_list!$A:$I,7,FALSE))</f>
        <v>Scrum Master</v>
      </c>
      <c r="G31" t="s">
        <v>142</v>
      </c>
      <c r="H31">
        <v>27018</v>
      </c>
      <c r="I31" t="str">
        <f>IF(H31="","",VLOOKUP(H31,ei_app_question_list!$A:$E,5,FALSE))</f>
        <v>Motivation</v>
      </c>
      <c r="J31">
        <f t="shared" ca="1" si="8"/>
        <v>5</v>
      </c>
      <c r="K31" s="4">
        <f t="shared" ca="1" si="9"/>
        <v>4</v>
      </c>
      <c r="L31" s="1">
        <f t="shared" ca="1" si="0"/>
        <v>45531.025649537034</v>
      </c>
      <c r="M31" t="str">
        <f t="shared" si="1"/>
        <v>Team Member, Team Leader</v>
      </c>
      <c r="N31" t="str">
        <f ca="1">IF(O31="","",VLOOKUP(B31,ei_app_sprint_list!$B:$G,4,FALSE))</f>
        <v>mayag</v>
      </c>
      <c r="O31" t="str">
        <f t="shared" ca="1" si="2"/>
        <v>Approved</v>
      </c>
      <c r="P31">
        <f t="shared" ca="1" si="12"/>
        <v>5</v>
      </c>
      <c r="Q31" s="1">
        <f t="shared" ca="1" si="3"/>
        <v>45531.025649537034</v>
      </c>
      <c r="R31" t="str">
        <f ca="1">IF(S31="","",VLOOKUP(B31,ei_app_sprint_list!$B:$G,6,FALSE))</f>
        <v>rhysl</v>
      </c>
      <c r="S31" t="str">
        <f t="shared" ca="1" si="4"/>
        <v>Approved</v>
      </c>
      <c r="T31">
        <f t="shared" ca="1" si="10"/>
        <v>2</v>
      </c>
      <c r="U31" s="1">
        <f t="shared" ca="1" si="5"/>
        <v>45531.025649537034</v>
      </c>
      <c r="V31" t="str">
        <f>IF(W31="","",VLOOKUP(B31,ei_app_sprint_list!$B:$G,5,FALSE))</f>
        <v/>
      </c>
      <c r="W31" t="str">
        <f t="shared" si="6"/>
        <v/>
      </c>
      <c r="Y31" s="1" t="str">
        <f t="shared" ca="1" si="7"/>
        <v/>
      </c>
    </row>
    <row r="32" spans="1:25" x14ac:dyDescent="0.25">
      <c r="A32" t="s">
        <v>10</v>
      </c>
      <c r="B32">
        <v>30002</v>
      </c>
      <c r="C32" t="str">
        <f>IF(B32="","",VLOOKUP(B32,ei_app_sprint_list!$B:$C,2,FALSE))</f>
        <v>Sprint 2</v>
      </c>
      <c r="D32">
        <v>10012</v>
      </c>
      <c r="E32" t="str">
        <f>IF(D32="","",VLOOKUP(D32,ei_app_user_list!$A:$I,3,FALSE))</f>
        <v>ewank</v>
      </c>
      <c r="F32" t="str">
        <f>IF(D32="","",VLOOKUP(D32,ei_app_user_list!$A:$I,7,FALSE))</f>
        <v>Team Member</v>
      </c>
      <c r="G32" t="s">
        <v>142</v>
      </c>
      <c r="H32">
        <v>27013</v>
      </c>
      <c r="I32" t="str">
        <f>IF(H32="","",VLOOKUP(H32,ei_app_question_list!$A:$E,5,FALSE))</f>
        <v>Emotional State</v>
      </c>
      <c r="J32">
        <f t="shared" ca="1" si="8"/>
        <v>4</v>
      </c>
      <c r="K32" s="4">
        <f t="shared" ca="1" si="9"/>
        <v>2.3333333333333335</v>
      </c>
      <c r="L32" s="1">
        <f t="shared" ca="1" si="0"/>
        <v>45531.025649537034</v>
      </c>
      <c r="M32" t="str">
        <f t="shared" ref="M32:M37" si="13">IF(F32="", "", IF(F32="Team Member", "Team Leader, Scrum Master", IF(F32="Team Leader", "Team Member, Scrum Master", IF(F32="Scrum Master", "Team Member, Team Leader", "None"))))</f>
        <v>Team Leader, Scrum Master</v>
      </c>
      <c r="N32" t="str">
        <f>IF(O32="","",VLOOKUP(B32,ei_app_sprint_list!$B:$G,4,FALSE))</f>
        <v/>
      </c>
      <c r="O32" t="str">
        <f t="shared" ref="O32:O37" si="14">IF(ISNUMBER(SEARCH("Member", M32)), IF(P32="","Pending","Approved"), "")</f>
        <v/>
      </c>
      <c r="Q32" s="1" t="str">
        <f t="shared" ca="1" si="3"/>
        <v/>
      </c>
      <c r="R32" t="str">
        <f ca="1">IF(S32="","",VLOOKUP(B32,ei_app_sprint_list!$B:$G,6,FALSE))</f>
        <v>owenw</v>
      </c>
      <c r="S32" t="str">
        <f t="shared" ref="S32:S37" ca="1" si="15">IF(ISNUMBER(SEARCH("Leader", M32)), IF(T32="","Pending","Approved"), "")</f>
        <v>Approved</v>
      </c>
      <c r="T32">
        <f t="shared" ca="1" si="10"/>
        <v>2</v>
      </c>
      <c r="U32" s="1">
        <f t="shared" ca="1" si="5"/>
        <v>45531.025649537034</v>
      </c>
      <c r="V32" t="str">
        <f ca="1">IF(W32="","",VLOOKUP(B32,ei_app_sprint_list!$B:$G,5,FALSE))</f>
        <v>coreya</v>
      </c>
      <c r="W32" t="str">
        <f t="shared" ref="W32:W37" ca="1" si="16">IF(ISNUMBER(SEARCH("Master", M32)), IF(X32="","Pending","Approved"), "")</f>
        <v>Approved</v>
      </c>
      <c r="X32">
        <f t="shared" ca="1" si="11"/>
        <v>1</v>
      </c>
      <c r="Y32" s="1">
        <f t="shared" ca="1" si="7"/>
        <v>45531.025649537034</v>
      </c>
    </row>
    <row r="33" spans="1:25" x14ac:dyDescent="0.25">
      <c r="A33" t="s">
        <v>10</v>
      </c>
      <c r="B33">
        <v>30002</v>
      </c>
      <c r="C33" t="str">
        <f>IF(B33="","",VLOOKUP(B33,ei_app_sprint_list!$B:$C,2,FALSE))</f>
        <v>Sprint 2</v>
      </c>
      <c r="D33">
        <v>10012</v>
      </c>
      <c r="E33" t="str">
        <f>IF(D33="","",VLOOKUP(D33,ei_app_user_list!$A:$I,3,FALSE))</f>
        <v>ewank</v>
      </c>
      <c r="F33" t="str">
        <f>IF(D33="","",VLOOKUP(D33,ei_app_user_list!$A:$I,7,FALSE))</f>
        <v>Team Member</v>
      </c>
      <c r="G33" t="s">
        <v>142</v>
      </c>
      <c r="H33">
        <v>27014</v>
      </c>
      <c r="I33" t="str">
        <f>IF(H33="","",VLOOKUP(H33,ei_app_question_list!$A:$E,5,FALSE))</f>
        <v>Self Awareness</v>
      </c>
      <c r="J33">
        <f t="shared" ca="1" si="8"/>
        <v>1</v>
      </c>
      <c r="K33" s="4">
        <f t="shared" ca="1" si="9"/>
        <v>2</v>
      </c>
      <c r="L33" s="1">
        <f t="shared" ca="1" si="0"/>
        <v>45531.025649537034</v>
      </c>
      <c r="M33" t="str">
        <f t="shared" si="13"/>
        <v>Team Leader, Scrum Master</v>
      </c>
      <c r="N33" t="str">
        <f>IF(O33="","",VLOOKUP(B33,ei_app_sprint_list!$B:$G,4,FALSE))</f>
        <v/>
      </c>
      <c r="O33" t="str">
        <f t="shared" si="14"/>
        <v/>
      </c>
      <c r="Q33" s="1" t="str">
        <f t="shared" ca="1" si="3"/>
        <v/>
      </c>
      <c r="R33" t="str">
        <f ca="1">IF(S33="","",VLOOKUP(B33,ei_app_sprint_list!$B:$G,6,FALSE))</f>
        <v>owenw</v>
      </c>
      <c r="S33" t="str">
        <f t="shared" ca="1" si="15"/>
        <v>Approved</v>
      </c>
      <c r="T33">
        <f t="shared" ca="1" si="10"/>
        <v>2</v>
      </c>
      <c r="U33" s="1">
        <f t="shared" ca="1" si="5"/>
        <v>45531.025649537034</v>
      </c>
      <c r="V33" t="str">
        <f ca="1">IF(W33="","",VLOOKUP(B33,ei_app_sprint_list!$B:$G,5,FALSE))</f>
        <v>coreya</v>
      </c>
      <c r="W33" t="str">
        <f t="shared" ca="1" si="16"/>
        <v>Approved</v>
      </c>
      <c r="X33">
        <f t="shared" ca="1" si="11"/>
        <v>3</v>
      </c>
      <c r="Y33" s="1">
        <f t="shared" ca="1" si="7"/>
        <v>45531.025649537034</v>
      </c>
    </row>
    <row r="34" spans="1:25" x14ac:dyDescent="0.25">
      <c r="A34" t="s">
        <v>10</v>
      </c>
      <c r="B34">
        <v>30002</v>
      </c>
      <c r="C34" t="str">
        <f>IF(B34="","",VLOOKUP(B34,ei_app_sprint_list!$B:$C,2,FALSE))</f>
        <v>Sprint 2</v>
      </c>
      <c r="D34">
        <v>10012</v>
      </c>
      <c r="E34" t="str">
        <f>IF(D34="","",VLOOKUP(D34,ei_app_user_list!$A:$I,3,FALSE))</f>
        <v>ewank</v>
      </c>
      <c r="F34" t="str">
        <f>IF(D34="","",VLOOKUP(D34,ei_app_user_list!$A:$I,7,FALSE))</f>
        <v>Team Member</v>
      </c>
      <c r="G34" t="s">
        <v>142</v>
      </c>
      <c r="H34">
        <v>27015</v>
      </c>
      <c r="I34" t="str">
        <f>IF(H34="","",VLOOKUP(H34,ei_app_question_list!$A:$E,5,FALSE))</f>
        <v>Self Regulation</v>
      </c>
      <c r="J34">
        <f t="shared" ca="1" si="8"/>
        <v>3</v>
      </c>
      <c r="K34" s="4">
        <f t="shared" ca="1" si="9"/>
        <v>3.3333333333333335</v>
      </c>
      <c r="L34" s="1">
        <f t="shared" ca="1" si="0"/>
        <v>45531.025649537034</v>
      </c>
      <c r="M34" t="str">
        <f t="shared" si="13"/>
        <v>Team Leader, Scrum Master</v>
      </c>
      <c r="N34" t="str">
        <f>IF(O34="","",VLOOKUP(B34,ei_app_sprint_list!$B:$G,4,FALSE))</f>
        <v/>
      </c>
      <c r="O34" t="str">
        <f t="shared" si="14"/>
        <v/>
      </c>
      <c r="Q34" s="1" t="str">
        <f t="shared" ca="1" si="3"/>
        <v/>
      </c>
      <c r="R34" t="str">
        <f ca="1">IF(S34="","",VLOOKUP(B34,ei_app_sprint_list!$B:$G,6,FALSE))</f>
        <v>owenw</v>
      </c>
      <c r="S34" t="str">
        <f t="shared" ca="1" si="15"/>
        <v>Approved</v>
      </c>
      <c r="T34">
        <f t="shared" ca="1" si="10"/>
        <v>5</v>
      </c>
      <c r="U34" s="1">
        <f t="shared" ca="1" si="5"/>
        <v>45531.025649537034</v>
      </c>
      <c r="V34" t="str">
        <f ca="1">IF(W34="","",VLOOKUP(B34,ei_app_sprint_list!$B:$G,5,FALSE))</f>
        <v>coreya</v>
      </c>
      <c r="W34" t="str">
        <f t="shared" ca="1" si="16"/>
        <v>Approved</v>
      </c>
      <c r="X34">
        <f t="shared" ca="1" si="11"/>
        <v>2</v>
      </c>
      <c r="Y34" s="1">
        <f t="shared" ca="1" si="7"/>
        <v>45531.025649537034</v>
      </c>
    </row>
    <row r="35" spans="1:25" x14ac:dyDescent="0.25">
      <c r="A35" t="s">
        <v>10</v>
      </c>
      <c r="B35">
        <v>30002</v>
      </c>
      <c r="C35" t="str">
        <f>IF(B35="","",VLOOKUP(B35,ei_app_sprint_list!$B:$C,2,FALSE))</f>
        <v>Sprint 2</v>
      </c>
      <c r="D35">
        <v>10012</v>
      </c>
      <c r="E35" t="str">
        <f>IF(D35="","",VLOOKUP(D35,ei_app_user_list!$A:$I,3,FALSE))</f>
        <v>ewank</v>
      </c>
      <c r="F35" t="str">
        <f>IF(D35="","",VLOOKUP(D35,ei_app_user_list!$A:$I,7,FALSE))</f>
        <v>Team Member</v>
      </c>
      <c r="G35" t="s">
        <v>142</v>
      </c>
      <c r="H35">
        <v>27016</v>
      </c>
      <c r="I35" t="str">
        <f>IF(H35="","",VLOOKUP(H35,ei_app_question_list!$A:$E,5,FALSE))</f>
        <v>Social Awareness</v>
      </c>
      <c r="J35">
        <f t="shared" ca="1" si="8"/>
        <v>1</v>
      </c>
      <c r="K35" s="4">
        <f t="shared" ca="1" si="9"/>
        <v>2.6666666666666665</v>
      </c>
      <c r="L35" s="1">
        <f t="shared" ca="1" si="0"/>
        <v>45531.025649537034</v>
      </c>
      <c r="M35" t="str">
        <f t="shared" si="13"/>
        <v>Team Leader, Scrum Master</v>
      </c>
      <c r="N35" t="str">
        <f>IF(O35="","",VLOOKUP(B35,ei_app_sprint_list!$B:$G,4,FALSE))</f>
        <v/>
      </c>
      <c r="O35" t="str">
        <f t="shared" si="14"/>
        <v/>
      </c>
      <c r="Q35" s="1" t="str">
        <f t="shared" ca="1" si="3"/>
        <v/>
      </c>
      <c r="R35" t="str">
        <f ca="1">IF(S35="","",VLOOKUP(B35,ei_app_sprint_list!$B:$G,6,FALSE))</f>
        <v>owenw</v>
      </c>
      <c r="S35" t="str">
        <f t="shared" ca="1" si="15"/>
        <v>Approved</v>
      </c>
      <c r="T35">
        <f t="shared" ca="1" si="10"/>
        <v>5</v>
      </c>
      <c r="U35" s="1">
        <f t="shared" ca="1" si="5"/>
        <v>45531.025649537034</v>
      </c>
      <c r="V35" t="str">
        <f ca="1">IF(W35="","",VLOOKUP(B35,ei_app_sprint_list!$B:$G,5,FALSE))</f>
        <v>coreya</v>
      </c>
      <c r="W35" t="str">
        <f t="shared" ca="1" si="16"/>
        <v>Approved</v>
      </c>
      <c r="X35">
        <f t="shared" ca="1" si="11"/>
        <v>2</v>
      </c>
      <c r="Y35" s="1">
        <f t="shared" ca="1" si="7"/>
        <v>45531.025649537034</v>
      </c>
    </row>
    <row r="36" spans="1:25" x14ac:dyDescent="0.25">
      <c r="A36" t="s">
        <v>10</v>
      </c>
      <c r="B36">
        <v>30002</v>
      </c>
      <c r="C36" t="str">
        <f>IF(B36="","",VLOOKUP(B36,ei_app_sprint_list!$B:$C,2,FALSE))</f>
        <v>Sprint 2</v>
      </c>
      <c r="D36">
        <v>10012</v>
      </c>
      <c r="E36" t="str">
        <f>IF(D36="","",VLOOKUP(D36,ei_app_user_list!$A:$I,3,FALSE))</f>
        <v>ewank</v>
      </c>
      <c r="F36" t="str">
        <f>IF(D36="","",VLOOKUP(D36,ei_app_user_list!$A:$I,7,FALSE))</f>
        <v>Team Member</v>
      </c>
      <c r="G36" t="s">
        <v>142</v>
      </c>
      <c r="H36">
        <v>27017</v>
      </c>
      <c r="I36" t="str">
        <f>IF(H36="","",VLOOKUP(H36,ei_app_question_list!$A:$E,5,FALSE))</f>
        <v>Empathy</v>
      </c>
      <c r="J36">
        <f t="shared" ca="1" si="8"/>
        <v>1</v>
      </c>
      <c r="K36" s="4">
        <f t="shared" ca="1" si="9"/>
        <v>2.3333333333333335</v>
      </c>
      <c r="L36" s="1">
        <f t="shared" ca="1" si="0"/>
        <v>45531.025649537034</v>
      </c>
      <c r="M36" t="str">
        <f t="shared" si="13"/>
        <v>Team Leader, Scrum Master</v>
      </c>
      <c r="N36" t="str">
        <f>IF(O36="","",VLOOKUP(B36,ei_app_sprint_list!$B:$G,4,FALSE))</f>
        <v/>
      </c>
      <c r="O36" t="str">
        <f t="shared" si="14"/>
        <v/>
      </c>
      <c r="Q36" s="1" t="str">
        <f t="shared" ca="1" si="3"/>
        <v/>
      </c>
      <c r="R36" t="str">
        <f ca="1">IF(S36="","",VLOOKUP(B36,ei_app_sprint_list!$B:$G,6,FALSE))</f>
        <v>owenw</v>
      </c>
      <c r="S36" t="str">
        <f t="shared" ca="1" si="15"/>
        <v>Approved</v>
      </c>
      <c r="T36">
        <f t="shared" ca="1" si="10"/>
        <v>4</v>
      </c>
      <c r="U36" s="1">
        <f t="shared" ca="1" si="5"/>
        <v>45531.025649537034</v>
      </c>
      <c r="V36" t="str">
        <f ca="1">IF(W36="","",VLOOKUP(B36,ei_app_sprint_list!$B:$G,5,FALSE))</f>
        <v>coreya</v>
      </c>
      <c r="W36" t="str">
        <f t="shared" ca="1" si="16"/>
        <v>Approved</v>
      </c>
      <c r="X36">
        <f t="shared" ca="1" si="11"/>
        <v>2</v>
      </c>
      <c r="Y36" s="1">
        <f t="shared" ca="1" si="7"/>
        <v>45531.025649537034</v>
      </c>
    </row>
    <row r="37" spans="1:25" x14ac:dyDescent="0.25">
      <c r="A37" t="s">
        <v>10</v>
      </c>
      <c r="B37">
        <v>30002</v>
      </c>
      <c r="C37" t="str">
        <f>IF(B37="","",VLOOKUP(B37,ei_app_sprint_list!$B:$C,2,FALSE))</f>
        <v>Sprint 2</v>
      </c>
      <c r="D37">
        <v>10012</v>
      </c>
      <c r="E37" t="str">
        <f>IF(D37="","",VLOOKUP(D37,ei_app_user_list!$A:$I,3,FALSE))</f>
        <v>ewank</v>
      </c>
      <c r="F37" t="str">
        <f>IF(D37="","",VLOOKUP(D37,ei_app_user_list!$A:$I,7,FALSE))</f>
        <v>Team Member</v>
      </c>
      <c r="G37" t="s">
        <v>142</v>
      </c>
      <c r="H37">
        <v>27018</v>
      </c>
      <c r="I37" t="str">
        <f>IF(H37="","",VLOOKUP(H37,ei_app_question_list!$A:$E,5,FALSE))</f>
        <v>Motivation</v>
      </c>
      <c r="J37">
        <f t="shared" ca="1" si="8"/>
        <v>1</v>
      </c>
      <c r="K37" s="4">
        <f t="shared" ca="1" si="9"/>
        <v>3.3333333333333335</v>
      </c>
      <c r="L37" s="1">
        <f t="shared" ca="1" si="0"/>
        <v>45531.025649537034</v>
      </c>
      <c r="M37" t="str">
        <f t="shared" si="13"/>
        <v>Team Leader, Scrum Master</v>
      </c>
      <c r="N37" t="str">
        <f>IF(O37="","",VLOOKUP(B37,ei_app_sprint_list!$B:$G,4,FALSE))</f>
        <v/>
      </c>
      <c r="O37" t="str">
        <f t="shared" si="14"/>
        <v/>
      </c>
      <c r="Q37" s="1" t="str">
        <f t="shared" ca="1" si="3"/>
        <v/>
      </c>
      <c r="R37" t="str">
        <f ca="1">IF(S37="","",VLOOKUP(B37,ei_app_sprint_list!$B:$G,6,FALSE))</f>
        <v>owenw</v>
      </c>
      <c r="S37" t="str">
        <f t="shared" ca="1" si="15"/>
        <v>Approved</v>
      </c>
      <c r="T37">
        <f t="shared" ca="1" si="10"/>
        <v>4</v>
      </c>
      <c r="U37" s="1">
        <f t="shared" ca="1" si="5"/>
        <v>45531.025649537034</v>
      </c>
      <c r="V37" t="str">
        <f ca="1">IF(W37="","",VLOOKUP(B37,ei_app_sprint_list!$B:$G,5,FALSE))</f>
        <v>coreya</v>
      </c>
      <c r="W37" t="str">
        <f t="shared" ca="1" si="16"/>
        <v>Approved</v>
      </c>
      <c r="X37">
        <f t="shared" ca="1" si="11"/>
        <v>5</v>
      </c>
      <c r="Y37" s="1">
        <f t="shared" ca="1" si="7"/>
        <v>45531.025649537034</v>
      </c>
    </row>
    <row r="38" spans="1:25" x14ac:dyDescent="0.25">
      <c r="A38" t="s">
        <v>10</v>
      </c>
      <c r="B38">
        <v>30002</v>
      </c>
      <c r="C38" t="str">
        <f>IF(B38="","",VLOOKUP(B38,ei_app_sprint_list!$B:$C,2,FALSE))</f>
        <v>Sprint 2</v>
      </c>
      <c r="D38">
        <v>10013</v>
      </c>
      <c r="E38" t="str">
        <f>IF(D38="","",VLOOKUP(D38,ei_app_user_list!$A:$I,3,FALSE))</f>
        <v>dylanm</v>
      </c>
      <c r="F38" t="str">
        <f>IF(D38="","",VLOOKUP(D38,ei_app_user_list!$A:$I,7,FALSE))</f>
        <v>Team Member</v>
      </c>
      <c r="G38" t="s">
        <v>142</v>
      </c>
      <c r="H38">
        <v>27013</v>
      </c>
      <c r="I38" t="str">
        <f>IF(H38="","",VLOOKUP(H38,ei_app_question_list!$A:$E,5,FALSE))</f>
        <v>Emotional State</v>
      </c>
      <c r="J38">
        <f t="shared" ca="1" si="8"/>
        <v>4</v>
      </c>
      <c r="K38" s="4">
        <f t="shared" ca="1" si="9"/>
        <v>3.3333333333333335</v>
      </c>
      <c r="L38" s="1">
        <f t="shared" ca="1" si="0"/>
        <v>45531.025649537034</v>
      </c>
      <c r="M38" t="str">
        <f t="shared" ref="M38:M43" si="17">IF(F38="", "", IF(F38="Team Member", "Team Leader, Scrum Master", IF(F38="Team Leader", "Team Member, Scrum Master", IF(F38="Scrum Master", "Team Member, Team Leader", "None"))))</f>
        <v>Team Leader, Scrum Master</v>
      </c>
      <c r="N38" t="str">
        <f>IF(O38="","",VLOOKUP(B38,ei_app_sprint_list!$B:$G,4,FALSE))</f>
        <v/>
      </c>
      <c r="O38" t="str">
        <f t="shared" ref="O38:O43" si="18">IF(ISNUMBER(SEARCH("Member", M38)), IF(P38="","Pending","Approved"), "")</f>
        <v/>
      </c>
      <c r="Q38" s="1" t="str">
        <f t="shared" ca="1" si="3"/>
        <v/>
      </c>
      <c r="R38" t="str">
        <f ca="1">IF(S38="","",VLOOKUP(B38,ei_app_sprint_list!$B:$G,6,FALSE))</f>
        <v>owenw</v>
      </c>
      <c r="S38" t="str">
        <f t="shared" ref="S38:S43" ca="1" si="19">IF(ISNUMBER(SEARCH("Leader", M38)), IF(T38="","Pending","Approved"), "")</f>
        <v>Approved</v>
      </c>
      <c r="T38">
        <f t="shared" ca="1" si="10"/>
        <v>1</v>
      </c>
      <c r="U38" s="1">
        <f t="shared" ca="1" si="5"/>
        <v>45531.025649537034</v>
      </c>
      <c r="V38" t="str">
        <f ca="1">IF(W38="","",VLOOKUP(B38,ei_app_sprint_list!$B:$G,5,FALSE))</f>
        <v>coreya</v>
      </c>
      <c r="W38" t="str">
        <f t="shared" ref="W38:W43" ca="1" si="20">IF(ISNUMBER(SEARCH("Master", M38)), IF(X38="","Pending","Approved"), "")</f>
        <v>Approved</v>
      </c>
      <c r="X38">
        <f t="shared" ca="1" si="11"/>
        <v>5</v>
      </c>
      <c r="Y38" s="1">
        <f t="shared" ca="1" si="7"/>
        <v>45531.025649537034</v>
      </c>
    </row>
    <row r="39" spans="1:25" x14ac:dyDescent="0.25">
      <c r="A39" t="s">
        <v>10</v>
      </c>
      <c r="B39">
        <v>30002</v>
      </c>
      <c r="C39" t="str">
        <f>IF(B39="","",VLOOKUP(B39,ei_app_sprint_list!$B:$C,2,FALSE))</f>
        <v>Sprint 2</v>
      </c>
      <c r="D39">
        <v>10013</v>
      </c>
      <c r="E39" t="str">
        <f>IF(D39="","",VLOOKUP(D39,ei_app_user_list!$A:$I,3,FALSE))</f>
        <v>dylanm</v>
      </c>
      <c r="F39" t="str">
        <f>IF(D39="","",VLOOKUP(D39,ei_app_user_list!$A:$I,7,FALSE))</f>
        <v>Team Member</v>
      </c>
      <c r="G39" t="s">
        <v>142</v>
      </c>
      <c r="H39">
        <v>27014</v>
      </c>
      <c r="I39" t="str">
        <f>IF(H39="","",VLOOKUP(H39,ei_app_question_list!$A:$E,5,FALSE))</f>
        <v>Self Awareness</v>
      </c>
      <c r="J39">
        <f t="shared" ca="1" si="8"/>
        <v>5</v>
      </c>
      <c r="K39" s="4">
        <f t="shared" ca="1" si="9"/>
        <v>3.6666666666666665</v>
      </c>
      <c r="L39" s="1">
        <f t="shared" ca="1" si="0"/>
        <v>45531.025649537034</v>
      </c>
      <c r="M39" t="str">
        <f t="shared" si="17"/>
        <v>Team Leader, Scrum Master</v>
      </c>
      <c r="N39" t="str">
        <f>IF(O39="","",VLOOKUP(B39,ei_app_sprint_list!$B:$G,4,FALSE))</f>
        <v/>
      </c>
      <c r="O39" t="str">
        <f t="shared" si="18"/>
        <v/>
      </c>
      <c r="Q39" s="1" t="str">
        <f t="shared" ca="1" si="3"/>
        <v/>
      </c>
      <c r="R39" t="str">
        <f ca="1">IF(S39="","",VLOOKUP(B39,ei_app_sprint_list!$B:$G,6,FALSE))</f>
        <v>owenw</v>
      </c>
      <c r="S39" t="str">
        <f t="shared" ca="1" si="19"/>
        <v>Approved</v>
      </c>
      <c r="T39">
        <f t="shared" ca="1" si="10"/>
        <v>3</v>
      </c>
      <c r="U39" s="1">
        <f t="shared" ca="1" si="5"/>
        <v>45531.025649537034</v>
      </c>
      <c r="V39" t="str">
        <f ca="1">IF(W39="","",VLOOKUP(B39,ei_app_sprint_list!$B:$G,5,FALSE))</f>
        <v>coreya</v>
      </c>
      <c r="W39" t="str">
        <f t="shared" ca="1" si="20"/>
        <v>Approved</v>
      </c>
      <c r="X39">
        <f t="shared" ca="1" si="11"/>
        <v>3</v>
      </c>
      <c r="Y39" s="1">
        <f t="shared" ca="1" si="7"/>
        <v>45531.025649537034</v>
      </c>
    </row>
    <row r="40" spans="1:25" x14ac:dyDescent="0.25">
      <c r="A40" t="s">
        <v>10</v>
      </c>
      <c r="B40">
        <v>30002</v>
      </c>
      <c r="C40" t="str">
        <f>IF(B40="","",VLOOKUP(B40,ei_app_sprint_list!$B:$C,2,FALSE))</f>
        <v>Sprint 2</v>
      </c>
      <c r="D40">
        <v>10013</v>
      </c>
      <c r="E40" t="str">
        <f>IF(D40="","",VLOOKUP(D40,ei_app_user_list!$A:$I,3,FALSE))</f>
        <v>dylanm</v>
      </c>
      <c r="F40" t="str">
        <f>IF(D40="","",VLOOKUP(D40,ei_app_user_list!$A:$I,7,FALSE))</f>
        <v>Team Member</v>
      </c>
      <c r="G40" t="s">
        <v>142</v>
      </c>
      <c r="H40">
        <v>27015</v>
      </c>
      <c r="I40" t="str">
        <f>IF(H40="","",VLOOKUP(H40,ei_app_question_list!$A:$E,5,FALSE))</f>
        <v>Self Regulation</v>
      </c>
      <c r="J40">
        <f t="shared" ca="1" si="8"/>
        <v>1</v>
      </c>
      <c r="K40" s="4">
        <f t="shared" ca="1" si="9"/>
        <v>2</v>
      </c>
      <c r="L40" s="1">
        <f t="shared" ca="1" si="0"/>
        <v>45531.025649537034</v>
      </c>
      <c r="M40" t="str">
        <f t="shared" si="17"/>
        <v>Team Leader, Scrum Master</v>
      </c>
      <c r="N40" t="str">
        <f>IF(O40="","",VLOOKUP(B40,ei_app_sprint_list!$B:$G,4,FALSE))</f>
        <v/>
      </c>
      <c r="O40" t="str">
        <f t="shared" si="18"/>
        <v/>
      </c>
      <c r="Q40" s="1" t="str">
        <f t="shared" ca="1" si="3"/>
        <v/>
      </c>
      <c r="R40" t="str">
        <f ca="1">IF(S40="","",VLOOKUP(B40,ei_app_sprint_list!$B:$G,6,FALSE))</f>
        <v>owenw</v>
      </c>
      <c r="S40" t="str">
        <f t="shared" ca="1" si="19"/>
        <v>Approved</v>
      </c>
      <c r="T40">
        <f t="shared" ca="1" si="10"/>
        <v>1</v>
      </c>
      <c r="U40" s="1">
        <f t="shared" ca="1" si="5"/>
        <v>45531.025649537034</v>
      </c>
      <c r="V40" t="str">
        <f ca="1">IF(W40="","",VLOOKUP(B40,ei_app_sprint_list!$B:$G,5,FALSE))</f>
        <v>coreya</v>
      </c>
      <c r="W40" t="str">
        <f t="shared" ca="1" si="20"/>
        <v>Approved</v>
      </c>
      <c r="X40">
        <f t="shared" ca="1" si="11"/>
        <v>4</v>
      </c>
      <c r="Y40" s="1">
        <f t="shared" ca="1" si="7"/>
        <v>45531.025649537034</v>
      </c>
    </row>
    <row r="41" spans="1:25" x14ac:dyDescent="0.25">
      <c r="A41" t="s">
        <v>10</v>
      </c>
      <c r="B41">
        <v>30002</v>
      </c>
      <c r="C41" t="str">
        <f>IF(B41="","",VLOOKUP(B41,ei_app_sprint_list!$B:$C,2,FALSE))</f>
        <v>Sprint 2</v>
      </c>
      <c r="D41">
        <v>10013</v>
      </c>
      <c r="E41" t="str">
        <f>IF(D41="","",VLOOKUP(D41,ei_app_user_list!$A:$I,3,FALSE))</f>
        <v>dylanm</v>
      </c>
      <c r="F41" t="str">
        <f>IF(D41="","",VLOOKUP(D41,ei_app_user_list!$A:$I,7,FALSE))</f>
        <v>Team Member</v>
      </c>
      <c r="G41" t="s">
        <v>142</v>
      </c>
      <c r="H41">
        <v>27016</v>
      </c>
      <c r="I41" t="str">
        <f>IF(H41="","",VLOOKUP(H41,ei_app_question_list!$A:$E,5,FALSE))</f>
        <v>Social Awareness</v>
      </c>
      <c r="J41">
        <f t="shared" ca="1" si="8"/>
        <v>1</v>
      </c>
      <c r="K41" s="4">
        <f t="shared" ca="1" si="9"/>
        <v>3.3333333333333335</v>
      </c>
      <c r="L41" s="1">
        <f t="shared" ca="1" si="0"/>
        <v>45531.025649537034</v>
      </c>
      <c r="M41" t="str">
        <f t="shared" si="17"/>
        <v>Team Leader, Scrum Master</v>
      </c>
      <c r="N41" t="str">
        <f>IF(O41="","",VLOOKUP(B41,ei_app_sprint_list!$B:$G,4,FALSE))</f>
        <v/>
      </c>
      <c r="O41" t="str">
        <f t="shared" si="18"/>
        <v/>
      </c>
      <c r="Q41" s="1" t="str">
        <f t="shared" ca="1" si="3"/>
        <v/>
      </c>
      <c r="R41" t="str">
        <f ca="1">IF(S41="","",VLOOKUP(B41,ei_app_sprint_list!$B:$G,6,FALSE))</f>
        <v>owenw</v>
      </c>
      <c r="S41" t="str">
        <f t="shared" ca="1" si="19"/>
        <v>Approved</v>
      </c>
      <c r="T41">
        <f t="shared" ca="1" si="10"/>
        <v>4</v>
      </c>
      <c r="U41" s="1">
        <f t="shared" ca="1" si="5"/>
        <v>45531.025649537034</v>
      </c>
      <c r="V41" t="str">
        <f ca="1">IF(W41="","",VLOOKUP(B41,ei_app_sprint_list!$B:$G,5,FALSE))</f>
        <v>coreya</v>
      </c>
      <c r="W41" t="str">
        <f t="shared" ca="1" si="20"/>
        <v>Approved</v>
      </c>
      <c r="X41">
        <f t="shared" ca="1" si="11"/>
        <v>5</v>
      </c>
      <c r="Y41" s="1">
        <f t="shared" ca="1" si="7"/>
        <v>45531.025649537034</v>
      </c>
    </row>
    <row r="42" spans="1:25" x14ac:dyDescent="0.25">
      <c r="A42" t="s">
        <v>10</v>
      </c>
      <c r="B42">
        <v>30002</v>
      </c>
      <c r="C42" t="str">
        <f>IF(B42="","",VLOOKUP(B42,ei_app_sprint_list!$B:$C,2,FALSE))</f>
        <v>Sprint 2</v>
      </c>
      <c r="D42">
        <v>10013</v>
      </c>
      <c r="E42" t="str">
        <f>IF(D42="","",VLOOKUP(D42,ei_app_user_list!$A:$I,3,FALSE))</f>
        <v>dylanm</v>
      </c>
      <c r="F42" t="str">
        <f>IF(D42="","",VLOOKUP(D42,ei_app_user_list!$A:$I,7,FALSE))</f>
        <v>Team Member</v>
      </c>
      <c r="G42" t="s">
        <v>142</v>
      </c>
      <c r="H42">
        <v>27017</v>
      </c>
      <c r="I42" t="str">
        <f>IF(H42="","",VLOOKUP(H42,ei_app_question_list!$A:$E,5,FALSE))</f>
        <v>Empathy</v>
      </c>
      <c r="J42">
        <f t="shared" ca="1" si="8"/>
        <v>4</v>
      </c>
      <c r="K42" s="4">
        <f t="shared" ca="1" si="9"/>
        <v>3.6666666666666665</v>
      </c>
      <c r="L42" s="1">
        <f t="shared" ca="1" si="0"/>
        <v>45531.025649537034</v>
      </c>
      <c r="M42" t="str">
        <f t="shared" si="17"/>
        <v>Team Leader, Scrum Master</v>
      </c>
      <c r="N42" t="str">
        <f>IF(O42="","",VLOOKUP(B42,ei_app_sprint_list!$B:$G,4,FALSE))</f>
        <v/>
      </c>
      <c r="O42" t="str">
        <f t="shared" si="18"/>
        <v/>
      </c>
      <c r="Q42" s="1" t="str">
        <f t="shared" ca="1" si="3"/>
        <v/>
      </c>
      <c r="R42" t="str">
        <f ca="1">IF(S42="","",VLOOKUP(B42,ei_app_sprint_list!$B:$G,6,FALSE))</f>
        <v>owenw</v>
      </c>
      <c r="S42" t="str">
        <f t="shared" ca="1" si="19"/>
        <v>Approved</v>
      </c>
      <c r="T42">
        <f t="shared" ca="1" si="10"/>
        <v>5</v>
      </c>
      <c r="U42" s="1">
        <f t="shared" ca="1" si="5"/>
        <v>45531.025649537034</v>
      </c>
      <c r="V42" t="str">
        <f ca="1">IF(W42="","",VLOOKUP(B42,ei_app_sprint_list!$B:$G,5,FALSE))</f>
        <v>coreya</v>
      </c>
      <c r="W42" t="str">
        <f t="shared" ca="1" si="20"/>
        <v>Approved</v>
      </c>
      <c r="X42">
        <f t="shared" ca="1" si="11"/>
        <v>2</v>
      </c>
      <c r="Y42" s="1">
        <f t="shared" ca="1" si="7"/>
        <v>45531.025649537034</v>
      </c>
    </row>
    <row r="43" spans="1:25" x14ac:dyDescent="0.25">
      <c r="A43" t="s">
        <v>10</v>
      </c>
      <c r="B43">
        <v>30002</v>
      </c>
      <c r="C43" t="str">
        <f>IF(B43="","",VLOOKUP(B43,ei_app_sprint_list!$B:$C,2,FALSE))</f>
        <v>Sprint 2</v>
      </c>
      <c r="D43">
        <v>10013</v>
      </c>
      <c r="E43" t="str">
        <f>IF(D43="","",VLOOKUP(D43,ei_app_user_list!$A:$I,3,FALSE))</f>
        <v>dylanm</v>
      </c>
      <c r="F43" t="str">
        <f>IF(D43="","",VLOOKUP(D43,ei_app_user_list!$A:$I,7,FALSE))</f>
        <v>Team Member</v>
      </c>
      <c r="G43" t="s">
        <v>142</v>
      </c>
      <c r="H43">
        <v>27018</v>
      </c>
      <c r="I43" t="str">
        <f>IF(H43="","",VLOOKUP(H43,ei_app_question_list!$A:$E,5,FALSE))</f>
        <v>Motivation</v>
      </c>
      <c r="J43">
        <f t="shared" ca="1" si="8"/>
        <v>1</v>
      </c>
      <c r="K43" s="4">
        <f t="shared" ca="1" si="9"/>
        <v>1.6666666666666667</v>
      </c>
      <c r="L43" s="1">
        <f t="shared" ca="1" si="0"/>
        <v>45531.025649537034</v>
      </c>
      <c r="M43" t="str">
        <f t="shared" si="17"/>
        <v>Team Leader, Scrum Master</v>
      </c>
      <c r="N43" t="str">
        <f>IF(O43="","",VLOOKUP(B43,ei_app_sprint_list!$B:$G,4,FALSE))</f>
        <v/>
      </c>
      <c r="O43" t="str">
        <f t="shared" si="18"/>
        <v/>
      </c>
      <c r="Q43" s="1" t="str">
        <f t="shared" ca="1" si="3"/>
        <v/>
      </c>
      <c r="R43" t="str">
        <f ca="1">IF(S43="","",VLOOKUP(B43,ei_app_sprint_list!$B:$G,6,FALSE))</f>
        <v>owenw</v>
      </c>
      <c r="S43" t="str">
        <f t="shared" ca="1" si="19"/>
        <v>Approved</v>
      </c>
      <c r="T43">
        <f t="shared" ca="1" si="10"/>
        <v>1</v>
      </c>
      <c r="U43" s="1">
        <f t="shared" ca="1" si="5"/>
        <v>45531.025649537034</v>
      </c>
      <c r="V43" t="str">
        <f ca="1">IF(W43="","",VLOOKUP(B43,ei_app_sprint_list!$B:$G,5,FALSE))</f>
        <v>coreya</v>
      </c>
      <c r="W43" t="str">
        <f t="shared" ca="1" si="20"/>
        <v>Approved</v>
      </c>
      <c r="X43">
        <f t="shared" ca="1" si="11"/>
        <v>3</v>
      </c>
      <c r="Y43" s="1">
        <f t="shared" ca="1" si="7"/>
        <v>45531.025649537034</v>
      </c>
    </row>
    <row r="44" spans="1:25" x14ac:dyDescent="0.25">
      <c r="A44" t="s">
        <v>10</v>
      </c>
      <c r="B44">
        <v>30002</v>
      </c>
      <c r="C44" t="str">
        <f>IF(B44="","",VLOOKUP(B44,ei_app_sprint_list!$B:$C,2,FALSE))</f>
        <v>Sprint 2</v>
      </c>
      <c r="D44">
        <v>10014</v>
      </c>
      <c r="E44" t="str">
        <f>IF(D44="","",VLOOKUP(D44,ei_app_user_list!$A:$I,3,FALSE))</f>
        <v>danielb</v>
      </c>
      <c r="F44" t="str">
        <f>IF(D44="","",VLOOKUP(D44,ei_app_user_list!$A:$I,7,FALSE))</f>
        <v>Team Member</v>
      </c>
      <c r="G44" t="s">
        <v>142</v>
      </c>
      <c r="H44">
        <v>27013</v>
      </c>
      <c r="I44" t="str">
        <f>IF(H44="","",VLOOKUP(H44,ei_app_question_list!$A:$E,5,FALSE))</f>
        <v>Emotional State</v>
      </c>
      <c r="J44">
        <f t="shared" ca="1" si="8"/>
        <v>1</v>
      </c>
      <c r="K44" s="4">
        <f t="shared" ca="1" si="9"/>
        <v>2.6666666666666665</v>
      </c>
      <c r="L44" s="1">
        <f t="shared" ca="1" si="0"/>
        <v>45531.025649537034</v>
      </c>
      <c r="M44" t="str">
        <f t="shared" ref="M44:M49" si="21">IF(F44="", "", IF(F44="Team Member", "Team Leader, Scrum Master", IF(F44="Team Leader", "Team Member, Scrum Master", IF(F44="Scrum Master", "Team Member, Team Leader", "None"))))</f>
        <v>Team Leader, Scrum Master</v>
      </c>
      <c r="N44" t="str">
        <f>IF(O44="","",VLOOKUP(B44,ei_app_sprint_list!$B:$G,4,FALSE))</f>
        <v/>
      </c>
      <c r="O44" t="str">
        <f t="shared" ref="O44:O49" si="22">IF(ISNUMBER(SEARCH("Member", M44)), IF(P44="","Pending","Approved"), "")</f>
        <v/>
      </c>
      <c r="Q44" s="1" t="str">
        <f t="shared" ca="1" si="3"/>
        <v/>
      </c>
      <c r="R44" t="str">
        <f ca="1">IF(S44="","",VLOOKUP(B44,ei_app_sprint_list!$B:$G,6,FALSE))</f>
        <v>owenw</v>
      </c>
      <c r="S44" t="str">
        <f t="shared" ref="S44:S49" ca="1" si="23">IF(ISNUMBER(SEARCH("Leader", M44)), IF(T44="","Pending","Approved"), "")</f>
        <v>Approved</v>
      </c>
      <c r="T44">
        <f t="shared" ca="1" si="10"/>
        <v>2</v>
      </c>
      <c r="U44" s="1">
        <f t="shared" ca="1" si="5"/>
        <v>45531.025649537034</v>
      </c>
      <c r="V44" t="str">
        <f ca="1">IF(W44="","",VLOOKUP(B44,ei_app_sprint_list!$B:$G,5,FALSE))</f>
        <v>coreya</v>
      </c>
      <c r="W44" t="str">
        <f t="shared" ref="W44:W49" ca="1" si="24">IF(ISNUMBER(SEARCH("Master", M44)), IF(X44="","Pending","Approved"), "")</f>
        <v>Approved</v>
      </c>
      <c r="X44">
        <f t="shared" ca="1" si="11"/>
        <v>5</v>
      </c>
      <c r="Y44" s="1">
        <f t="shared" ca="1" si="7"/>
        <v>45531.025649537034</v>
      </c>
    </row>
    <row r="45" spans="1:25" x14ac:dyDescent="0.25">
      <c r="A45" t="s">
        <v>10</v>
      </c>
      <c r="B45">
        <v>30002</v>
      </c>
      <c r="C45" t="str">
        <f>IF(B45="","",VLOOKUP(B45,ei_app_sprint_list!$B:$C,2,FALSE))</f>
        <v>Sprint 2</v>
      </c>
      <c r="D45">
        <v>10014</v>
      </c>
      <c r="E45" t="str">
        <f>IF(D45="","",VLOOKUP(D45,ei_app_user_list!$A:$I,3,FALSE))</f>
        <v>danielb</v>
      </c>
      <c r="F45" t="str">
        <f>IF(D45="","",VLOOKUP(D45,ei_app_user_list!$A:$I,7,FALSE))</f>
        <v>Team Member</v>
      </c>
      <c r="G45" t="s">
        <v>142</v>
      </c>
      <c r="H45">
        <v>27014</v>
      </c>
      <c r="I45" t="str">
        <f>IF(H45="","",VLOOKUP(H45,ei_app_question_list!$A:$E,5,FALSE))</f>
        <v>Self Awareness</v>
      </c>
      <c r="J45">
        <f t="shared" ca="1" si="8"/>
        <v>5</v>
      </c>
      <c r="K45" s="4">
        <f t="shared" ca="1" si="9"/>
        <v>2.6666666666666665</v>
      </c>
      <c r="L45" s="1">
        <f t="shared" ca="1" si="0"/>
        <v>45531.025649537034</v>
      </c>
      <c r="M45" t="str">
        <f t="shared" si="21"/>
        <v>Team Leader, Scrum Master</v>
      </c>
      <c r="N45" t="str">
        <f>IF(O45="","",VLOOKUP(B45,ei_app_sprint_list!$B:$G,4,FALSE))</f>
        <v/>
      </c>
      <c r="O45" t="str">
        <f t="shared" si="22"/>
        <v/>
      </c>
      <c r="Q45" s="1" t="str">
        <f t="shared" ca="1" si="3"/>
        <v/>
      </c>
      <c r="R45" t="str">
        <f ca="1">IF(S45="","",VLOOKUP(B45,ei_app_sprint_list!$B:$G,6,FALSE))</f>
        <v>owenw</v>
      </c>
      <c r="S45" t="str">
        <f t="shared" ca="1" si="23"/>
        <v>Approved</v>
      </c>
      <c r="T45">
        <f t="shared" ca="1" si="10"/>
        <v>2</v>
      </c>
      <c r="U45" s="1">
        <f t="shared" ca="1" si="5"/>
        <v>45531.025649537034</v>
      </c>
      <c r="V45" t="str">
        <f ca="1">IF(W45="","",VLOOKUP(B45,ei_app_sprint_list!$B:$G,5,FALSE))</f>
        <v>coreya</v>
      </c>
      <c r="W45" t="str">
        <f t="shared" ca="1" si="24"/>
        <v>Approved</v>
      </c>
      <c r="X45">
        <f t="shared" ca="1" si="11"/>
        <v>1</v>
      </c>
      <c r="Y45" s="1">
        <f t="shared" ca="1" si="7"/>
        <v>45531.025649537034</v>
      </c>
    </row>
    <row r="46" spans="1:25" x14ac:dyDescent="0.25">
      <c r="A46" t="s">
        <v>10</v>
      </c>
      <c r="B46">
        <v>30002</v>
      </c>
      <c r="C46" t="str">
        <f>IF(B46="","",VLOOKUP(B46,ei_app_sprint_list!$B:$C,2,FALSE))</f>
        <v>Sprint 2</v>
      </c>
      <c r="D46">
        <v>10014</v>
      </c>
      <c r="E46" t="str">
        <f>IF(D46="","",VLOOKUP(D46,ei_app_user_list!$A:$I,3,FALSE))</f>
        <v>danielb</v>
      </c>
      <c r="F46" t="str">
        <f>IF(D46="","",VLOOKUP(D46,ei_app_user_list!$A:$I,7,FALSE))</f>
        <v>Team Member</v>
      </c>
      <c r="G46" t="s">
        <v>142</v>
      </c>
      <c r="H46">
        <v>27015</v>
      </c>
      <c r="I46" t="str">
        <f>IF(H46="","",VLOOKUP(H46,ei_app_question_list!$A:$E,5,FALSE))</f>
        <v>Self Regulation</v>
      </c>
      <c r="J46">
        <f t="shared" ca="1" si="8"/>
        <v>1</v>
      </c>
      <c r="K46" s="4">
        <f t="shared" ca="1" si="9"/>
        <v>2.3333333333333335</v>
      </c>
      <c r="L46" s="1">
        <f t="shared" ca="1" si="0"/>
        <v>45531.025649537034</v>
      </c>
      <c r="M46" t="str">
        <f t="shared" si="21"/>
        <v>Team Leader, Scrum Master</v>
      </c>
      <c r="N46" t="str">
        <f>IF(O46="","",VLOOKUP(B46,ei_app_sprint_list!$B:$G,4,FALSE))</f>
        <v/>
      </c>
      <c r="O46" t="str">
        <f t="shared" si="22"/>
        <v/>
      </c>
      <c r="Q46" s="1" t="str">
        <f t="shared" ca="1" si="3"/>
        <v/>
      </c>
      <c r="R46" t="str">
        <f ca="1">IF(S46="","",VLOOKUP(B46,ei_app_sprint_list!$B:$G,6,FALSE))</f>
        <v>owenw</v>
      </c>
      <c r="S46" t="str">
        <f t="shared" ca="1" si="23"/>
        <v>Approved</v>
      </c>
      <c r="T46">
        <f t="shared" ca="1" si="10"/>
        <v>2</v>
      </c>
      <c r="U46" s="1">
        <f t="shared" ca="1" si="5"/>
        <v>45531.025649537034</v>
      </c>
      <c r="V46" t="str">
        <f ca="1">IF(W46="","",VLOOKUP(B46,ei_app_sprint_list!$B:$G,5,FALSE))</f>
        <v>coreya</v>
      </c>
      <c r="W46" t="str">
        <f t="shared" ca="1" si="24"/>
        <v>Approved</v>
      </c>
      <c r="X46">
        <f t="shared" ca="1" si="11"/>
        <v>4</v>
      </c>
      <c r="Y46" s="1">
        <f t="shared" ca="1" si="7"/>
        <v>45531.025649537034</v>
      </c>
    </row>
    <row r="47" spans="1:25" x14ac:dyDescent="0.25">
      <c r="A47" t="s">
        <v>10</v>
      </c>
      <c r="B47">
        <v>30002</v>
      </c>
      <c r="C47" t="str">
        <f>IF(B47="","",VLOOKUP(B47,ei_app_sprint_list!$B:$C,2,FALSE))</f>
        <v>Sprint 2</v>
      </c>
      <c r="D47">
        <v>10014</v>
      </c>
      <c r="E47" t="str">
        <f>IF(D47="","",VLOOKUP(D47,ei_app_user_list!$A:$I,3,FALSE))</f>
        <v>danielb</v>
      </c>
      <c r="F47" t="str">
        <f>IF(D47="","",VLOOKUP(D47,ei_app_user_list!$A:$I,7,FALSE))</f>
        <v>Team Member</v>
      </c>
      <c r="G47" t="s">
        <v>142</v>
      </c>
      <c r="H47">
        <v>27016</v>
      </c>
      <c r="I47" t="str">
        <f>IF(H47="","",VLOOKUP(H47,ei_app_question_list!$A:$E,5,FALSE))</f>
        <v>Social Awareness</v>
      </c>
      <c r="J47">
        <f t="shared" ca="1" si="8"/>
        <v>1</v>
      </c>
      <c r="K47" s="4">
        <f t="shared" ca="1" si="9"/>
        <v>2.3333333333333335</v>
      </c>
      <c r="L47" s="1">
        <f t="shared" ca="1" si="0"/>
        <v>45531.025649537034</v>
      </c>
      <c r="M47" t="str">
        <f t="shared" si="21"/>
        <v>Team Leader, Scrum Master</v>
      </c>
      <c r="N47" t="str">
        <f>IF(O47="","",VLOOKUP(B47,ei_app_sprint_list!$B:$G,4,FALSE))</f>
        <v/>
      </c>
      <c r="O47" t="str">
        <f t="shared" si="22"/>
        <v/>
      </c>
      <c r="Q47" s="1" t="str">
        <f t="shared" ca="1" si="3"/>
        <v/>
      </c>
      <c r="R47" t="str">
        <f ca="1">IF(S47="","",VLOOKUP(B47,ei_app_sprint_list!$B:$G,6,FALSE))</f>
        <v>owenw</v>
      </c>
      <c r="S47" t="str">
        <f t="shared" ca="1" si="23"/>
        <v>Approved</v>
      </c>
      <c r="T47">
        <f t="shared" ca="1" si="10"/>
        <v>1</v>
      </c>
      <c r="U47" s="1">
        <f t="shared" ca="1" si="5"/>
        <v>45531.025649537034</v>
      </c>
      <c r="V47" t="str">
        <f ca="1">IF(W47="","",VLOOKUP(B47,ei_app_sprint_list!$B:$G,5,FALSE))</f>
        <v>coreya</v>
      </c>
      <c r="W47" t="str">
        <f t="shared" ca="1" si="24"/>
        <v>Approved</v>
      </c>
      <c r="X47">
        <f t="shared" ca="1" si="11"/>
        <v>5</v>
      </c>
      <c r="Y47" s="1">
        <f t="shared" ca="1" si="7"/>
        <v>45531.025649537034</v>
      </c>
    </row>
    <row r="48" spans="1:25" x14ac:dyDescent="0.25">
      <c r="A48" t="s">
        <v>10</v>
      </c>
      <c r="B48">
        <v>30002</v>
      </c>
      <c r="C48" t="str">
        <f>IF(B48="","",VLOOKUP(B48,ei_app_sprint_list!$B:$C,2,FALSE))</f>
        <v>Sprint 2</v>
      </c>
      <c r="D48">
        <v>10014</v>
      </c>
      <c r="E48" t="str">
        <f>IF(D48="","",VLOOKUP(D48,ei_app_user_list!$A:$I,3,FALSE))</f>
        <v>danielb</v>
      </c>
      <c r="F48" t="str">
        <f>IF(D48="","",VLOOKUP(D48,ei_app_user_list!$A:$I,7,FALSE))</f>
        <v>Team Member</v>
      </c>
      <c r="G48" t="s">
        <v>142</v>
      </c>
      <c r="H48">
        <v>27017</v>
      </c>
      <c r="I48" t="str">
        <f>IF(H48="","",VLOOKUP(H48,ei_app_question_list!$A:$E,5,FALSE))</f>
        <v>Empathy</v>
      </c>
      <c r="J48">
        <f t="shared" ca="1" si="8"/>
        <v>1</v>
      </c>
      <c r="K48" s="4">
        <f t="shared" ca="1" si="9"/>
        <v>1.6666666666666667</v>
      </c>
      <c r="L48" s="1">
        <f t="shared" ca="1" si="0"/>
        <v>45531.025649537034</v>
      </c>
      <c r="M48" t="str">
        <f t="shared" si="21"/>
        <v>Team Leader, Scrum Master</v>
      </c>
      <c r="N48" t="str">
        <f>IF(O48="","",VLOOKUP(B48,ei_app_sprint_list!$B:$G,4,FALSE))</f>
        <v/>
      </c>
      <c r="O48" t="str">
        <f t="shared" si="22"/>
        <v/>
      </c>
      <c r="Q48" s="1" t="str">
        <f t="shared" ca="1" si="3"/>
        <v/>
      </c>
      <c r="R48" t="str">
        <f ca="1">IF(S48="","",VLOOKUP(B48,ei_app_sprint_list!$B:$G,6,FALSE))</f>
        <v>owenw</v>
      </c>
      <c r="S48" t="str">
        <f t="shared" ca="1" si="23"/>
        <v>Approved</v>
      </c>
      <c r="T48">
        <f t="shared" ca="1" si="10"/>
        <v>3</v>
      </c>
      <c r="U48" s="1">
        <f t="shared" ca="1" si="5"/>
        <v>45531.025649537034</v>
      </c>
      <c r="V48" t="str">
        <f ca="1">IF(W48="","",VLOOKUP(B48,ei_app_sprint_list!$B:$G,5,FALSE))</f>
        <v>coreya</v>
      </c>
      <c r="W48" t="str">
        <f t="shared" ca="1" si="24"/>
        <v>Approved</v>
      </c>
      <c r="X48">
        <f t="shared" ca="1" si="11"/>
        <v>1</v>
      </c>
      <c r="Y48" s="1">
        <f t="shared" ca="1" si="7"/>
        <v>45531.025649537034</v>
      </c>
    </row>
    <row r="49" spans="1:25" x14ac:dyDescent="0.25">
      <c r="A49" t="s">
        <v>10</v>
      </c>
      <c r="B49">
        <v>30002</v>
      </c>
      <c r="C49" t="str">
        <f>IF(B49="","",VLOOKUP(B49,ei_app_sprint_list!$B:$C,2,FALSE))</f>
        <v>Sprint 2</v>
      </c>
      <c r="D49">
        <v>10014</v>
      </c>
      <c r="E49" t="str">
        <f>IF(D49="","",VLOOKUP(D49,ei_app_user_list!$A:$I,3,FALSE))</f>
        <v>danielb</v>
      </c>
      <c r="F49" t="str">
        <f>IF(D49="","",VLOOKUP(D49,ei_app_user_list!$A:$I,7,FALSE))</f>
        <v>Team Member</v>
      </c>
      <c r="G49" t="s">
        <v>142</v>
      </c>
      <c r="H49">
        <v>27018</v>
      </c>
      <c r="I49" t="str">
        <f>IF(H49="","",VLOOKUP(H49,ei_app_question_list!$A:$E,5,FALSE))</f>
        <v>Motivation</v>
      </c>
      <c r="J49">
        <f t="shared" ca="1" si="8"/>
        <v>3</v>
      </c>
      <c r="K49" s="4">
        <f t="shared" ca="1" si="9"/>
        <v>3</v>
      </c>
      <c r="L49" s="1">
        <f t="shared" ca="1" si="0"/>
        <v>45531.025649537034</v>
      </c>
      <c r="M49" t="str">
        <f t="shared" si="21"/>
        <v>Team Leader, Scrum Master</v>
      </c>
      <c r="N49" t="str">
        <f>IF(O49="","",VLOOKUP(B49,ei_app_sprint_list!$B:$G,4,FALSE))</f>
        <v/>
      </c>
      <c r="O49" t="str">
        <f t="shared" si="22"/>
        <v/>
      </c>
      <c r="Q49" s="1" t="str">
        <f t="shared" ca="1" si="3"/>
        <v/>
      </c>
      <c r="R49" t="str">
        <f ca="1">IF(S49="","",VLOOKUP(B49,ei_app_sprint_list!$B:$G,6,FALSE))</f>
        <v>owenw</v>
      </c>
      <c r="S49" t="str">
        <f t="shared" ca="1" si="23"/>
        <v>Approved</v>
      </c>
      <c r="T49">
        <f t="shared" ca="1" si="10"/>
        <v>2</v>
      </c>
      <c r="U49" s="1">
        <f t="shared" ca="1" si="5"/>
        <v>45531.025649537034</v>
      </c>
      <c r="V49" t="str">
        <f ca="1">IF(W49="","",VLOOKUP(B49,ei_app_sprint_list!$B:$G,5,FALSE))</f>
        <v>coreya</v>
      </c>
      <c r="W49" t="str">
        <f t="shared" ca="1" si="24"/>
        <v>Approved</v>
      </c>
      <c r="X49">
        <f t="shared" ca="1" si="11"/>
        <v>4</v>
      </c>
      <c r="Y49" s="1">
        <f t="shared" ca="1" si="7"/>
        <v>45531.025649537034</v>
      </c>
    </row>
    <row r="50" spans="1:25" x14ac:dyDescent="0.25">
      <c r="A50" t="s">
        <v>10</v>
      </c>
      <c r="B50">
        <v>30002</v>
      </c>
      <c r="C50" t="str">
        <f>IF(B50="","",VLOOKUP(B50,ei_app_sprint_list!$B:$C,2,FALSE))</f>
        <v>Sprint 2</v>
      </c>
      <c r="D50">
        <v>10006</v>
      </c>
      <c r="E50" t="str">
        <f>IF(D50="","",VLOOKUP(D50,ei_app_user_list!$A:$I,3,FALSE))</f>
        <v>owenw</v>
      </c>
      <c r="F50" t="str">
        <f>IF(D50="","",VLOOKUP(D50,ei_app_user_list!$A:$I,7,FALSE))</f>
        <v>Team Leader</v>
      </c>
      <c r="G50" t="s">
        <v>142</v>
      </c>
      <c r="H50">
        <v>27013</v>
      </c>
      <c r="I50" t="str">
        <f>IF(H50="","",VLOOKUP(H50,ei_app_question_list!$A:$E,5,FALSE))</f>
        <v>Emotional State</v>
      </c>
      <c r="J50">
        <f t="shared" ca="1" si="8"/>
        <v>4</v>
      </c>
      <c r="K50" s="4">
        <f t="shared" ca="1" si="9"/>
        <v>2.3333333333333335</v>
      </c>
      <c r="L50" s="1">
        <f t="shared" ca="1" si="0"/>
        <v>45531.025649537034</v>
      </c>
      <c r="M50" t="str">
        <f t="shared" ref="M50:M55" si="25">IF(F50="", "", IF(F50="Team Member", "Team Leader, Scrum Master", IF(F50="Team Leader", "Team Member, Scrum Master", IF(F50="Scrum Master", "Team Member, Team Leader", "None"))))</f>
        <v>Team Member, Scrum Master</v>
      </c>
      <c r="N50" t="str">
        <f ca="1">IF(O50="","",VLOOKUP(B50,ei_app_sprint_list!$B:$G,4,FALSE))</f>
        <v>ewank</v>
      </c>
      <c r="O50" t="str">
        <f t="shared" ref="O50:O55" ca="1" si="26">IF(ISNUMBER(SEARCH("Member", M50)), IF(P50="","Pending","Approved"), "")</f>
        <v>Approved</v>
      </c>
      <c r="P50">
        <f t="shared" ca="1" si="12"/>
        <v>2</v>
      </c>
      <c r="Q50" s="1">
        <f t="shared" ca="1" si="3"/>
        <v>45531.025649537034</v>
      </c>
      <c r="R50" t="str">
        <f>IF(S50="","",VLOOKUP(B50,ei_app_sprint_list!$B:$G,6,FALSE))</f>
        <v/>
      </c>
      <c r="S50" t="str">
        <f t="shared" ref="S50:S55" si="27">IF(ISNUMBER(SEARCH("Leader", M50)), IF(T50="","Pending","Approved"), "")</f>
        <v/>
      </c>
      <c r="U50" s="1" t="str">
        <f t="shared" ca="1" si="5"/>
        <v/>
      </c>
      <c r="V50" t="str">
        <f ca="1">IF(W50="","",VLOOKUP(B50,ei_app_sprint_list!$B:$G,5,FALSE))</f>
        <v>coreya</v>
      </c>
      <c r="W50" t="str">
        <f t="shared" ref="W50:W55" ca="1" si="28">IF(ISNUMBER(SEARCH("Master", M50)), IF(X50="","Pending","Approved"), "")</f>
        <v>Approved</v>
      </c>
      <c r="X50">
        <f t="shared" ca="1" si="11"/>
        <v>1</v>
      </c>
      <c r="Y50" s="1">
        <f t="shared" ca="1" si="7"/>
        <v>45531.025649537034</v>
      </c>
    </row>
    <row r="51" spans="1:25" x14ac:dyDescent="0.25">
      <c r="A51" t="s">
        <v>10</v>
      </c>
      <c r="B51">
        <v>30002</v>
      </c>
      <c r="C51" t="str">
        <f>IF(B51="","",VLOOKUP(B51,ei_app_sprint_list!$B:$C,2,FALSE))</f>
        <v>Sprint 2</v>
      </c>
      <c r="D51">
        <v>10006</v>
      </c>
      <c r="E51" t="str">
        <f>IF(D51="","",VLOOKUP(D51,ei_app_user_list!$A:$I,3,FALSE))</f>
        <v>owenw</v>
      </c>
      <c r="F51" t="str">
        <f>IF(D51="","",VLOOKUP(D51,ei_app_user_list!$A:$I,7,FALSE))</f>
        <v>Team Leader</v>
      </c>
      <c r="G51" t="s">
        <v>142</v>
      </c>
      <c r="H51">
        <v>27014</v>
      </c>
      <c r="I51" t="str">
        <f>IF(H51="","",VLOOKUP(H51,ei_app_question_list!$A:$E,5,FALSE))</f>
        <v>Self Awareness</v>
      </c>
      <c r="J51">
        <f t="shared" ca="1" si="8"/>
        <v>2</v>
      </c>
      <c r="K51" s="4">
        <f t="shared" ca="1" si="9"/>
        <v>3.6666666666666665</v>
      </c>
      <c r="L51" s="1">
        <f t="shared" ca="1" si="0"/>
        <v>45531.025649537034</v>
      </c>
      <c r="M51" t="str">
        <f t="shared" si="25"/>
        <v>Team Member, Scrum Master</v>
      </c>
      <c r="N51" t="str">
        <f ca="1">IF(O51="","",VLOOKUP(B51,ei_app_sprint_list!$B:$G,4,FALSE))</f>
        <v>ewank</v>
      </c>
      <c r="O51" t="str">
        <f t="shared" ca="1" si="26"/>
        <v>Approved</v>
      </c>
      <c r="P51">
        <f t="shared" ca="1" si="12"/>
        <v>4</v>
      </c>
      <c r="Q51" s="1">
        <f t="shared" ca="1" si="3"/>
        <v>45531.025649537034</v>
      </c>
      <c r="R51" t="str">
        <f>IF(S51="","",VLOOKUP(B51,ei_app_sprint_list!$B:$G,6,FALSE))</f>
        <v/>
      </c>
      <c r="S51" t="str">
        <f t="shared" si="27"/>
        <v/>
      </c>
      <c r="U51" s="1" t="str">
        <f t="shared" ca="1" si="5"/>
        <v/>
      </c>
      <c r="V51" t="str">
        <f ca="1">IF(W51="","",VLOOKUP(B51,ei_app_sprint_list!$B:$G,5,FALSE))</f>
        <v>coreya</v>
      </c>
      <c r="W51" t="str">
        <f t="shared" ca="1" si="28"/>
        <v>Approved</v>
      </c>
      <c r="X51">
        <f t="shared" ca="1" si="11"/>
        <v>5</v>
      </c>
      <c r="Y51" s="1">
        <f t="shared" ca="1" si="7"/>
        <v>45531.025649537034</v>
      </c>
    </row>
    <row r="52" spans="1:25" x14ac:dyDescent="0.25">
      <c r="A52" t="s">
        <v>10</v>
      </c>
      <c r="B52">
        <v>30002</v>
      </c>
      <c r="C52" t="str">
        <f>IF(B52="","",VLOOKUP(B52,ei_app_sprint_list!$B:$C,2,FALSE))</f>
        <v>Sprint 2</v>
      </c>
      <c r="D52">
        <v>10006</v>
      </c>
      <c r="E52" t="str">
        <f>IF(D52="","",VLOOKUP(D52,ei_app_user_list!$A:$I,3,FALSE))</f>
        <v>owenw</v>
      </c>
      <c r="F52" t="str">
        <f>IF(D52="","",VLOOKUP(D52,ei_app_user_list!$A:$I,7,FALSE))</f>
        <v>Team Leader</v>
      </c>
      <c r="G52" t="s">
        <v>142</v>
      </c>
      <c r="H52">
        <v>27015</v>
      </c>
      <c r="I52" t="str">
        <f>IF(H52="","",VLOOKUP(H52,ei_app_question_list!$A:$E,5,FALSE))</f>
        <v>Self Regulation</v>
      </c>
      <c r="J52">
        <f t="shared" ca="1" si="8"/>
        <v>5</v>
      </c>
      <c r="K52" s="4">
        <f t="shared" ca="1" si="9"/>
        <v>2.6666666666666665</v>
      </c>
      <c r="L52" s="1">
        <f t="shared" ca="1" si="0"/>
        <v>45531.025649537034</v>
      </c>
      <c r="M52" t="str">
        <f t="shared" si="25"/>
        <v>Team Member, Scrum Master</v>
      </c>
      <c r="N52" t="str">
        <f ca="1">IF(O52="","",VLOOKUP(B52,ei_app_sprint_list!$B:$G,4,FALSE))</f>
        <v>ewank</v>
      </c>
      <c r="O52" t="str">
        <f t="shared" ca="1" si="26"/>
        <v>Approved</v>
      </c>
      <c r="P52">
        <f t="shared" ca="1" si="12"/>
        <v>1</v>
      </c>
      <c r="Q52" s="1">
        <f t="shared" ca="1" si="3"/>
        <v>45531.025649537034</v>
      </c>
      <c r="R52" t="str">
        <f>IF(S52="","",VLOOKUP(B52,ei_app_sprint_list!$B:$G,6,FALSE))</f>
        <v/>
      </c>
      <c r="S52" t="str">
        <f t="shared" si="27"/>
        <v/>
      </c>
      <c r="U52" s="1" t="str">
        <f t="shared" ca="1" si="5"/>
        <v/>
      </c>
      <c r="V52" t="str">
        <f ca="1">IF(W52="","",VLOOKUP(B52,ei_app_sprint_list!$B:$G,5,FALSE))</f>
        <v>coreya</v>
      </c>
      <c r="W52" t="str">
        <f t="shared" ca="1" si="28"/>
        <v>Approved</v>
      </c>
      <c r="X52">
        <f t="shared" ca="1" si="11"/>
        <v>2</v>
      </c>
      <c r="Y52" s="1">
        <f t="shared" ca="1" si="7"/>
        <v>45531.025649537034</v>
      </c>
    </row>
    <row r="53" spans="1:25" x14ac:dyDescent="0.25">
      <c r="A53" t="s">
        <v>10</v>
      </c>
      <c r="B53">
        <v>30002</v>
      </c>
      <c r="C53" t="str">
        <f>IF(B53="","",VLOOKUP(B53,ei_app_sprint_list!$B:$C,2,FALSE))</f>
        <v>Sprint 2</v>
      </c>
      <c r="D53">
        <v>10006</v>
      </c>
      <c r="E53" t="str">
        <f>IF(D53="","",VLOOKUP(D53,ei_app_user_list!$A:$I,3,FALSE))</f>
        <v>owenw</v>
      </c>
      <c r="F53" t="str">
        <f>IF(D53="","",VLOOKUP(D53,ei_app_user_list!$A:$I,7,FALSE))</f>
        <v>Team Leader</v>
      </c>
      <c r="G53" t="s">
        <v>142</v>
      </c>
      <c r="H53">
        <v>27016</v>
      </c>
      <c r="I53" t="str">
        <f>IF(H53="","",VLOOKUP(H53,ei_app_question_list!$A:$E,5,FALSE))</f>
        <v>Social Awareness</v>
      </c>
      <c r="J53">
        <f t="shared" ca="1" si="8"/>
        <v>3</v>
      </c>
      <c r="K53" s="4">
        <f t="shared" ca="1" si="9"/>
        <v>2</v>
      </c>
      <c r="L53" s="1">
        <f t="shared" ca="1" si="0"/>
        <v>45531.025649537034</v>
      </c>
      <c r="M53" t="str">
        <f t="shared" si="25"/>
        <v>Team Member, Scrum Master</v>
      </c>
      <c r="N53" t="str">
        <f ca="1">IF(O53="","",VLOOKUP(B53,ei_app_sprint_list!$B:$G,4,FALSE))</f>
        <v>ewank</v>
      </c>
      <c r="O53" t="str">
        <f t="shared" ca="1" si="26"/>
        <v>Approved</v>
      </c>
      <c r="P53">
        <f t="shared" ca="1" si="12"/>
        <v>1</v>
      </c>
      <c r="Q53" s="1">
        <f t="shared" ca="1" si="3"/>
        <v>45531.025649537034</v>
      </c>
      <c r="R53" t="str">
        <f>IF(S53="","",VLOOKUP(B53,ei_app_sprint_list!$B:$G,6,FALSE))</f>
        <v/>
      </c>
      <c r="S53" t="str">
        <f t="shared" si="27"/>
        <v/>
      </c>
      <c r="U53" s="1" t="str">
        <f t="shared" ca="1" si="5"/>
        <v/>
      </c>
      <c r="V53" t="str">
        <f ca="1">IF(W53="","",VLOOKUP(B53,ei_app_sprint_list!$B:$G,5,FALSE))</f>
        <v>coreya</v>
      </c>
      <c r="W53" t="str">
        <f t="shared" ca="1" si="28"/>
        <v>Approved</v>
      </c>
      <c r="X53">
        <f t="shared" ca="1" si="11"/>
        <v>2</v>
      </c>
      <c r="Y53" s="1">
        <f t="shared" ca="1" si="7"/>
        <v>45531.025649537034</v>
      </c>
    </row>
    <row r="54" spans="1:25" x14ac:dyDescent="0.25">
      <c r="A54" t="s">
        <v>10</v>
      </c>
      <c r="B54">
        <v>30002</v>
      </c>
      <c r="C54" t="str">
        <f>IF(B54="","",VLOOKUP(B54,ei_app_sprint_list!$B:$C,2,FALSE))</f>
        <v>Sprint 2</v>
      </c>
      <c r="D54">
        <v>10006</v>
      </c>
      <c r="E54" t="str">
        <f>IF(D54="","",VLOOKUP(D54,ei_app_user_list!$A:$I,3,FALSE))</f>
        <v>owenw</v>
      </c>
      <c r="F54" t="str">
        <f>IF(D54="","",VLOOKUP(D54,ei_app_user_list!$A:$I,7,FALSE))</f>
        <v>Team Leader</v>
      </c>
      <c r="G54" t="s">
        <v>142</v>
      </c>
      <c r="H54">
        <v>27017</v>
      </c>
      <c r="I54" t="str">
        <f>IF(H54="","",VLOOKUP(H54,ei_app_question_list!$A:$E,5,FALSE))</f>
        <v>Empathy</v>
      </c>
      <c r="J54">
        <f t="shared" ca="1" si="8"/>
        <v>2</v>
      </c>
      <c r="K54" s="4">
        <f t="shared" ca="1" si="9"/>
        <v>3</v>
      </c>
      <c r="L54" s="1">
        <f t="shared" ca="1" si="0"/>
        <v>45531.025649537034</v>
      </c>
      <c r="M54" t="str">
        <f t="shared" si="25"/>
        <v>Team Member, Scrum Master</v>
      </c>
      <c r="N54" t="str">
        <f ca="1">IF(O54="","",VLOOKUP(B54,ei_app_sprint_list!$B:$G,4,FALSE))</f>
        <v>ewank</v>
      </c>
      <c r="O54" t="str">
        <f t="shared" ca="1" si="26"/>
        <v>Approved</v>
      </c>
      <c r="P54">
        <f t="shared" ca="1" si="12"/>
        <v>2</v>
      </c>
      <c r="Q54" s="1">
        <f t="shared" ca="1" si="3"/>
        <v>45531.025649537034</v>
      </c>
      <c r="R54" t="str">
        <f>IF(S54="","",VLOOKUP(B54,ei_app_sprint_list!$B:$G,6,FALSE))</f>
        <v/>
      </c>
      <c r="S54" t="str">
        <f t="shared" si="27"/>
        <v/>
      </c>
      <c r="U54" s="1" t="str">
        <f t="shared" ca="1" si="5"/>
        <v/>
      </c>
      <c r="V54" t="str">
        <f ca="1">IF(W54="","",VLOOKUP(B54,ei_app_sprint_list!$B:$G,5,FALSE))</f>
        <v>coreya</v>
      </c>
      <c r="W54" t="str">
        <f t="shared" ca="1" si="28"/>
        <v>Approved</v>
      </c>
      <c r="X54">
        <f t="shared" ca="1" si="11"/>
        <v>5</v>
      </c>
      <c r="Y54" s="1">
        <f t="shared" ca="1" si="7"/>
        <v>45531.025649537034</v>
      </c>
    </row>
    <row r="55" spans="1:25" x14ac:dyDescent="0.25">
      <c r="A55" t="s">
        <v>10</v>
      </c>
      <c r="B55">
        <v>30002</v>
      </c>
      <c r="C55" t="str">
        <f>IF(B55="","",VLOOKUP(B55,ei_app_sprint_list!$B:$C,2,FALSE))</f>
        <v>Sprint 2</v>
      </c>
      <c r="D55">
        <v>10006</v>
      </c>
      <c r="E55" t="str">
        <f>IF(D55="","",VLOOKUP(D55,ei_app_user_list!$A:$I,3,FALSE))</f>
        <v>owenw</v>
      </c>
      <c r="F55" t="str">
        <f>IF(D55="","",VLOOKUP(D55,ei_app_user_list!$A:$I,7,FALSE))</f>
        <v>Team Leader</v>
      </c>
      <c r="G55" t="s">
        <v>142</v>
      </c>
      <c r="H55">
        <v>27018</v>
      </c>
      <c r="I55" t="str">
        <f>IF(H55="","",VLOOKUP(H55,ei_app_question_list!$A:$E,5,FALSE))</f>
        <v>Motivation</v>
      </c>
      <c r="J55">
        <f t="shared" ca="1" si="8"/>
        <v>4</v>
      </c>
      <c r="K55" s="4">
        <f t="shared" ca="1" si="9"/>
        <v>2.6666666666666665</v>
      </c>
      <c r="L55" s="1">
        <f t="shared" ca="1" si="0"/>
        <v>45531.025649537034</v>
      </c>
      <c r="M55" t="str">
        <f t="shared" si="25"/>
        <v>Team Member, Scrum Master</v>
      </c>
      <c r="N55" t="str">
        <f ca="1">IF(O55="","",VLOOKUP(B55,ei_app_sprint_list!$B:$G,4,FALSE))</f>
        <v>ewank</v>
      </c>
      <c r="O55" t="str">
        <f t="shared" ca="1" si="26"/>
        <v>Approved</v>
      </c>
      <c r="P55">
        <f t="shared" ca="1" si="12"/>
        <v>1</v>
      </c>
      <c r="Q55" s="1">
        <f t="shared" ca="1" si="3"/>
        <v>45531.025649537034</v>
      </c>
      <c r="R55" t="str">
        <f>IF(S55="","",VLOOKUP(B55,ei_app_sprint_list!$B:$G,6,FALSE))</f>
        <v/>
      </c>
      <c r="S55" t="str">
        <f t="shared" si="27"/>
        <v/>
      </c>
      <c r="U55" s="1" t="str">
        <f t="shared" ca="1" si="5"/>
        <v/>
      </c>
      <c r="V55" t="str">
        <f ca="1">IF(W55="","",VLOOKUP(B55,ei_app_sprint_list!$B:$G,5,FALSE))</f>
        <v>coreya</v>
      </c>
      <c r="W55" t="str">
        <f t="shared" ca="1" si="28"/>
        <v>Approved</v>
      </c>
      <c r="X55">
        <f t="shared" ca="1" si="11"/>
        <v>3</v>
      </c>
      <c r="Y55" s="1">
        <f t="shared" ca="1" si="7"/>
        <v>45531.025649537034</v>
      </c>
    </row>
    <row r="56" spans="1:25" x14ac:dyDescent="0.25">
      <c r="A56" t="s">
        <v>10</v>
      </c>
      <c r="B56">
        <v>30002</v>
      </c>
      <c r="C56" t="str">
        <f>IF(B56="","",VLOOKUP(B56,ei_app_sprint_list!$B:$C,2,FALSE))</f>
        <v>Sprint 2</v>
      </c>
      <c r="D56">
        <v>10004</v>
      </c>
      <c r="E56" t="str">
        <f>IF(D56="","",VLOOKUP(D56,ei_app_user_list!$A:$I,3,FALSE))</f>
        <v>coreya</v>
      </c>
      <c r="F56" t="str">
        <f>IF(D56="","",VLOOKUP(D56,ei_app_user_list!$A:$I,7,FALSE))</f>
        <v>Scrum Master</v>
      </c>
      <c r="G56" t="s">
        <v>142</v>
      </c>
      <c r="H56">
        <v>27013</v>
      </c>
      <c r="I56" t="str">
        <f>IF(H56="","",VLOOKUP(H56,ei_app_question_list!$A:$E,5,FALSE))</f>
        <v>Emotional State</v>
      </c>
      <c r="J56">
        <f t="shared" ca="1" si="8"/>
        <v>1</v>
      </c>
      <c r="K56" s="4">
        <f t="shared" ca="1" si="9"/>
        <v>1.6666666666666667</v>
      </c>
      <c r="L56" s="1">
        <f t="shared" ca="1" si="0"/>
        <v>45531.025649537034</v>
      </c>
      <c r="M56" t="str">
        <f t="shared" ref="M56:M61" si="29">IF(F56="", "", IF(F56="Team Member", "Team Leader, Scrum Master", IF(F56="Team Leader", "Team Member, Scrum Master", IF(F56="Scrum Master", "Team Member, Team Leader", "None"))))</f>
        <v>Team Member, Team Leader</v>
      </c>
      <c r="N56" t="str">
        <f ca="1">IF(O56="","",VLOOKUP(B56,ei_app_sprint_list!$B:$G,4,FALSE))</f>
        <v>ewank</v>
      </c>
      <c r="O56" t="str">
        <f t="shared" ref="O56:O61" ca="1" si="30">IF(ISNUMBER(SEARCH("Member", M56)), IF(P56="","Pending","Approved"), "")</f>
        <v>Approved</v>
      </c>
      <c r="P56">
        <f t="shared" ca="1" si="12"/>
        <v>2</v>
      </c>
      <c r="Q56" s="1">
        <f t="shared" ca="1" si="3"/>
        <v>45531.025649537034</v>
      </c>
      <c r="R56" t="str">
        <f ca="1">IF(S56="","",VLOOKUP(B56,ei_app_sprint_list!$B:$G,6,FALSE))</f>
        <v>owenw</v>
      </c>
      <c r="S56" t="str">
        <f t="shared" ref="S56:S61" ca="1" si="31">IF(ISNUMBER(SEARCH("Leader", M56)), IF(T56="","Pending","Approved"), "")</f>
        <v>Approved</v>
      </c>
      <c r="T56">
        <f t="shared" ca="1" si="10"/>
        <v>2</v>
      </c>
      <c r="U56" s="1">
        <f t="shared" ca="1" si="5"/>
        <v>45531.025649537034</v>
      </c>
      <c r="V56" t="str">
        <f>IF(W56="","",VLOOKUP(B56,ei_app_sprint_list!$B:$G,5,FALSE))</f>
        <v/>
      </c>
      <c r="W56" t="str">
        <f t="shared" ref="W56:W61" si="32">IF(ISNUMBER(SEARCH("Master", M56)), IF(X56="","Pending","Approved"), "")</f>
        <v/>
      </c>
      <c r="Y56" s="1" t="str">
        <f t="shared" ca="1" si="7"/>
        <v/>
      </c>
    </row>
    <row r="57" spans="1:25" x14ac:dyDescent="0.25">
      <c r="A57" t="s">
        <v>10</v>
      </c>
      <c r="B57">
        <v>30002</v>
      </c>
      <c r="C57" t="str">
        <f>IF(B57="","",VLOOKUP(B57,ei_app_sprint_list!$B:$C,2,FALSE))</f>
        <v>Sprint 2</v>
      </c>
      <c r="D57">
        <v>10004</v>
      </c>
      <c r="E57" t="str">
        <f>IF(D57="","",VLOOKUP(D57,ei_app_user_list!$A:$I,3,FALSE))</f>
        <v>coreya</v>
      </c>
      <c r="F57" t="str">
        <f>IF(D57="","",VLOOKUP(D57,ei_app_user_list!$A:$I,7,FALSE))</f>
        <v>Scrum Master</v>
      </c>
      <c r="G57" t="s">
        <v>142</v>
      </c>
      <c r="H57">
        <v>27014</v>
      </c>
      <c r="I57" t="str">
        <f>IF(H57="","",VLOOKUP(H57,ei_app_question_list!$A:$E,5,FALSE))</f>
        <v>Self Awareness</v>
      </c>
      <c r="J57">
        <f t="shared" ca="1" si="8"/>
        <v>3</v>
      </c>
      <c r="K57" s="4">
        <f t="shared" ca="1" si="9"/>
        <v>4.333333333333333</v>
      </c>
      <c r="L57" s="1">
        <f t="shared" ca="1" si="0"/>
        <v>45531.025649537034</v>
      </c>
      <c r="M57" t="str">
        <f t="shared" si="29"/>
        <v>Team Member, Team Leader</v>
      </c>
      <c r="N57" t="str">
        <f ca="1">IF(O57="","",VLOOKUP(B57,ei_app_sprint_list!$B:$G,4,FALSE))</f>
        <v>ewank</v>
      </c>
      <c r="O57" t="str">
        <f t="shared" ca="1" si="30"/>
        <v>Approved</v>
      </c>
      <c r="P57">
        <f t="shared" ca="1" si="12"/>
        <v>5</v>
      </c>
      <c r="Q57" s="1">
        <f t="shared" ca="1" si="3"/>
        <v>45531.025649537034</v>
      </c>
      <c r="R57" t="str">
        <f ca="1">IF(S57="","",VLOOKUP(B57,ei_app_sprint_list!$B:$G,6,FALSE))</f>
        <v>owenw</v>
      </c>
      <c r="S57" t="str">
        <f t="shared" ca="1" si="31"/>
        <v>Approved</v>
      </c>
      <c r="T57">
        <f t="shared" ca="1" si="10"/>
        <v>5</v>
      </c>
      <c r="U57" s="1">
        <f t="shared" ca="1" si="5"/>
        <v>45531.025649537034</v>
      </c>
      <c r="V57" t="str">
        <f>IF(W57="","",VLOOKUP(B57,ei_app_sprint_list!$B:$G,5,FALSE))</f>
        <v/>
      </c>
      <c r="W57" t="str">
        <f t="shared" si="32"/>
        <v/>
      </c>
      <c r="Y57" s="1" t="str">
        <f t="shared" ca="1" si="7"/>
        <v/>
      </c>
    </row>
    <row r="58" spans="1:25" x14ac:dyDescent="0.25">
      <c r="A58" t="s">
        <v>10</v>
      </c>
      <c r="B58">
        <v>30002</v>
      </c>
      <c r="C58" t="str">
        <f>IF(B58="","",VLOOKUP(B58,ei_app_sprint_list!$B:$C,2,FALSE))</f>
        <v>Sprint 2</v>
      </c>
      <c r="D58">
        <v>10004</v>
      </c>
      <c r="E58" t="str">
        <f>IF(D58="","",VLOOKUP(D58,ei_app_user_list!$A:$I,3,FALSE))</f>
        <v>coreya</v>
      </c>
      <c r="F58" t="str">
        <f>IF(D58="","",VLOOKUP(D58,ei_app_user_list!$A:$I,7,FALSE))</f>
        <v>Scrum Master</v>
      </c>
      <c r="G58" t="s">
        <v>142</v>
      </c>
      <c r="H58">
        <v>27015</v>
      </c>
      <c r="I58" t="str">
        <f>IF(H58="","",VLOOKUP(H58,ei_app_question_list!$A:$E,5,FALSE))</f>
        <v>Self Regulation</v>
      </c>
      <c r="J58">
        <f t="shared" ca="1" si="8"/>
        <v>3</v>
      </c>
      <c r="K58" s="4">
        <f t="shared" ca="1" si="9"/>
        <v>3.6666666666666665</v>
      </c>
      <c r="L58" s="1">
        <f t="shared" ca="1" si="0"/>
        <v>45531.025649537034</v>
      </c>
      <c r="M58" t="str">
        <f t="shared" si="29"/>
        <v>Team Member, Team Leader</v>
      </c>
      <c r="N58" t="str">
        <f ca="1">IF(O58="","",VLOOKUP(B58,ei_app_sprint_list!$B:$G,4,FALSE))</f>
        <v>ewank</v>
      </c>
      <c r="O58" t="str">
        <f t="shared" ca="1" si="30"/>
        <v>Approved</v>
      </c>
      <c r="P58">
        <f t="shared" ca="1" si="12"/>
        <v>4</v>
      </c>
      <c r="Q58" s="1">
        <f t="shared" ca="1" si="3"/>
        <v>45531.025649537034</v>
      </c>
      <c r="R58" t="str">
        <f ca="1">IF(S58="","",VLOOKUP(B58,ei_app_sprint_list!$B:$G,6,FALSE))</f>
        <v>owenw</v>
      </c>
      <c r="S58" t="str">
        <f t="shared" ca="1" si="31"/>
        <v>Approved</v>
      </c>
      <c r="T58">
        <f t="shared" ca="1" si="10"/>
        <v>4</v>
      </c>
      <c r="U58" s="1">
        <f t="shared" ca="1" si="5"/>
        <v>45531.025649537034</v>
      </c>
      <c r="V58" t="str">
        <f>IF(W58="","",VLOOKUP(B58,ei_app_sprint_list!$B:$G,5,FALSE))</f>
        <v/>
      </c>
      <c r="W58" t="str">
        <f t="shared" si="32"/>
        <v/>
      </c>
      <c r="Y58" s="1" t="str">
        <f t="shared" ca="1" si="7"/>
        <v/>
      </c>
    </row>
    <row r="59" spans="1:25" x14ac:dyDescent="0.25">
      <c r="A59" t="s">
        <v>10</v>
      </c>
      <c r="B59">
        <v>30002</v>
      </c>
      <c r="C59" t="str">
        <f>IF(B59="","",VLOOKUP(B59,ei_app_sprint_list!$B:$C,2,FALSE))</f>
        <v>Sprint 2</v>
      </c>
      <c r="D59">
        <v>10004</v>
      </c>
      <c r="E59" t="str">
        <f>IF(D59="","",VLOOKUP(D59,ei_app_user_list!$A:$I,3,FALSE))</f>
        <v>coreya</v>
      </c>
      <c r="F59" t="str">
        <f>IF(D59="","",VLOOKUP(D59,ei_app_user_list!$A:$I,7,FALSE))</f>
        <v>Scrum Master</v>
      </c>
      <c r="G59" t="s">
        <v>142</v>
      </c>
      <c r="H59">
        <v>27016</v>
      </c>
      <c r="I59" t="str">
        <f>IF(H59="","",VLOOKUP(H59,ei_app_question_list!$A:$E,5,FALSE))</f>
        <v>Social Awareness</v>
      </c>
      <c r="J59">
        <f t="shared" ca="1" si="8"/>
        <v>5</v>
      </c>
      <c r="K59" s="4">
        <f t="shared" ca="1" si="9"/>
        <v>3.6666666666666665</v>
      </c>
      <c r="L59" s="1">
        <f t="shared" ca="1" si="0"/>
        <v>45531.025649537034</v>
      </c>
      <c r="M59" t="str">
        <f t="shared" si="29"/>
        <v>Team Member, Team Leader</v>
      </c>
      <c r="N59" t="str">
        <f ca="1">IF(O59="","",VLOOKUP(B59,ei_app_sprint_list!$B:$G,4,FALSE))</f>
        <v>ewank</v>
      </c>
      <c r="O59" t="str">
        <f t="shared" ca="1" si="30"/>
        <v>Approved</v>
      </c>
      <c r="P59">
        <f t="shared" ca="1" si="12"/>
        <v>1</v>
      </c>
      <c r="Q59" s="1">
        <f t="shared" ca="1" si="3"/>
        <v>45531.025649537034</v>
      </c>
      <c r="R59" t="str">
        <f ca="1">IF(S59="","",VLOOKUP(B59,ei_app_sprint_list!$B:$G,6,FALSE))</f>
        <v>owenw</v>
      </c>
      <c r="S59" t="str">
        <f t="shared" ca="1" si="31"/>
        <v>Approved</v>
      </c>
      <c r="T59">
        <f t="shared" ca="1" si="10"/>
        <v>5</v>
      </c>
      <c r="U59" s="1">
        <f t="shared" ca="1" si="5"/>
        <v>45531.025649537034</v>
      </c>
      <c r="V59" t="str">
        <f>IF(W59="","",VLOOKUP(B59,ei_app_sprint_list!$B:$G,5,FALSE))</f>
        <v/>
      </c>
      <c r="W59" t="str">
        <f t="shared" si="32"/>
        <v/>
      </c>
      <c r="Y59" s="1" t="str">
        <f t="shared" ca="1" si="7"/>
        <v/>
      </c>
    </row>
    <row r="60" spans="1:25" x14ac:dyDescent="0.25">
      <c r="A60" t="s">
        <v>10</v>
      </c>
      <c r="B60">
        <v>30002</v>
      </c>
      <c r="C60" t="str">
        <f>IF(B60="","",VLOOKUP(B60,ei_app_sprint_list!$B:$C,2,FALSE))</f>
        <v>Sprint 2</v>
      </c>
      <c r="D60">
        <v>10004</v>
      </c>
      <c r="E60" t="str">
        <f>IF(D60="","",VLOOKUP(D60,ei_app_user_list!$A:$I,3,FALSE))</f>
        <v>coreya</v>
      </c>
      <c r="F60" t="str">
        <f>IF(D60="","",VLOOKUP(D60,ei_app_user_list!$A:$I,7,FALSE))</f>
        <v>Scrum Master</v>
      </c>
      <c r="G60" t="s">
        <v>142</v>
      </c>
      <c r="H60">
        <v>27017</v>
      </c>
      <c r="I60" t="str">
        <f>IF(H60="","",VLOOKUP(H60,ei_app_question_list!$A:$E,5,FALSE))</f>
        <v>Empathy</v>
      </c>
      <c r="J60">
        <f t="shared" ca="1" si="8"/>
        <v>2</v>
      </c>
      <c r="K60" s="4">
        <f t="shared" ca="1" si="9"/>
        <v>3.6666666666666665</v>
      </c>
      <c r="L60" s="1">
        <f t="shared" ca="1" si="0"/>
        <v>45531.025649537034</v>
      </c>
      <c r="M60" t="str">
        <f t="shared" si="29"/>
        <v>Team Member, Team Leader</v>
      </c>
      <c r="N60" t="str">
        <f ca="1">IF(O60="","",VLOOKUP(B60,ei_app_sprint_list!$B:$G,4,FALSE))</f>
        <v>ewank</v>
      </c>
      <c r="O60" t="str">
        <f t="shared" ca="1" si="30"/>
        <v>Approved</v>
      </c>
      <c r="P60">
        <f t="shared" ca="1" si="12"/>
        <v>4</v>
      </c>
      <c r="Q60" s="1">
        <f t="shared" ca="1" si="3"/>
        <v>45531.025649537034</v>
      </c>
      <c r="R60" t="str">
        <f ca="1">IF(S60="","",VLOOKUP(B60,ei_app_sprint_list!$B:$G,6,FALSE))</f>
        <v>owenw</v>
      </c>
      <c r="S60" t="str">
        <f t="shared" ca="1" si="31"/>
        <v>Approved</v>
      </c>
      <c r="T60">
        <f t="shared" ca="1" si="10"/>
        <v>5</v>
      </c>
      <c r="U60" s="1">
        <f t="shared" ca="1" si="5"/>
        <v>45531.025649537034</v>
      </c>
      <c r="V60" t="str">
        <f>IF(W60="","",VLOOKUP(B60,ei_app_sprint_list!$B:$G,5,FALSE))</f>
        <v/>
      </c>
      <c r="W60" t="str">
        <f t="shared" si="32"/>
        <v/>
      </c>
      <c r="Y60" s="1" t="str">
        <f t="shared" ca="1" si="7"/>
        <v/>
      </c>
    </row>
    <row r="61" spans="1:25" x14ac:dyDescent="0.25">
      <c r="A61" t="s">
        <v>10</v>
      </c>
      <c r="B61">
        <v>30002</v>
      </c>
      <c r="C61" t="str">
        <f>IF(B61="","",VLOOKUP(B61,ei_app_sprint_list!$B:$C,2,FALSE))</f>
        <v>Sprint 2</v>
      </c>
      <c r="D61">
        <v>10004</v>
      </c>
      <c r="E61" t="str">
        <f>IF(D61="","",VLOOKUP(D61,ei_app_user_list!$A:$I,3,FALSE))</f>
        <v>coreya</v>
      </c>
      <c r="F61" t="str">
        <f>IF(D61="","",VLOOKUP(D61,ei_app_user_list!$A:$I,7,FALSE))</f>
        <v>Scrum Master</v>
      </c>
      <c r="G61" t="s">
        <v>142</v>
      </c>
      <c r="H61">
        <v>27018</v>
      </c>
      <c r="I61" t="str">
        <f>IF(H61="","",VLOOKUP(H61,ei_app_question_list!$A:$E,5,FALSE))</f>
        <v>Motivation</v>
      </c>
      <c r="J61">
        <f t="shared" ca="1" si="8"/>
        <v>3</v>
      </c>
      <c r="K61" s="4">
        <f t="shared" ca="1" si="9"/>
        <v>3</v>
      </c>
      <c r="L61" s="1">
        <f t="shared" ca="1" si="0"/>
        <v>45531.025649537034</v>
      </c>
      <c r="M61" t="str">
        <f t="shared" si="29"/>
        <v>Team Member, Team Leader</v>
      </c>
      <c r="N61" t="str">
        <f ca="1">IF(O61="","",VLOOKUP(B61,ei_app_sprint_list!$B:$G,4,FALSE))</f>
        <v>ewank</v>
      </c>
      <c r="O61" t="str">
        <f t="shared" ca="1" si="30"/>
        <v>Approved</v>
      </c>
      <c r="P61">
        <f t="shared" ca="1" si="12"/>
        <v>4</v>
      </c>
      <c r="Q61" s="1">
        <f t="shared" ca="1" si="3"/>
        <v>45531.025649537034</v>
      </c>
      <c r="R61" t="str">
        <f ca="1">IF(S61="","",VLOOKUP(B61,ei_app_sprint_list!$B:$G,6,FALSE))</f>
        <v>owenw</v>
      </c>
      <c r="S61" t="str">
        <f t="shared" ca="1" si="31"/>
        <v>Approved</v>
      </c>
      <c r="T61">
        <f t="shared" ca="1" si="10"/>
        <v>2</v>
      </c>
      <c r="U61" s="1">
        <f t="shared" ca="1" si="5"/>
        <v>45531.025649537034</v>
      </c>
      <c r="V61" t="str">
        <f>IF(W61="","",VLOOKUP(B61,ei_app_sprint_list!$B:$G,5,FALSE))</f>
        <v/>
      </c>
      <c r="W61" t="str">
        <f t="shared" si="32"/>
        <v/>
      </c>
      <c r="Y61" s="1" t="str">
        <f t="shared" ca="1" si="7"/>
        <v/>
      </c>
    </row>
  </sheetData>
  <dataValidations count="3">
    <dataValidation type="whole" allowBlank="1" showInputMessage="1" showErrorMessage="1" sqref="P2:P61 X2:X61" xr:uid="{EE99C1AB-78BE-4150-9A12-2C4C0288CCA8}">
      <formula1>1</formula1>
      <formula2>5</formula2>
    </dataValidation>
    <dataValidation allowBlank="1" showInputMessage="1" showErrorMessage="1" errorTitle="Invalid Entry" error="Value must be betwwen 1 and 5." sqref="J2:K61" xr:uid="{7E304C02-05B7-4AEF-BAB9-DF44DC6052F1}"/>
    <dataValidation showInputMessage="1" showErrorMessage="1" sqref="R2:R61 V2:V61" xr:uid="{FCF4557A-DCE6-4705-BF10-AB144B426B6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Invalid Sprint Data" error="Please check your Sprint ID in the Sprint Master file. " xr:uid="{711394A1-CDF8-482D-9059-D0ED2321E7FC}">
          <x14:formula1>
            <xm:f>ei_app_sprint_list!$B:$B</xm:f>
          </x14:formula1>
          <xm:sqref>B2:B61</xm:sqref>
        </x14:dataValidation>
        <x14:dataValidation type="list" showInputMessage="1" showErrorMessage="1" xr:uid="{C3EEBE96-78F7-4E7C-ABE9-D23EB191DAA4}">
          <x14:formula1>
            <xm:f>ei_app_user_list!$A:$A</xm:f>
          </x14:formula1>
          <xm:sqref>D2:D61</xm:sqref>
        </x14:dataValidation>
        <x14:dataValidation type="custom" allowBlank="1" showInputMessage="1" showErrorMessage="1" xr:uid="{C0249B93-91BE-4AE4-969C-8523CB9EB1A3}">
          <x14:formula1>
            <xm:f>IF(B2="","",VLOOKUP(B2,ei_app_sprint_list!$B:$C,2,FALSE))</xm:f>
          </x14:formula1>
          <xm:sqref>C2:C61</xm:sqref>
        </x14:dataValidation>
        <x14:dataValidation type="list" showInputMessage="1" showErrorMessage="1" errorTitle="Invalid Entry" error="Please check the question from the master file." xr:uid="{99F7A836-F79E-4853-987D-80D42A3C2E30}">
          <x14:formula1>
            <xm:f>ei_app_question_list!$A:$A</xm:f>
          </x14:formula1>
          <xm:sqref>H2:H61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1F22-4ACB-4A71-A98C-86CC505C173A}">
  <dimension ref="A1:I49"/>
  <sheetViews>
    <sheetView tabSelected="1" workbookViewId="0">
      <selection activeCell="D44" sqref="D44:D49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9" bestFit="1" customWidth="1"/>
    <col min="4" max="4" width="12.28515625" bestFit="1" customWidth="1"/>
    <col min="5" max="5" width="9.5703125" bestFit="1" customWidth="1"/>
    <col min="6" max="6" width="13.85546875" bestFit="1" customWidth="1"/>
    <col min="7" max="7" width="21.42578125" bestFit="1" customWidth="1"/>
    <col min="8" max="8" width="7.28515625" bestFit="1" customWidth="1"/>
    <col min="9" max="9" width="15.5703125" bestFit="1" customWidth="1"/>
  </cols>
  <sheetData>
    <row r="1" spans="1:9" x14ac:dyDescent="0.25">
      <c r="A1" t="s">
        <v>0</v>
      </c>
      <c r="B1" t="s">
        <v>2</v>
      </c>
      <c r="C1" t="s">
        <v>35</v>
      </c>
      <c r="D1" t="s">
        <v>36</v>
      </c>
      <c r="E1" t="s">
        <v>104</v>
      </c>
      <c r="F1" t="s">
        <v>103</v>
      </c>
      <c r="G1" t="s">
        <v>106</v>
      </c>
      <c r="H1" t="s">
        <v>144</v>
      </c>
      <c r="I1" t="s">
        <v>145</v>
      </c>
    </row>
    <row r="2" spans="1:9" x14ac:dyDescent="0.25">
      <c r="A2" t="s">
        <v>10</v>
      </c>
      <c r="B2" t="s">
        <v>11</v>
      </c>
      <c r="C2">
        <v>10009</v>
      </c>
      <c r="D2" t="s">
        <v>66</v>
      </c>
      <c r="E2" t="s">
        <v>110</v>
      </c>
      <c r="F2">
        <v>20001</v>
      </c>
      <c r="G2" t="s">
        <v>112</v>
      </c>
      <c r="H2">
        <v>5</v>
      </c>
      <c r="I2" s="1">
        <v>45526.815671296295</v>
      </c>
    </row>
    <row r="3" spans="1:9" x14ac:dyDescent="0.25">
      <c r="A3" t="s">
        <v>10</v>
      </c>
      <c r="B3" t="s">
        <v>11</v>
      </c>
      <c r="C3">
        <v>10009</v>
      </c>
      <c r="D3" t="s">
        <v>66</v>
      </c>
      <c r="E3" t="s">
        <v>110</v>
      </c>
      <c r="F3">
        <v>20002</v>
      </c>
      <c r="G3" t="s">
        <v>115</v>
      </c>
      <c r="H3">
        <v>3</v>
      </c>
      <c r="I3" s="1">
        <v>45526.815671296295</v>
      </c>
    </row>
    <row r="4" spans="1:9" x14ac:dyDescent="0.25">
      <c r="A4" t="s">
        <v>10</v>
      </c>
      <c r="B4" t="s">
        <v>11</v>
      </c>
      <c r="C4">
        <v>10009</v>
      </c>
      <c r="D4" t="s">
        <v>66</v>
      </c>
      <c r="E4" t="s">
        <v>110</v>
      </c>
      <c r="F4">
        <v>20003</v>
      </c>
      <c r="G4" t="s">
        <v>117</v>
      </c>
      <c r="H4">
        <v>4</v>
      </c>
      <c r="I4" s="1">
        <v>45526.815671296295</v>
      </c>
    </row>
    <row r="5" spans="1:9" x14ac:dyDescent="0.25">
      <c r="A5" t="s">
        <v>10</v>
      </c>
      <c r="B5" t="s">
        <v>11</v>
      </c>
      <c r="C5">
        <v>10009</v>
      </c>
      <c r="D5" t="s">
        <v>66</v>
      </c>
      <c r="E5" t="s">
        <v>110</v>
      </c>
      <c r="F5">
        <v>20004</v>
      </c>
      <c r="G5" t="s">
        <v>119</v>
      </c>
      <c r="H5">
        <v>3</v>
      </c>
      <c r="I5" s="1">
        <v>45526.815671296295</v>
      </c>
    </row>
    <row r="6" spans="1:9" x14ac:dyDescent="0.25">
      <c r="A6" t="s">
        <v>10</v>
      </c>
      <c r="B6" t="s">
        <v>11</v>
      </c>
      <c r="C6">
        <v>10009</v>
      </c>
      <c r="D6" t="s">
        <v>66</v>
      </c>
      <c r="E6" t="s">
        <v>110</v>
      </c>
      <c r="F6">
        <v>20005</v>
      </c>
      <c r="G6" t="s">
        <v>121</v>
      </c>
      <c r="H6">
        <v>5</v>
      </c>
      <c r="I6" s="1">
        <v>45526.815671296295</v>
      </c>
    </row>
    <row r="7" spans="1:9" x14ac:dyDescent="0.25">
      <c r="A7" t="s">
        <v>10</v>
      </c>
      <c r="B7" t="s">
        <v>11</v>
      </c>
      <c r="C7">
        <v>10009</v>
      </c>
      <c r="D7" t="s">
        <v>66</v>
      </c>
      <c r="E7" t="s">
        <v>110</v>
      </c>
      <c r="F7">
        <v>20006</v>
      </c>
      <c r="G7" t="s">
        <v>123</v>
      </c>
      <c r="H7">
        <v>2</v>
      </c>
      <c r="I7" s="1">
        <v>45526.815671296295</v>
      </c>
    </row>
    <row r="8" spans="1:9" x14ac:dyDescent="0.25">
      <c r="A8" t="s">
        <v>10</v>
      </c>
      <c r="B8" t="s">
        <v>11</v>
      </c>
      <c r="C8">
        <v>10009</v>
      </c>
      <c r="D8" t="s">
        <v>66</v>
      </c>
      <c r="E8" t="s">
        <v>124</v>
      </c>
      <c r="F8">
        <v>20007</v>
      </c>
      <c r="G8" t="s">
        <v>112</v>
      </c>
      <c r="H8">
        <v>2</v>
      </c>
      <c r="I8" s="1">
        <v>45526.815879629627</v>
      </c>
    </row>
    <row r="9" spans="1:9" x14ac:dyDescent="0.25">
      <c r="A9" t="s">
        <v>10</v>
      </c>
      <c r="B9" t="s">
        <v>11</v>
      </c>
      <c r="C9">
        <v>10009</v>
      </c>
      <c r="D9" t="s">
        <v>66</v>
      </c>
      <c r="E9" t="s">
        <v>124</v>
      </c>
      <c r="F9">
        <v>20008</v>
      </c>
      <c r="G9" t="s">
        <v>115</v>
      </c>
      <c r="H9">
        <v>4</v>
      </c>
      <c r="I9" s="1">
        <v>45526.815879629627</v>
      </c>
    </row>
    <row r="10" spans="1:9" x14ac:dyDescent="0.25">
      <c r="A10" t="s">
        <v>10</v>
      </c>
      <c r="B10" t="s">
        <v>11</v>
      </c>
      <c r="C10">
        <v>10009</v>
      </c>
      <c r="D10" t="s">
        <v>66</v>
      </c>
      <c r="E10" t="s">
        <v>124</v>
      </c>
      <c r="F10">
        <v>20009</v>
      </c>
      <c r="G10" t="s">
        <v>117</v>
      </c>
      <c r="H10">
        <v>4</v>
      </c>
      <c r="I10" s="1">
        <v>45526.815879629627</v>
      </c>
    </row>
    <row r="11" spans="1:9" x14ac:dyDescent="0.25">
      <c r="A11" t="s">
        <v>10</v>
      </c>
      <c r="B11" t="s">
        <v>11</v>
      </c>
      <c r="C11">
        <v>10009</v>
      </c>
      <c r="D11" t="s">
        <v>66</v>
      </c>
      <c r="E11" t="s">
        <v>124</v>
      </c>
      <c r="F11">
        <v>20010</v>
      </c>
      <c r="G11" t="s">
        <v>119</v>
      </c>
      <c r="H11">
        <v>3</v>
      </c>
      <c r="I11" s="1">
        <v>45526.815879629627</v>
      </c>
    </row>
    <row r="12" spans="1:9" x14ac:dyDescent="0.25">
      <c r="A12" t="s">
        <v>10</v>
      </c>
      <c r="B12" t="s">
        <v>11</v>
      </c>
      <c r="C12">
        <v>10009</v>
      </c>
      <c r="D12" t="s">
        <v>66</v>
      </c>
      <c r="E12" t="s">
        <v>124</v>
      </c>
      <c r="F12">
        <v>20011</v>
      </c>
      <c r="G12" t="s">
        <v>121</v>
      </c>
      <c r="H12">
        <v>5</v>
      </c>
      <c r="I12" s="1">
        <v>45526.815879629627</v>
      </c>
    </row>
    <row r="13" spans="1:9" x14ac:dyDescent="0.25">
      <c r="A13" t="s">
        <v>10</v>
      </c>
      <c r="B13" t="s">
        <v>11</v>
      </c>
      <c r="C13">
        <v>10009</v>
      </c>
      <c r="D13" t="s">
        <v>66</v>
      </c>
      <c r="E13" t="s">
        <v>124</v>
      </c>
      <c r="F13">
        <v>20012</v>
      </c>
      <c r="G13" t="s">
        <v>123</v>
      </c>
      <c r="H13">
        <v>3</v>
      </c>
      <c r="I13" s="1">
        <v>45526.815879629627</v>
      </c>
    </row>
    <row r="14" spans="1:9" x14ac:dyDescent="0.25">
      <c r="A14" t="s">
        <v>10</v>
      </c>
      <c r="B14" t="s">
        <v>15</v>
      </c>
      <c r="C14">
        <v>10009</v>
      </c>
      <c r="D14" t="s">
        <v>66</v>
      </c>
      <c r="E14" t="s">
        <v>124</v>
      </c>
      <c r="F14">
        <v>20007</v>
      </c>
      <c r="G14" t="s">
        <v>112</v>
      </c>
      <c r="H14">
        <v>2</v>
      </c>
      <c r="I14" s="1">
        <v>45526.816076388888</v>
      </c>
    </row>
    <row r="15" spans="1:9" x14ac:dyDescent="0.25">
      <c r="A15" t="s">
        <v>10</v>
      </c>
      <c r="B15" t="s">
        <v>15</v>
      </c>
      <c r="C15">
        <v>10009</v>
      </c>
      <c r="D15" t="s">
        <v>66</v>
      </c>
      <c r="E15" t="s">
        <v>124</v>
      </c>
      <c r="F15">
        <v>20008</v>
      </c>
      <c r="G15" t="s">
        <v>115</v>
      </c>
      <c r="H15">
        <v>4</v>
      </c>
      <c r="I15" s="1">
        <v>45526.816076388888</v>
      </c>
    </row>
    <row r="16" spans="1:9" x14ac:dyDescent="0.25">
      <c r="A16" t="s">
        <v>10</v>
      </c>
      <c r="B16" t="s">
        <v>15</v>
      </c>
      <c r="C16">
        <v>10009</v>
      </c>
      <c r="D16" t="s">
        <v>66</v>
      </c>
      <c r="E16" t="s">
        <v>124</v>
      </c>
      <c r="F16">
        <v>20009</v>
      </c>
      <c r="G16" t="s">
        <v>117</v>
      </c>
      <c r="H16">
        <v>4</v>
      </c>
      <c r="I16" s="1">
        <v>45526.816076388888</v>
      </c>
    </row>
    <row r="17" spans="1:9" x14ac:dyDescent="0.25">
      <c r="A17" t="s">
        <v>10</v>
      </c>
      <c r="B17" t="s">
        <v>15</v>
      </c>
      <c r="C17">
        <v>10009</v>
      </c>
      <c r="D17" t="s">
        <v>66</v>
      </c>
      <c r="E17" t="s">
        <v>124</v>
      </c>
      <c r="F17">
        <v>20010</v>
      </c>
      <c r="G17" t="s">
        <v>119</v>
      </c>
      <c r="H17">
        <v>3</v>
      </c>
      <c r="I17" s="1">
        <v>45526.816076388888</v>
      </c>
    </row>
    <row r="18" spans="1:9" x14ac:dyDescent="0.25">
      <c r="A18" t="s">
        <v>10</v>
      </c>
      <c r="B18" t="s">
        <v>15</v>
      </c>
      <c r="C18">
        <v>10009</v>
      </c>
      <c r="D18" t="s">
        <v>66</v>
      </c>
      <c r="E18" t="s">
        <v>124</v>
      </c>
      <c r="F18">
        <v>20011</v>
      </c>
      <c r="G18" t="s">
        <v>121</v>
      </c>
      <c r="H18">
        <v>5</v>
      </c>
      <c r="I18" s="1">
        <v>45526.816076388888</v>
      </c>
    </row>
    <row r="19" spans="1:9" x14ac:dyDescent="0.25">
      <c r="A19" t="s">
        <v>10</v>
      </c>
      <c r="B19" t="s">
        <v>15</v>
      </c>
      <c r="C19">
        <v>10009</v>
      </c>
      <c r="D19" t="s">
        <v>66</v>
      </c>
      <c r="E19" t="s">
        <v>124</v>
      </c>
      <c r="F19">
        <v>20012</v>
      </c>
      <c r="G19" t="s">
        <v>123</v>
      </c>
      <c r="H19">
        <v>3</v>
      </c>
      <c r="I19" s="1">
        <v>45526.816076388888</v>
      </c>
    </row>
    <row r="20" spans="1:9" x14ac:dyDescent="0.25">
      <c r="A20" t="s">
        <v>10</v>
      </c>
      <c r="B20" t="s">
        <v>15</v>
      </c>
      <c r="C20">
        <v>10009</v>
      </c>
      <c r="D20" t="s">
        <v>66</v>
      </c>
      <c r="E20" t="s">
        <v>110</v>
      </c>
      <c r="F20">
        <v>20001</v>
      </c>
      <c r="G20" t="s">
        <v>112</v>
      </c>
      <c r="H20">
        <v>4</v>
      </c>
      <c r="I20" s="1">
        <v>45526.816238425927</v>
      </c>
    </row>
    <row r="21" spans="1:9" x14ac:dyDescent="0.25">
      <c r="A21" t="s">
        <v>10</v>
      </c>
      <c r="B21" t="s">
        <v>15</v>
      </c>
      <c r="C21">
        <v>10009</v>
      </c>
      <c r="D21" t="s">
        <v>66</v>
      </c>
      <c r="E21" t="s">
        <v>110</v>
      </c>
      <c r="F21">
        <v>20002</v>
      </c>
      <c r="G21" t="s">
        <v>115</v>
      </c>
      <c r="H21">
        <v>2</v>
      </c>
      <c r="I21" s="1">
        <v>45526.816238425927</v>
      </c>
    </row>
    <row r="22" spans="1:9" x14ac:dyDescent="0.25">
      <c r="A22" t="s">
        <v>10</v>
      </c>
      <c r="B22" t="s">
        <v>15</v>
      </c>
      <c r="C22">
        <v>10009</v>
      </c>
      <c r="D22" t="s">
        <v>66</v>
      </c>
      <c r="E22" t="s">
        <v>110</v>
      </c>
      <c r="F22">
        <v>20003</v>
      </c>
      <c r="G22" t="s">
        <v>117</v>
      </c>
      <c r="H22">
        <v>3</v>
      </c>
      <c r="I22" s="1">
        <v>45526.816238425927</v>
      </c>
    </row>
    <row r="23" spans="1:9" x14ac:dyDescent="0.25">
      <c r="A23" t="s">
        <v>10</v>
      </c>
      <c r="B23" t="s">
        <v>15</v>
      </c>
      <c r="C23">
        <v>10009</v>
      </c>
      <c r="D23" t="s">
        <v>66</v>
      </c>
      <c r="E23" t="s">
        <v>110</v>
      </c>
      <c r="F23">
        <v>20004</v>
      </c>
      <c r="G23" t="s">
        <v>119</v>
      </c>
      <c r="H23">
        <v>5</v>
      </c>
      <c r="I23" s="1">
        <v>45526.816238425927</v>
      </c>
    </row>
    <row r="24" spans="1:9" x14ac:dyDescent="0.25">
      <c r="A24" t="s">
        <v>10</v>
      </c>
      <c r="B24" t="s">
        <v>15</v>
      </c>
      <c r="C24">
        <v>10009</v>
      </c>
      <c r="D24" t="s">
        <v>66</v>
      </c>
      <c r="E24" t="s">
        <v>110</v>
      </c>
      <c r="F24">
        <v>20005</v>
      </c>
      <c r="G24" t="s">
        <v>121</v>
      </c>
      <c r="H24">
        <v>3</v>
      </c>
      <c r="I24" s="1">
        <v>45526.816238425927</v>
      </c>
    </row>
    <row r="25" spans="1:9" x14ac:dyDescent="0.25">
      <c r="A25" t="s">
        <v>10</v>
      </c>
      <c r="B25" t="s">
        <v>15</v>
      </c>
      <c r="C25">
        <v>10009</v>
      </c>
      <c r="D25" t="s">
        <v>66</v>
      </c>
      <c r="E25" t="s">
        <v>110</v>
      </c>
      <c r="F25">
        <v>20006</v>
      </c>
      <c r="G25" t="s">
        <v>123</v>
      </c>
      <c r="H25">
        <v>2</v>
      </c>
      <c r="I25" s="1">
        <v>45526.816238425927</v>
      </c>
    </row>
    <row r="26" spans="1:9" x14ac:dyDescent="0.25">
      <c r="A26" t="s">
        <v>10</v>
      </c>
      <c r="B26" t="s">
        <v>15</v>
      </c>
      <c r="C26">
        <v>10009</v>
      </c>
      <c r="D26" t="s">
        <v>66</v>
      </c>
      <c r="E26" t="s">
        <v>110</v>
      </c>
      <c r="F26">
        <v>20001</v>
      </c>
      <c r="G26" t="s">
        <v>112</v>
      </c>
      <c r="H26">
        <v>2</v>
      </c>
      <c r="I26" s="1">
        <v>45527.854224537034</v>
      </c>
    </row>
    <row r="27" spans="1:9" x14ac:dyDescent="0.25">
      <c r="A27" t="s">
        <v>10</v>
      </c>
      <c r="B27" t="s">
        <v>15</v>
      </c>
      <c r="C27">
        <v>10009</v>
      </c>
      <c r="D27" t="s">
        <v>66</v>
      </c>
      <c r="E27" t="s">
        <v>110</v>
      </c>
      <c r="F27">
        <v>20002</v>
      </c>
      <c r="G27" t="s">
        <v>115</v>
      </c>
      <c r="H27">
        <v>3</v>
      </c>
      <c r="I27" s="1">
        <v>45527.854224537034</v>
      </c>
    </row>
    <row r="28" spans="1:9" x14ac:dyDescent="0.25">
      <c r="A28" t="s">
        <v>10</v>
      </c>
      <c r="B28" t="s">
        <v>15</v>
      </c>
      <c r="C28">
        <v>10009</v>
      </c>
      <c r="D28" t="s">
        <v>66</v>
      </c>
      <c r="E28" t="s">
        <v>110</v>
      </c>
      <c r="F28">
        <v>20003</v>
      </c>
      <c r="G28" t="s">
        <v>117</v>
      </c>
      <c r="H28">
        <v>3</v>
      </c>
      <c r="I28" s="1">
        <v>45527.854224537034</v>
      </c>
    </row>
    <row r="29" spans="1:9" x14ac:dyDescent="0.25">
      <c r="A29" t="s">
        <v>10</v>
      </c>
      <c r="B29" t="s">
        <v>15</v>
      </c>
      <c r="C29">
        <v>10009</v>
      </c>
      <c r="D29" t="s">
        <v>66</v>
      </c>
      <c r="E29" t="s">
        <v>110</v>
      </c>
      <c r="F29">
        <v>20004</v>
      </c>
      <c r="G29" t="s">
        <v>119</v>
      </c>
      <c r="H29">
        <v>1</v>
      </c>
      <c r="I29" s="1">
        <v>45527.854224537034</v>
      </c>
    </row>
    <row r="30" spans="1:9" x14ac:dyDescent="0.25">
      <c r="A30" t="s">
        <v>10</v>
      </c>
      <c r="B30" t="s">
        <v>15</v>
      </c>
      <c r="C30">
        <v>10009</v>
      </c>
      <c r="D30" t="s">
        <v>66</v>
      </c>
      <c r="E30" t="s">
        <v>110</v>
      </c>
      <c r="F30">
        <v>20005</v>
      </c>
      <c r="G30" t="s">
        <v>121</v>
      </c>
      <c r="H30">
        <v>4</v>
      </c>
      <c r="I30" s="1">
        <v>45527.854224537034</v>
      </c>
    </row>
    <row r="31" spans="1:9" x14ac:dyDescent="0.25">
      <c r="A31" t="s">
        <v>10</v>
      </c>
      <c r="B31" t="s">
        <v>15</v>
      </c>
      <c r="C31">
        <v>10009</v>
      </c>
      <c r="D31" t="s">
        <v>66</v>
      </c>
      <c r="E31" t="s">
        <v>110</v>
      </c>
      <c r="F31">
        <v>20006</v>
      </c>
      <c r="G31" t="s">
        <v>123</v>
      </c>
      <c r="H31">
        <v>3</v>
      </c>
      <c r="I31" s="1">
        <v>45527.854224537034</v>
      </c>
    </row>
    <row r="32" spans="1:9" x14ac:dyDescent="0.25">
      <c r="A32" t="s">
        <v>10</v>
      </c>
      <c r="B32" t="s">
        <v>15</v>
      </c>
      <c r="C32">
        <v>10010</v>
      </c>
      <c r="D32" t="s">
        <v>70</v>
      </c>
      <c r="E32" t="s">
        <v>110</v>
      </c>
      <c r="F32">
        <v>20001</v>
      </c>
      <c r="G32" t="s">
        <v>112</v>
      </c>
      <c r="H32">
        <v>3</v>
      </c>
      <c r="I32" s="1">
        <v>45528.013842592591</v>
      </c>
    </row>
    <row r="33" spans="1:9" x14ac:dyDescent="0.25">
      <c r="A33" t="s">
        <v>10</v>
      </c>
      <c r="B33" t="s">
        <v>15</v>
      </c>
      <c r="C33">
        <v>10010</v>
      </c>
      <c r="D33" t="s">
        <v>70</v>
      </c>
      <c r="E33" t="s">
        <v>110</v>
      </c>
      <c r="F33">
        <v>20002</v>
      </c>
      <c r="G33" t="s">
        <v>115</v>
      </c>
      <c r="H33">
        <v>5</v>
      </c>
      <c r="I33" s="1">
        <v>45528.013842592591</v>
      </c>
    </row>
    <row r="34" spans="1:9" x14ac:dyDescent="0.25">
      <c r="A34" t="s">
        <v>10</v>
      </c>
      <c r="B34" t="s">
        <v>15</v>
      </c>
      <c r="C34">
        <v>10010</v>
      </c>
      <c r="D34" t="s">
        <v>70</v>
      </c>
      <c r="E34" t="s">
        <v>110</v>
      </c>
      <c r="F34">
        <v>20003</v>
      </c>
      <c r="G34" t="s">
        <v>117</v>
      </c>
      <c r="H34">
        <v>4</v>
      </c>
      <c r="I34" s="1">
        <v>45528.013842592591</v>
      </c>
    </row>
    <row r="35" spans="1:9" x14ac:dyDescent="0.25">
      <c r="A35" t="s">
        <v>10</v>
      </c>
      <c r="B35" t="s">
        <v>15</v>
      </c>
      <c r="C35">
        <v>10010</v>
      </c>
      <c r="D35" t="s">
        <v>70</v>
      </c>
      <c r="E35" t="s">
        <v>110</v>
      </c>
      <c r="F35">
        <v>20004</v>
      </c>
      <c r="G35" t="s">
        <v>119</v>
      </c>
      <c r="H35">
        <v>5</v>
      </c>
      <c r="I35" s="1">
        <v>45528.013842592591</v>
      </c>
    </row>
    <row r="36" spans="1:9" x14ac:dyDescent="0.25">
      <c r="A36" t="s">
        <v>10</v>
      </c>
      <c r="B36" t="s">
        <v>15</v>
      </c>
      <c r="C36">
        <v>10010</v>
      </c>
      <c r="D36" t="s">
        <v>70</v>
      </c>
      <c r="E36" t="s">
        <v>110</v>
      </c>
      <c r="F36">
        <v>20005</v>
      </c>
      <c r="G36" t="s">
        <v>121</v>
      </c>
      <c r="H36">
        <v>5</v>
      </c>
      <c r="I36" s="1">
        <v>45528.013842592591</v>
      </c>
    </row>
    <row r="37" spans="1:9" x14ac:dyDescent="0.25">
      <c r="A37" t="s">
        <v>10</v>
      </c>
      <c r="B37" t="s">
        <v>15</v>
      </c>
      <c r="C37">
        <v>10010</v>
      </c>
      <c r="D37" t="s">
        <v>70</v>
      </c>
      <c r="E37" t="s">
        <v>110</v>
      </c>
      <c r="F37">
        <v>20006</v>
      </c>
      <c r="G37" t="s">
        <v>123</v>
      </c>
      <c r="H37">
        <v>4</v>
      </c>
      <c r="I37" s="1">
        <v>45528.013842592591</v>
      </c>
    </row>
    <row r="38" spans="1:9" x14ac:dyDescent="0.25">
      <c r="A38" t="s">
        <v>10</v>
      </c>
      <c r="B38" t="s">
        <v>15</v>
      </c>
      <c r="C38">
        <v>10010</v>
      </c>
      <c r="D38" t="s">
        <v>70</v>
      </c>
      <c r="E38" t="s">
        <v>124</v>
      </c>
      <c r="F38">
        <v>20007</v>
      </c>
      <c r="G38" t="s">
        <v>112</v>
      </c>
      <c r="H38">
        <v>4</v>
      </c>
      <c r="I38" s="1">
        <v>45528.014050925929</v>
      </c>
    </row>
    <row r="39" spans="1:9" x14ac:dyDescent="0.25">
      <c r="A39" t="s">
        <v>10</v>
      </c>
      <c r="B39" t="s">
        <v>15</v>
      </c>
      <c r="C39">
        <v>10010</v>
      </c>
      <c r="D39" t="s">
        <v>70</v>
      </c>
      <c r="E39" t="s">
        <v>124</v>
      </c>
      <c r="F39">
        <v>20008</v>
      </c>
      <c r="G39" t="s">
        <v>115</v>
      </c>
      <c r="H39">
        <v>5</v>
      </c>
      <c r="I39" s="1">
        <v>45528.014050925929</v>
      </c>
    </row>
    <row r="40" spans="1:9" x14ac:dyDescent="0.25">
      <c r="A40" t="s">
        <v>10</v>
      </c>
      <c r="B40" t="s">
        <v>15</v>
      </c>
      <c r="C40">
        <v>10010</v>
      </c>
      <c r="D40" t="s">
        <v>70</v>
      </c>
      <c r="E40" t="s">
        <v>124</v>
      </c>
      <c r="F40">
        <v>20009</v>
      </c>
      <c r="G40" t="s">
        <v>117</v>
      </c>
      <c r="H40">
        <v>4</v>
      </c>
      <c r="I40" s="1">
        <v>45528.014050925929</v>
      </c>
    </row>
    <row r="41" spans="1:9" x14ac:dyDescent="0.25">
      <c r="A41" t="s">
        <v>10</v>
      </c>
      <c r="B41" t="s">
        <v>15</v>
      </c>
      <c r="C41">
        <v>10010</v>
      </c>
      <c r="D41" t="s">
        <v>70</v>
      </c>
      <c r="E41" t="s">
        <v>124</v>
      </c>
      <c r="F41">
        <v>20010</v>
      </c>
      <c r="G41" t="s">
        <v>119</v>
      </c>
      <c r="H41">
        <v>3</v>
      </c>
      <c r="I41" s="1">
        <v>45528.014050925929</v>
      </c>
    </row>
    <row r="42" spans="1:9" x14ac:dyDescent="0.25">
      <c r="A42" t="s">
        <v>10</v>
      </c>
      <c r="B42" t="s">
        <v>15</v>
      </c>
      <c r="C42">
        <v>10010</v>
      </c>
      <c r="D42" t="s">
        <v>70</v>
      </c>
      <c r="E42" t="s">
        <v>124</v>
      </c>
      <c r="F42">
        <v>20011</v>
      </c>
      <c r="G42" t="s">
        <v>121</v>
      </c>
      <c r="H42">
        <v>3</v>
      </c>
      <c r="I42" s="1">
        <v>45528.014050925929</v>
      </c>
    </row>
    <row r="43" spans="1:9" x14ac:dyDescent="0.25">
      <c r="A43" t="s">
        <v>10</v>
      </c>
      <c r="B43" t="s">
        <v>15</v>
      </c>
      <c r="C43">
        <v>10010</v>
      </c>
      <c r="D43" t="s">
        <v>70</v>
      </c>
      <c r="E43" t="s">
        <v>124</v>
      </c>
      <c r="F43">
        <v>20012</v>
      </c>
      <c r="G43" t="s">
        <v>123</v>
      </c>
      <c r="H43">
        <v>5</v>
      </c>
      <c r="I43" s="1">
        <v>45528.014050925929</v>
      </c>
    </row>
    <row r="44" spans="1:9" x14ac:dyDescent="0.25">
      <c r="A44" t="s">
        <v>10</v>
      </c>
      <c r="B44" t="s">
        <v>15</v>
      </c>
      <c r="C44">
        <v>10001</v>
      </c>
      <c r="D44" t="s">
        <v>44</v>
      </c>
      <c r="E44" t="s">
        <v>110</v>
      </c>
      <c r="F44">
        <v>20001</v>
      </c>
      <c r="G44" t="s">
        <v>112</v>
      </c>
      <c r="H44">
        <v>1</v>
      </c>
      <c r="I44" s="1">
        <v>45529.641469907408</v>
      </c>
    </row>
    <row r="45" spans="1:9" x14ac:dyDescent="0.25">
      <c r="A45" t="s">
        <v>10</v>
      </c>
      <c r="B45" t="s">
        <v>15</v>
      </c>
      <c r="C45">
        <v>10001</v>
      </c>
      <c r="D45" t="s">
        <v>44</v>
      </c>
      <c r="E45" t="s">
        <v>110</v>
      </c>
      <c r="F45">
        <v>20002</v>
      </c>
      <c r="G45" t="s">
        <v>115</v>
      </c>
      <c r="H45">
        <v>1</v>
      </c>
      <c r="I45" s="1">
        <v>45529.641469907408</v>
      </c>
    </row>
    <row r="46" spans="1:9" x14ac:dyDescent="0.25">
      <c r="A46" t="s">
        <v>10</v>
      </c>
      <c r="B46" t="s">
        <v>15</v>
      </c>
      <c r="C46">
        <v>10001</v>
      </c>
      <c r="D46" t="s">
        <v>44</v>
      </c>
      <c r="E46" t="s">
        <v>110</v>
      </c>
      <c r="F46">
        <v>20003</v>
      </c>
      <c r="G46" t="s">
        <v>117</v>
      </c>
      <c r="H46">
        <v>1</v>
      </c>
      <c r="I46" s="1">
        <v>45529.641469907408</v>
      </c>
    </row>
    <row r="47" spans="1:9" x14ac:dyDescent="0.25">
      <c r="A47" t="s">
        <v>10</v>
      </c>
      <c r="B47" t="s">
        <v>15</v>
      </c>
      <c r="C47">
        <v>10001</v>
      </c>
      <c r="D47" t="s">
        <v>44</v>
      </c>
      <c r="E47" t="s">
        <v>110</v>
      </c>
      <c r="F47">
        <v>20004</v>
      </c>
      <c r="G47" t="s">
        <v>119</v>
      </c>
      <c r="H47">
        <v>1</v>
      </c>
      <c r="I47" s="1">
        <v>45529.641469907408</v>
      </c>
    </row>
    <row r="48" spans="1:9" x14ac:dyDescent="0.25">
      <c r="A48" t="s">
        <v>10</v>
      </c>
      <c r="B48" t="s">
        <v>15</v>
      </c>
      <c r="C48">
        <v>10001</v>
      </c>
      <c r="D48" t="s">
        <v>44</v>
      </c>
      <c r="E48" t="s">
        <v>110</v>
      </c>
      <c r="F48">
        <v>20005</v>
      </c>
      <c r="G48" t="s">
        <v>121</v>
      </c>
      <c r="H48">
        <v>1</v>
      </c>
      <c r="I48" s="1">
        <v>45529.641469907408</v>
      </c>
    </row>
    <row r="49" spans="1:9" x14ac:dyDescent="0.25">
      <c r="A49" t="s">
        <v>10</v>
      </c>
      <c r="B49" t="s">
        <v>15</v>
      </c>
      <c r="C49">
        <v>10001</v>
      </c>
      <c r="D49" t="s">
        <v>44</v>
      </c>
      <c r="E49" t="s">
        <v>110</v>
      </c>
      <c r="F49">
        <v>20006</v>
      </c>
      <c r="G49" t="s">
        <v>123</v>
      </c>
      <c r="H49">
        <v>1</v>
      </c>
      <c r="I49" s="1">
        <v>45529.641469907408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ei_app_sprint_list</vt:lpstr>
      <vt:lpstr>ei_app_user_list</vt:lpstr>
      <vt:lpstr>ei_app_question_list</vt:lpstr>
      <vt:lpstr>ei_app_retro_tracker_data</vt:lpstr>
      <vt:lpstr>ei_app_mood_tracker_data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Godagama, Godagama Rajapakshage Pesitha Damruwan</dc:creator>
  <cp:lastModifiedBy>Godagama, Godagama Rajapakshage Pesitha Damruwan</cp:lastModifiedBy>
  <dcterms:created xsi:type="dcterms:W3CDTF">2024-08-25T15:28:18Z</dcterms:created>
  <dcterms:modified xsi:type="dcterms:W3CDTF">2024-08-26T23:37:01Z</dcterms:modified>
</cp:coreProperties>
</file>