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di.sk\disk\YandexDisk\Учеба\Диплом (маг.)\SubdiffusionEquationMatlab\misc\"/>
    </mc:Choice>
  </mc:AlternateContent>
  <xr:revisionPtr revIDLastSave="0" documentId="13_ncr:1_{7514D2D7-3188-497E-9856-3E6EB6EA708B}" xr6:coauthVersionLast="47" xr6:coauthVersionMax="47" xr10:uidLastSave="{00000000-0000-0000-0000-000000000000}"/>
  <bookViews>
    <workbookView xWindow="-120" yWindow="-120" windowWidth="29040" windowHeight="15720" activeTab="4" xr2:uid="{1CF985A1-7647-4D30-A9D3-6620D3A2E9B6}"/>
  </bookViews>
  <sheets>
    <sheet name="Лист1" sheetId="1" r:id="rId1"/>
    <sheet name="Алиханов" sheetId="2" r:id="rId2"/>
    <sheet name="т1" sheetId="3" r:id="rId3"/>
    <sheet name="т3" sheetId="4" r:id="rId4"/>
    <sheet name="т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5" l="1"/>
  <c r="E13" i="5"/>
  <c r="E12" i="5"/>
  <c r="E10" i="5"/>
  <c r="E9" i="5"/>
  <c r="E8" i="5"/>
  <c r="E6" i="5"/>
  <c r="E5" i="5"/>
  <c r="E4" i="5"/>
  <c r="E26" i="4"/>
  <c r="E25" i="4"/>
  <c r="E24" i="4"/>
  <c r="E23" i="4"/>
  <c r="E22" i="4"/>
  <c r="E21" i="4"/>
  <c r="E20" i="4"/>
  <c r="E18" i="4"/>
  <c r="E17" i="4"/>
  <c r="E16" i="4"/>
  <c r="E15" i="4"/>
  <c r="E14" i="4"/>
  <c r="E13" i="4"/>
  <c r="E12" i="4"/>
  <c r="E5" i="4"/>
  <c r="E6" i="4"/>
  <c r="E7" i="4"/>
  <c r="E8" i="4"/>
  <c r="E9" i="4"/>
  <c r="E10" i="4"/>
  <c r="E4" i="4"/>
  <c r="G14" i="3"/>
  <c r="G13" i="3"/>
  <c r="G12" i="3"/>
  <c r="G10" i="3"/>
  <c r="G9" i="3"/>
  <c r="G8" i="3"/>
  <c r="G6" i="3"/>
  <c r="G5" i="3"/>
  <c r="G4" i="3"/>
  <c r="D14" i="3"/>
  <c r="D13" i="3"/>
  <c r="D12" i="3"/>
  <c r="D10" i="3"/>
  <c r="D9" i="3"/>
  <c r="D8" i="3"/>
  <c r="D6" i="3"/>
  <c r="D5" i="3"/>
  <c r="D4" i="3"/>
  <c r="F7" i="1"/>
  <c r="H7" i="1"/>
  <c r="D6" i="2"/>
  <c r="D7" i="1"/>
  <c r="B7" i="1"/>
  <c r="I6" i="2"/>
  <c r="G6" i="2"/>
  <c r="I5" i="2"/>
  <c r="G5" i="2"/>
  <c r="I4" i="2"/>
  <c r="G4" i="2"/>
  <c r="G3" i="2"/>
  <c r="H5" i="1"/>
  <c r="H6" i="1"/>
  <c r="H4" i="1"/>
  <c r="D5" i="1"/>
  <c r="D6" i="1"/>
  <c r="D4" i="1"/>
  <c r="D5" i="2"/>
  <c r="D4" i="2"/>
  <c r="B6" i="2"/>
  <c r="B5" i="2"/>
  <c r="B4" i="2"/>
  <c r="B3" i="2"/>
  <c r="F6" i="1"/>
  <c r="F5" i="1"/>
  <c r="F4" i="1"/>
  <c r="F3" i="1"/>
  <c r="B6" i="1"/>
  <c r="B5" i="1"/>
  <c r="B4" i="1"/>
  <c r="B3" i="1"/>
</calcChain>
</file>

<file path=xl/sharedStrings.xml><?xml version="1.0" encoding="utf-8"?>
<sst xmlns="http://schemas.openxmlformats.org/spreadsheetml/2006/main" count="145" uniqueCount="39">
  <si>
    <t>Шаг</t>
  </si>
  <si>
    <t>Макс. Ошибка</t>
  </si>
  <si>
    <t>Порядок сходимости</t>
  </si>
  <si>
    <t>Повышенный порядок</t>
  </si>
  <si>
    <t>L_2</t>
  </si>
  <si>
    <t>Повышенный порядок (h4)</t>
  </si>
  <si>
    <t>Повышенный порядок h^2</t>
  </si>
  <si>
    <t>\alpha(t)</t>
  </si>
  <si>
    <t>(2+sint)/4</t>
  </si>
  <si>
    <t>1-t^2</t>
  </si>
  <si>
    <t>e^-t</t>
  </si>
  <si>
    <t>Схема 3.13-3.15</t>
  </si>
  <si>
    <t>Схема 4.1-4.3</t>
  </si>
  <si>
    <t>E(h,tau)</t>
  </si>
  <si>
    <t>Order_tau</t>
  </si>
  <si>
    <t>tau</t>
  </si>
  <si>
    <t>1/20</t>
  </si>
  <si>
    <t>1/40</t>
  </si>
  <si>
    <t>1/80</t>
  </si>
  <si>
    <t>1/160</t>
  </si>
  <si>
    <t>CPU time (с)</t>
  </si>
  <si>
    <t>-</t>
  </si>
  <si>
    <t>h</t>
  </si>
  <si>
    <t>\tau</t>
  </si>
  <si>
    <t>E(h, \tau)</t>
  </si>
  <si>
    <t>Order_1</t>
  </si>
  <si>
    <t>CPU time (s)</t>
  </si>
  <si>
    <t>1/10</t>
  </si>
  <si>
    <t>1/320</t>
  </si>
  <si>
    <t>1/640</t>
  </si>
  <si>
    <t>1/1280</t>
  </si>
  <si>
    <t>Схема (3,13)-(3,15)</t>
  </si>
  <si>
    <t>1/100</t>
  </si>
  <si>
    <t>1/400</t>
  </si>
  <si>
    <t>1/1600</t>
  </si>
  <si>
    <t>1/6400</t>
  </si>
  <si>
    <t>alpha(t)</t>
  </si>
  <si>
    <t>E(h, tau)</t>
  </si>
  <si>
    <t>Схема (3.36)-(3.38)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</si>
</sst>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E+00"/>
    <numFmt numFmtId="166" formatCode="0.000"/>
    <numFmt numFmtId="167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F237-8301-4FB6-B2E1-3F21CB6474FE}">
  <dimension ref="B1:H7"/>
  <sheetViews>
    <sheetView workbookViewId="0">
      <selection activeCell="F8" sqref="F8"/>
    </sheetView>
  </sheetViews>
  <sheetFormatPr defaultRowHeight="15" x14ac:dyDescent="0.25"/>
  <cols>
    <col min="3" max="3" width="19.140625" customWidth="1"/>
    <col min="4" max="4" width="21.140625" customWidth="1"/>
    <col min="6" max="6" width="12" customWidth="1"/>
    <col min="7" max="7" width="19.140625" customWidth="1"/>
    <col min="8" max="8" width="19.42578125" customWidth="1"/>
  </cols>
  <sheetData>
    <row r="1" spans="2:8" x14ac:dyDescent="0.25">
      <c r="B1" s="15" t="s">
        <v>3</v>
      </c>
      <c r="C1" s="15"/>
      <c r="D1" s="15"/>
      <c r="F1" s="15" t="s">
        <v>4</v>
      </c>
      <c r="G1" s="15"/>
      <c r="H1" s="15"/>
    </row>
    <row r="2" spans="2:8" x14ac:dyDescent="0.25">
      <c r="B2" s="3" t="s">
        <v>0</v>
      </c>
      <c r="C2" s="3" t="s">
        <v>1</v>
      </c>
      <c r="D2" s="3" t="s">
        <v>2</v>
      </c>
      <c r="F2" s="3" t="s">
        <v>0</v>
      </c>
      <c r="G2" s="3" t="s">
        <v>1</v>
      </c>
      <c r="H2" s="3" t="s">
        <v>2</v>
      </c>
    </row>
    <row r="3" spans="2:8" x14ac:dyDescent="0.25">
      <c r="B3" s="1">
        <f>1/40</f>
        <v>2.5000000000000001E-2</v>
      </c>
      <c r="C3" s="1">
        <v>1.2816451496676E-2</v>
      </c>
      <c r="D3" s="1"/>
      <c r="F3" s="1">
        <f>1/40</f>
        <v>2.5000000000000001E-2</v>
      </c>
      <c r="G3" s="1">
        <v>0.35016422994330998</v>
      </c>
      <c r="H3" s="1"/>
    </row>
    <row r="4" spans="2:8" x14ac:dyDescent="0.25">
      <c r="B4" s="1">
        <f>1/80</f>
        <v>1.2500000000000001E-2</v>
      </c>
      <c r="C4" s="1">
        <v>3.1995719766659998E-3</v>
      </c>
      <c r="D4" s="1">
        <f>LOG(C3/C4,2)</f>
        <v>2.0020460505347795</v>
      </c>
      <c r="F4" s="1">
        <f>1/80</f>
        <v>1.2500000000000001E-2</v>
      </c>
      <c r="G4" s="1">
        <v>0.17037712218943901</v>
      </c>
      <c r="H4" s="1">
        <f>LOG(G3/G4,2)</f>
        <v>1.0393000896689519</v>
      </c>
    </row>
    <row r="5" spans="2:8" x14ac:dyDescent="0.25">
      <c r="B5" s="1">
        <f>1/160</f>
        <v>6.2500000000000003E-3</v>
      </c>
      <c r="C5" s="2">
        <v>7.9889885560646603E-4</v>
      </c>
      <c r="D5" s="1">
        <f t="shared" ref="D5:D7" si="0">LOG(C4/C5,2)</f>
        <v>2.0017941534485146</v>
      </c>
      <c r="F5" s="1">
        <f>1/160</f>
        <v>6.2500000000000003E-3</v>
      </c>
      <c r="G5" s="2">
        <v>8.2499775317995003E-2</v>
      </c>
      <c r="H5" s="1">
        <f t="shared" ref="H5:H7" si="1">LOG(G4/G5,2)</f>
        <v>1.0462695317110304</v>
      </c>
    </row>
    <row r="6" spans="2:8" x14ac:dyDescent="0.25">
      <c r="B6" s="1">
        <f>1/320</f>
        <v>3.1250000000000002E-3</v>
      </c>
      <c r="C6" s="2">
        <v>1.99524135027218E-4</v>
      </c>
      <c r="D6" s="1">
        <f t="shared" si="0"/>
        <v>2.0014495930171061</v>
      </c>
      <c r="F6" s="1">
        <f>1/320</f>
        <v>3.1250000000000002E-3</v>
      </c>
      <c r="G6" s="2">
        <v>3.9895631104422E-2</v>
      </c>
      <c r="H6" s="1">
        <f t="shared" si="1"/>
        <v>1.0481594220160688</v>
      </c>
    </row>
    <row r="7" spans="2:8" x14ac:dyDescent="0.25">
      <c r="B7">
        <f>1/640</f>
        <v>1.5625000000000001E-3</v>
      </c>
      <c r="C7" s="4">
        <v>4.9842001217825701E-5</v>
      </c>
      <c r="D7" s="1">
        <f t="shared" si="0"/>
        <v>2.0011293690230758</v>
      </c>
      <c r="F7">
        <f>1/640</f>
        <v>1.5625000000000001E-3</v>
      </c>
      <c r="G7">
        <v>1.9302377416611002E-2</v>
      </c>
      <c r="H7" s="1">
        <f t="shared" si="1"/>
        <v>1.0474522173660576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E566-0F0E-4501-9EEE-B99F02EE288D}">
  <dimension ref="B1:I6"/>
  <sheetViews>
    <sheetView workbookViewId="0">
      <selection activeCell="C6" sqref="C6"/>
    </sheetView>
  </sheetViews>
  <sheetFormatPr defaultRowHeight="15" x14ac:dyDescent="0.25"/>
  <cols>
    <col min="2" max="3" width="15" customWidth="1"/>
    <col min="4" max="4" width="25.140625" customWidth="1"/>
    <col min="8" max="8" width="17.85546875" customWidth="1"/>
    <col min="9" max="9" width="22.5703125" customWidth="1"/>
  </cols>
  <sheetData>
    <row r="1" spans="2:9" x14ac:dyDescent="0.25">
      <c r="B1" s="15" t="s">
        <v>5</v>
      </c>
      <c r="C1" s="15"/>
      <c r="D1" s="15"/>
      <c r="G1" s="15" t="s">
        <v>6</v>
      </c>
      <c r="H1" s="15"/>
      <c r="I1" s="15"/>
    </row>
    <row r="2" spans="2:9" x14ac:dyDescent="0.25">
      <c r="B2" s="3" t="s">
        <v>0</v>
      </c>
      <c r="C2" s="3" t="s">
        <v>1</v>
      </c>
      <c r="D2" s="3" t="s">
        <v>2</v>
      </c>
      <c r="G2" s="3" t="s">
        <v>0</v>
      </c>
      <c r="H2" s="3" t="s">
        <v>1</v>
      </c>
      <c r="I2" s="3" t="s">
        <v>2</v>
      </c>
    </row>
    <row r="3" spans="2:9" x14ac:dyDescent="0.25">
      <c r="B3" s="1">
        <f>1/40</f>
        <v>2.5000000000000001E-2</v>
      </c>
      <c r="C3" s="2">
        <v>4.9366438703124502E-5</v>
      </c>
      <c r="D3" s="1"/>
      <c r="G3" s="1">
        <f>1/40</f>
        <v>2.5000000000000001E-2</v>
      </c>
      <c r="H3" s="2">
        <v>2.4799604369141101E-4</v>
      </c>
      <c r="I3" s="1"/>
    </row>
    <row r="4" spans="2:9" x14ac:dyDescent="0.25">
      <c r="B4" s="1">
        <f>1/80</f>
        <v>1.2500000000000001E-2</v>
      </c>
      <c r="C4" s="2">
        <v>3.05909753084421E-6</v>
      </c>
      <c r="D4" s="1">
        <f>LOG(C3/C4,2)</f>
        <v>4.0123525636806443</v>
      </c>
      <c r="G4" s="1">
        <f>1/80</f>
        <v>1.2500000000000001E-2</v>
      </c>
      <c r="H4" s="2">
        <v>6.1147890956014805E-5</v>
      </c>
      <c r="I4" s="1">
        <f>LOG(H3/H4,2)</f>
        <v>2.0199424604049234</v>
      </c>
    </row>
    <row r="5" spans="2:9" x14ac:dyDescent="0.25">
      <c r="B5" s="1">
        <f>1/160</f>
        <v>6.2500000000000003E-3</v>
      </c>
      <c r="C5" s="2">
        <v>1.9008883800353199E-7</v>
      </c>
      <c r="D5" s="1">
        <f>LOG(C4/C5,2)</f>
        <v>4.0083603792752651</v>
      </c>
      <c r="G5" s="1">
        <f>1/160</f>
        <v>6.2500000000000003E-3</v>
      </c>
      <c r="H5" s="2">
        <v>1.51440374120959E-5</v>
      </c>
      <c r="I5" s="1">
        <f>LOG(H4/H5,2)</f>
        <v>2.0135528595852032</v>
      </c>
    </row>
    <row r="6" spans="2:9" x14ac:dyDescent="0.25">
      <c r="B6" s="1">
        <f>1/320</f>
        <v>3.1250000000000002E-3</v>
      </c>
      <c r="C6" s="2">
        <v>1.1835648017210999E-8</v>
      </c>
      <c r="D6" s="1">
        <f>LOG(C5/C6,2)</f>
        <v>4.0054632167850484</v>
      </c>
      <c r="G6" s="1">
        <f>1/320</f>
        <v>3.1250000000000002E-3</v>
      </c>
      <c r="H6" s="2">
        <v>3.7524053668747098E-6</v>
      </c>
      <c r="I6" s="1">
        <f>LOG(H5/H6,2)</f>
        <v>2.0128622865935522</v>
      </c>
    </row>
  </sheetData>
  <mergeCells count="2">
    <mergeCell ref="B1:D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78D-5E52-47F2-8CD3-004C9FF9949E}">
  <dimension ref="A1:H23"/>
  <sheetViews>
    <sheetView workbookViewId="0">
      <selection activeCell="A11" sqref="A11:A14"/>
    </sheetView>
  </sheetViews>
  <sheetFormatPr defaultRowHeight="15" x14ac:dyDescent="0.25"/>
  <cols>
    <col min="1" max="1" width="12.5703125" customWidth="1"/>
    <col min="3" max="3" width="19.140625" style="5" customWidth="1"/>
    <col min="4" max="4" width="11" customWidth="1"/>
    <col min="5" max="5" width="12" style="6" customWidth="1"/>
    <col min="6" max="6" width="12.140625" customWidth="1"/>
    <col min="8" max="8" width="13" customWidth="1"/>
  </cols>
  <sheetData>
    <row r="1" spans="1:8" x14ac:dyDescent="0.25">
      <c r="A1" s="16" t="s">
        <v>7</v>
      </c>
      <c r="B1" s="16" t="s">
        <v>15</v>
      </c>
      <c r="C1" s="16" t="s">
        <v>11</v>
      </c>
      <c r="D1" s="16"/>
      <c r="E1" s="16"/>
      <c r="F1" s="16" t="s">
        <v>12</v>
      </c>
      <c r="G1" s="16"/>
      <c r="H1" s="16"/>
    </row>
    <row r="2" spans="1:8" x14ac:dyDescent="0.25">
      <c r="A2" s="16"/>
      <c r="B2" s="16"/>
      <c r="C2" s="6" t="s">
        <v>13</v>
      </c>
      <c r="D2" s="6" t="s">
        <v>14</v>
      </c>
      <c r="E2" s="6" t="s">
        <v>20</v>
      </c>
      <c r="F2" s="6" t="s">
        <v>13</v>
      </c>
      <c r="G2" s="6" t="s">
        <v>14</v>
      </c>
      <c r="H2" s="6" t="s">
        <v>20</v>
      </c>
    </row>
    <row r="3" spans="1:8" x14ac:dyDescent="0.25">
      <c r="A3" s="16" t="s">
        <v>8</v>
      </c>
      <c r="B3" s="7" t="s">
        <v>16</v>
      </c>
      <c r="C3" s="9">
        <v>1.837258500506E-3</v>
      </c>
      <c r="D3" s="8" t="s">
        <v>21</v>
      </c>
      <c r="E3" s="13">
        <v>0.42404199999999997</v>
      </c>
      <c r="F3" s="11">
        <v>3.4643631466219002E-2</v>
      </c>
      <c r="G3" s="8" t="s">
        <v>21</v>
      </c>
      <c r="H3" s="14">
        <v>0.40846300000000002</v>
      </c>
    </row>
    <row r="4" spans="1:8" x14ac:dyDescent="0.25">
      <c r="A4" s="16"/>
      <c r="B4" s="7" t="s">
        <v>17</v>
      </c>
      <c r="C4" s="10">
        <v>4.5446715919616998E-4</v>
      </c>
      <c r="D4" s="8">
        <f>LOG(C3/C4,2)</f>
        <v>2.015306675578302</v>
      </c>
      <c r="E4" s="13">
        <v>0.81343299999999996</v>
      </c>
      <c r="F4" s="10">
        <v>1.40133410618359E-2</v>
      </c>
      <c r="G4" s="8">
        <f>LOG(F3/F4,2)</f>
        <v>1.3057892020744002</v>
      </c>
      <c r="H4" s="14">
        <v>0.810859</v>
      </c>
    </row>
    <row r="5" spans="1:8" x14ac:dyDescent="0.25">
      <c r="A5" s="16"/>
      <c r="B5" s="7" t="s">
        <v>18</v>
      </c>
      <c r="C5" s="10">
        <v>1.1244800259913E-4</v>
      </c>
      <c r="D5" s="8">
        <f>LOG(C4/C5,2)</f>
        <v>2.0149180109277922</v>
      </c>
      <c r="E5" s="13">
        <v>1.7891900000000001</v>
      </c>
      <c r="F5" s="10">
        <v>5.6433359153071896E-3</v>
      </c>
      <c r="G5" s="8">
        <f>LOG(F4/F5,2)</f>
        <v>1.3121808316571115</v>
      </c>
      <c r="H5" s="14">
        <v>1.64445</v>
      </c>
    </row>
    <row r="6" spans="1:8" x14ac:dyDescent="0.25">
      <c r="A6" s="16"/>
      <c r="B6" s="7" t="s">
        <v>19</v>
      </c>
      <c r="C6" s="10">
        <v>2.7820712237947E-5</v>
      </c>
      <c r="D6" s="8">
        <f>LOG(C5/C6,2)</f>
        <v>2.0150267750223363</v>
      </c>
      <c r="E6" s="13">
        <v>3.5179670000000001</v>
      </c>
      <c r="F6" s="10">
        <v>2.2671672649998702E-3</v>
      </c>
      <c r="G6" s="8">
        <f>LOG(F5/F6,2)</f>
        <v>1.3156573946257599</v>
      </c>
      <c r="H6" s="14">
        <v>3.4047529999999999</v>
      </c>
    </row>
    <row r="7" spans="1:8" x14ac:dyDescent="0.25">
      <c r="A7" s="16" t="s">
        <v>9</v>
      </c>
      <c r="B7" s="7" t="s">
        <v>16</v>
      </c>
      <c r="C7" s="10">
        <v>1.3057275215709999E-3</v>
      </c>
      <c r="D7" s="8" t="s">
        <v>21</v>
      </c>
      <c r="E7" s="13">
        <v>0.40866200000000003</v>
      </c>
      <c r="F7" s="10">
        <v>4.4811323164069397E-2</v>
      </c>
      <c r="G7" s="8" t="s">
        <v>21</v>
      </c>
      <c r="H7" s="14">
        <v>0.40851700000000002</v>
      </c>
    </row>
    <row r="8" spans="1:8" x14ac:dyDescent="0.25">
      <c r="A8" s="16"/>
      <c r="B8" s="7" t="s">
        <v>17</v>
      </c>
      <c r="C8" s="10">
        <v>3.2317624310396198E-4</v>
      </c>
      <c r="D8" s="8">
        <f>LOG(C7/C8,2)</f>
        <v>2.0144608139160729</v>
      </c>
      <c r="E8" s="13">
        <v>0.803566</v>
      </c>
      <c r="F8" s="10">
        <v>2.1826475773419E-2</v>
      </c>
      <c r="G8" s="8">
        <f>LOG(F7/F8,2)</f>
        <v>1.0377841228153262</v>
      </c>
      <c r="H8" s="14">
        <v>0.82400799999999996</v>
      </c>
    </row>
    <row r="9" spans="1:8" x14ac:dyDescent="0.25">
      <c r="A9" s="16"/>
      <c r="B9" s="7" t="s">
        <v>18</v>
      </c>
      <c r="C9" s="10">
        <v>8.0063114522133105E-5</v>
      </c>
      <c r="D9" s="8">
        <f>LOG(C8/C9,2)</f>
        <v>2.0131115045620906</v>
      </c>
      <c r="E9" s="13">
        <v>1.665651</v>
      </c>
      <c r="F9" s="10">
        <v>1.0538609313971201E-2</v>
      </c>
      <c r="G9" s="8">
        <f>LOG(F8/F9,2)</f>
        <v>1.0503947034363543</v>
      </c>
      <c r="H9" s="14">
        <v>1.660882</v>
      </c>
    </row>
    <row r="10" spans="1:8" x14ac:dyDescent="0.25">
      <c r="A10" s="16"/>
      <c r="B10" s="7" t="s">
        <v>19</v>
      </c>
      <c r="C10" s="10">
        <v>1.9832352091242401E-5</v>
      </c>
      <c r="D10" s="8">
        <f>LOG(C9/C10,2)</f>
        <v>2.0132819493861138</v>
      </c>
      <c r="E10" s="13">
        <v>3.3403670000000001</v>
      </c>
      <c r="F10" s="10">
        <v>5.0773462072266603E-3</v>
      </c>
      <c r="G10" s="8">
        <f>LOG(F9/F10,2)</f>
        <v>1.0535379588968525</v>
      </c>
      <c r="H10" s="14">
        <v>3.4002349999999999</v>
      </c>
    </row>
    <row r="11" spans="1:8" x14ac:dyDescent="0.25">
      <c r="A11" s="16" t="s">
        <v>10</v>
      </c>
      <c r="B11" s="7" t="s">
        <v>16</v>
      </c>
      <c r="C11" s="10">
        <v>1.2795463449119999E-3</v>
      </c>
      <c r="D11" s="8" t="s">
        <v>21</v>
      </c>
      <c r="E11" s="13">
        <v>0.41491499999999998</v>
      </c>
      <c r="F11" s="10">
        <v>2.4056425074489698E-2</v>
      </c>
      <c r="G11" s="8" t="s">
        <v>21</v>
      </c>
      <c r="H11" s="14">
        <v>0.41098699999999999</v>
      </c>
    </row>
    <row r="12" spans="1:8" x14ac:dyDescent="0.25">
      <c r="A12" s="16"/>
      <c r="B12" s="7" t="s">
        <v>17</v>
      </c>
      <c r="C12" s="10">
        <v>3.1700180928950701E-4</v>
      </c>
      <c r="D12" s="8">
        <f>LOG(C11/C12,2)</f>
        <v>2.0130694227583352</v>
      </c>
      <c r="E12" s="13">
        <v>0.81501299999999999</v>
      </c>
      <c r="F12" s="10">
        <v>1.1065340693413601E-2</v>
      </c>
      <c r="G12" s="8">
        <f>LOG(F11/F12,2)</f>
        <v>1.1203743942142983</v>
      </c>
      <c r="H12" s="14">
        <v>0.82689100000000004</v>
      </c>
    </row>
    <row r="13" spans="1:8" x14ac:dyDescent="0.25">
      <c r="A13" s="16"/>
      <c r="B13" s="7" t="s">
        <v>18</v>
      </c>
      <c r="C13" s="10">
        <v>7.8593653131342397E-5</v>
      </c>
      <c r="D13" s="8">
        <f>LOG(C12/C13,2)</f>
        <v>2.0120063578164999</v>
      </c>
      <c r="E13" s="13">
        <v>1.7021729999999999</v>
      </c>
      <c r="F13" s="10">
        <v>5.0727117494091499E-3</v>
      </c>
      <c r="G13" s="8">
        <f>LOG(F12/F13,2)</f>
        <v>1.1252187827606075</v>
      </c>
      <c r="H13" s="14">
        <v>1.6658919999999999</v>
      </c>
    </row>
    <row r="14" spans="1:8" x14ac:dyDescent="0.25">
      <c r="A14" s="16"/>
      <c r="B14" s="7" t="s">
        <v>19</v>
      </c>
      <c r="C14" s="10">
        <v>1.9481075242744298E-5</v>
      </c>
      <c r="D14" s="8">
        <f>LOG(C13/C14,2)</f>
        <v>2.0123395036039353</v>
      </c>
      <c r="E14" s="13">
        <v>3.4831349999999999</v>
      </c>
      <c r="F14" s="10">
        <v>2.3280641296856701E-3</v>
      </c>
      <c r="G14" s="8">
        <f>LOG(F13/F14,2)</f>
        <v>1.1236263836449725</v>
      </c>
      <c r="H14" s="14">
        <v>3.505938</v>
      </c>
    </row>
    <row r="15" spans="1:8" x14ac:dyDescent="0.25">
      <c r="A15" s="6"/>
      <c r="B15" s="6"/>
      <c r="C15" s="10"/>
      <c r="D15" s="8"/>
      <c r="E15" s="13"/>
      <c r="F15" s="10"/>
      <c r="G15" s="8"/>
      <c r="H15" s="14"/>
    </row>
    <row r="16" spans="1:8" x14ac:dyDescent="0.25">
      <c r="A16" s="6"/>
      <c r="B16" s="6"/>
      <c r="C16" s="10"/>
      <c r="D16" s="8"/>
      <c r="E16" s="13"/>
      <c r="F16" s="10"/>
      <c r="G16" s="8"/>
      <c r="H16" s="14"/>
    </row>
    <row r="17" spans="3:8" x14ac:dyDescent="0.25">
      <c r="C17" s="9"/>
      <c r="D17" s="12"/>
      <c r="E17" s="13"/>
      <c r="F17" s="11"/>
      <c r="G17" s="12"/>
      <c r="H17" s="14"/>
    </row>
    <row r="18" spans="3:8" x14ac:dyDescent="0.25">
      <c r="C18" s="9"/>
      <c r="D18" s="12"/>
      <c r="F18" s="11"/>
      <c r="G18" s="12"/>
      <c r="H18" s="14"/>
    </row>
    <row r="19" spans="3:8" x14ac:dyDescent="0.25">
      <c r="C19" s="9"/>
      <c r="D19" s="12"/>
      <c r="F19" s="11"/>
      <c r="G19" s="12"/>
    </row>
    <row r="20" spans="3:8" x14ac:dyDescent="0.25">
      <c r="C20" s="9"/>
      <c r="D20" s="12"/>
      <c r="F20" s="11"/>
      <c r="G20" s="12"/>
    </row>
    <row r="21" spans="3:8" x14ac:dyDescent="0.25">
      <c r="C21" s="9"/>
      <c r="D21" s="11"/>
      <c r="F21" s="11"/>
      <c r="G21" s="12"/>
    </row>
    <row r="22" spans="3:8" x14ac:dyDescent="0.25">
      <c r="C22" s="9"/>
      <c r="F22" s="11"/>
      <c r="G22" s="11"/>
    </row>
    <row r="23" spans="3:8" x14ac:dyDescent="0.25">
      <c r="C23" s="9"/>
    </row>
  </sheetData>
  <mergeCells count="7">
    <mergeCell ref="F1:H1"/>
    <mergeCell ref="A3:A6"/>
    <mergeCell ref="A7:A10"/>
    <mergeCell ref="A11:A14"/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17A2-BFF4-4D94-862E-1B0FDBFF72DF}">
  <dimension ref="A1:F26"/>
  <sheetViews>
    <sheetView workbookViewId="0">
      <selection activeCell="H22" sqref="H22"/>
    </sheetView>
  </sheetViews>
  <sheetFormatPr defaultRowHeight="15" x14ac:dyDescent="0.25"/>
  <cols>
    <col min="1" max="1" width="9.85546875" customWidth="1"/>
    <col min="4" max="4" width="12.7109375" customWidth="1"/>
    <col min="5" max="5" width="10.5703125" bestFit="1" customWidth="1"/>
    <col min="6" max="6" width="11.7109375" customWidth="1"/>
  </cols>
  <sheetData>
    <row r="1" spans="1:6" x14ac:dyDescent="0.25">
      <c r="A1" s="18" t="s">
        <v>7</v>
      </c>
      <c r="B1" s="18" t="s">
        <v>22</v>
      </c>
      <c r="C1" s="18" t="s">
        <v>23</v>
      </c>
      <c r="D1" s="18" t="s">
        <v>31</v>
      </c>
      <c r="E1" s="18"/>
      <c r="F1" s="18"/>
    </row>
    <row r="2" spans="1:6" x14ac:dyDescent="0.25">
      <c r="A2" s="18"/>
      <c r="B2" s="18"/>
      <c r="C2" s="18"/>
      <c r="D2" s="19" t="s">
        <v>24</v>
      </c>
      <c r="E2" s="19" t="s">
        <v>25</v>
      </c>
      <c r="F2" s="19" t="s">
        <v>26</v>
      </c>
    </row>
    <row r="3" spans="1:6" x14ac:dyDescent="0.25">
      <c r="A3" s="16" t="s">
        <v>8</v>
      </c>
      <c r="B3" s="17" t="s">
        <v>27</v>
      </c>
      <c r="C3" s="17" t="s">
        <v>27</v>
      </c>
      <c r="D3" s="11">
        <v>5.7681027434419701E-3</v>
      </c>
      <c r="E3" s="11" t="s">
        <v>21</v>
      </c>
      <c r="F3" s="14">
        <v>1.1531E-2</v>
      </c>
    </row>
    <row r="4" spans="1:6" x14ac:dyDescent="0.25">
      <c r="A4" s="16"/>
      <c r="B4" s="17" t="s">
        <v>16</v>
      </c>
      <c r="C4" s="17" t="s">
        <v>16</v>
      </c>
      <c r="D4" s="11">
        <v>1.43848748376296E-3</v>
      </c>
      <c r="E4" s="20">
        <f>LOG(D3/D4,2)</f>
        <v>2.0035441943059422</v>
      </c>
      <c r="F4" s="14">
        <v>1.4E-3</v>
      </c>
    </row>
    <row r="5" spans="1:6" x14ac:dyDescent="0.25">
      <c r="A5" s="16"/>
      <c r="B5" s="17" t="s">
        <v>17</v>
      </c>
      <c r="C5" s="17" t="s">
        <v>17</v>
      </c>
      <c r="D5" s="11">
        <v>3.5488658685523E-4</v>
      </c>
      <c r="E5" s="20">
        <f t="shared" ref="E5:E10" si="0">LOG(D4/D5,2)</f>
        <v>2.0191227152404232</v>
      </c>
      <c r="F5" s="14">
        <v>2.8372000000000001E-2</v>
      </c>
    </row>
    <row r="6" spans="1:6" x14ac:dyDescent="0.25">
      <c r="A6" s="16"/>
      <c r="B6" s="17" t="s">
        <v>18</v>
      </c>
      <c r="C6" s="17" t="s">
        <v>18</v>
      </c>
      <c r="D6" s="11">
        <v>8.7393672832725104E-5</v>
      </c>
      <c r="E6" s="20">
        <f t="shared" si="0"/>
        <v>2.0217573082109341</v>
      </c>
      <c r="F6" s="14">
        <v>7.0480000000000001E-2</v>
      </c>
    </row>
    <row r="7" spans="1:6" x14ac:dyDescent="0.25">
      <c r="A7" s="16"/>
      <c r="B7" s="17" t="s">
        <v>19</v>
      </c>
      <c r="C7" s="17" t="s">
        <v>19</v>
      </c>
      <c r="D7" s="11">
        <v>2.1629135943612699E-5</v>
      </c>
      <c r="E7" s="20">
        <f t="shared" si="0"/>
        <v>2.0145528019835957</v>
      </c>
      <c r="F7" s="14">
        <v>0.276142</v>
      </c>
    </row>
    <row r="8" spans="1:6" x14ac:dyDescent="0.25">
      <c r="A8" s="16"/>
      <c r="B8" s="17" t="s">
        <v>28</v>
      </c>
      <c r="C8" s="17" t="s">
        <v>28</v>
      </c>
      <c r="D8" s="11">
        <v>5.3530545365276802E-6</v>
      </c>
      <c r="E8" s="20">
        <f t="shared" si="0"/>
        <v>2.0145417767128508</v>
      </c>
      <c r="F8" s="14">
        <v>1.387375</v>
      </c>
    </row>
    <row r="9" spans="1:6" x14ac:dyDescent="0.25">
      <c r="A9" s="16"/>
      <c r="B9" s="17" t="s">
        <v>29</v>
      </c>
      <c r="C9" s="17" t="s">
        <v>29</v>
      </c>
      <c r="D9" s="11">
        <v>1.32823097853674E-6</v>
      </c>
      <c r="E9" s="20">
        <f t="shared" si="0"/>
        <v>2.0108562985319742</v>
      </c>
      <c r="F9" s="14">
        <v>6.2419260000000003</v>
      </c>
    </row>
    <row r="10" spans="1:6" x14ac:dyDescent="0.25">
      <c r="A10" s="16"/>
      <c r="B10" s="17" t="s">
        <v>30</v>
      </c>
      <c r="C10" s="17" t="s">
        <v>30</v>
      </c>
      <c r="D10" s="11">
        <v>3.3014503486583598E-7</v>
      </c>
      <c r="E10" s="20">
        <f t="shared" si="0"/>
        <v>2.0083341980941878</v>
      </c>
      <c r="F10" s="14">
        <v>36.222878999999999</v>
      </c>
    </row>
    <row r="11" spans="1:6" x14ac:dyDescent="0.25">
      <c r="A11" s="16" t="s">
        <v>9</v>
      </c>
      <c r="B11" s="17" t="s">
        <v>27</v>
      </c>
      <c r="C11" s="17" t="s">
        <v>27</v>
      </c>
      <c r="D11" s="11">
        <v>4.4600177358900001E-3</v>
      </c>
      <c r="E11" s="20" t="s">
        <v>21</v>
      </c>
      <c r="F11" s="14">
        <v>4.4999999999999997E-3</v>
      </c>
    </row>
    <row r="12" spans="1:6" x14ac:dyDescent="0.25">
      <c r="A12" s="16"/>
      <c r="B12" s="17" t="s">
        <v>16</v>
      </c>
      <c r="C12" s="17" t="s">
        <v>16</v>
      </c>
      <c r="D12" s="11">
        <v>1.1177260007255701E-3</v>
      </c>
      <c r="E12" s="20">
        <f>LOG(D11/D12,2)</f>
        <v>1.9964828778774915</v>
      </c>
      <c r="F12" s="14">
        <v>1.7224E-2</v>
      </c>
    </row>
    <row r="13" spans="1:6" x14ac:dyDescent="0.25">
      <c r="A13" s="16"/>
      <c r="B13" s="17" t="s">
        <v>17</v>
      </c>
      <c r="C13" s="17" t="s">
        <v>17</v>
      </c>
      <c r="D13" s="11">
        <v>2.7607921751648902E-4</v>
      </c>
      <c r="E13" s="20">
        <f t="shared" ref="E13:E18" si="1">LOG(D12/D13,2)</f>
        <v>2.01741237434516</v>
      </c>
      <c r="F13" s="14">
        <v>2.69E-2</v>
      </c>
    </row>
    <row r="14" spans="1:6" x14ac:dyDescent="0.25">
      <c r="A14" s="16"/>
      <c r="B14" s="17" t="s">
        <v>18</v>
      </c>
      <c r="C14" s="17" t="s">
        <v>18</v>
      </c>
      <c r="D14" s="11">
        <v>6.8189210260527502E-5</v>
      </c>
      <c r="E14" s="20">
        <f t="shared" si="1"/>
        <v>2.0174669085182275</v>
      </c>
      <c r="F14" s="14">
        <v>8.5597999999999994E-2</v>
      </c>
    </row>
    <row r="15" spans="1:6" x14ac:dyDescent="0.25">
      <c r="A15" s="16"/>
      <c r="B15" s="17" t="s">
        <v>19</v>
      </c>
      <c r="C15" s="17" t="s">
        <v>19</v>
      </c>
      <c r="D15" s="11">
        <v>1.6894819336865699E-5</v>
      </c>
      <c r="E15" s="20">
        <f t="shared" si="1"/>
        <v>2.0129625530084834</v>
      </c>
      <c r="F15" s="14">
        <v>0.30073899999999998</v>
      </c>
    </row>
    <row r="16" spans="1:6" x14ac:dyDescent="0.25">
      <c r="A16" s="16"/>
      <c r="B16" s="17" t="s">
        <v>28</v>
      </c>
      <c r="C16" s="17" t="s">
        <v>28</v>
      </c>
      <c r="D16" s="11">
        <v>4.18669298030139E-6</v>
      </c>
      <c r="E16" s="20">
        <f t="shared" si="1"/>
        <v>2.0126978922947742</v>
      </c>
      <c r="F16" s="14">
        <v>1.4632670000000001</v>
      </c>
    </row>
    <row r="17" spans="1:6" x14ac:dyDescent="0.25">
      <c r="A17" s="16"/>
      <c r="B17" s="17" t="s">
        <v>29</v>
      </c>
      <c r="C17" s="17" t="s">
        <v>29</v>
      </c>
      <c r="D17" s="11">
        <v>1.0392441360807E-6</v>
      </c>
      <c r="E17" s="20">
        <f t="shared" si="1"/>
        <v>2.0102765182550555</v>
      </c>
      <c r="F17" s="14">
        <v>6.5944060000000002</v>
      </c>
    </row>
    <row r="18" spans="1:6" x14ac:dyDescent="0.25">
      <c r="A18" s="16"/>
      <c r="B18" s="17" t="s">
        <v>30</v>
      </c>
      <c r="C18" s="17" t="s">
        <v>30</v>
      </c>
      <c r="D18" s="11">
        <v>2.58262232932793E-7</v>
      </c>
      <c r="E18" s="20">
        <f t="shared" si="1"/>
        <v>2.0086260166171077</v>
      </c>
      <c r="F18" s="14">
        <v>36.337215</v>
      </c>
    </row>
    <row r="19" spans="1:6" x14ac:dyDescent="0.25">
      <c r="A19" s="16" t="s">
        <v>10</v>
      </c>
      <c r="B19" s="17" t="s">
        <v>27</v>
      </c>
      <c r="C19" s="17" t="s">
        <v>27</v>
      </c>
      <c r="D19" s="11">
        <v>4.0452009218223698E-3</v>
      </c>
      <c r="E19" s="20" t="s">
        <v>21</v>
      </c>
      <c r="F19" s="14">
        <v>1.1388000000000001E-2</v>
      </c>
    </row>
    <row r="20" spans="1:6" x14ac:dyDescent="0.25">
      <c r="A20" s="16"/>
      <c r="B20" s="17" t="s">
        <v>16</v>
      </c>
      <c r="C20" s="17" t="s">
        <v>16</v>
      </c>
      <c r="D20" s="11">
        <v>1.0052605450638901E-3</v>
      </c>
      <c r="E20" s="20">
        <f>LOG(D19/D20,2)</f>
        <v>2.0086418920004889</v>
      </c>
      <c r="F20" s="14">
        <v>1.4225E-2</v>
      </c>
    </row>
    <row r="21" spans="1:6" x14ac:dyDescent="0.25">
      <c r="A21" s="16"/>
      <c r="B21" s="17" t="s">
        <v>17</v>
      </c>
      <c r="C21" s="17" t="s">
        <v>17</v>
      </c>
      <c r="D21" s="11">
        <v>2.4799604364922302E-4</v>
      </c>
      <c r="E21" s="20">
        <f t="shared" ref="E21:E26" si="2">LOG(D20/D21,2)</f>
        <v>2.0191804597297263</v>
      </c>
      <c r="F21" s="14">
        <v>3.2156999999999998E-2</v>
      </c>
    </row>
    <row r="22" spans="1:6" x14ac:dyDescent="0.25">
      <c r="A22" s="16"/>
      <c r="B22" s="17" t="s">
        <v>18</v>
      </c>
      <c r="C22" s="17" t="s">
        <v>18</v>
      </c>
      <c r="D22" s="11">
        <v>6.1147890868085101E-5</v>
      </c>
      <c r="E22" s="20">
        <f t="shared" si="2"/>
        <v>2.0199424622340709</v>
      </c>
      <c r="F22" s="14">
        <v>8.9904999999999999E-2</v>
      </c>
    </row>
    <row r="23" spans="1:6" x14ac:dyDescent="0.25">
      <c r="A23" s="16"/>
      <c r="B23" s="17" t="s">
        <v>19</v>
      </c>
      <c r="C23" s="17" t="s">
        <v>19</v>
      </c>
      <c r="D23" s="11">
        <v>1.5144037295300401E-5</v>
      </c>
      <c r="E23" s="20">
        <f t="shared" si="2"/>
        <v>2.0135528686371407</v>
      </c>
      <c r="F23" s="14">
        <v>0.31120999999999999</v>
      </c>
    </row>
    <row r="24" spans="1:6" x14ac:dyDescent="0.25">
      <c r="A24" s="16"/>
      <c r="B24" s="17" t="s">
        <v>28</v>
      </c>
      <c r="C24" s="17" t="s">
        <v>28</v>
      </c>
      <c r="D24" s="11">
        <v>3.75240685590583E-6</v>
      </c>
      <c r="E24" s="20">
        <f t="shared" si="2"/>
        <v>2.0128617029762856</v>
      </c>
      <c r="F24" s="14">
        <v>1.5186029999999999</v>
      </c>
    </row>
    <row r="25" spans="1:6" x14ac:dyDescent="0.25">
      <c r="A25" s="16"/>
      <c r="B25" s="17" t="s">
        <v>29</v>
      </c>
      <c r="C25" s="17" t="s">
        <v>29</v>
      </c>
      <c r="D25" s="11">
        <v>9.3195065931084297E-7</v>
      </c>
      <c r="E25" s="20">
        <f t="shared" si="2"/>
        <v>2.0094907802504038</v>
      </c>
      <c r="F25" s="14">
        <v>6.9246220000000003</v>
      </c>
    </row>
    <row r="26" spans="1:6" x14ac:dyDescent="0.25">
      <c r="A26" s="16"/>
      <c r="B26" s="17" t="s">
        <v>30</v>
      </c>
      <c r="C26" s="17" t="s">
        <v>30</v>
      </c>
      <c r="D26" s="11">
        <v>2.3178233643506E-7</v>
      </c>
      <c r="E26" s="20">
        <f t="shared" si="2"/>
        <v>2.0074829493662358</v>
      </c>
      <c r="F26" s="14">
        <v>39.977151999999997</v>
      </c>
    </row>
  </sheetData>
  <mergeCells count="7">
    <mergeCell ref="A11:A18"/>
    <mergeCell ref="A19:A26"/>
    <mergeCell ref="D1:F1"/>
    <mergeCell ref="A1:A2"/>
    <mergeCell ref="B1:B2"/>
    <mergeCell ref="C1:C2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F175-E69D-429D-9B1B-91D9E8BE61D0}">
  <dimension ref="A1:F14"/>
  <sheetViews>
    <sheetView tabSelected="1" workbookViewId="0">
      <selection activeCell="G12" sqref="G12"/>
    </sheetView>
  </sheetViews>
  <sheetFormatPr defaultRowHeight="15" x14ac:dyDescent="0.25"/>
  <cols>
    <col min="4" max="4" width="11.7109375" customWidth="1"/>
    <col min="6" max="6" width="12.42578125" customWidth="1"/>
  </cols>
  <sheetData>
    <row r="1" spans="1:6" x14ac:dyDescent="0.25">
      <c r="A1" s="18" t="s">
        <v>36</v>
      </c>
      <c r="B1" s="18" t="s">
        <v>22</v>
      </c>
      <c r="C1" s="18" t="s">
        <v>15</v>
      </c>
      <c r="D1" s="18" t="s">
        <v>38</v>
      </c>
      <c r="E1" s="18"/>
      <c r="F1" s="18"/>
    </row>
    <row r="2" spans="1:6" x14ac:dyDescent="0.25">
      <c r="A2" s="18"/>
      <c r="B2" s="18"/>
      <c r="C2" s="18"/>
      <c r="D2" s="19" t="s">
        <v>37</v>
      </c>
      <c r="E2" s="19" t="s">
        <v>25</v>
      </c>
      <c r="F2" s="19" t="s">
        <v>26</v>
      </c>
    </row>
    <row r="3" spans="1:6" x14ac:dyDescent="0.25">
      <c r="A3" s="16" t="s">
        <v>8</v>
      </c>
      <c r="B3" s="17" t="s">
        <v>27</v>
      </c>
      <c r="C3" s="17" t="s">
        <v>32</v>
      </c>
      <c r="D3" s="11">
        <v>7.0858244857419095E-5</v>
      </c>
      <c r="E3" s="11" t="s">
        <v>21</v>
      </c>
      <c r="F3" s="14">
        <v>2.7834000000000001E-2</v>
      </c>
    </row>
    <row r="4" spans="1:6" x14ac:dyDescent="0.25">
      <c r="A4" s="16"/>
      <c r="B4" s="17" t="s">
        <v>16</v>
      </c>
      <c r="C4" s="17" t="s">
        <v>33</v>
      </c>
      <c r="D4" s="11">
        <v>4.3686006456766799E-6</v>
      </c>
      <c r="E4" s="20">
        <f>LOG(D3/D4,2)</f>
        <v>4.0196925972851814</v>
      </c>
      <c r="F4" s="14">
        <v>0.17560400000000001</v>
      </c>
    </row>
    <row r="5" spans="1:6" x14ac:dyDescent="0.25">
      <c r="A5" s="16"/>
      <c r="B5" s="17" t="s">
        <v>17</v>
      </c>
      <c r="C5" s="17" t="s">
        <v>34</v>
      </c>
      <c r="D5" s="11">
        <v>2.7029067606321199E-7</v>
      </c>
      <c r="E5" s="20">
        <f t="shared" ref="E5:E6" si="0">LOG(D4/D5,2)</f>
        <v>4.0145875775826685</v>
      </c>
      <c r="F5" s="14">
        <v>2.3800530000000002</v>
      </c>
    </row>
    <row r="6" spans="1:6" x14ac:dyDescent="0.25">
      <c r="A6" s="16"/>
      <c r="B6" s="17" t="s">
        <v>18</v>
      </c>
      <c r="C6" s="17" t="s">
        <v>35</v>
      </c>
      <c r="D6" s="11">
        <v>1.6775834943416599E-8</v>
      </c>
      <c r="E6" s="20">
        <f t="shared" si="0"/>
        <v>4.0100552684514392</v>
      </c>
      <c r="F6" s="14">
        <v>59.946677000000001</v>
      </c>
    </row>
    <row r="7" spans="1:6" x14ac:dyDescent="0.25">
      <c r="A7" s="16" t="s">
        <v>9</v>
      </c>
      <c r="B7" s="17" t="s">
        <v>27</v>
      </c>
      <c r="C7" s="17" t="s">
        <v>32</v>
      </c>
      <c r="D7" s="11">
        <v>5.0627832111960203E-5</v>
      </c>
      <c r="E7" s="20" t="s">
        <v>21</v>
      </c>
      <c r="F7" s="14">
        <v>2.7979E-2</v>
      </c>
    </row>
    <row r="8" spans="1:6" x14ac:dyDescent="0.25">
      <c r="A8" s="16"/>
      <c r="B8" s="17" t="s">
        <v>16</v>
      </c>
      <c r="C8" s="17" t="s">
        <v>33</v>
      </c>
      <c r="D8" s="11">
        <v>3.1245167231297401E-6</v>
      </c>
      <c r="E8" s="20">
        <f>LOG(D7/D8,2)</f>
        <v>4.0182257423794381</v>
      </c>
      <c r="F8" s="14">
        <v>0.18887999999999999</v>
      </c>
    </row>
    <row r="9" spans="1:6" x14ac:dyDescent="0.25">
      <c r="A9" s="16"/>
      <c r="B9" s="17" t="s">
        <v>17</v>
      </c>
      <c r="C9" s="17" t="s">
        <v>34</v>
      </c>
      <c r="D9" s="11">
        <v>1.9338976420257799E-7</v>
      </c>
      <c r="E9" s="20">
        <f t="shared" ref="E9:E10" si="1">LOG(D8/D9,2)</f>
        <v>4.014049719247275</v>
      </c>
      <c r="F9" s="14">
        <v>2.234391</v>
      </c>
    </row>
    <row r="10" spans="1:6" x14ac:dyDescent="0.25">
      <c r="A10" s="16"/>
      <c r="B10" s="17" t="s">
        <v>18</v>
      </c>
      <c r="C10" s="17" t="s">
        <v>35</v>
      </c>
      <c r="D10" s="11">
        <v>1.1999421900554799E-8</v>
      </c>
      <c r="E10" s="20">
        <f t="shared" si="1"/>
        <v>4.0104746298896758</v>
      </c>
      <c r="F10" s="14">
        <v>59.337482000000001</v>
      </c>
    </row>
    <row r="11" spans="1:6" x14ac:dyDescent="0.25">
      <c r="A11" s="16" t="s">
        <v>10</v>
      </c>
      <c r="B11" s="17" t="s">
        <v>27</v>
      </c>
      <c r="C11" s="17" t="s">
        <v>32</v>
      </c>
      <c r="D11" s="11">
        <v>4.9366438702236303E-5</v>
      </c>
      <c r="E11" s="20" t="s">
        <v>21</v>
      </c>
      <c r="F11" s="14">
        <v>2.7715E-2</v>
      </c>
    </row>
    <row r="12" spans="1:6" x14ac:dyDescent="0.25">
      <c r="A12" s="16"/>
      <c r="B12" s="17" t="s">
        <v>16</v>
      </c>
      <c r="C12" s="17" t="s">
        <v>33</v>
      </c>
      <c r="D12" s="11">
        <v>3.0590975290678599E-6</v>
      </c>
      <c r="E12" s="20">
        <f>LOG(D11/D12,2)</f>
        <v>4.0123525644924287</v>
      </c>
      <c r="F12" s="14">
        <v>0.17857899999999999</v>
      </c>
    </row>
    <row r="13" spans="1:6" x14ac:dyDescent="0.25">
      <c r="A13" s="16"/>
      <c r="B13" s="17" t="s">
        <v>17</v>
      </c>
      <c r="C13" s="17" t="s">
        <v>34</v>
      </c>
      <c r="D13" s="11">
        <v>1.90088835338997E-7</v>
      </c>
      <c r="E13" s="20">
        <f t="shared" ref="E13:E14" si="2">LOG(D12/D13,2)</f>
        <v>4.0083603986602343</v>
      </c>
      <c r="F13" s="14">
        <v>2.222826</v>
      </c>
    </row>
    <row r="14" spans="1:6" x14ac:dyDescent="0.25">
      <c r="A14" s="16"/>
      <c r="B14" s="17" t="s">
        <v>18</v>
      </c>
      <c r="C14" s="17" t="s">
        <v>35</v>
      </c>
      <c r="D14" s="11">
        <v>1.1835662228065801E-8</v>
      </c>
      <c r="E14" s="20">
        <f t="shared" si="2"/>
        <v>4.0054614643447684</v>
      </c>
      <c r="F14" s="14">
        <v>57.695487999999997</v>
      </c>
    </row>
  </sheetData>
  <mergeCells count="7">
    <mergeCell ref="A11:A14"/>
    <mergeCell ref="A1:A2"/>
    <mergeCell ref="B1:B2"/>
    <mergeCell ref="C1:C2"/>
    <mergeCell ref="D1:F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Алиханов</vt:lpstr>
      <vt:lpstr>т1</vt:lpstr>
      <vt:lpstr>т3</vt:lpstr>
      <vt:lpstr>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Shigin</dc:creator>
  <cp:lastModifiedBy>Dmitry Shigin</cp:lastModifiedBy>
  <dcterms:created xsi:type="dcterms:W3CDTF">2022-05-06T16:07:09Z</dcterms:created>
  <dcterms:modified xsi:type="dcterms:W3CDTF">2022-05-09T10:49:28Z</dcterms:modified>
</cp:coreProperties>
</file>