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fit\Downloads\templates (1)\templates\PAA Templates\"/>
    </mc:Choice>
  </mc:AlternateContent>
  <xr:revisionPtr revIDLastSave="0" documentId="13_ncr:1_{9AB75308-AD3F-415B-AC4A-8B1BF52160EA}" xr6:coauthVersionLast="47" xr6:coauthVersionMax="47" xr10:uidLastSave="{00000000-0000-0000-0000-000000000000}"/>
  <bookViews>
    <workbookView xWindow="-110" yWindow="-110" windowWidth="19420" windowHeight="10300" xr2:uid="{006C3F2F-75A6-4358-AA81-D69B6206E8EB}"/>
  </bookViews>
  <sheets>
    <sheet name="Financials - SOF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 l="1"/>
  <c r="B19" i="1"/>
  <c r="B22" i="1" s="1"/>
  <c r="B16" i="1"/>
  <c r="B15" i="1"/>
  <c r="B23" i="1" s="1"/>
</calcChain>
</file>

<file path=xl/sharedStrings.xml><?xml version="1.0" encoding="utf-8"?>
<sst xmlns="http://schemas.openxmlformats.org/spreadsheetml/2006/main" count="18" uniqueCount="18">
  <si>
    <t>Pathemata Mathemata 1000 (PAM1000)</t>
  </si>
  <si>
    <t>Financials - Statement of Financials Position</t>
  </si>
  <si>
    <t>Statement of Financial Position - IFRS17</t>
  </si>
  <si>
    <t>Financial assets</t>
  </si>
  <si>
    <t>Insurance contract assets</t>
  </si>
  <si>
    <t>Reinsurance contract assets</t>
  </si>
  <si>
    <t>Other assets</t>
  </si>
  <si>
    <t>Total assets</t>
  </si>
  <si>
    <t>Insurance contract liabilities</t>
  </si>
  <si>
    <t>Reinsurance contract liabilities</t>
  </si>
  <si>
    <t>Other liabilities</t>
  </si>
  <si>
    <t>Total liabilities</t>
  </si>
  <si>
    <t>Equity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</si>
  <si>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</si>
  <si>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</si>
  <si>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</si>
  <si>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</si>
  <si>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FY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</si>
</sst>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;\(#,##0\);_-* &quot;-&quot;??_-;_-@_-"/>
    <numFmt numFmtId="166" formatCode="_-* #,##0_-;\-* #,##0_-;_-* &quot;-&quot;??_-;_-@_-"/>
    <numFmt numFmtId="167" formatCode="_(* #,##0_);_(* \(#,##0\);_(* &quot;-&quot;??_);_(@_)"/>
  </numFmts>
  <fonts count="1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/>
      <name val="Aptos Narrow"/>
      <family val="2"/>
    </font>
    <font>
      <b/>
      <sz val="8"/>
      <color theme="1"/>
      <name val="Aptos Narrow"/>
      <family val="2"/>
    </font>
    <font>
      <i/>
      <sz val="8"/>
      <color theme="1"/>
      <name val="EYInterstate Light"/>
    </font>
    <font>
      <sz val="8"/>
      <color theme="1"/>
      <name val="EYInterstate Light"/>
    </font>
    <font>
      <b/>
      <sz val="8"/>
      <color theme="1"/>
      <name val="EYInterstate Light"/>
    </font>
    <font>
      <b/>
      <i/>
      <sz val="8"/>
      <color theme="1"/>
      <name val="EYInterstate Light"/>
    </font>
    <font>
      <u/>
      <sz val="11"/>
      <color theme="1"/>
      <name val="Aptos Narrow"/>
      <family val="2"/>
    </font>
    <font>
      <sz val="10"/>
      <color theme="1"/>
      <name val="Aptos Narrow"/>
      <family val="2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3" fillId="0" borderId="0" xfId="3" applyFont="1"/>
    <xf numFmtId="0" fontId="4" fillId="0" borderId="0" xfId="3" applyFont="1" applyAlignment="1">
      <alignment horizontal="center"/>
    </xf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2" borderId="0" xfId="3" applyFont="1" applyFill="1"/>
    <xf numFmtId="165" fontId="7" fillId="2" borderId="0" xfId="1" applyNumberFormat="1" applyFont="1" applyFill="1" applyBorder="1" applyAlignment="1">
      <alignment horizontal="center"/>
    </xf>
    <xf numFmtId="0" fontId="4" fillId="2" borderId="0" xfId="3" applyFont="1" applyFill="1"/>
    <xf numFmtId="0" fontId="8" fillId="0" borderId="1" xfId="3" applyFont="1" applyBorder="1"/>
    <xf numFmtId="165" fontId="9" fillId="3" borderId="2" xfId="1" applyNumberFormat="1" applyFont="1" applyFill="1" applyBorder="1" applyAlignment="1">
      <alignment horizontal="center"/>
    </xf>
    <xf numFmtId="0" fontId="10" fillId="0" borderId="0" xfId="3" applyFont="1"/>
    <xf numFmtId="165" fontId="9" fillId="0" borderId="3" xfId="1" applyNumberFormat="1" applyFont="1" applyFill="1" applyBorder="1" applyAlignment="1">
      <alignment horizontal="center"/>
    </xf>
    <xf numFmtId="0" fontId="8" fillId="0" borderId="0" xfId="3" applyFont="1"/>
    <xf numFmtId="165" fontId="8" fillId="4" borderId="3" xfId="1" applyNumberFormat="1" applyFont="1" applyFill="1" applyBorder="1" applyAlignment="1">
      <alignment horizontal="center"/>
    </xf>
    <xf numFmtId="166" fontId="9" fillId="0" borderId="3" xfId="1" applyNumberFormat="1" applyFont="1" applyFill="1" applyBorder="1" applyAlignment="1">
      <alignment horizontal="center"/>
    </xf>
    <xf numFmtId="0" fontId="11" fillId="0" borderId="0" xfId="3" applyFont="1"/>
    <xf numFmtId="0" fontId="12" fillId="0" borderId="0" xfId="2" applyFont="1"/>
    <xf numFmtId="0" fontId="13" fillId="0" borderId="0" xfId="3" applyFont="1"/>
    <xf numFmtId="0" fontId="14" fillId="5" borderId="4" xfId="0" applyFont="1" applyFill="1" applyBorder="1" applyAlignment="1">
      <alignment horizontal="left" vertical="center"/>
    </xf>
    <xf numFmtId="165" fontId="15" fillId="6" borderId="4" xfId="1" applyNumberFormat="1" applyFont="1" applyFill="1" applyBorder="1" applyAlignment="1"/>
    <xf numFmtId="167" fontId="15" fillId="6" borderId="4" xfId="1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625EC5B5-C8A5-4D36-88BB-ACEB306928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152400</xdr:colOff>
      <xdr:row>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DC5759-4DA1-4125-A3FC-25AF9D01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7048499" cy="13525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midbn-my.sharepoint.com/personal/edwina_fmi_co_za/Documents/Microsoft%20Teams%20Chat%20Files/Disclosures%20May%202024_RA%20plus%2060m_v2%20(3).xlsx" TargetMode="External"/><Relationship Id="rId1" Type="http://schemas.openxmlformats.org/officeDocument/2006/relationships/externalLinkPath" Target="https://fmidbn-my.sharepoint.com/personal/edwina_fmi_co_za/Documents/Microsoft%20Teams%20Chat%20Files/Disclosures%20May%202024_RA%20plus%2060m_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_Disclosures_Master"/>
      <sheetName val="I_Disclosures"/>
      <sheetName val="R_Disclosures_Master"/>
      <sheetName val="R_Disclosures"/>
      <sheetName val="Financials"/>
    </sheetNames>
    <sheetDataSet>
      <sheetData sheetId="0"/>
      <sheetData sheetId="1">
        <row r="31">
          <cell r="G31">
            <v>-238837663.83473587</v>
          </cell>
        </row>
        <row r="32">
          <cell r="G32">
            <v>119963743.99559136</v>
          </cell>
        </row>
      </sheetData>
      <sheetData sheetId="2"/>
      <sheetData sheetId="3">
        <row r="30">
          <cell r="G30">
            <v>132998953.21433081</v>
          </cell>
        </row>
        <row r="31">
          <cell r="G31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AB06-EC9E-49D8-BA35-83653BF99087}">
  <sheetPr>
    <tabColor rgb="FF00B050"/>
  </sheetPr>
  <dimension ref="A8:L29"/>
  <sheetViews>
    <sheetView showGridLines="0" tabSelected="1" zoomScale="80" zoomScaleNormal="80" workbookViewId="0">
      <selection activeCell="F7" sqref="F7"/>
    </sheetView>
  </sheetViews>
  <sheetFormatPr defaultColWidth="11.453125" defaultRowHeight="14.5"/>
  <cols>
    <col min="1" max="1" width="71.08984375" style="3" bestFit="1" customWidth="1"/>
    <col min="2" max="2" width="32.36328125" style="2" customWidth="1"/>
    <col min="3" max="3" width="14.453125" style="3" bestFit="1" customWidth="1"/>
    <col min="4" max="4" width="2.36328125" style="3" customWidth="1"/>
    <col min="5" max="5" width="13.08984375" style="3" bestFit="1" customWidth="1"/>
    <col min="6" max="6" width="14.453125" style="3" bestFit="1" customWidth="1"/>
    <col min="7" max="7" width="2.36328125" style="3" customWidth="1"/>
    <col min="8" max="8" width="13.08984375" style="3" bestFit="1" customWidth="1"/>
    <col min="9" max="9" width="14.453125" style="3" bestFit="1" customWidth="1"/>
    <col min="10" max="10" width="1.90625" style="3" customWidth="1"/>
    <col min="11" max="11" width="13.08984375" style="3" bestFit="1" customWidth="1"/>
    <col min="12" max="12" width="14.453125" style="3" bestFit="1" customWidth="1"/>
    <col min="13" max="16384" width="11.453125" style="3"/>
  </cols>
  <sheetData>
    <row r="8" spans="1:12">
      <c r="A8" s="1" t="s">
        <v>0</v>
      </c>
    </row>
    <row r="9" spans="1:12" ht="5" customHeight="1">
      <c r="A9" s="1"/>
    </row>
    <row r="10" spans="1:12" ht="21">
      <c r="A10" s="19" t="s">
        <v>1</v>
      </c>
      <c r="B10" s="19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5"/>
    </row>
    <row r="12" spans="1:12" ht="16">
      <c r="A12" s="20" t="s">
        <v>2</v>
      </c>
      <c r="B12" s="21" t="s">
        <v>17</v>
      </c>
    </row>
    <row r="13" spans="1:12" s="8" customFormat="1">
      <c r="A13" s="6"/>
      <c r="B13" s="7"/>
    </row>
    <row r="14" spans="1:12" s="8" customFormat="1">
      <c r="A14" s="9" t="s">
        <v>3</v>
      </c>
      <c r="B14" s="10"/>
    </row>
    <row r="15" spans="1:12" s="8" customFormat="1">
      <c r="A15" s="11" t="s">
        <v>4</v>
      </c>
      <c r="B15" s="12">
        <f>-[1]I_Disclosures!$G$31</f>
        <v>238837663.83473587</v>
      </c>
    </row>
    <row r="16" spans="1:12" s="8" customFormat="1">
      <c r="A16" s="11" t="s">
        <v>5</v>
      </c>
      <c r="B16" s="12">
        <f>[1]R_Disclosures!$G$30</f>
        <v>132998953.21433081</v>
      </c>
    </row>
    <row r="17" spans="1:12" s="8" customFormat="1">
      <c r="A17" s="13" t="s">
        <v>6</v>
      </c>
      <c r="B17" s="14"/>
    </row>
    <row r="18" spans="1:12" s="8" customFormat="1">
      <c r="A18" s="19" t="s">
        <v>7</v>
      </c>
      <c r="B18" s="22">
        <f>SUM(B14:B17)</f>
        <v>371836617.04906666</v>
      </c>
    </row>
    <row r="19" spans="1:12" s="8" customFormat="1">
      <c r="A19" s="11" t="s">
        <v>8</v>
      </c>
      <c r="B19" s="15">
        <f>[1]I_Disclosures!$G$32</f>
        <v>119963743.99559136</v>
      </c>
    </row>
    <row r="20" spans="1:12" s="8" customFormat="1">
      <c r="A20" s="11" t="s">
        <v>9</v>
      </c>
      <c r="B20" s="12">
        <f>-[1]R_Disclosures!$G$31</f>
        <v>0</v>
      </c>
    </row>
    <row r="21" spans="1:12" s="8" customFormat="1">
      <c r="A21" s="13" t="s">
        <v>10</v>
      </c>
      <c r="B21" s="14"/>
    </row>
    <row r="22" spans="1:12" s="8" customFormat="1">
      <c r="A22" s="19" t="s">
        <v>11</v>
      </c>
      <c r="B22" s="22">
        <f>SUM(B19:B21)</f>
        <v>119963743.99559136</v>
      </c>
    </row>
    <row r="23" spans="1:12" s="8" customFormat="1">
      <c r="A23" s="16" t="s">
        <v>12</v>
      </c>
      <c r="B23" s="14">
        <f>B18-B22</f>
        <v>251872873.05347532</v>
      </c>
    </row>
    <row r="25" spans="1:12" ht="6.65" customHeight="1">
      <c r="A25" s="19"/>
      <c r="B25" s="22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5" t="s">
        <v>13</v>
      </c>
    </row>
    <row r="27" spans="1:12">
      <c r="A27" s="5" t="s">
        <v>14</v>
      </c>
    </row>
    <row r="28" spans="1:12">
      <c r="A28" s="17" t="s">
        <v>15</v>
      </c>
    </row>
    <row r="29" spans="1:12">
      <c r="A29" s="18" t="s">
        <v>16</v>
      </c>
    </row>
  </sheetData>
  <hyperlinks>
    <hyperlink ref="A28" r:id="rId1" xr:uid="{C8A1F5C8-F799-421D-AB81-30BB4B37D3A0}"/>
  </hyperlinks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8397abf-c7f6-43de-96bf-53cfa3b1c2c2}" enabled="1" method="Standard" siteId="{2b583e8b-fd37-4207-9b00-0c91f7b1f2b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- 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Mampane</dc:creator>
  <cp:lastModifiedBy>Edwin Afitile</cp:lastModifiedBy>
  <dcterms:created xsi:type="dcterms:W3CDTF">2024-09-09T15:17:32Z</dcterms:created>
  <dcterms:modified xsi:type="dcterms:W3CDTF">2024-09-27T05:38:00Z</dcterms:modified>
</cp:coreProperties>
</file>