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codeName="ThisWorkbook"/>
  <xr:revisionPtr revIDLastSave="0" documentId="13_ncr:1_{A3D75649-A6EE-458B-808B-2CCF86D5997A}" xr6:coauthVersionLast="45" xr6:coauthVersionMax="45" xr10:uidLastSave="{00000000-0000-0000-0000-000000000000}"/>
  <bookViews>
    <workbookView xWindow="-109" yWindow="-109" windowWidth="23452" windowHeight="12682" xr2:uid="{00000000-000D-0000-FFFF-FFFF00000000}"/>
  </bookViews>
  <sheets>
    <sheet name="CalendarioProyecto" sheetId="11" r:id="rId1"/>
    <sheet name="Acerca de" sheetId="12" r:id="rId2"/>
  </sheets>
  <definedNames>
    <definedName name="Display_Week">CalendarioProyecto!$E$4</definedName>
    <definedName name="hoy" localSheetId="0">TODAY()</definedName>
    <definedName name="Project_Start">CalendarioProyecto!$E$3</definedName>
    <definedName name="task_end" localSheetId="0">CalendarioProyecto!$F1</definedName>
    <definedName name="task_progress" localSheetId="0">CalendarioProyecto!$D1</definedName>
    <definedName name="task_start" localSheetId="0">CalendarioProyecto!$E1</definedName>
    <definedName name="_xlnm.Print_Titles" localSheetId="0">CalendarioProyecto!$4:$6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1" l="1"/>
  <c r="E24" i="11"/>
  <c r="F29" i="11" l="1"/>
  <c r="F30" i="11"/>
  <c r="E32" i="11" s="1"/>
  <c r="F32" i="11" s="1"/>
  <c r="E34" i="11" l="1"/>
  <c r="F34" i="11" s="1"/>
  <c r="H34" i="11" s="1"/>
  <c r="E31" i="11"/>
  <c r="F31" i="11" s="1"/>
  <c r="H33" i="11"/>
  <c r="H27" i="11"/>
  <c r="H26" i="11"/>
  <c r="H25" i="11"/>
  <c r="H24" i="11"/>
  <c r="H23" i="11"/>
  <c r="H22" i="11"/>
  <c r="H21" i="11"/>
  <c r="H20" i="11"/>
  <c r="H19" i="11"/>
  <c r="H13" i="11"/>
  <c r="F28" i="11" l="1"/>
  <c r="H29" i="11" l="1"/>
  <c r="H28" i="11"/>
  <c r="H15" i="11"/>
  <c r="H14" i="11"/>
  <c r="H7" i="11" l="1"/>
  <c r="H30" i="11" l="1"/>
  <c r="H16" i="11"/>
  <c r="H32" i="11"/>
  <c r="H17" i="11"/>
  <c r="H31" i="11"/>
  <c r="H18" i="11"/>
  <c r="E9" i="11"/>
  <c r="F9" i="11" l="1"/>
  <c r="E11" i="11" s="1"/>
  <c r="I5" i="11"/>
  <c r="H10" i="11"/>
  <c r="H8" i="11"/>
  <c r="H9" i="11" l="1"/>
  <c r="I6" i="11"/>
  <c r="F11" i="11" l="1"/>
  <c r="H11" i="11" s="1"/>
  <c r="J5" i="11"/>
  <c r="K5" i="11" s="1"/>
  <c r="L5" i="11" s="1"/>
  <c r="M5" i="11" s="1"/>
  <c r="N5" i="11" s="1"/>
  <c r="O5" i="11" s="1"/>
  <c r="P5" i="11" s="1"/>
  <c r="P4" i="11" s="1"/>
  <c r="I4" i="11"/>
  <c r="H12"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6" i="11" l="1"/>
  <c r="BM4" i="11"/>
  <c r="BN5" i="11"/>
  <c r="BL6" i="11"/>
  <c r="AG6" i="11"/>
  <c r="BN6" i="11" l="1"/>
  <c r="BO5" i="11"/>
  <c r="AH6" i="11"/>
  <c r="BO6" i="11" l="1"/>
  <c r="BP5" i="11"/>
  <c r="AI6" i="11"/>
  <c r="BQ5" i="11" l="1"/>
  <c r="BP6" i="11"/>
  <c r="AJ6" i="11"/>
  <c r="BQ6" i="11" l="1"/>
  <c r="BR5" i="11"/>
  <c r="AK6" i="11"/>
  <c r="BS5" i="11" l="1"/>
  <c r="BR6" i="11"/>
  <c r="AL6" i="11"/>
  <c r="BS6" i="11" l="1"/>
  <c r="BT5" i="11"/>
  <c r="AM6" i="11"/>
  <c r="BT6" i="11" l="1"/>
  <c r="BT4" i="11"/>
  <c r="BU5" i="11"/>
  <c r="AN6" i="11"/>
  <c r="BV5" i="11" l="1"/>
  <c r="BU6" i="11"/>
  <c r="AO6" i="11"/>
  <c r="BV6" i="11" l="1"/>
  <c r="BW5" i="11"/>
  <c r="AP6" i="11"/>
  <c r="BX5" i="11" l="1"/>
  <c r="BW6" i="11"/>
  <c r="AQ6" i="11"/>
  <c r="BY5" i="11" l="1"/>
  <c r="BX6" i="11"/>
  <c r="AR6" i="11"/>
  <c r="BZ5" i="11" l="1"/>
  <c r="BY6" i="11"/>
  <c r="BZ6" i="11" l="1"/>
  <c r="CA5" i="11"/>
  <c r="CA6" i="11" l="1"/>
  <c r="CB5" i="11"/>
  <c r="CA4" i="11"/>
  <c r="CB6" i="11" l="1"/>
  <c r="CC5" i="11"/>
  <c r="CC6" i="11" l="1"/>
  <c r="CD5" i="11"/>
  <c r="CE5" i="11" l="1"/>
  <c r="CD6" i="11"/>
  <c r="CE6" i="11" l="1"/>
  <c r="CF5" i="11"/>
  <c r="CF6" i="11" l="1"/>
  <c r="CG5" i="11"/>
  <c r="CG6" i="11" l="1"/>
  <c r="CH5" i="11"/>
  <c r="CH6" i="11" l="1"/>
  <c r="CI5" i="11"/>
  <c r="CH4" i="11"/>
  <c r="CI6" i="11" l="1"/>
  <c r="CJ5" i="11"/>
  <c r="CJ6" i="11" l="1"/>
  <c r="CK5" i="11"/>
  <c r="CL5" i="11" l="1"/>
  <c r="CK6" i="11"/>
  <c r="CL6" i="11" l="1"/>
  <c r="CM5" i="11"/>
  <c r="CN5" i="11" l="1"/>
  <c r="CM6" i="11"/>
  <c r="CN6" i="11" l="1"/>
  <c r="CO5" i="11"/>
  <c r="CO6" i="11" l="1"/>
  <c r="CO4" i="11"/>
  <c r="CP5" i="11"/>
  <c r="CQ5" i="11" l="1"/>
  <c r="CP6" i="11"/>
  <c r="CR5" i="11" l="1"/>
  <c r="CQ6" i="11"/>
  <c r="CS5" i="11" l="1"/>
  <c r="CR6" i="11"/>
  <c r="CS6" i="11" l="1"/>
  <c r="CT5" i="11"/>
  <c r="CT6" i="11" l="1"/>
  <c r="CU5" i="11"/>
  <c r="CU6" i="11" l="1"/>
  <c r="CV5" i="11"/>
  <c r="CV6" i="11" l="1"/>
  <c r="CV4" i="11"/>
  <c r="CW5" i="11"/>
  <c r="CW6" i="11" l="1"/>
  <c r="CX5" i="11"/>
  <c r="CX6" i="11" l="1"/>
  <c r="CY5" i="11"/>
  <c r="CY6" i="11" l="1"/>
  <c r="CZ5" i="11"/>
  <c r="DA5" i="11" l="1"/>
  <c r="CZ6" i="11"/>
  <c r="DA6" i="11" l="1"/>
  <c r="DB5" i="11"/>
  <c r="DB6" i="11" l="1"/>
  <c r="DC5" i="11"/>
  <c r="DD5" i="11" l="1"/>
  <c r="DC6" i="11"/>
  <c r="DC4" i="11"/>
  <c r="DD6" i="11" l="1"/>
  <c r="DE5" i="11"/>
  <c r="DF5" i="11" l="1"/>
  <c r="DE6" i="11"/>
  <c r="DG5" i="11" l="1"/>
  <c r="DF6" i="11"/>
  <c r="DH5" i="11" l="1"/>
  <c r="DG6" i="11"/>
  <c r="DI5" i="11" l="1"/>
  <c r="DH6" i="11"/>
  <c r="DI6" i="11" l="1"/>
  <c r="DJ5" i="11"/>
  <c r="DJ4" i="11" l="1"/>
  <c r="DK5" i="11"/>
  <c r="DJ6" i="11"/>
  <c r="DL5" i="11" l="1"/>
  <c r="DK6" i="11"/>
  <c r="DM5" i="11" l="1"/>
  <c r="DL6" i="11"/>
  <c r="DN5" i="11" l="1"/>
  <c r="DM6" i="11"/>
  <c r="DN6" i="11" l="1"/>
  <c r="DO5" i="11"/>
  <c r="DO6" i="11" l="1"/>
  <c r="DP5" i="11"/>
  <c r="DQ5" i="11" l="1"/>
  <c r="DP6" i="11"/>
  <c r="DQ4" i="11" l="1"/>
  <c r="DR5" i="11"/>
  <c r="DQ6" i="11"/>
  <c r="DS5" i="11" l="1"/>
  <c r="DR6" i="11"/>
  <c r="DS6" i="11" l="1"/>
  <c r="DT5" i="11"/>
  <c r="DT6" i="11" l="1"/>
  <c r="DU5" i="11"/>
  <c r="DU6" i="11" l="1"/>
  <c r="DV5" i="11"/>
  <c r="DV6" i="11" l="1"/>
  <c r="DW5" i="11"/>
  <c r="DW6" i="11" s="1"/>
</calcChain>
</file>

<file path=xl/sharedStrings.xml><?xml version="1.0" encoding="utf-8"?>
<sst xmlns="http://schemas.openxmlformats.org/spreadsheetml/2006/main" count="66" uniqueCount="61">
  <si>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</si>
  <si>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</si>
  <si>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</si>
  <si>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</si>
  <si>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</si>
  <si>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</si>
  <si>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</si>
  <si>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</si>
  <si>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</si>
  <si>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</si>
  <si>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</si>
  <si>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</si>
  <si>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</si>
  <si>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</si>
  <si>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Inicio del proyecto:</t>
  </si>
  <si>
    <t>Semana para mostrar:</t>
  </si>
  <si>
    <t>ASIGNADO
A</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</si>
  <si>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</si>
  <si>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</si>
  <si>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</si>
  <si>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</si>
  <si>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</si>
  <si>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</si>
  <si>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</si>
  <si>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</si>
  <si>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dos hojas de cálculo en este libro. 
ProjectSchedule
Acerca de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</si>
  <si>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</si>
  <si>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</si>
  <si>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</si>
  <si>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</si>
  <si>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</si>
  <si>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</si>
  <si>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</si>
  <si>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</si>
  <si>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</si>
  <si>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La Semana para mostrar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para mostrar en la celda E4, comienza en la celda I4 y se calcula automáticamente. Hay 8 semanas representadas en esta vista desde la celda I4 hasta la celda BF4.
No debería modificar estas celdas.
La etiqueta de la semana para mostrar se encuentra en la celda C4.</t>
  </si>
  <si>
    <t>Eventos UV</t>
  </si>
  <si>
    <t>Requerimientos</t>
  </si>
  <si>
    <t>Entrega de requerimientos</t>
  </si>
  <si>
    <t>Analisis</t>
  </si>
  <si>
    <t>Diseño</t>
  </si>
  <si>
    <t>Desarrollo</t>
  </si>
  <si>
    <t>Pruebas</t>
  </si>
  <si>
    <t>Implementacion</t>
  </si>
  <si>
    <t>Revision final con el cliente</t>
  </si>
  <si>
    <t>Login</t>
  </si>
  <si>
    <t>Feed de eventos</t>
  </si>
  <si>
    <t>Feed de eventos pasados</t>
  </si>
  <si>
    <t>Feed de eventos a los que asistiras</t>
  </si>
  <si>
    <t>Colores de la pagina</t>
  </si>
  <si>
    <t>Creacion de eventos</t>
  </si>
  <si>
    <t>Agregar y eliminar etiquetas de eventos</t>
  </si>
  <si>
    <t>Notificaciones de los eventos</t>
  </si>
  <si>
    <t>Tiempo de cada requerimientos</t>
  </si>
  <si>
    <t>Encuestas realizadas</t>
  </si>
  <si>
    <t>Pruebas de login</t>
  </si>
  <si>
    <t>Pruebas de notificaciones</t>
  </si>
  <si>
    <t>Pruebas de excepciones de errores</t>
  </si>
  <si>
    <t>Pruebas del feed</t>
  </si>
  <si>
    <t>Pruebas de creacion de eventos</t>
  </si>
  <si>
    <t>Equipo de desarrollo ADILD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</si>
</sst>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C0A]d\ &quot;de&quot;\ mmm\ &quot;de&quot;\ yyyy;@"/>
    <numFmt numFmtId="171" formatCode="d"/>
    <numFmt numFmtId="172" formatCode="ddd\,\ d/m/yyyy"/>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diagonal/>
    </border>
    <border>
      <left style="thin">
        <color theme="0" tint="-0.14993743705557422"/>
      </left>
      <right style="thin">
        <color theme="0" tint="-0.14993743705557422"/>
      </right>
      <top style="medium">
        <color theme="0" tint="-0.14996795556505021"/>
      </top>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8" fontId="7" fillId="0" borderId="3">
      <alignment horizontal="center" vertical="center"/>
    </xf>
    <xf numFmtId="169"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5" fillId="15" borderId="0" applyNumberFormat="0" applyBorder="0" applyAlignment="0" applyProtection="0"/>
    <xf numFmtId="0" fontId="26" fillId="16" borderId="11" applyNumberFormat="0" applyAlignment="0" applyProtection="0"/>
    <xf numFmtId="0" fontId="27" fillId="17" borderId="12" applyNumberFormat="0" applyAlignment="0" applyProtection="0"/>
    <xf numFmtId="0" fontId="28" fillId="17" borderId="11" applyNumberFormat="0" applyAlignment="0" applyProtection="0"/>
    <xf numFmtId="0" fontId="29" fillId="0" borderId="13" applyNumberFormat="0" applyFill="0" applyAlignment="0" applyProtection="0"/>
    <xf numFmtId="0" fontId="30" fillId="18" borderId="14" applyNumberFormat="0" applyAlignment="0" applyProtection="0"/>
    <xf numFmtId="0" fontId="31" fillId="0" borderId="0" applyNumberFormat="0" applyFill="0" applyBorder="0" applyAlignment="0" applyProtection="0"/>
    <xf numFmtId="0" fontId="7" fillId="19"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20"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0"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0"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0"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20"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20"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11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0" fontId="5" fillId="8"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5" fillId="4" borderId="2" xfId="0" applyFont="1" applyFill="1" applyBorder="1" applyAlignment="1">
      <alignment horizontal="left" vertical="center" indent="1"/>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0" borderId="0" xfId="0" applyAlignment="1">
      <alignment horizontal="left" vertical="top" wrapText="1" indent="1"/>
    </xf>
    <xf numFmtId="0" fontId="3" fillId="0" borderId="0" xfId="1" applyAlignment="1" applyProtection="1">
      <alignment horizontal="left" vertical="top" indent="1"/>
    </xf>
    <xf numFmtId="171" fontId="9" fillId="6" borderId="6" xfId="0" applyNumberFormat="1" applyFont="1" applyFill="1" applyBorder="1" applyAlignment="1">
      <alignment horizontal="center" vertical="center"/>
    </xf>
    <xf numFmtId="171" fontId="9" fillId="6" borderId="0" xfId="0" applyNumberFormat="1" applyFont="1" applyFill="1" applyAlignment="1">
      <alignment horizontal="center" vertical="center"/>
    </xf>
    <xf numFmtId="171" fontId="9" fillId="6" borderId="7" xfId="0" applyNumberFormat="1" applyFont="1" applyFill="1" applyBorder="1" applyAlignment="1">
      <alignment horizontal="center" vertical="center"/>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169" fontId="0" fillId="7" borderId="2" xfId="0" applyNumberFormat="1" applyFill="1" applyBorder="1" applyAlignment="1">
      <alignment horizontal="center" vertical="center"/>
    </xf>
    <xf numFmtId="169" fontId="4" fillId="7" borderId="2" xfId="0" applyNumberFormat="1" applyFont="1" applyFill="1" applyBorder="1" applyAlignment="1">
      <alignment horizontal="center" vertical="center"/>
    </xf>
    <xf numFmtId="169" fontId="7" fillId="2" borderId="2" xfId="10" applyFill="1">
      <alignment horizontal="center" vertical="center"/>
    </xf>
    <xf numFmtId="169" fontId="0" fillId="8" borderId="2" xfId="0" applyNumberFormat="1" applyFill="1" applyBorder="1" applyAlignment="1">
      <alignment horizontal="center" vertical="center"/>
    </xf>
    <xf numFmtId="169" fontId="4" fillId="8" borderId="2" xfId="0" applyNumberFormat="1" applyFont="1" applyFill="1" applyBorder="1" applyAlignment="1">
      <alignment horizontal="center" vertical="center"/>
    </xf>
    <xf numFmtId="169" fontId="7" fillId="3" borderId="2" xfId="10"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7" fillId="10" borderId="2" xfId="10" applyFill="1">
      <alignment horizontal="center" vertical="center"/>
    </xf>
    <xf numFmtId="169" fontId="0" fillId="4" borderId="2" xfId="0" applyNumberFormat="1" applyFill="1" applyBorder="1" applyAlignment="1">
      <alignment horizontal="center" vertical="center"/>
    </xf>
    <xf numFmtId="169" fontId="4" fillId="4" borderId="2" xfId="0" applyNumberFormat="1" applyFont="1" applyFill="1" applyBorder="1" applyAlignment="1">
      <alignment horizontal="center" vertical="center"/>
    </xf>
    <xf numFmtId="169" fontId="7" fillId="9" borderId="2" xfId="10" applyFill="1">
      <alignment horizontal="center" vertical="center"/>
    </xf>
    <xf numFmtId="0" fontId="5" fillId="44" borderId="2" xfId="0" applyFont="1" applyFill="1" applyBorder="1" applyAlignment="1">
      <alignment horizontal="left" vertical="center" wrapText="1"/>
    </xf>
    <xf numFmtId="0" fontId="7" fillId="44" borderId="2" xfId="11" applyFill="1" applyAlignment="1">
      <alignment horizontal="center" vertical="center" wrapText="1"/>
    </xf>
    <xf numFmtId="9" fontId="4" fillId="44" borderId="2" xfId="2" applyFont="1" applyFill="1" applyBorder="1" applyAlignment="1">
      <alignment horizontal="center" vertical="center" wrapText="1"/>
    </xf>
    <xf numFmtId="169" fontId="0" fillId="44" borderId="2" xfId="0" applyNumberFormat="1" applyFill="1" applyBorder="1" applyAlignment="1">
      <alignment horizontal="center" vertical="center" wrapText="1"/>
    </xf>
    <xf numFmtId="169" fontId="4" fillId="44" borderId="2" xfId="0" applyNumberFormat="1" applyFont="1" applyFill="1" applyBorder="1" applyAlignment="1">
      <alignment horizontal="center" vertical="center" wrapText="1"/>
    </xf>
    <xf numFmtId="0" fontId="7" fillId="45" borderId="2" xfId="12" applyFill="1" applyAlignment="1">
      <alignment horizontal="left" vertical="center" wrapText="1"/>
    </xf>
    <xf numFmtId="0" fontId="7" fillId="45" borderId="2" xfId="11" applyFill="1" applyAlignment="1">
      <alignment horizontal="center" vertical="center" wrapText="1"/>
    </xf>
    <xf numFmtId="9" fontId="4" fillId="45" borderId="2" xfId="2" applyFont="1" applyFill="1" applyBorder="1" applyAlignment="1">
      <alignment horizontal="center" vertical="center" wrapText="1"/>
    </xf>
    <xf numFmtId="169" fontId="7" fillId="45" borderId="2" xfId="10" applyFill="1" applyAlignment="1">
      <alignment horizontal="center" vertical="center" wrapText="1"/>
    </xf>
    <xf numFmtId="0" fontId="5" fillId="47" borderId="2" xfId="0" applyFont="1" applyFill="1" applyBorder="1" applyAlignment="1">
      <alignment horizontal="left" vertical="center" indent="1"/>
    </xf>
    <xf numFmtId="0" fontId="7" fillId="47" borderId="2" xfId="11" applyFill="1">
      <alignment horizontal="center" vertical="center"/>
    </xf>
    <xf numFmtId="9" fontId="4" fillId="47" borderId="2" xfId="2" applyFont="1" applyFill="1" applyBorder="1" applyAlignment="1">
      <alignment horizontal="center" vertical="center"/>
    </xf>
    <xf numFmtId="169" fontId="0" fillId="47" borderId="2" xfId="0" applyNumberFormat="1" applyFill="1" applyBorder="1" applyAlignment="1">
      <alignment horizontal="center" vertical="center"/>
    </xf>
    <xf numFmtId="169" fontId="4" fillId="47" borderId="2" xfId="0" applyNumberFormat="1" applyFont="1" applyFill="1" applyBorder="1" applyAlignment="1">
      <alignment horizontal="center" vertical="center"/>
    </xf>
    <xf numFmtId="0" fontId="7" fillId="46" borderId="17" xfId="12" applyFill="1" applyBorder="1">
      <alignment horizontal="left" vertical="center" indent="2"/>
    </xf>
    <xf numFmtId="0" fontId="7" fillId="46" borderId="17" xfId="11" applyFill="1" applyBorder="1">
      <alignment horizontal="center" vertical="center"/>
    </xf>
    <xf numFmtId="9" fontId="4" fillId="46" borderId="17" xfId="2" applyFont="1" applyFill="1" applyBorder="1" applyAlignment="1">
      <alignment horizontal="center" vertical="center"/>
    </xf>
    <xf numFmtId="169" fontId="7" fillId="46" borderId="17" xfId="10" applyFill="1" applyBorder="1">
      <alignment horizontal="center" vertical="center"/>
    </xf>
    <xf numFmtId="0" fontId="4" fillId="0" borderId="17" xfId="0" applyFont="1" applyBorder="1" applyAlignment="1">
      <alignment horizontal="center" vertical="center"/>
    </xf>
    <xf numFmtId="0" fontId="0" fillId="0" borderId="18" xfId="0" applyBorder="1" applyAlignment="1">
      <alignment vertical="center"/>
    </xf>
    <xf numFmtId="0" fontId="7" fillId="48" borderId="0" xfId="12" applyFill="1" applyBorder="1">
      <alignment horizontal="left" vertical="center" indent="2"/>
    </xf>
    <xf numFmtId="0" fontId="7" fillId="48" borderId="0" xfId="11" applyFill="1" applyBorder="1">
      <alignment horizontal="center" vertical="center"/>
    </xf>
    <xf numFmtId="9" fontId="4" fillId="48" borderId="0" xfId="2" applyFont="1" applyFill="1" applyBorder="1" applyAlignment="1">
      <alignment horizontal="center" vertical="center"/>
    </xf>
    <xf numFmtId="169" fontId="7" fillId="48" borderId="0" xfId="10" applyFill="1" applyBorder="1">
      <alignment horizontal="center" vertical="center"/>
    </xf>
    <xf numFmtId="0" fontId="4" fillId="48" borderId="0" xfId="0" applyFont="1" applyFill="1" applyBorder="1" applyAlignment="1">
      <alignment horizontal="center" vertical="center"/>
    </xf>
    <xf numFmtId="0" fontId="0" fillId="48" borderId="0" xfId="0" applyFill="1" applyBorder="1" applyAlignment="1">
      <alignment vertical="center"/>
    </xf>
    <xf numFmtId="0" fontId="7" fillId="48" borderId="0" xfId="12" applyFill="1" applyBorder="1" applyAlignment="1">
      <alignment horizontal="left" vertical="center" wrapText="1"/>
    </xf>
    <xf numFmtId="0" fontId="7" fillId="48" borderId="0" xfId="11" applyFill="1" applyBorder="1" applyAlignment="1">
      <alignment horizontal="center" vertical="center" wrapText="1"/>
    </xf>
    <xf numFmtId="9" fontId="4" fillId="48" borderId="0" xfId="2" applyFont="1" applyFill="1" applyBorder="1" applyAlignment="1">
      <alignment horizontal="center" vertical="center" wrapText="1"/>
    </xf>
    <xf numFmtId="169" fontId="7" fillId="48" borderId="0" xfId="10" applyFill="1" applyBorder="1" applyAlignment="1">
      <alignment horizontal="center" vertical="center" wrapText="1"/>
    </xf>
    <xf numFmtId="0" fontId="5" fillId="48" borderId="0" xfId="0" applyFont="1" applyFill="1" applyBorder="1" applyAlignment="1">
      <alignment horizontal="left" vertical="center" indent="1"/>
    </xf>
    <xf numFmtId="169" fontId="0" fillId="48" borderId="0" xfId="0" applyNumberFormat="1" applyFill="1" applyBorder="1" applyAlignment="1">
      <alignment horizontal="center" vertical="center"/>
    </xf>
    <xf numFmtId="169" fontId="4" fillId="48" borderId="0" xfId="0" applyNumberFormat="1" applyFont="1" applyFill="1" applyBorder="1" applyAlignment="1">
      <alignment horizontal="center" vertical="center"/>
    </xf>
    <xf numFmtId="0" fontId="0" fillId="48" borderId="0" xfId="0" applyFill="1" applyBorder="1"/>
    <xf numFmtId="0" fontId="0" fillId="48" borderId="0" xfId="0" applyFill="1" applyBorder="1" applyAlignment="1">
      <alignment horizontal="center"/>
    </xf>
    <xf numFmtId="0" fontId="8" fillId="0" borderId="0" xfId="0" applyFont="1" applyAlignment="1">
      <alignment horizontal="center"/>
    </xf>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0" fontId="0" fillId="0" borderId="10" xfId="0" applyBorder="1"/>
    <xf numFmtId="172" fontId="7" fillId="0" borderId="3" xfId="9" applyNumberForma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00000000-0005-0000-0000-000001000000}"/>
    <cellStyle name="Hipervínculo" xfId="1" builtinId="8" customBuiltin="1"/>
    <cellStyle name="Hipervínculo visitado" xfId="13" builtinId="9" customBuiltin="1"/>
    <cellStyle name="Incorrecto" xfId="19" builtinId="27" customBuiltin="1"/>
    <cellStyle name="Inicio del proyecto" xfId="9" xr:uid="{00000000-0005-0000-0000-000009000000}"/>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00000000-0005-0000-0000-000006000000}"/>
    <cellStyle name="Normal" xfId="0" builtinId="0" customBuiltin="1"/>
    <cellStyle name="Notas" xfId="27" builtinId="10" customBuiltin="1"/>
    <cellStyle name="Porcentaje" xfId="2" builtinId="5" customBuiltin="1"/>
    <cellStyle name="Salida" xfId="22" builtinId="21" customBuiltin="1"/>
    <cellStyle name="Tarea" xfId="12" xr:uid="{00000000-0005-0000-0000-00000A000000}"/>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00000000-0005-0000-0000-00000C000000}"/>
  </cellStyles>
  <dxfs count="34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344"/>
      <tableStyleElement type="headerRow" dxfId="343"/>
      <tableStyleElement type="totalRow" dxfId="342"/>
      <tableStyleElement type="firstColumn" dxfId="341"/>
      <tableStyleElement type="lastColumn" dxfId="340"/>
      <tableStyleElement type="firstRowStripe" dxfId="339"/>
      <tableStyleElement type="secondRowStripe" dxfId="338"/>
      <tableStyleElement type="firstColumnStripe" dxfId="337"/>
      <tableStyleElement type="secondColumnStripe" dxfId="3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42"/>
  <sheetViews>
    <sheetView showGridLines="0" tabSelected="1" showRuler="0" zoomScale="70" zoomScaleNormal="70" zoomScalePageLayoutView="70" workbookViewId="0">
      <pane ySplit="6" topLeftCell="A7" activePane="bottomLeft" state="frozen"/>
      <selection pane="bottomLeft" activeCell="E34" sqref="E34"/>
    </sheetView>
  </sheetViews>
  <sheetFormatPr baseColWidth="10" defaultColWidth="9.109375" defaultRowHeight="29.95" customHeight="1" x14ac:dyDescent="0.3"/>
  <cols>
    <col min="1" max="1" width="2.6640625" style="27" customWidth="1"/>
    <col min="2" max="2" width="38.21875" customWidth="1"/>
    <col min="3" max="3" width="30.6640625" customWidth="1"/>
    <col min="4" max="4" width="10.6640625" customWidth="1"/>
    <col min="5" max="5" width="10.6640625" style="5" bestFit="1" customWidth="1"/>
    <col min="6" max="6" width="10.6640625" bestFit="1" customWidth="1"/>
    <col min="7" max="7" width="2.6640625" customWidth="1"/>
    <col min="8" max="8" width="9.44140625" hidden="1" customWidth="1"/>
    <col min="9" max="64" width="2.6640625" customWidth="1"/>
    <col min="65" max="65" width="3.77734375" customWidth="1"/>
    <col min="66" max="66" width="3.5546875" customWidth="1"/>
    <col min="67" max="67" width="2.88671875" customWidth="1"/>
    <col min="68" max="68" width="3.44140625" customWidth="1"/>
    <col min="69" max="70" width="3.33203125" customWidth="1"/>
    <col min="71" max="73" width="3.44140625" customWidth="1"/>
    <col min="74" max="75" width="3.21875" customWidth="1"/>
    <col min="76" max="76" width="3.44140625" customWidth="1"/>
    <col min="77" max="78" width="3.21875" customWidth="1"/>
    <col min="79" max="79" width="3.44140625" customWidth="1"/>
    <col min="80" max="85" width="3.21875" customWidth="1"/>
    <col min="86" max="86" width="3.44140625" customWidth="1"/>
    <col min="87" max="88" width="3.21875" customWidth="1"/>
    <col min="89" max="89" width="3.44140625" customWidth="1"/>
    <col min="90" max="99" width="3.21875" customWidth="1"/>
    <col min="100" max="100" width="3.44140625" customWidth="1"/>
    <col min="101" max="102" width="3.21875" customWidth="1"/>
    <col min="103" max="103" width="3.88671875" customWidth="1"/>
    <col min="104" max="104" width="3.44140625" customWidth="1"/>
    <col min="105" max="105" width="3.21875" customWidth="1"/>
    <col min="106" max="106" width="3.44140625" customWidth="1"/>
    <col min="107" max="107" width="3.21875" customWidth="1"/>
    <col min="108" max="113" width="3.44140625" customWidth="1"/>
    <col min="114" max="114" width="3.21875" customWidth="1"/>
    <col min="115" max="115" width="3.44140625" customWidth="1"/>
    <col min="116" max="117" width="3.21875" customWidth="1"/>
    <col min="118" max="118" width="3.44140625" customWidth="1"/>
    <col min="119" max="119" width="3.21875" customWidth="1"/>
    <col min="120" max="120" width="3.44140625" customWidth="1"/>
    <col min="121" max="123" width="3.21875" customWidth="1"/>
    <col min="124" max="124" width="3.44140625" customWidth="1"/>
    <col min="125" max="125" width="3.21875" customWidth="1"/>
    <col min="126" max="127" width="3.44140625" customWidth="1"/>
  </cols>
  <sheetData>
    <row r="1" spans="1:127" ht="29.95" customHeight="1" x14ac:dyDescent="0.55000000000000004">
      <c r="A1" s="28" t="s">
        <v>0</v>
      </c>
      <c r="B1" s="31" t="s">
        <v>36</v>
      </c>
      <c r="C1" s="1"/>
      <c r="D1" s="2"/>
      <c r="E1" s="4"/>
      <c r="F1" s="18"/>
      <c r="H1" s="2"/>
      <c r="I1" s="10"/>
    </row>
    <row r="2" spans="1:127" ht="29.95" customHeight="1" x14ac:dyDescent="0.35">
      <c r="A2" s="27" t="s">
        <v>1</v>
      </c>
      <c r="B2" s="32" t="s">
        <v>60</v>
      </c>
      <c r="I2" s="29"/>
    </row>
    <row r="3" spans="1:127" ht="29.65" customHeight="1" x14ac:dyDescent="0.3">
      <c r="A3" s="27" t="s">
        <v>2</v>
      </c>
      <c r="B3" s="33"/>
      <c r="C3" s="110" t="s">
        <v>14</v>
      </c>
      <c r="D3" s="111"/>
      <c r="E3" s="113">
        <v>43892</v>
      </c>
      <c r="F3" s="113"/>
    </row>
    <row r="4" spans="1:127" ht="29.95" customHeight="1" x14ac:dyDescent="0.3">
      <c r="A4" s="28" t="s">
        <v>35</v>
      </c>
      <c r="C4" s="110" t="s">
        <v>15</v>
      </c>
      <c r="D4" s="111"/>
      <c r="E4" s="6">
        <v>1</v>
      </c>
      <c r="I4" s="107">
        <f>I5</f>
        <v>43892</v>
      </c>
      <c r="J4" s="108"/>
      <c r="K4" s="108"/>
      <c r="L4" s="108"/>
      <c r="M4" s="108"/>
      <c r="N4" s="108"/>
      <c r="O4" s="109"/>
      <c r="P4" s="107">
        <f>P5</f>
        <v>43899</v>
      </c>
      <c r="Q4" s="108"/>
      <c r="R4" s="108"/>
      <c r="S4" s="108"/>
      <c r="T4" s="108"/>
      <c r="U4" s="108"/>
      <c r="V4" s="109"/>
      <c r="W4" s="107">
        <f>W5</f>
        <v>43906</v>
      </c>
      <c r="X4" s="108"/>
      <c r="Y4" s="108"/>
      <c r="Z4" s="108"/>
      <c r="AA4" s="108"/>
      <c r="AB4" s="108"/>
      <c r="AC4" s="109"/>
      <c r="AD4" s="107">
        <f>AD5</f>
        <v>43913</v>
      </c>
      <c r="AE4" s="108"/>
      <c r="AF4" s="108"/>
      <c r="AG4" s="108"/>
      <c r="AH4" s="108"/>
      <c r="AI4" s="108"/>
      <c r="AJ4" s="109"/>
      <c r="AK4" s="107">
        <f>AK5</f>
        <v>43920</v>
      </c>
      <c r="AL4" s="108"/>
      <c r="AM4" s="108"/>
      <c r="AN4" s="108"/>
      <c r="AO4" s="108"/>
      <c r="AP4" s="108"/>
      <c r="AQ4" s="109"/>
      <c r="AR4" s="107">
        <f>AR5</f>
        <v>43927</v>
      </c>
      <c r="AS4" s="108"/>
      <c r="AT4" s="108"/>
      <c r="AU4" s="108"/>
      <c r="AV4" s="108"/>
      <c r="AW4" s="108"/>
      <c r="AX4" s="109"/>
      <c r="AY4" s="107">
        <f>AY5</f>
        <v>43934</v>
      </c>
      <c r="AZ4" s="108"/>
      <c r="BA4" s="108"/>
      <c r="BB4" s="108"/>
      <c r="BC4" s="108"/>
      <c r="BD4" s="108"/>
      <c r="BE4" s="109"/>
      <c r="BF4" s="107">
        <f>BF5</f>
        <v>43941</v>
      </c>
      <c r="BG4" s="108"/>
      <c r="BH4" s="108"/>
      <c r="BI4" s="108"/>
      <c r="BJ4" s="108"/>
      <c r="BK4" s="108"/>
      <c r="BL4" s="109"/>
      <c r="BM4" s="107">
        <f>BM5</f>
        <v>43948</v>
      </c>
      <c r="BN4" s="108"/>
      <c r="BO4" s="108"/>
      <c r="BP4" s="108"/>
      <c r="BQ4" s="108"/>
      <c r="BR4" s="108"/>
      <c r="BS4" s="109"/>
      <c r="BT4" s="107">
        <f>BT5</f>
        <v>43955</v>
      </c>
      <c r="BU4" s="108"/>
      <c r="BV4" s="108"/>
      <c r="BW4" s="108"/>
      <c r="BX4" s="108"/>
      <c r="BY4" s="108"/>
      <c r="BZ4" s="109"/>
      <c r="CA4" s="107">
        <f>CA5</f>
        <v>43962</v>
      </c>
      <c r="CB4" s="108"/>
      <c r="CC4" s="108"/>
      <c r="CD4" s="108"/>
      <c r="CE4" s="108"/>
      <c r="CF4" s="108"/>
      <c r="CG4" s="109"/>
      <c r="CH4" s="107">
        <f>CH5</f>
        <v>43969</v>
      </c>
      <c r="CI4" s="108"/>
      <c r="CJ4" s="108"/>
      <c r="CK4" s="108"/>
      <c r="CL4" s="108"/>
      <c r="CM4" s="108"/>
      <c r="CN4" s="109"/>
      <c r="CO4" s="107">
        <f>CO5</f>
        <v>43976</v>
      </c>
      <c r="CP4" s="108"/>
      <c r="CQ4" s="108"/>
      <c r="CR4" s="108"/>
      <c r="CS4" s="108"/>
      <c r="CT4" s="108"/>
      <c r="CU4" s="109"/>
      <c r="CV4" s="107">
        <f>CV5</f>
        <v>43983</v>
      </c>
      <c r="CW4" s="108"/>
      <c r="CX4" s="108"/>
      <c r="CY4" s="108"/>
      <c r="CZ4" s="108"/>
      <c r="DA4" s="108"/>
      <c r="DB4" s="109"/>
      <c r="DC4" s="107">
        <f>DC5</f>
        <v>43990</v>
      </c>
      <c r="DD4" s="108"/>
      <c r="DE4" s="108"/>
      <c r="DF4" s="108"/>
      <c r="DG4" s="108"/>
      <c r="DH4" s="108"/>
      <c r="DI4" s="109"/>
      <c r="DJ4" s="107">
        <f>DJ5</f>
        <v>43997</v>
      </c>
      <c r="DK4" s="108"/>
      <c r="DL4" s="108"/>
      <c r="DM4" s="108"/>
      <c r="DN4" s="108"/>
      <c r="DO4" s="108"/>
      <c r="DP4" s="109"/>
      <c r="DQ4" s="107">
        <f>DQ5</f>
        <v>44004</v>
      </c>
      <c r="DR4" s="108"/>
      <c r="DS4" s="108"/>
      <c r="DT4" s="108"/>
      <c r="DU4" s="108"/>
      <c r="DV4" s="108"/>
      <c r="DW4" s="109"/>
    </row>
    <row r="5" spans="1:127" ht="15" customHeight="1" x14ac:dyDescent="0.3">
      <c r="A5" s="28" t="s">
        <v>3</v>
      </c>
      <c r="B5" s="112"/>
      <c r="C5" s="112"/>
      <c r="D5" s="112"/>
      <c r="E5" s="112"/>
      <c r="F5" s="112"/>
      <c r="G5" s="112"/>
      <c r="I5" s="48">
        <f>Project_Start-WEEKDAY(Project_Start,1)+2+7*(Display_Week-1)</f>
        <v>43892</v>
      </c>
      <c r="J5" s="49">
        <f>I5+1</f>
        <v>43893</v>
      </c>
      <c r="K5" s="49">
        <f t="shared" ref="K5:AX5" si="0">J5+1</f>
        <v>43894</v>
      </c>
      <c r="L5" s="49">
        <f t="shared" si="0"/>
        <v>43895</v>
      </c>
      <c r="M5" s="49">
        <f t="shared" si="0"/>
        <v>43896</v>
      </c>
      <c r="N5" s="49">
        <f t="shared" si="0"/>
        <v>43897</v>
      </c>
      <c r="O5" s="50">
        <f t="shared" si="0"/>
        <v>43898</v>
      </c>
      <c r="P5" s="48">
        <f>O5+1</f>
        <v>43899</v>
      </c>
      <c r="Q5" s="49">
        <f>P5+1</f>
        <v>43900</v>
      </c>
      <c r="R5" s="49">
        <f t="shared" si="0"/>
        <v>43901</v>
      </c>
      <c r="S5" s="49">
        <f t="shared" si="0"/>
        <v>43902</v>
      </c>
      <c r="T5" s="49">
        <f t="shared" si="0"/>
        <v>43903</v>
      </c>
      <c r="U5" s="49">
        <f t="shared" si="0"/>
        <v>43904</v>
      </c>
      <c r="V5" s="50">
        <f t="shared" si="0"/>
        <v>43905</v>
      </c>
      <c r="W5" s="48">
        <f>V5+1</f>
        <v>43906</v>
      </c>
      <c r="X5" s="49">
        <f>W5+1</f>
        <v>43907</v>
      </c>
      <c r="Y5" s="49">
        <f t="shared" si="0"/>
        <v>43908</v>
      </c>
      <c r="Z5" s="49">
        <f t="shared" si="0"/>
        <v>43909</v>
      </c>
      <c r="AA5" s="49">
        <f t="shared" si="0"/>
        <v>43910</v>
      </c>
      <c r="AB5" s="49">
        <f t="shared" si="0"/>
        <v>43911</v>
      </c>
      <c r="AC5" s="50">
        <f t="shared" si="0"/>
        <v>43912</v>
      </c>
      <c r="AD5" s="48">
        <f>AC5+1</f>
        <v>43913</v>
      </c>
      <c r="AE5" s="49">
        <f>AD5+1</f>
        <v>43914</v>
      </c>
      <c r="AF5" s="49">
        <f t="shared" si="0"/>
        <v>43915</v>
      </c>
      <c r="AG5" s="49">
        <f t="shared" si="0"/>
        <v>43916</v>
      </c>
      <c r="AH5" s="49">
        <f t="shared" si="0"/>
        <v>43917</v>
      </c>
      <c r="AI5" s="49">
        <f t="shared" si="0"/>
        <v>43918</v>
      </c>
      <c r="AJ5" s="50">
        <f t="shared" si="0"/>
        <v>43919</v>
      </c>
      <c r="AK5" s="48">
        <f>AJ5+1</f>
        <v>43920</v>
      </c>
      <c r="AL5" s="49">
        <f>AK5+1</f>
        <v>43921</v>
      </c>
      <c r="AM5" s="49">
        <f t="shared" si="0"/>
        <v>43922</v>
      </c>
      <c r="AN5" s="49">
        <f t="shared" si="0"/>
        <v>43923</v>
      </c>
      <c r="AO5" s="49">
        <f t="shared" si="0"/>
        <v>43924</v>
      </c>
      <c r="AP5" s="49">
        <f t="shared" si="0"/>
        <v>43925</v>
      </c>
      <c r="AQ5" s="50">
        <f t="shared" si="0"/>
        <v>43926</v>
      </c>
      <c r="AR5" s="48">
        <f>AQ5+1</f>
        <v>43927</v>
      </c>
      <c r="AS5" s="49">
        <f>AR5+1</f>
        <v>43928</v>
      </c>
      <c r="AT5" s="49">
        <f t="shared" si="0"/>
        <v>43929</v>
      </c>
      <c r="AU5" s="49">
        <f t="shared" si="0"/>
        <v>43930</v>
      </c>
      <c r="AV5" s="49">
        <f t="shared" si="0"/>
        <v>43931</v>
      </c>
      <c r="AW5" s="49">
        <f t="shared" si="0"/>
        <v>43932</v>
      </c>
      <c r="AX5" s="50">
        <f t="shared" si="0"/>
        <v>43933</v>
      </c>
      <c r="AY5" s="48">
        <f>AX5+1</f>
        <v>43934</v>
      </c>
      <c r="AZ5" s="49">
        <f>AY5+1</f>
        <v>43935</v>
      </c>
      <c r="BA5" s="49">
        <f t="shared" ref="BA5:BE5" si="1">AZ5+1</f>
        <v>43936</v>
      </c>
      <c r="BB5" s="49">
        <f t="shared" si="1"/>
        <v>43937</v>
      </c>
      <c r="BC5" s="49">
        <f t="shared" si="1"/>
        <v>43938</v>
      </c>
      <c r="BD5" s="49">
        <f t="shared" si="1"/>
        <v>43939</v>
      </c>
      <c r="BE5" s="50">
        <f t="shared" si="1"/>
        <v>43940</v>
      </c>
      <c r="BF5" s="48">
        <f>BE5+1</f>
        <v>43941</v>
      </c>
      <c r="BG5" s="49">
        <f>BF5+1</f>
        <v>43942</v>
      </c>
      <c r="BH5" s="49">
        <f t="shared" ref="BH5:BL5" si="2">BG5+1</f>
        <v>43943</v>
      </c>
      <c r="BI5" s="49">
        <f t="shared" si="2"/>
        <v>43944</v>
      </c>
      <c r="BJ5" s="49">
        <f t="shared" si="2"/>
        <v>43945</v>
      </c>
      <c r="BK5" s="49">
        <f t="shared" si="2"/>
        <v>43946</v>
      </c>
      <c r="BL5" s="50">
        <f t="shared" si="2"/>
        <v>43947</v>
      </c>
      <c r="BM5" s="48">
        <f>BL5+1</f>
        <v>43948</v>
      </c>
      <c r="BN5" s="49">
        <f>BM5+1</f>
        <v>43949</v>
      </c>
      <c r="BO5" s="49">
        <f t="shared" ref="BO5" si="3">BN5+1</f>
        <v>43950</v>
      </c>
      <c r="BP5" s="49">
        <f t="shared" ref="BP5" si="4">BO5+1</f>
        <v>43951</v>
      </c>
      <c r="BQ5" s="49">
        <f t="shared" ref="BQ5" si="5">BP5+1</f>
        <v>43952</v>
      </c>
      <c r="BR5" s="49">
        <f t="shared" ref="BR5" si="6">BQ5+1</f>
        <v>43953</v>
      </c>
      <c r="BS5" s="50">
        <f t="shared" ref="BS5" si="7">BR5+1</f>
        <v>43954</v>
      </c>
      <c r="BT5" s="48">
        <f>BS5+1</f>
        <v>43955</v>
      </c>
      <c r="BU5" s="49">
        <f>BT5+1</f>
        <v>43956</v>
      </c>
      <c r="BV5" s="49">
        <f t="shared" ref="BV5" si="8">BU5+1</f>
        <v>43957</v>
      </c>
      <c r="BW5" s="49">
        <f t="shared" ref="BW5" si="9">BV5+1</f>
        <v>43958</v>
      </c>
      <c r="BX5" s="49">
        <f t="shared" ref="BX5" si="10">BW5+1</f>
        <v>43959</v>
      </c>
      <c r="BY5" s="49">
        <f t="shared" ref="BY5" si="11">BX5+1</f>
        <v>43960</v>
      </c>
      <c r="BZ5" s="50">
        <f t="shared" ref="BZ5" si="12">BY5+1</f>
        <v>43961</v>
      </c>
      <c r="CA5" s="48">
        <f>BZ5+1</f>
        <v>43962</v>
      </c>
      <c r="CB5" s="49">
        <f>CA5+1</f>
        <v>43963</v>
      </c>
      <c r="CC5" s="49">
        <f t="shared" ref="CC5" si="13">CB5+1</f>
        <v>43964</v>
      </c>
      <c r="CD5" s="49">
        <f t="shared" ref="CD5" si="14">CC5+1</f>
        <v>43965</v>
      </c>
      <c r="CE5" s="49">
        <f t="shared" ref="CE5" si="15">CD5+1</f>
        <v>43966</v>
      </c>
      <c r="CF5" s="49">
        <f t="shared" ref="CF5" si="16">CE5+1</f>
        <v>43967</v>
      </c>
      <c r="CG5" s="50">
        <f t="shared" ref="CG5" si="17">CF5+1</f>
        <v>43968</v>
      </c>
      <c r="CH5" s="48">
        <f>CG5+1</f>
        <v>43969</v>
      </c>
      <c r="CI5" s="49">
        <f>CH5+1</f>
        <v>43970</v>
      </c>
      <c r="CJ5" s="49">
        <f t="shared" ref="CJ5" si="18">CI5+1</f>
        <v>43971</v>
      </c>
      <c r="CK5" s="49">
        <f t="shared" ref="CK5" si="19">CJ5+1</f>
        <v>43972</v>
      </c>
      <c r="CL5" s="49">
        <f t="shared" ref="CL5" si="20">CK5+1</f>
        <v>43973</v>
      </c>
      <c r="CM5" s="49">
        <f t="shared" ref="CM5" si="21">CL5+1</f>
        <v>43974</v>
      </c>
      <c r="CN5" s="50">
        <f t="shared" ref="CN5" si="22">CM5+1</f>
        <v>43975</v>
      </c>
      <c r="CO5" s="48">
        <f>CN5+1</f>
        <v>43976</v>
      </c>
      <c r="CP5" s="49">
        <f>CO5+1</f>
        <v>43977</v>
      </c>
      <c r="CQ5" s="49">
        <f t="shared" ref="CQ5" si="23">CP5+1</f>
        <v>43978</v>
      </c>
      <c r="CR5" s="49">
        <f t="shared" ref="CR5" si="24">CQ5+1</f>
        <v>43979</v>
      </c>
      <c r="CS5" s="49">
        <f t="shared" ref="CS5" si="25">CR5+1</f>
        <v>43980</v>
      </c>
      <c r="CT5" s="49">
        <f t="shared" ref="CT5" si="26">CS5+1</f>
        <v>43981</v>
      </c>
      <c r="CU5" s="50">
        <f t="shared" ref="CU5" si="27">CT5+1</f>
        <v>43982</v>
      </c>
      <c r="CV5" s="48">
        <f>CU5+1</f>
        <v>43983</v>
      </c>
      <c r="CW5" s="49">
        <f>CV5+1</f>
        <v>43984</v>
      </c>
      <c r="CX5" s="49">
        <f t="shared" ref="CX5" si="28">CW5+1</f>
        <v>43985</v>
      </c>
      <c r="CY5" s="49">
        <f t="shared" ref="CY5" si="29">CX5+1</f>
        <v>43986</v>
      </c>
      <c r="CZ5" s="49">
        <f t="shared" ref="CZ5" si="30">CY5+1</f>
        <v>43987</v>
      </c>
      <c r="DA5" s="49">
        <f t="shared" ref="DA5" si="31">CZ5+1</f>
        <v>43988</v>
      </c>
      <c r="DB5" s="50">
        <f t="shared" ref="DB5" si="32">DA5+1</f>
        <v>43989</v>
      </c>
      <c r="DC5" s="48">
        <f>DB5+1</f>
        <v>43990</v>
      </c>
      <c r="DD5" s="49">
        <f>DC5+1</f>
        <v>43991</v>
      </c>
      <c r="DE5" s="49">
        <f t="shared" ref="DE5" si="33">DD5+1</f>
        <v>43992</v>
      </c>
      <c r="DF5" s="49">
        <f t="shared" ref="DF5" si="34">DE5+1</f>
        <v>43993</v>
      </c>
      <c r="DG5" s="49">
        <f t="shared" ref="DG5" si="35">DF5+1</f>
        <v>43994</v>
      </c>
      <c r="DH5" s="49">
        <f t="shared" ref="DH5" si="36">DG5+1</f>
        <v>43995</v>
      </c>
      <c r="DI5" s="50">
        <f t="shared" ref="DI5" si="37">DH5+1</f>
        <v>43996</v>
      </c>
      <c r="DJ5" s="48">
        <f>DI5+1</f>
        <v>43997</v>
      </c>
      <c r="DK5" s="49">
        <f>DJ5+1</f>
        <v>43998</v>
      </c>
      <c r="DL5" s="49">
        <f t="shared" ref="DL5" si="38">DK5+1</f>
        <v>43999</v>
      </c>
      <c r="DM5" s="49">
        <f t="shared" ref="DM5" si="39">DL5+1</f>
        <v>44000</v>
      </c>
      <c r="DN5" s="49">
        <f t="shared" ref="DN5" si="40">DM5+1</f>
        <v>44001</v>
      </c>
      <c r="DO5" s="49">
        <f t="shared" ref="DO5" si="41">DN5+1</f>
        <v>44002</v>
      </c>
      <c r="DP5" s="50">
        <f t="shared" ref="DP5" si="42">DO5+1</f>
        <v>44003</v>
      </c>
      <c r="DQ5" s="48">
        <f>DP5+1</f>
        <v>44004</v>
      </c>
      <c r="DR5" s="49">
        <f>DQ5+1</f>
        <v>44005</v>
      </c>
      <c r="DS5" s="49">
        <f t="shared" ref="DS5" si="43">DR5+1</f>
        <v>44006</v>
      </c>
      <c r="DT5" s="49">
        <f t="shared" ref="DT5" si="44">DS5+1</f>
        <v>44007</v>
      </c>
      <c r="DU5" s="49">
        <f t="shared" ref="DU5" si="45">DT5+1</f>
        <v>44008</v>
      </c>
      <c r="DV5" s="49">
        <f t="shared" ref="DV5" si="46">DU5+1</f>
        <v>44009</v>
      </c>
      <c r="DW5" s="50">
        <f t="shared" ref="DW5" si="47">DV5+1</f>
        <v>44010</v>
      </c>
    </row>
    <row r="6" spans="1:127" ht="29.95" customHeight="1" thickBot="1" x14ac:dyDescent="0.35">
      <c r="A6" s="28" t="s">
        <v>4</v>
      </c>
      <c r="B6" s="7" t="s">
        <v>13</v>
      </c>
      <c r="C6" s="8" t="s">
        <v>16</v>
      </c>
      <c r="D6" s="8"/>
      <c r="E6" s="8" t="s">
        <v>17</v>
      </c>
      <c r="F6" s="8" t="s">
        <v>18</v>
      </c>
      <c r="G6" s="8"/>
      <c r="H6" s="8" t="s">
        <v>19</v>
      </c>
      <c r="I6" s="9" t="str">
        <f t="shared" ref="I6" si="48">LEFT(TEXT(I5,"ddd"),1)</f>
        <v>l</v>
      </c>
      <c r="J6" s="9" t="str">
        <f t="shared" ref="J6:AR6" si="49">LEFT(TEXT(J5,"ddd"),1)</f>
        <v>m</v>
      </c>
      <c r="K6" s="9" t="str">
        <f t="shared" si="49"/>
        <v>m</v>
      </c>
      <c r="L6" s="9" t="str">
        <f t="shared" si="49"/>
        <v>j</v>
      </c>
      <c r="M6" s="9" t="str">
        <f t="shared" si="49"/>
        <v>v</v>
      </c>
      <c r="N6" s="9" t="str">
        <f t="shared" si="49"/>
        <v>s</v>
      </c>
      <c r="O6" s="9" t="str">
        <f t="shared" si="49"/>
        <v>d</v>
      </c>
      <c r="P6" s="9" t="str">
        <f t="shared" si="49"/>
        <v>l</v>
      </c>
      <c r="Q6" s="9" t="str">
        <f t="shared" si="49"/>
        <v>m</v>
      </c>
      <c r="R6" s="9" t="str">
        <f t="shared" si="49"/>
        <v>m</v>
      </c>
      <c r="S6" s="9" t="str">
        <f t="shared" si="49"/>
        <v>j</v>
      </c>
      <c r="T6" s="9" t="str">
        <f t="shared" si="49"/>
        <v>v</v>
      </c>
      <c r="U6" s="9" t="str">
        <f t="shared" si="49"/>
        <v>s</v>
      </c>
      <c r="V6" s="9" t="str">
        <f t="shared" si="49"/>
        <v>d</v>
      </c>
      <c r="W6" s="9" t="str">
        <f t="shared" si="49"/>
        <v>l</v>
      </c>
      <c r="X6" s="9" t="str">
        <f t="shared" si="49"/>
        <v>m</v>
      </c>
      <c r="Y6" s="9" t="str">
        <f t="shared" si="49"/>
        <v>m</v>
      </c>
      <c r="Z6" s="9" t="str">
        <f t="shared" si="49"/>
        <v>j</v>
      </c>
      <c r="AA6" s="9" t="str">
        <f t="shared" si="49"/>
        <v>v</v>
      </c>
      <c r="AB6" s="9" t="str">
        <f t="shared" si="49"/>
        <v>s</v>
      </c>
      <c r="AC6" s="9" t="str">
        <f t="shared" si="49"/>
        <v>d</v>
      </c>
      <c r="AD6" s="9" t="str">
        <f t="shared" si="49"/>
        <v>l</v>
      </c>
      <c r="AE6" s="9" t="str">
        <f t="shared" si="49"/>
        <v>m</v>
      </c>
      <c r="AF6" s="9" t="str">
        <f t="shared" si="49"/>
        <v>m</v>
      </c>
      <c r="AG6" s="9" t="str">
        <f t="shared" si="49"/>
        <v>j</v>
      </c>
      <c r="AH6" s="9" t="str">
        <f t="shared" si="49"/>
        <v>v</v>
      </c>
      <c r="AI6" s="9" t="str">
        <f t="shared" si="49"/>
        <v>s</v>
      </c>
      <c r="AJ6" s="9" t="str">
        <f t="shared" si="49"/>
        <v>d</v>
      </c>
      <c r="AK6" s="9" t="str">
        <f t="shared" si="49"/>
        <v>l</v>
      </c>
      <c r="AL6" s="9" t="str">
        <f t="shared" si="49"/>
        <v>m</v>
      </c>
      <c r="AM6" s="9" t="str">
        <f t="shared" si="49"/>
        <v>m</v>
      </c>
      <c r="AN6" s="9" t="str">
        <f t="shared" si="49"/>
        <v>j</v>
      </c>
      <c r="AO6" s="9" t="str">
        <f t="shared" si="49"/>
        <v>v</v>
      </c>
      <c r="AP6" s="9" t="str">
        <f t="shared" si="49"/>
        <v>s</v>
      </c>
      <c r="AQ6" s="9" t="str">
        <f t="shared" si="49"/>
        <v>d</v>
      </c>
      <c r="AR6" s="9" t="str">
        <f t="shared" si="49"/>
        <v>l</v>
      </c>
      <c r="AS6" s="9" t="str">
        <f t="shared" ref="AS6:BL6" si="50">LEFT(TEXT(AS5,"ddd"),1)</f>
        <v>m</v>
      </c>
      <c r="AT6" s="9" t="str">
        <f t="shared" si="50"/>
        <v>m</v>
      </c>
      <c r="AU6" s="9" t="str">
        <f t="shared" si="50"/>
        <v>j</v>
      </c>
      <c r="AV6" s="9" t="str">
        <f t="shared" si="50"/>
        <v>v</v>
      </c>
      <c r="AW6" s="9" t="str">
        <f t="shared" si="50"/>
        <v>s</v>
      </c>
      <c r="AX6" s="9" t="str">
        <f t="shared" si="50"/>
        <v>d</v>
      </c>
      <c r="AY6" s="9" t="str">
        <f t="shared" si="50"/>
        <v>l</v>
      </c>
      <c r="AZ6" s="9" t="str">
        <f t="shared" si="50"/>
        <v>m</v>
      </c>
      <c r="BA6" s="9" t="str">
        <f t="shared" si="50"/>
        <v>m</v>
      </c>
      <c r="BB6" s="9" t="str">
        <f t="shared" si="50"/>
        <v>j</v>
      </c>
      <c r="BC6" s="9" t="str">
        <f t="shared" si="50"/>
        <v>v</v>
      </c>
      <c r="BD6" s="9" t="str">
        <f t="shared" si="50"/>
        <v>s</v>
      </c>
      <c r="BE6" s="9" t="str">
        <f t="shared" si="50"/>
        <v>d</v>
      </c>
      <c r="BF6" s="9" t="str">
        <f t="shared" si="50"/>
        <v>l</v>
      </c>
      <c r="BG6" s="9" t="str">
        <f t="shared" si="50"/>
        <v>m</v>
      </c>
      <c r="BH6" s="9" t="str">
        <f t="shared" si="50"/>
        <v>m</v>
      </c>
      <c r="BI6" s="9" t="str">
        <f t="shared" si="50"/>
        <v>j</v>
      </c>
      <c r="BJ6" s="9" t="str">
        <f t="shared" si="50"/>
        <v>v</v>
      </c>
      <c r="BK6" s="9" t="str">
        <f t="shared" si="50"/>
        <v>s</v>
      </c>
      <c r="BL6" s="9" t="str">
        <f t="shared" si="50"/>
        <v>d</v>
      </c>
      <c r="BM6" s="9" t="str">
        <f t="shared" ref="BM6:DB6" si="51">LEFT(TEXT(BM5,"ddd"),1)</f>
        <v>l</v>
      </c>
      <c r="BN6" s="9" t="str">
        <f t="shared" si="51"/>
        <v>m</v>
      </c>
      <c r="BO6" s="9" t="str">
        <f t="shared" si="51"/>
        <v>m</v>
      </c>
      <c r="BP6" s="9" t="str">
        <f t="shared" si="51"/>
        <v>j</v>
      </c>
      <c r="BQ6" s="9" t="str">
        <f t="shared" si="51"/>
        <v>v</v>
      </c>
      <c r="BR6" s="9" t="str">
        <f t="shared" si="51"/>
        <v>s</v>
      </c>
      <c r="BS6" s="9" t="str">
        <f t="shared" si="51"/>
        <v>d</v>
      </c>
      <c r="BT6" s="9" t="str">
        <f t="shared" si="51"/>
        <v>l</v>
      </c>
      <c r="BU6" s="9" t="str">
        <f t="shared" si="51"/>
        <v>m</v>
      </c>
      <c r="BV6" s="9" t="str">
        <f t="shared" si="51"/>
        <v>m</v>
      </c>
      <c r="BW6" s="9" t="str">
        <f t="shared" si="51"/>
        <v>j</v>
      </c>
      <c r="BX6" s="9" t="str">
        <f t="shared" si="51"/>
        <v>v</v>
      </c>
      <c r="BY6" s="9" t="str">
        <f t="shared" si="51"/>
        <v>s</v>
      </c>
      <c r="BZ6" s="9" t="str">
        <f t="shared" si="51"/>
        <v>d</v>
      </c>
      <c r="CA6" s="9" t="str">
        <f t="shared" si="51"/>
        <v>l</v>
      </c>
      <c r="CB6" s="9" t="str">
        <f t="shared" si="51"/>
        <v>m</v>
      </c>
      <c r="CC6" s="9" t="str">
        <f t="shared" si="51"/>
        <v>m</v>
      </c>
      <c r="CD6" s="9" t="str">
        <f t="shared" si="51"/>
        <v>j</v>
      </c>
      <c r="CE6" s="9" t="str">
        <f t="shared" si="51"/>
        <v>v</v>
      </c>
      <c r="CF6" s="9" t="str">
        <f t="shared" si="51"/>
        <v>s</v>
      </c>
      <c r="CG6" s="9" t="str">
        <f t="shared" si="51"/>
        <v>d</v>
      </c>
      <c r="CH6" s="9" t="str">
        <f t="shared" si="51"/>
        <v>l</v>
      </c>
      <c r="CI6" s="9" t="str">
        <f t="shared" si="51"/>
        <v>m</v>
      </c>
      <c r="CJ6" s="9" t="str">
        <f t="shared" si="51"/>
        <v>m</v>
      </c>
      <c r="CK6" s="9" t="str">
        <f t="shared" si="51"/>
        <v>j</v>
      </c>
      <c r="CL6" s="9" t="str">
        <f t="shared" si="51"/>
        <v>v</v>
      </c>
      <c r="CM6" s="9" t="str">
        <f t="shared" si="51"/>
        <v>s</v>
      </c>
      <c r="CN6" s="9" t="str">
        <f t="shared" si="51"/>
        <v>d</v>
      </c>
      <c r="CO6" s="9" t="str">
        <f t="shared" si="51"/>
        <v>l</v>
      </c>
      <c r="CP6" s="9" t="str">
        <f t="shared" si="51"/>
        <v>m</v>
      </c>
      <c r="CQ6" s="9" t="str">
        <f t="shared" si="51"/>
        <v>m</v>
      </c>
      <c r="CR6" s="9" t="str">
        <f t="shared" si="51"/>
        <v>j</v>
      </c>
      <c r="CS6" s="9" t="str">
        <f t="shared" si="51"/>
        <v>v</v>
      </c>
      <c r="CT6" s="9" t="str">
        <f t="shared" si="51"/>
        <v>s</v>
      </c>
      <c r="CU6" s="9" t="str">
        <f t="shared" si="51"/>
        <v>d</v>
      </c>
      <c r="CV6" s="9" t="str">
        <f t="shared" si="51"/>
        <v>l</v>
      </c>
      <c r="CW6" s="9" t="str">
        <f t="shared" si="51"/>
        <v>m</v>
      </c>
      <c r="CX6" s="9" t="str">
        <f t="shared" si="51"/>
        <v>m</v>
      </c>
      <c r="CY6" s="9" t="str">
        <f t="shared" si="51"/>
        <v>j</v>
      </c>
      <c r="CZ6" s="9" t="str">
        <f t="shared" si="51"/>
        <v>v</v>
      </c>
      <c r="DA6" s="9" t="str">
        <f t="shared" si="51"/>
        <v>s</v>
      </c>
      <c r="DB6" s="9" t="str">
        <f t="shared" si="51"/>
        <v>d</v>
      </c>
      <c r="DC6" s="9" t="str">
        <f t="shared" ref="DC6:DW6" si="52">LEFT(TEXT(DC5,"ddd"),1)</f>
        <v>l</v>
      </c>
      <c r="DD6" s="9" t="str">
        <f t="shared" si="52"/>
        <v>m</v>
      </c>
      <c r="DE6" s="9" t="str">
        <f t="shared" si="52"/>
        <v>m</v>
      </c>
      <c r="DF6" s="9" t="str">
        <f t="shared" si="52"/>
        <v>j</v>
      </c>
      <c r="DG6" s="9" t="str">
        <f t="shared" si="52"/>
        <v>v</v>
      </c>
      <c r="DH6" s="9" t="str">
        <f t="shared" si="52"/>
        <v>s</v>
      </c>
      <c r="DI6" s="9" t="str">
        <f t="shared" si="52"/>
        <v>d</v>
      </c>
      <c r="DJ6" s="9" t="str">
        <f t="shared" si="52"/>
        <v>l</v>
      </c>
      <c r="DK6" s="9" t="str">
        <f t="shared" si="52"/>
        <v>m</v>
      </c>
      <c r="DL6" s="9" t="str">
        <f t="shared" si="52"/>
        <v>m</v>
      </c>
      <c r="DM6" s="9" t="str">
        <f t="shared" si="52"/>
        <v>j</v>
      </c>
      <c r="DN6" s="9" t="str">
        <f t="shared" si="52"/>
        <v>v</v>
      </c>
      <c r="DO6" s="9" t="str">
        <f t="shared" si="52"/>
        <v>s</v>
      </c>
      <c r="DP6" s="9" t="str">
        <f t="shared" si="52"/>
        <v>d</v>
      </c>
      <c r="DQ6" s="9" t="str">
        <f t="shared" si="52"/>
        <v>l</v>
      </c>
      <c r="DR6" s="9" t="str">
        <f t="shared" si="52"/>
        <v>m</v>
      </c>
      <c r="DS6" s="9" t="str">
        <f t="shared" si="52"/>
        <v>m</v>
      </c>
      <c r="DT6" s="9" t="str">
        <f t="shared" si="52"/>
        <v>j</v>
      </c>
      <c r="DU6" s="9" t="str">
        <f t="shared" si="52"/>
        <v>v</v>
      </c>
      <c r="DV6" s="9" t="str">
        <f t="shared" si="52"/>
        <v>s</v>
      </c>
      <c r="DW6" s="9" t="str">
        <f t="shared" si="52"/>
        <v>d</v>
      </c>
    </row>
    <row r="7" spans="1:127" ht="29.95" hidden="1" customHeight="1" thickBot="1" x14ac:dyDescent="0.35">
      <c r="A7" s="27" t="s">
        <v>5</v>
      </c>
      <c r="C7" s="30"/>
      <c r="E7"/>
      <c r="H7" t="str">
        <f>IF(OR(ISBLANK(task_start),ISBLANK(task_end)),"",task_end-task_start+1)</f>
        <v/>
      </c>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row>
    <row r="8" spans="1:127" s="3" customFormat="1" ht="29.95" customHeight="1" thickBot="1" x14ac:dyDescent="0.35">
      <c r="A8" s="28" t="s">
        <v>6</v>
      </c>
      <c r="B8" s="12" t="s">
        <v>37</v>
      </c>
      <c r="C8" s="34"/>
      <c r="D8" s="51"/>
      <c r="E8" s="59"/>
      <c r="F8" s="60"/>
      <c r="G8" s="11"/>
      <c r="H8" s="11" t="str">
        <f t="shared" ref="H8:H34" si="53">IF(OR(ISBLANK(task_start),ISBLANK(task_end)),"",task_end-task_start+1)</f>
        <v/>
      </c>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row>
    <row r="9" spans="1:127" s="3" customFormat="1" ht="29.95" customHeight="1" thickBot="1" x14ac:dyDescent="0.35">
      <c r="A9" s="28" t="s">
        <v>7</v>
      </c>
      <c r="B9" s="42" t="s">
        <v>38</v>
      </c>
      <c r="C9" s="35"/>
      <c r="D9" s="52"/>
      <c r="E9" s="61">
        <f>Project_Start</f>
        <v>43892</v>
      </c>
      <c r="F9" s="61">
        <f>E9+7</f>
        <v>43899</v>
      </c>
      <c r="G9" s="11"/>
      <c r="H9" s="11">
        <f t="shared" si="53"/>
        <v>8</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row>
    <row r="10" spans="1:127" s="3" customFormat="1" ht="29.95" customHeight="1" thickBot="1" x14ac:dyDescent="0.35">
      <c r="A10" s="28" t="s">
        <v>8</v>
      </c>
      <c r="B10" s="13" t="s">
        <v>39</v>
      </c>
      <c r="C10" s="36"/>
      <c r="D10" s="53"/>
      <c r="E10" s="62"/>
      <c r="F10" s="63"/>
      <c r="G10" s="11"/>
      <c r="H10" s="11" t="str">
        <f t="shared" si="53"/>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row>
    <row r="11" spans="1:127" s="3" customFormat="1" ht="29.95" customHeight="1" thickBot="1" x14ac:dyDescent="0.35">
      <c r="A11" s="27"/>
      <c r="B11" s="43" t="s">
        <v>53</v>
      </c>
      <c r="C11" s="37"/>
      <c r="D11" s="54"/>
      <c r="E11" s="64">
        <f>F9</f>
        <v>43899</v>
      </c>
      <c r="F11" s="64">
        <f>E11+4</f>
        <v>43903</v>
      </c>
      <c r="G11" s="11"/>
      <c r="H11" s="11">
        <f t="shared" si="53"/>
        <v>5</v>
      </c>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row>
    <row r="12" spans="1:127" s="3" customFormat="1" ht="29.95" customHeight="1" thickBot="1" x14ac:dyDescent="0.35">
      <c r="A12" s="27"/>
      <c r="B12" s="43" t="s">
        <v>54</v>
      </c>
      <c r="C12" s="37"/>
      <c r="D12" s="54"/>
      <c r="E12" s="64">
        <v>43899</v>
      </c>
      <c r="F12" s="64">
        <v>43899</v>
      </c>
      <c r="G12" s="11"/>
      <c r="H12" s="11">
        <f t="shared" si="53"/>
        <v>1</v>
      </c>
      <c r="I12" s="16"/>
      <c r="J12" s="16"/>
      <c r="K12" s="16"/>
      <c r="L12" s="16"/>
      <c r="M12" s="16"/>
      <c r="N12" s="16"/>
      <c r="O12" s="16"/>
      <c r="P12" s="16"/>
      <c r="Q12" s="16"/>
      <c r="R12" s="16"/>
      <c r="S12" s="16"/>
      <c r="T12" s="16"/>
      <c r="U12" s="17"/>
      <c r="V12" s="17"/>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row>
    <row r="13" spans="1:127" s="3" customFormat="1" ht="29.95" customHeight="1" thickBot="1" x14ac:dyDescent="0.35">
      <c r="A13" s="27"/>
      <c r="B13" s="14" t="s">
        <v>40</v>
      </c>
      <c r="C13" s="38"/>
      <c r="D13" s="55"/>
      <c r="E13" s="65"/>
      <c r="F13" s="66"/>
      <c r="G13" s="11"/>
      <c r="H13" s="11" t="str">
        <f t="shared" si="53"/>
        <v/>
      </c>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row>
    <row r="14" spans="1:127" s="3" customFormat="1" ht="29.95" customHeight="1" thickBot="1" x14ac:dyDescent="0.35">
      <c r="A14" s="28" t="s">
        <v>9</v>
      </c>
      <c r="B14" s="44" t="s">
        <v>49</v>
      </c>
      <c r="C14" s="39"/>
      <c r="D14" s="56"/>
      <c r="E14" s="67">
        <v>43913</v>
      </c>
      <c r="F14" s="67">
        <v>43918</v>
      </c>
      <c r="G14" s="11"/>
      <c r="H14" s="11">
        <f t="shared" si="53"/>
        <v>6</v>
      </c>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row>
    <row r="15" spans="1:127" s="3" customFormat="1" ht="29.95" customHeight="1" thickBot="1" x14ac:dyDescent="0.35">
      <c r="A15" s="28"/>
      <c r="B15" s="44" t="s">
        <v>45</v>
      </c>
      <c r="C15" s="39"/>
      <c r="D15" s="56"/>
      <c r="E15" s="67">
        <v>43913</v>
      </c>
      <c r="F15" s="67">
        <v>43918</v>
      </c>
      <c r="G15" s="11"/>
      <c r="H15" s="11">
        <f t="shared" si="53"/>
        <v>6</v>
      </c>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row>
    <row r="16" spans="1:127" s="3" customFormat="1" ht="29.95" customHeight="1" thickBot="1" x14ac:dyDescent="0.35">
      <c r="A16" s="27"/>
      <c r="B16" s="44" t="s">
        <v>46</v>
      </c>
      <c r="C16" s="39"/>
      <c r="D16" s="56"/>
      <c r="E16" s="67">
        <v>43913</v>
      </c>
      <c r="F16" s="67">
        <v>43918</v>
      </c>
      <c r="G16" s="11"/>
      <c r="H16" s="11">
        <f t="shared" si="53"/>
        <v>6</v>
      </c>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row>
    <row r="17" spans="1:127" s="3" customFormat="1" ht="29.95" customHeight="1" thickBot="1" x14ac:dyDescent="0.35">
      <c r="A17" s="27"/>
      <c r="B17" s="44" t="s">
        <v>47</v>
      </c>
      <c r="C17" s="39"/>
      <c r="D17" s="56"/>
      <c r="E17" s="67">
        <v>43919</v>
      </c>
      <c r="F17" s="67">
        <v>43922</v>
      </c>
      <c r="G17" s="11"/>
      <c r="H17" s="11">
        <f t="shared" si="53"/>
        <v>4</v>
      </c>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row>
    <row r="18" spans="1:127" s="3" customFormat="1" ht="29.95" customHeight="1" thickBot="1" x14ac:dyDescent="0.35">
      <c r="A18" s="27"/>
      <c r="B18" s="44" t="s">
        <v>48</v>
      </c>
      <c r="C18" s="39"/>
      <c r="D18" s="56"/>
      <c r="E18" s="67">
        <v>43919</v>
      </c>
      <c r="F18" s="67">
        <v>43922</v>
      </c>
      <c r="G18" s="11"/>
      <c r="H18" s="11">
        <f t="shared" si="53"/>
        <v>4</v>
      </c>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row>
    <row r="19" spans="1:127" s="3" customFormat="1" ht="29.95" customHeight="1" thickBot="1" x14ac:dyDescent="0.35">
      <c r="A19" s="27"/>
      <c r="B19" s="15" t="s">
        <v>41</v>
      </c>
      <c r="C19" s="40"/>
      <c r="D19" s="57"/>
      <c r="E19" s="68"/>
      <c r="F19" s="69"/>
      <c r="G19" s="11"/>
      <c r="H19" s="11" t="str">
        <f t="shared" si="53"/>
        <v/>
      </c>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row>
    <row r="20" spans="1:127" s="3" customFormat="1" ht="29.95" customHeight="1" thickBot="1" x14ac:dyDescent="0.35">
      <c r="A20" s="27" t="s">
        <v>10</v>
      </c>
      <c r="B20" s="45" t="s">
        <v>45</v>
      </c>
      <c r="C20" s="41"/>
      <c r="D20" s="58"/>
      <c r="E20" s="70">
        <v>43941</v>
      </c>
      <c r="F20" s="70">
        <v>43942</v>
      </c>
      <c r="G20" s="11"/>
      <c r="H20" s="11">
        <f t="shared" si="53"/>
        <v>2</v>
      </c>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row>
    <row r="21" spans="1:127" s="3" customFormat="1" ht="29.95" customHeight="1" thickBot="1" x14ac:dyDescent="0.35">
      <c r="A21" s="27"/>
      <c r="B21" s="45" t="s">
        <v>50</v>
      </c>
      <c r="C21" s="41"/>
      <c r="D21" s="58"/>
      <c r="E21" s="70">
        <v>43926</v>
      </c>
      <c r="F21" s="70">
        <v>43933</v>
      </c>
      <c r="G21" s="11"/>
      <c r="H21" s="11">
        <f t="shared" si="53"/>
        <v>8</v>
      </c>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row>
    <row r="22" spans="1:127" s="3" customFormat="1" ht="29.95" customHeight="1" thickBot="1" x14ac:dyDescent="0.35">
      <c r="A22" s="27"/>
      <c r="B22" s="45" t="s">
        <v>46</v>
      </c>
      <c r="C22" s="41"/>
      <c r="D22" s="58"/>
      <c r="E22" s="70">
        <v>43952</v>
      </c>
      <c r="F22" s="70">
        <v>43968</v>
      </c>
      <c r="G22" s="11"/>
      <c r="H22" s="11">
        <f t="shared" si="53"/>
        <v>17</v>
      </c>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row>
    <row r="23" spans="1:127" s="3" customFormat="1" ht="29.95" customHeight="1" thickBot="1" x14ac:dyDescent="0.35">
      <c r="A23" s="27"/>
      <c r="B23" s="45" t="s">
        <v>51</v>
      </c>
      <c r="C23" s="41"/>
      <c r="D23" s="58"/>
      <c r="E23" s="70">
        <v>43926</v>
      </c>
      <c r="F23" s="70">
        <v>43931</v>
      </c>
      <c r="G23" s="11"/>
      <c r="H23" s="11">
        <f t="shared" si="53"/>
        <v>6</v>
      </c>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row>
    <row r="24" spans="1:127" s="3" customFormat="1" ht="29.95" customHeight="1" thickBot="1" x14ac:dyDescent="0.35">
      <c r="A24" s="27"/>
      <c r="B24" s="45" t="s">
        <v>48</v>
      </c>
      <c r="C24" s="41"/>
      <c r="D24" s="58"/>
      <c r="E24" s="70">
        <f>E22</f>
        <v>43952</v>
      </c>
      <c r="F24" s="70">
        <v>43969</v>
      </c>
      <c r="G24" s="11"/>
      <c r="H24" s="11">
        <f t="shared" si="53"/>
        <v>18</v>
      </c>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row>
    <row r="25" spans="1:127" s="3" customFormat="1" ht="29.95" customHeight="1" thickBot="1" x14ac:dyDescent="0.35">
      <c r="A25" s="27"/>
      <c r="B25" s="45" t="s">
        <v>47</v>
      </c>
      <c r="C25" s="41"/>
      <c r="D25" s="58"/>
      <c r="E25" s="70">
        <f>E23</f>
        <v>43926</v>
      </c>
      <c r="F25" s="70">
        <v>43969</v>
      </c>
      <c r="G25" s="11"/>
      <c r="H25" s="11">
        <f t="shared" si="53"/>
        <v>44</v>
      </c>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row>
    <row r="26" spans="1:127" s="3" customFormat="1" ht="29.95" customHeight="1" thickBot="1" x14ac:dyDescent="0.35">
      <c r="A26" s="27" t="s">
        <v>10</v>
      </c>
      <c r="B26" s="45" t="s">
        <v>52</v>
      </c>
      <c r="C26" s="41"/>
      <c r="D26" s="58"/>
      <c r="E26" s="70">
        <v>43941</v>
      </c>
      <c r="F26" s="70">
        <v>43971</v>
      </c>
      <c r="G26" s="11"/>
      <c r="H26" s="11">
        <f t="shared" si="53"/>
        <v>31</v>
      </c>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row>
    <row r="27" spans="1:127" s="3" customFormat="1" ht="29.95" customHeight="1" thickBot="1" x14ac:dyDescent="0.35">
      <c r="A27" s="27"/>
      <c r="B27" s="71" t="s">
        <v>42</v>
      </c>
      <c r="C27" s="72"/>
      <c r="D27" s="73"/>
      <c r="E27" s="74"/>
      <c r="F27" s="75"/>
      <c r="G27" s="11"/>
      <c r="H27" s="11" t="str">
        <f t="shared" si="53"/>
        <v/>
      </c>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row>
    <row r="28" spans="1:127" s="3" customFormat="1" ht="29.95" customHeight="1" thickBot="1" x14ac:dyDescent="0.35">
      <c r="A28" s="27"/>
      <c r="B28" s="76" t="s">
        <v>55</v>
      </c>
      <c r="C28" s="77"/>
      <c r="D28" s="78"/>
      <c r="E28" s="79">
        <v>43972</v>
      </c>
      <c r="F28" s="79">
        <f>E28+5</f>
        <v>43977</v>
      </c>
      <c r="G28" s="11"/>
      <c r="H28" s="11">
        <f t="shared" si="53"/>
        <v>6</v>
      </c>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row>
    <row r="29" spans="1:127" s="3" customFormat="1" ht="29.95" customHeight="1" thickBot="1" x14ac:dyDescent="0.35">
      <c r="A29" s="27"/>
      <c r="B29" s="76" t="s">
        <v>56</v>
      </c>
      <c r="C29" s="77"/>
      <c r="D29" s="78"/>
      <c r="E29" s="79">
        <v>43972</v>
      </c>
      <c r="F29" s="79">
        <f>E29+5</f>
        <v>43977</v>
      </c>
      <c r="G29" s="11"/>
      <c r="H29" s="11">
        <f t="shared" si="53"/>
        <v>6</v>
      </c>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row>
    <row r="30" spans="1:127" s="3" customFormat="1" ht="29.95" customHeight="1" thickBot="1" x14ac:dyDescent="0.35">
      <c r="A30" s="27"/>
      <c r="B30" s="76" t="s">
        <v>57</v>
      </c>
      <c r="C30" s="77"/>
      <c r="D30" s="78"/>
      <c r="E30" s="79">
        <v>43972</v>
      </c>
      <c r="F30" s="79">
        <f>E30+5</f>
        <v>43977</v>
      </c>
      <c r="G30" s="11"/>
      <c r="H30" s="11">
        <f t="shared" si="53"/>
        <v>6</v>
      </c>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row>
    <row r="31" spans="1:127" s="3" customFormat="1" ht="29.95" customHeight="1" thickBot="1" x14ac:dyDescent="0.35">
      <c r="A31" s="27"/>
      <c r="B31" s="76" t="s">
        <v>58</v>
      </c>
      <c r="C31" s="77"/>
      <c r="D31" s="78"/>
      <c r="E31" s="79">
        <f>F30+1</f>
        <v>43978</v>
      </c>
      <c r="F31" s="79">
        <f>E31+6</f>
        <v>43984</v>
      </c>
      <c r="G31" s="11"/>
      <c r="H31" s="11">
        <f t="shared" si="53"/>
        <v>7</v>
      </c>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row>
    <row r="32" spans="1:127" s="3" customFormat="1" ht="29.95" customHeight="1" thickBot="1" x14ac:dyDescent="0.35">
      <c r="A32" s="27" t="s">
        <v>11</v>
      </c>
      <c r="B32" s="76" t="s">
        <v>59</v>
      </c>
      <c r="C32" s="77"/>
      <c r="D32" s="78"/>
      <c r="E32" s="79">
        <f>F30+1</f>
        <v>43978</v>
      </c>
      <c r="F32" s="79">
        <f>E32+6</f>
        <v>43984</v>
      </c>
      <c r="G32" s="11"/>
      <c r="H32" s="11">
        <f t="shared" si="53"/>
        <v>7</v>
      </c>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row>
    <row r="33" spans="1:127" s="3" customFormat="1" ht="29.95" customHeight="1" thickBot="1" x14ac:dyDescent="0.35">
      <c r="A33" s="28" t="s">
        <v>12</v>
      </c>
      <c r="B33" s="80" t="s">
        <v>43</v>
      </c>
      <c r="C33" s="81"/>
      <c r="D33" s="82"/>
      <c r="E33" s="83"/>
      <c r="F33" s="84"/>
      <c r="G33" s="11"/>
      <c r="H33" s="11" t="str">
        <f t="shared" si="53"/>
        <v/>
      </c>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row>
    <row r="34" spans="1:127" ht="29.95" customHeight="1" x14ac:dyDescent="0.3">
      <c r="B34" s="85" t="s">
        <v>44</v>
      </c>
      <c r="C34" s="86"/>
      <c r="D34" s="87"/>
      <c r="E34" s="88">
        <f>F32+F361</f>
        <v>43984</v>
      </c>
      <c r="F34" s="88">
        <f>E34+1</f>
        <v>43985</v>
      </c>
      <c r="G34" s="89"/>
      <c r="H34" s="89">
        <f t="shared" si="53"/>
        <v>2</v>
      </c>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c r="AL34" s="90"/>
      <c r="AM34" s="90"/>
      <c r="AN34" s="90"/>
      <c r="AO34" s="90"/>
      <c r="AP34" s="90"/>
      <c r="AQ34" s="90"/>
      <c r="AR34" s="90"/>
      <c r="AS34" s="90"/>
      <c r="AT34" s="90"/>
      <c r="AU34" s="90"/>
      <c r="AV34" s="90"/>
      <c r="AW34" s="90"/>
      <c r="AX34" s="90"/>
      <c r="AY34" s="90"/>
      <c r="AZ34" s="90"/>
      <c r="BA34" s="90"/>
      <c r="BB34" s="90"/>
      <c r="BC34" s="90"/>
      <c r="BD34" s="90"/>
      <c r="BE34" s="90"/>
      <c r="BF34" s="90"/>
      <c r="BG34" s="90"/>
      <c r="BH34" s="90"/>
      <c r="BI34" s="90"/>
      <c r="BJ34" s="90"/>
      <c r="BK34" s="90"/>
      <c r="BL34" s="90"/>
      <c r="BM34" s="90"/>
      <c r="BN34" s="90"/>
      <c r="BO34" s="90"/>
      <c r="BP34" s="90"/>
      <c r="BQ34" s="90"/>
      <c r="BR34" s="90"/>
      <c r="BS34" s="90"/>
      <c r="BT34" s="90"/>
      <c r="BU34" s="90"/>
      <c r="BV34" s="90"/>
      <c r="BW34" s="90"/>
      <c r="BX34" s="90"/>
      <c r="BY34" s="90"/>
      <c r="BZ34" s="90"/>
      <c r="CA34" s="90"/>
      <c r="CB34" s="90"/>
      <c r="CC34" s="90"/>
      <c r="CD34" s="90"/>
      <c r="CE34" s="90"/>
      <c r="CF34" s="90"/>
      <c r="CG34" s="90"/>
      <c r="CH34" s="90"/>
      <c r="CI34" s="90"/>
      <c r="CJ34" s="90"/>
      <c r="CK34" s="90"/>
      <c r="CL34" s="90"/>
      <c r="CM34" s="90"/>
      <c r="CN34" s="90"/>
      <c r="CO34" s="90"/>
      <c r="CP34" s="90"/>
      <c r="CQ34" s="90"/>
      <c r="CR34" s="90"/>
      <c r="CS34" s="90"/>
      <c r="CT34" s="90"/>
      <c r="CU34" s="90"/>
      <c r="CV34" s="90"/>
      <c r="CW34" s="90"/>
      <c r="CX34" s="90"/>
      <c r="CY34" s="90"/>
      <c r="CZ34" s="90"/>
      <c r="DA34" s="90"/>
      <c r="DB34" s="90"/>
      <c r="DC34" s="90"/>
      <c r="DD34" s="90"/>
      <c r="DE34" s="90"/>
      <c r="DF34" s="90"/>
      <c r="DG34" s="90"/>
      <c r="DH34" s="90"/>
      <c r="DI34" s="90"/>
      <c r="DJ34" s="90"/>
      <c r="DK34" s="90"/>
      <c r="DL34" s="90"/>
      <c r="DM34" s="90"/>
      <c r="DN34" s="90"/>
      <c r="DO34" s="90"/>
      <c r="DP34" s="90"/>
      <c r="DQ34" s="90"/>
      <c r="DR34" s="90"/>
      <c r="DS34" s="90"/>
      <c r="DT34" s="90"/>
      <c r="DU34" s="90"/>
      <c r="DV34" s="90"/>
      <c r="DW34" s="90"/>
    </row>
    <row r="35" spans="1:127" ht="29.95" customHeight="1" x14ac:dyDescent="0.3">
      <c r="B35" s="97"/>
      <c r="C35" s="98"/>
      <c r="D35" s="99"/>
      <c r="E35" s="100"/>
      <c r="F35" s="100"/>
      <c r="G35" s="95"/>
      <c r="H35" s="95"/>
      <c r="I35" s="96"/>
      <c r="J35" s="96"/>
      <c r="K35" s="96"/>
      <c r="L35" s="96"/>
      <c r="M35" s="96"/>
      <c r="N35" s="96"/>
      <c r="O35" s="96"/>
      <c r="P35" s="96"/>
      <c r="Q35" s="96"/>
      <c r="R35" s="96"/>
      <c r="S35" s="96"/>
      <c r="T35" s="96"/>
      <c r="U35" s="96"/>
      <c r="V35" s="96"/>
      <c r="W35" s="96"/>
      <c r="X35" s="96"/>
      <c r="Y35" s="96"/>
      <c r="Z35" s="96"/>
      <c r="AA35" s="96"/>
      <c r="AB35" s="96"/>
      <c r="AC35" s="96"/>
      <c r="AD35" s="96"/>
      <c r="AE35" s="96"/>
      <c r="AF35" s="96"/>
      <c r="AG35" s="96"/>
      <c r="AH35" s="96"/>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c r="DB35" s="96"/>
      <c r="DC35" s="96"/>
      <c r="DD35" s="96"/>
      <c r="DE35" s="96"/>
      <c r="DF35" s="96"/>
      <c r="DG35" s="96"/>
      <c r="DH35" s="96"/>
      <c r="DI35" s="96"/>
      <c r="DJ35" s="96"/>
      <c r="DK35" s="96"/>
      <c r="DL35" s="96"/>
      <c r="DM35" s="96"/>
      <c r="DN35" s="96"/>
      <c r="DO35" s="96"/>
      <c r="DP35" s="96"/>
      <c r="DQ35" s="96"/>
      <c r="DR35" s="96"/>
      <c r="DS35" s="96"/>
      <c r="DT35" s="96"/>
      <c r="DU35" s="96"/>
      <c r="DV35" s="96"/>
      <c r="DW35" s="96"/>
    </row>
    <row r="36" spans="1:127" ht="29.95" customHeight="1" x14ac:dyDescent="0.3">
      <c r="B36" s="101"/>
      <c r="C36" s="92"/>
      <c r="D36" s="93"/>
      <c r="E36" s="102"/>
      <c r="F36" s="103"/>
      <c r="G36" s="95"/>
      <c r="H36" s="95"/>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96"/>
      <c r="AN36" s="96"/>
      <c r="AO36" s="96"/>
      <c r="AP36" s="96"/>
      <c r="AQ36" s="96"/>
      <c r="AR36" s="96"/>
      <c r="AS36" s="96"/>
      <c r="AT36" s="96"/>
      <c r="AU36" s="96"/>
      <c r="AV36" s="96"/>
      <c r="AW36" s="96"/>
      <c r="AX36" s="96"/>
      <c r="AY36" s="96"/>
      <c r="AZ36" s="96"/>
      <c r="BA36" s="96"/>
      <c r="BB36" s="96"/>
      <c r="BC36" s="96"/>
      <c r="BD36" s="96"/>
      <c r="BE36" s="96"/>
      <c r="BF36" s="96"/>
      <c r="BG36" s="96"/>
      <c r="BH36" s="96"/>
      <c r="BI36" s="96"/>
      <c r="BJ36" s="96"/>
      <c r="BK36" s="96"/>
      <c r="BL36" s="96"/>
      <c r="BM36" s="96"/>
      <c r="BN36" s="96"/>
      <c r="BO36" s="96"/>
      <c r="BP36" s="96"/>
      <c r="BQ36" s="96"/>
      <c r="BR36" s="96"/>
      <c r="BS36" s="96"/>
      <c r="BT36" s="96"/>
      <c r="BU36" s="96"/>
      <c r="BV36" s="96"/>
      <c r="BW36" s="96"/>
      <c r="BX36" s="96"/>
      <c r="BY36" s="96"/>
      <c r="BZ36" s="96"/>
      <c r="CA36" s="96"/>
      <c r="CB36" s="96"/>
      <c r="CC36" s="96"/>
      <c r="CD36" s="96"/>
      <c r="CE36" s="96"/>
      <c r="CF36" s="96"/>
      <c r="CG36" s="96"/>
      <c r="CH36" s="96"/>
      <c r="CI36" s="96"/>
      <c r="CJ36" s="96"/>
      <c r="CK36" s="96"/>
      <c r="CL36" s="96"/>
      <c r="CM36" s="96"/>
      <c r="CN36" s="96"/>
      <c r="CO36" s="96"/>
      <c r="CP36" s="96"/>
      <c r="CQ36" s="96"/>
      <c r="CR36" s="96"/>
      <c r="CS36" s="96"/>
      <c r="CT36" s="96"/>
      <c r="CU36" s="96"/>
      <c r="CV36" s="96"/>
      <c r="CW36" s="96"/>
      <c r="CX36" s="96"/>
      <c r="CY36" s="96"/>
      <c r="CZ36" s="96"/>
      <c r="DA36" s="96"/>
      <c r="DB36" s="96"/>
      <c r="DC36" s="96"/>
      <c r="DD36" s="96"/>
      <c r="DE36" s="96"/>
      <c r="DF36" s="96"/>
      <c r="DG36" s="96"/>
      <c r="DH36" s="96"/>
      <c r="DI36" s="96"/>
      <c r="DJ36" s="96"/>
      <c r="DK36" s="96"/>
      <c r="DL36" s="96"/>
      <c r="DM36" s="96"/>
      <c r="DN36" s="96"/>
      <c r="DO36" s="96"/>
      <c r="DP36" s="96"/>
      <c r="DQ36" s="96"/>
      <c r="DR36" s="96"/>
      <c r="DS36" s="96"/>
      <c r="DT36" s="96"/>
      <c r="DU36" s="96"/>
      <c r="DV36" s="96"/>
      <c r="DW36" s="96"/>
    </row>
    <row r="37" spans="1:127" ht="29.95" customHeight="1" x14ac:dyDescent="0.3">
      <c r="B37" s="91"/>
      <c r="C37" s="92"/>
      <c r="D37" s="93"/>
      <c r="E37" s="94"/>
      <c r="F37" s="94"/>
      <c r="G37" s="95"/>
      <c r="H37" s="95"/>
      <c r="I37" s="96"/>
      <c r="J37" s="96"/>
      <c r="K37" s="96"/>
      <c r="L37" s="96"/>
      <c r="M37" s="96"/>
      <c r="N37" s="96"/>
      <c r="O37" s="96"/>
      <c r="P37" s="96"/>
      <c r="Q37" s="96"/>
      <c r="R37" s="96"/>
      <c r="S37" s="96"/>
      <c r="T37" s="96"/>
      <c r="U37" s="96"/>
      <c r="V37" s="96"/>
      <c r="W37" s="96"/>
      <c r="X37" s="96"/>
      <c r="Y37" s="96"/>
      <c r="Z37" s="96"/>
      <c r="AA37" s="96"/>
      <c r="AB37" s="96"/>
      <c r="AC37" s="96"/>
      <c r="AD37" s="96"/>
      <c r="AE37" s="96"/>
      <c r="AF37" s="96"/>
      <c r="AG37" s="96"/>
      <c r="AH37" s="96"/>
      <c r="AI37" s="96"/>
      <c r="AJ37" s="96"/>
      <c r="AK37" s="96"/>
      <c r="AL37" s="96"/>
      <c r="AM37" s="96"/>
      <c r="AN37" s="96"/>
      <c r="AO37" s="96"/>
      <c r="AP37" s="96"/>
      <c r="AQ37" s="96"/>
      <c r="AR37" s="96"/>
      <c r="AS37" s="96"/>
      <c r="AT37" s="96"/>
      <c r="AU37" s="96"/>
      <c r="AV37" s="96"/>
      <c r="AW37" s="96"/>
      <c r="AX37" s="96"/>
      <c r="AY37" s="96"/>
      <c r="AZ37" s="96"/>
      <c r="BA37" s="96"/>
      <c r="BB37" s="96"/>
      <c r="BC37" s="96"/>
      <c r="BD37" s="96"/>
      <c r="BE37" s="96"/>
      <c r="BF37" s="96"/>
      <c r="BG37" s="96"/>
      <c r="BH37" s="96"/>
      <c r="BI37" s="96"/>
      <c r="BJ37" s="96"/>
      <c r="BK37" s="96"/>
      <c r="BL37" s="96"/>
      <c r="BM37" s="96"/>
      <c r="BN37" s="96"/>
      <c r="BO37" s="96"/>
      <c r="BP37" s="96"/>
      <c r="BQ37" s="96"/>
      <c r="BR37" s="96"/>
      <c r="BS37" s="96"/>
      <c r="BT37" s="96"/>
      <c r="BU37" s="96"/>
      <c r="BV37" s="96"/>
      <c r="BW37" s="96"/>
      <c r="BX37" s="96"/>
      <c r="BY37" s="96"/>
      <c r="BZ37" s="96"/>
      <c r="CA37" s="96"/>
      <c r="CB37" s="96"/>
      <c r="CC37" s="96"/>
      <c r="CD37" s="96"/>
      <c r="CE37" s="96"/>
      <c r="CF37" s="96"/>
      <c r="CG37" s="96"/>
      <c r="CH37" s="96"/>
      <c r="CI37" s="96"/>
      <c r="CJ37" s="96"/>
      <c r="CK37" s="96"/>
      <c r="CL37" s="96"/>
      <c r="CM37" s="96"/>
      <c r="CN37" s="96"/>
      <c r="CO37" s="96"/>
      <c r="CP37" s="96"/>
      <c r="CQ37" s="96"/>
      <c r="CR37" s="96"/>
      <c r="CS37" s="96"/>
      <c r="CT37" s="96"/>
      <c r="CU37" s="96"/>
      <c r="CV37" s="96"/>
      <c r="CW37" s="96"/>
      <c r="CX37" s="96"/>
      <c r="CY37" s="96"/>
      <c r="CZ37" s="96"/>
      <c r="DA37" s="96"/>
      <c r="DB37" s="96"/>
      <c r="DC37" s="96"/>
      <c r="DD37" s="96"/>
      <c r="DE37" s="96"/>
      <c r="DF37" s="96"/>
      <c r="DG37" s="96"/>
      <c r="DH37" s="96"/>
      <c r="DI37" s="96"/>
      <c r="DJ37" s="96"/>
      <c r="DK37" s="96"/>
      <c r="DL37" s="96"/>
      <c r="DM37" s="96"/>
      <c r="DN37" s="96"/>
      <c r="DO37" s="96"/>
      <c r="DP37" s="96"/>
      <c r="DQ37" s="96"/>
      <c r="DR37" s="96"/>
      <c r="DS37" s="96"/>
      <c r="DT37" s="96"/>
      <c r="DU37" s="96"/>
      <c r="DV37" s="96"/>
      <c r="DW37" s="96"/>
    </row>
    <row r="38" spans="1:127" ht="29.95" customHeight="1" x14ac:dyDescent="0.3">
      <c r="B38" s="91"/>
      <c r="C38" s="92"/>
      <c r="D38" s="93"/>
      <c r="E38" s="94"/>
      <c r="F38" s="94"/>
      <c r="G38" s="95"/>
      <c r="H38" s="95"/>
      <c r="I38" s="96"/>
      <c r="J38" s="96"/>
      <c r="K38" s="96"/>
      <c r="L38" s="96"/>
      <c r="M38" s="96"/>
      <c r="N38" s="96"/>
      <c r="O38" s="96"/>
      <c r="P38" s="96"/>
      <c r="Q38" s="96"/>
      <c r="R38" s="96"/>
      <c r="S38" s="96"/>
      <c r="T38" s="96"/>
      <c r="U38" s="96"/>
      <c r="V38" s="96"/>
      <c r="W38" s="96"/>
      <c r="X38" s="96"/>
      <c r="Y38" s="96"/>
      <c r="Z38" s="96"/>
      <c r="AA38" s="96"/>
      <c r="AB38" s="96"/>
      <c r="AC38" s="96"/>
      <c r="AD38" s="96"/>
      <c r="AE38" s="96"/>
      <c r="AF38" s="96"/>
      <c r="AG38" s="96"/>
      <c r="AH38" s="96"/>
      <c r="AI38" s="96"/>
      <c r="AJ38" s="96"/>
      <c r="AK38" s="96"/>
      <c r="AL38" s="96"/>
      <c r="AM38" s="96"/>
      <c r="AN38" s="96"/>
      <c r="AO38" s="96"/>
      <c r="AP38" s="96"/>
      <c r="AQ38" s="96"/>
      <c r="AR38" s="96"/>
      <c r="AS38" s="96"/>
      <c r="AT38" s="96"/>
      <c r="AU38" s="96"/>
      <c r="AV38" s="96"/>
      <c r="AW38" s="96"/>
      <c r="AX38" s="96"/>
      <c r="AY38" s="96"/>
      <c r="AZ38" s="96"/>
      <c r="BA38" s="96"/>
      <c r="BB38" s="96"/>
      <c r="BC38" s="96"/>
      <c r="BD38" s="96"/>
      <c r="BE38" s="96"/>
      <c r="BF38" s="96"/>
      <c r="BG38" s="96"/>
      <c r="BH38" s="96"/>
      <c r="BI38" s="96"/>
      <c r="BJ38" s="96"/>
      <c r="BK38" s="96"/>
      <c r="BL38" s="96"/>
      <c r="BM38" s="96"/>
      <c r="BN38" s="96"/>
      <c r="BO38" s="96"/>
      <c r="BP38" s="96"/>
      <c r="BQ38" s="96"/>
      <c r="BR38" s="96"/>
      <c r="BS38" s="96"/>
      <c r="BT38" s="96"/>
      <c r="BU38" s="96"/>
      <c r="BV38" s="96"/>
      <c r="BW38" s="96"/>
      <c r="BX38" s="96"/>
      <c r="BY38" s="96"/>
      <c r="BZ38" s="96"/>
      <c r="CA38" s="96"/>
      <c r="CB38" s="96"/>
      <c r="CC38" s="96"/>
      <c r="CD38" s="96"/>
      <c r="CE38" s="96"/>
      <c r="CF38" s="96"/>
      <c r="CG38" s="96"/>
      <c r="CH38" s="96"/>
      <c r="CI38" s="96"/>
      <c r="CJ38" s="96"/>
      <c r="CK38" s="96"/>
      <c r="CL38" s="96"/>
      <c r="CM38" s="96"/>
      <c r="CN38" s="96"/>
      <c r="CO38" s="96"/>
      <c r="CP38" s="96"/>
      <c r="CQ38" s="96"/>
      <c r="CR38" s="96"/>
      <c r="CS38" s="96"/>
      <c r="CT38" s="96"/>
      <c r="CU38" s="96"/>
      <c r="CV38" s="96"/>
      <c r="CW38" s="96"/>
      <c r="CX38" s="96"/>
      <c r="CY38" s="96"/>
      <c r="CZ38" s="96"/>
      <c r="DA38" s="96"/>
      <c r="DB38" s="96"/>
      <c r="DC38" s="96"/>
      <c r="DD38" s="96"/>
      <c r="DE38" s="96"/>
      <c r="DF38" s="96"/>
      <c r="DG38" s="96"/>
      <c r="DH38" s="96"/>
      <c r="DI38" s="96"/>
      <c r="DJ38" s="96"/>
      <c r="DK38" s="96"/>
      <c r="DL38" s="96"/>
      <c r="DM38" s="96"/>
      <c r="DN38" s="96"/>
      <c r="DO38" s="96"/>
      <c r="DP38" s="96"/>
      <c r="DQ38" s="96"/>
      <c r="DR38" s="96"/>
      <c r="DS38" s="96"/>
      <c r="DT38" s="96"/>
      <c r="DU38" s="96"/>
      <c r="DV38" s="96"/>
      <c r="DW38" s="96"/>
    </row>
    <row r="39" spans="1:127" ht="29.95" customHeight="1" x14ac:dyDescent="0.3">
      <c r="B39" s="91"/>
      <c r="C39" s="92"/>
      <c r="D39" s="93"/>
      <c r="E39" s="94"/>
      <c r="F39" s="94"/>
      <c r="G39" s="95"/>
      <c r="H39" s="95"/>
      <c r="I39" s="96"/>
      <c r="J39" s="96"/>
      <c r="K39" s="96"/>
      <c r="L39" s="96"/>
      <c r="M39" s="96"/>
      <c r="N39" s="96"/>
      <c r="O39" s="96"/>
      <c r="P39" s="96"/>
      <c r="Q39" s="96"/>
      <c r="R39" s="96"/>
      <c r="S39" s="96"/>
      <c r="T39" s="96"/>
      <c r="U39" s="96"/>
      <c r="V39" s="96"/>
      <c r="W39" s="96"/>
      <c r="X39" s="96"/>
      <c r="Y39" s="96"/>
      <c r="Z39" s="96"/>
      <c r="AA39" s="96"/>
      <c r="AB39" s="96"/>
      <c r="AC39" s="96"/>
      <c r="AD39" s="96"/>
      <c r="AE39" s="96"/>
      <c r="AF39" s="96"/>
      <c r="AG39" s="96"/>
      <c r="AH39" s="96"/>
      <c r="AI39" s="96"/>
      <c r="AJ39" s="96"/>
      <c r="AK39" s="96"/>
      <c r="AL39" s="96"/>
      <c r="AM39" s="96"/>
      <c r="AN39" s="96"/>
      <c r="AO39" s="96"/>
      <c r="AP39" s="96"/>
      <c r="AQ39" s="96"/>
      <c r="AR39" s="96"/>
      <c r="AS39" s="96"/>
      <c r="AT39" s="96"/>
      <c r="AU39" s="96"/>
      <c r="AV39" s="96"/>
      <c r="AW39" s="96"/>
      <c r="AX39" s="96"/>
      <c r="AY39" s="96"/>
      <c r="AZ39" s="96"/>
      <c r="BA39" s="96"/>
      <c r="BB39" s="96"/>
      <c r="BC39" s="96"/>
      <c r="BD39" s="96"/>
      <c r="BE39" s="96"/>
      <c r="BF39" s="96"/>
      <c r="BG39" s="96"/>
      <c r="BH39" s="96"/>
      <c r="BI39" s="96"/>
      <c r="BJ39" s="96"/>
      <c r="BK39" s="96"/>
      <c r="BL39" s="96"/>
      <c r="BM39" s="96"/>
      <c r="BN39" s="96"/>
      <c r="BO39" s="96"/>
      <c r="BP39" s="96"/>
      <c r="BQ39" s="96"/>
      <c r="BR39" s="96"/>
      <c r="BS39" s="96"/>
      <c r="BT39" s="96"/>
      <c r="BU39" s="96"/>
      <c r="BV39" s="96"/>
      <c r="BW39" s="96"/>
      <c r="BX39" s="96"/>
      <c r="BY39" s="96"/>
      <c r="BZ39" s="96"/>
      <c r="CA39" s="96"/>
      <c r="CB39" s="96"/>
      <c r="CC39" s="96"/>
      <c r="CD39" s="96"/>
      <c r="CE39" s="96"/>
      <c r="CF39" s="96"/>
      <c r="CG39" s="96"/>
      <c r="CH39" s="96"/>
      <c r="CI39" s="96"/>
      <c r="CJ39" s="96"/>
      <c r="CK39" s="96"/>
      <c r="CL39" s="96"/>
      <c r="CM39" s="96"/>
      <c r="CN39" s="96"/>
      <c r="CO39" s="96"/>
      <c r="CP39" s="96"/>
      <c r="CQ39" s="96"/>
      <c r="CR39" s="96"/>
      <c r="CS39" s="96"/>
      <c r="CT39" s="96"/>
      <c r="CU39" s="96"/>
      <c r="CV39" s="96"/>
      <c r="CW39" s="96"/>
      <c r="CX39" s="96"/>
      <c r="CY39" s="96"/>
      <c r="CZ39" s="96"/>
      <c r="DA39" s="96"/>
      <c r="DB39" s="96"/>
      <c r="DC39" s="96"/>
      <c r="DD39" s="96"/>
      <c r="DE39" s="96"/>
      <c r="DF39" s="96"/>
      <c r="DG39" s="96"/>
      <c r="DH39" s="96"/>
      <c r="DI39" s="96"/>
      <c r="DJ39" s="96"/>
      <c r="DK39" s="96"/>
      <c r="DL39" s="96"/>
      <c r="DM39" s="96"/>
      <c r="DN39" s="96"/>
      <c r="DO39" s="96"/>
      <c r="DP39" s="96"/>
      <c r="DQ39" s="96"/>
      <c r="DR39" s="96"/>
      <c r="DS39" s="96"/>
      <c r="DT39" s="96"/>
      <c r="DU39" s="96"/>
      <c r="DV39" s="96"/>
      <c r="DW39" s="96"/>
    </row>
    <row r="40" spans="1:127" ht="29.95" customHeight="1" x14ac:dyDescent="0.3">
      <c r="B40" s="104"/>
      <c r="C40" s="104"/>
      <c r="D40" s="104"/>
      <c r="E40" s="105"/>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c r="BA40" s="104"/>
      <c r="BB40" s="104"/>
      <c r="BC40" s="104"/>
      <c r="BD40" s="104"/>
      <c r="BE40" s="104"/>
      <c r="BF40" s="104"/>
      <c r="BG40" s="104"/>
      <c r="BH40" s="104"/>
      <c r="BI40" s="104"/>
      <c r="BJ40" s="104"/>
      <c r="BK40" s="104"/>
      <c r="BL40" s="104"/>
      <c r="BM40" s="104"/>
      <c r="BN40" s="104"/>
      <c r="BO40" s="104"/>
      <c r="BP40" s="104"/>
      <c r="BQ40" s="104"/>
      <c r="BR40" s="104"/>
      <c r="BS40" s="104"/>
      <c r="BT40" s="104"/>
      <c r="BU40" s="104"/>
      <c r="BV40" s="104"/>
      <c r="BW40" s="104"/>
      <c r="BX40" s="104"/>
      <c r="BY40" s="104"/>
      <c r="BZ40" s="104"/>
      <c r="CA40" s="104"/>
      <c r="CB40" s="104"/>
      <c r="CC40" s="104"/>
      <c r="CD40" s="104"/>
      <c r="CE40" s="104"/>
      <c r="CF40" s="104"/>
      <c r="CG40" s="104"/>
      <c r="CH40" s="104"/>
      <c r="CI40" s="104"/>
      <c r="CJ40" s="104"/>
      <c r="CK40" s="104"/>
      <c r="CL40" s="104"/>
      <c r="CM40" s="104"/>
      <c r="CN40" s="104"/>
      <c r="CO40" s="104"/>
      <c r="CP40" s="104"/>
      <c r="CQ40" s="104"/>
      <c r="CR40" s="104"/>
      <c r="CS40" s="104"/>
      <c r="CT40" s="104"/>
      <c r="CU40" s="104"/>
      <c r="CV40" s="104"/>
      <c r="CW40" s="104"/>
      <c r="CX40" s="104"/>
      <c r="CY40" s="104"/>
      <c r="CZ40" s="104"/>
      <c r="DA40" s="104"/>
      <c r="DB40" s="104"/>
      <c r="DC40" s="104"/>
      <c r="DD40" s="104"/>
      <c r="DE40" s="104"/>
      <c r="DF40" s="104"/>
      <c r="DG40" s="104"/>
      <c r="DH40" s="104"/>
      <c r="DI40" s="104"/>
      <c r="DJ40" s="104"/>
      <c r="DK40" s="104"/>
      <c r="DL40" s="104"/>
      <c r="DM40" s="104"/>
      <c r="DN40" s="104"/>
      <c r="DO40" s="104"/>
      <c r="DP40" s="104"/>
      <c r="DQ40" s="104"/>
      <c r="DR40" s="104"/>
      <c r="DS40" s="104"/>
      <c r="DT40" s="104"/>
      <c r="DU40" s="104"/>
      <c r="DV40" s="104"/>
      <c r="DW40" s="104"/>
    </row>
    <row r="42" spans="1:127" ht="29.95" customHeight="1" x14ac:dyDescent="0.35">
      <c r="B42" s="106"/>
    </row>
  </sheetData>
  <mergeCells count="21">
    <mergeCell ref="DQ4:DW4"/>
    <mergeCell ref="CH4:CN4"/>
    <mergeCell ref="CO4:CU4"/>
    <mergeCell ref="CV4:DB4"/>
    <mergeCell ref="DC4:DI4"/>
    <mergeCell ref="DJ4:DP4"/>
    <mergeCell ref="C3:D3"/>
    <mergeCell ref="C4:D4"/>
    <mergeCell ref="B5:G5"/>
    <mergeCell ref="AK4:AQ4"/>
    <mergeCell ref="AR4:AX4"/>
    <mergeCell ref="E3:F3"/>
    <mergeCell ref="I4:O4"/>
    <mergeCell ref="P4:V4"/>
    <mergeCell ref="W4:AC4"/>
    <mergeCell ref="AD4:AJ4"/>
    <mergeCell ref="BM4:BS4"/>
    <mergeCell ref="BT4:BZ4"/>
    <mergeCell ref="CA4:CG4"/>
    <mergeCell ref="AY4:BE4"/>
    <mergeCell ref="BF4:BL4"/>
  </mergeCells>
  <conditionalFormatting sqref="D7:D27">
    <cfRule type="dataBar" priority="35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cfRule type="expression" dxfId="335" priority="371">
      <formula>AND(TODAY()&gt;=I$5,TODAY()&lt;J$5)</formula>
    </cfRule>
  </conditionalFormatting>
  <conditionalFormatting sqref="I7:BL27">
    <cfRule type="expression" dxfId="334" priority="365">
      <formula>AND(task_start&lt;=I$5,ROUNDDOWN((task_end-task_start+1)*task_progress,0)+task_start-1&gt;=I$5)</formula>
    </cfRule>
    <cfRule type="expression" dxfId="333" priority="366" stopIfTrue="1">
      <formula>AND(task_end&gt;=I$5,task_start&lt;J$5)</formula>
    </cfRule>
  </conditionalFormatting>
  <conditionalFormatting sqref="BM5:BS27">
    <cfRule type="expression" dxfId="332" priority="338">
      <formula>AND(TODAY()&gt;=BM$5,TODAY()&lt;BN$5)</formula>
    </cfRule>
  </conditionalFormatting>
  <conditionalFormatting sqref="BM7:BS27">
    <cfRule type="expression" dxfId="331" priority="336">
      <formula>AND(task_start&lt;=BM$5,ROUNDDOWN((task_end-task_start+1)*task_progress,0)+task_start-1&gt;=BM$5)</formula>
    </cfRule>
    <cfRule type="expression" dxfId="330" priority="337" stopIfTrue="1">
      <formula>AND(task_end&gt;=BM$5,task_start&lt;BN$5)</formula>
    </cfRule>
  </conditionalFormatting>
  <conditionalFormatting sqref="BT5:BZ27">
    <cfRule type="expression" dxfId="329" priority="335">
      <formula>AND(TODAY()&gt;=BT$5,TODAY()&lt;BU$5)</formula>
    </cfRule>
  </conditionalFormatting>
  <conditionalFormatting sqref="BT7:BZ27">
    <cfRule type="expression" dxfId="328" priority="333">
      <formula>AND(task_start&lt;=BT$5,ROUNDDOWN((task_end-task_start+1)*task_progress,0)+task_start-1&gt;=BT$5)</formula>
    </cfRule>
    <cfRule type="expression" dxfId="327" priority="334" stopIfTrue="1">
      <formula>AND(task_end&gt;=BT$5,task_start&lt;BU$5)</formula>
    </cfRule>
  </conditionalFormatting>
  <conditionalFormatting sqref="CA5:CG27">
    <cfRule type="expression" dxfId="326" priority="332">
      <formula>AND(TODAY()&gt;=CA$5,TODAY()&lt;CB$5)</formula>
    </cfRule>
  </conditionalFormatting>
  <conditionalFormatting sqref="CA7:CG27">
    <cfRule type="expression" dxfId="325" priority="330">
      <formula>AND(task_start&lt;=CA$5,ROUNDDOWN((task_end-task_start+1)*task_progress,0)+task_start-1&gt;=CA$5)</formula>
    </cfRule>
    <cfRule type="expression" dxfId="324" priority="331" stopIfTrue="1">
      <formula>AND(task_end&gt;=CA$5,task_start&lt;CB$5)</formula>
    </cfRule>
  </conditionalFormatting>
  <conditionalFormatting sqref="CH5:DB27">
    <cfRule type="expression" dxfId="323" priority="329">
      <formula>AND(TODAY()&gt;=CH$5,TODAY()&lt;CI$5)</formula>
    </cfRule>
  </conditionalFormatting>
  <conditionalFormatting sqref="CH7:DB27">
    <cfRule type="expression" dxfId="322" priority="327">
      <formula>AND(task_start&lt;=CH$5,ROUNDDOWN((task_end-task_start+1)*task_progress,0)+task_start-1&gt;=CH$5)</formula>
    </cfRule>
    <cfRule type="expression" dxfId="321" priority="328" stopIfTrue="1">
      <formula>AND(task_end&gt;=CH$5,task_start&lt;CI$5)</formula>
    </cfRule>
  </conditionalFormatting>
  <conditionalFormatting sqref="DC5:DI27">
    <cfRule type="expression" dxfId="320" priority="326">
      <formula>AND(TODAY()&gt;=DC$5,TODAY()&lt;DD$5)</formula>
    </cfRule>
  </conditionalFormatting>
  <conditionalFormatting sqref="DC7:DI27">
    <cfRule type="expression" dxfId="319" priority="324">
      <formula>AND(task_start&lt;=DC$5,ROUNDDOWN((task_end-task_start+1)*task_progress,0)+task_start-1&gt;=DC$5)</formula>
    </cfRule>
    <cfRule type="expression" dxfId="318" priority="325" stopIfTrue="1">
      <formula>AND(task_end&gt;=DC$5,task_start&lt;DD$5)</formula>
    </cfRule>
  </conditionalFormatting>
  <conditionalFormatting sqref="DJ5:DP27">
    <cfRule type="expression" dxfId="317" priority="323">
      <formula>AND(TODAY()&gt;=DJ$5,TODAY()&lt;DK$5)</formula>
    </cfRule>
  </conditionalFormatting>
  <conditionalFormatting sqref="DJ7:DP27">
    <cfRule type="expression" dxfId="316" priority="321">
      <formula>AND(task_start&lt;=DJ$5,ROUNDDOWN((task_end-task_start+1)*task_progress,0)+task_start-1&gt;=DJ$5)</formula>
    </cfRule>
    <cfRule type="expression" dxfId="315" priority="322" stopIfTrue="1">
      <formula>AND(task_end&gt;=DJ$5,task_start&lt;DK$5)</formula>
    </cfRule>
  </conditionalFormatting>
  <conditionalFormatting sqref="DQ5:DW27">
    <cfRule type="expression" dxfId="314" priority="320">
      <formula>AND(TODAY()&gt;=DQ$5,TODAY()&lt;DR$5)</formula>
    </cfRule>
  </conditionalFormatting>
  <conditionalFormatting sqref="DQ7:DW27">
    <cfRule type="expression" dxfId="313" priority="318">
      <formula>AND(task_start&lt;=DQ$5,ROUNDDOWN((task_end-task_start+1)*task_progress,0)+task_start-1&gt;=DQ$5)</formula>
    </cfRule>
    <cfRule type="expression" dxfId="312" priority="319" stopIfTrue="1">
      <formula>AND(task_end&gt;=DQ$5,task_start&lt;DR$5)</formula>
    </cfRule>
  </conditionalFormatting>
  <conditionalFormatting sqref="D27:D39">
    <cfRule type="dataBar" priority="314">
      <dataBar>
        <cfvo type="num" val="0"/>
        <cfvo type="num" val="1"/>
        <color theme="0" tint="-0.249977111117893"/>
      </dataBar>
      <extLst>
        <ext xmlns:x14="http://schemas.microsoft.com/office/spreadsheetml/2009/9/main" uri="{B025F937-C7B1-47D3-B67F-A62EFF666E3E}">
          <x14:id>{273DBAD5-62AC-4C29-B6EC-E5365FD0FC94}</x14:id>
        </ext>
      </extLst>
    </cfRule>
  </conditionalFormatting>
  <conditionalFormatting sqref="I27:BL39">
    <cfRule type="expression" dxfId="311" priority="317">
      <formula>AND(TODAY()&gt;=I$5,TODAY()&lt;J$5)</formula>
    </cfRule>
  </conditionalFormatting>
  <conditionalFormatting sqref="I27:BL39">
    <cfRule type="expression" dxfId="310" priority="315">
      <formula>AND(task_start&lt;=I$5,ROUNDDOWN((task_end-task_start+1)*task_progress,0)+task_start-1&gt;=I$5)</formula>
    </cfRule>
    <cfRule type="expression" dxfId="309" priority="316" stopIfTrue="1">
      <formula>AND(task_end&gt;=I$5,task_start&lt;J$5)</formula>
    </cfRule>
  </conditionalFormatting>
  <conditionalFormatting sqref="BM27:BS39">
    <cfRule type="expression" dxfId="308" priority="313">
      <formula>AND(TODAY()&gt;=BM$5,TODAY()&lt;BN$5)</formula>
    </cfRule>
  </conditionalFormatting>
  <conditionalFormatting sqref="BM27:BS39">
    <cfRule type="expression" dxfId="307" priority="311">
      <formula>AND(task_start&lt;=BM$5,ROUNDDOWN((task_end-task_start+1)*task_progress,0)+task_start-1&gt;=BM$5)</formula>
    </cfRule>
    <cfRule type="expression" dxfId="306" priority="312" stopIfTrue="1">
      <formula>AND(task_end&gt;=BM$5,task_start&lt;BN$5)</formula>
    </cfRule>
  </conditionalFormatting>
  <conditionalFormatting sqref="BT27:BZ39">
    <cfRule type="expression" dxfId="305" priority="310">
      <formula>AND(TODAY()&gt;=BT$5,TODAY()&lt;BU$5)</formula>
    </cfRule>
  </conditionalFormatting>
  <conditionalFormatting sqref="BT27:BZ39">
    <cfRule type="expression" dxfId="304" priority="308">
      <formula>AND(task_start&lt;=BT$5,ROUNDDOWN((task_end-task_start+1)*task_progress,0)+task_start-1&gt;=BT$5)</formula>
    </cfRule>
    <cfRule type="expression" dxfId="303" priority="309" stopIfTrue="1">
      <formula>AND(task_end&gt;=BT$5,task_start&lt;BU$5)</formula>
    </cfRule>
  </conditionalFormatting>
  <conditionalFormatting sqref="CA27:CG39">
    <cfRule type="expression" dxfId="302" priority="307">
      <formula>AND(TODAY()&gt;=CA$5,TODAY()&lt;CB$5)</formula>
    </cfRule>
  </conditionalFormatting>
  <conditionalFormatting sqref="CA27:CG39">
    <cfRule type="expression" dxfId="301" priority="305">
      <formula>AND(task_start&lt;=CA$5,ROUNDDOWN((task_end-task_start+1)*task_progress,0)+task_start-1&gt;=CA$5)</formula>
    </cfRule>
    <cfRule type="expression" dxfId="300" priority="306" stopIfTrue="1">
      <formula>AND(task_end&gt;=CA$5,task_start&lt;CB$5)</formula>
    </cfRule>
  </conditionalFormatting>
  <conditionalFormatting sqref="CH27:DB39">
    <cfRule type="expression" dxfId="299" priority="304">
      <formula>AND(TODAY()&gt;=CH$5,TODAY()&lt;CI$5)</formula>
    </cfRule>
  </conditionalFormatting>
  <conditionalFormatting sqref="CH27:DB39">
    <cfRule type="expression" dxfId="298" priority="302">
      <formula>AND(task_start&lt;=CH$5,ROUNDDOWN((task_end-task_start+1)*task_progress,0)+task_start-1&gt;=CH$5)</formula>
    </cfRule>
    <cfRule type="expression" dxfId="297" priority="303" stopIfTrue="1">
      <formula>AND(task_end&gt;=CH$5,task_start&lt;CI$5)</formula>
    </cfRule>
  </conditionalFormatting>
  <conditionalFormatting sqref="DC27:DI39">
    <cfRule type="expression" dxfId="296" priority="301">
      <formula>AND(TODAY()&gt;=DC$5,TODAY()&lt;DD$5)</formula>
    </cfRule>
  </conditionalFormatting>
  <conditionalFormatting sqref="DC27:DI39">
    <cfRule type="expression" dxfId="295" priority="299">
      <formula>AND(task_start&lt;=DC$5,ROUNDDOWN((task_end-task_start+1)*task_progress,0)+task_start-1&gt;=DC$5)</formula>
    </cfRule>
    <cfRule type="expression" dxfId="294" priority="300" stopIfTrue="1">
      <formula>AND(task_end&gt;=DC$5,task_start&lt;DD$5)</formula>
    </cfRule>
  </conditionalFormatting>
  <conditionalFormatting sqref="DJ27:DP39">
    <cfRule type="expression" dxfId="293" priority="298">
      <formula>AND(TODAY()&gt;=DJ$5,TODAY()&lt;DK$5)</formula>
    </cfRule>
  </conditionalFormatting>
  <conditionalFormatting sqref="DJ27:DP39">
    <cfRule type="expression" dxfId="292" priority="296">
      <formula>AND(task_start&lt;=DJ$5,ROUNDDOWN((task_end-task_start+1)*task_progress,0)+task_start-1&gt;=DJ$5)</formula>
    </cfRule>
    <cfRule type="expression" dxfId="291" priority="297" stopIfTrue="1">
      <formula>AND(task_end&gt;=DJ$5,task_start&lt;DK$5)</formula>
    </cfRule>
  </conditionalFormatting>
  <conditionalFormatting sqref="DQ27:DW39">
    <cfRule type="expression" dxfId="290" priority="295">
      <formula>AND(TODAY()&gt;=DQ$5,TODAY()&lt;DR$5)</formula>
    </cfRule>
  </conditionalFormatting>
  <conditionalFormatting sqref="DQ27:DW39">
    <cfRule type="expression" dxfId="289" priority="293">
      <formula>AND(task_start&lt;=DQ$5,ROUNDDOWN((task_end-task_start+1)*task_progress,0)+task_start-1&gt;=DQ$5)</formula>
    </cfRule>
    <cfRule type="expression" dxfId="288" priority="294" stopIfTrue="1">
      <formula>AND(task_end&gt;=DQ$5,task_start&lt;DR$5)</formula>
    </cfRule>
  </conditionalFormatting>
  <conditionalFormatting sqref="I35:BL35">
    <cfRule type="expression" dxfId="287" priority="292">
      <formula>AND(TODAY()&gt;=I$5,TODAY()&lt;J$5)</formula>
    </cfRule>
  </conditionalFormatting>
  <conditionalFormatting sqref="I35:BL35">
    <cfRule type="expression" dxfId="286" priority="290">
      <formula>AND(task_start&lt;=I$5,ROUNDDOWN((task_end-task_start+1)*task_progress,0)+task_start-1&gt;=I$5)</formula>
    </cfRule>
    <cfRule type="expression" dxfId="285" priority="291" stopIfTrue="1">
      <formula>AND(task_end&gt;=I$5,task_start&lt;J$5)</formula>
    </cfRule>
  </conditionalFormatting>
  <conditionalFormatting sqref="BM35:BS35">
    <cfRule type="expression" dxfId="284" priority="289">
      <formula>AND(TODAY()&gt;=BM$5,TODAY()&lt;BN$5)</formula>
    </cfRule>
  </conditionalFormatting>
  <conditionalFormatting sqref="BM35:BS35">
    <cfRule type="expression" dxfId="283" priority="287">
      <formula>AND(task_start&lt;=BM$5,ROUNDDOWN((task_end-task_start+1)*task_progress,0)+task_start-1&gt;=BM$5)</formula>
    </cfRule>
    <cfRule type="expression" dxfId="282" priority="288" stopIfTrue="1">
      <formula>AND(task_end&gt;=BM$5,task_start&lt;BN$5)</formula>
    </cfRule>
  </conditionalFormatting>
  <conditionalFormatting sqref="BT35:BZ35">
    <cfRule type="expression" dxfId="281" priority="286">
      <formula>AND(TODAY()&gt;=BT$5,TODAY()&lt;BU$5)</formula>
    </cfRule>
  </conditionalFormatting>
  <conditionalFormatting sqref="BT35:BZ35">
    <cfRule type="expression" dxfId="280" priority="284">
      <formula>AND(task_start&lt;=BT$5,ROUNDDOWN((task_end-task_start+1)*task_progress,0)+task_start-1&gt;=BT$5)</formula>
    </cfRule>
    <cfRule type="expression" dxfId="279" priority="285" stopIfTrue="1">
      <formula>AND(task_end&gt;=BT$5,task_start&lt;BU$5)</formula>
    </cfRule>
  </conditionalFormatting>
  <conditionalFormatting sqref="CA35:CG35">
    <cfRule type="expression" dxfId="278" priority="283">
      <formula>AND(TODAY()&gt;=CA$5,TODAY()&lt;CB$5)</formula>
    </cfRule>
  </conditionalFormatting>
  <conditionalFormatting sqref="CA35:CG35">
    <cfRule type="expression" dxfId="277" priority="281">
      <formula>AND(task_start&lt;=CA$5,ROUNDDOWN((task_end-task_start+1)*task_progress,0)+task_start-1&gt;=CA$5)</formula>
    </cfRule>
    <cfRule type="expression" dxfId="276" priority="282" stopIfTrue="1">
      <formula>AND(task_end&gt;=CA$5,task_start&lt;CB$5)</formula>
    </cfRule>
  </conditionalFormatting>
  <conditionalFormatting sqref="CH35:DB35">
    <cfRule type="expression" dxfId="275" priority="280">
      <formula>AND(TODAY()&gt;=CH$5,TODAY()&lt;CI$5)</formula>
    </cfRule>
  </conditionalFormatting>
  <conditionalFormatting sqref="CH35:DB35">
    <cfRule type="expression" dxfId="274" priority="278">
      <formula>AND(task_start&lt;=CH$5,ROUNDDOWN((task_end-task_start+1)*task_progress,0)+task_start-1&gt;=CH$5)</formula>
    </cfRule>
    <cfRule type="expression" dxfId="273" priority="279" stopIfTrue="1">
      <formula>AND(task_end&gt;=CH$5,task_start&lt;CI$5)</formula>
    </cfRule>
  </conditionalFormatting>
  <conditionalFormatting sqref="DC35:DI35">
    <cfRule type="expression" dxfId="272" priority="277">
      <formula>AND(TODAY()&gt;=DC$5,TODAY()&lt;DD$5)</formula>
    </cfRule>
  </conditionalFormatting>
  <conditionalFormatting sqref="DC35:DI35">
    <cfRule type="expression" dxfId="271" priority="275">
      <formula>AND(task_start&lt;=DC$5,ROUNDDOWN((task_end-task_start+1)*task_progress,0)+task_start-1&gt;=DC$5)</formula>
    </cfRule>
    <cfRule type="expression" dxfId="270" priority="276" stopIfTrue="1">
      <formula>AND(task_end&gt;=DC$5,task_start&lt;DD$5)</formula>
    </cfRule>
  </conditionalFormatting>
  <conditionalFormatting sqref="DJ35:DP35">
    <cfRule type="expression" dxfId="269" priority="274">
      <formula>AND(TODAY()&gt;=DJ$5,TODAY()&lt;DK$5)</formula>
    </cfRule>
  </conditionalFormatting>
  <conditionalFormatting sqref="DJ35:DP35">
    <cfRule type="expression" dxfId="268" priority="272">
      <formula>AND(task_start&lt;=DJ$5,ROUNDDOWN((task_end-task_start+1)*task_progress,0)+task_start-1&gt;=DJ$5)</formula>
    </cfRule>
    <cfRule type="expression" dxfId="267" priority="273" stopIfTrue="1">
      <formula>AND(task_end&gt;=DJ$5,task_start&lt;DK$5)</formula>
    </cfRule>
  </conditionalFormatting>
  <conditionalFormatting sqref="DQ35:DW35">
    <cfRule type="expression" dxfId="266" priority="271">
      <formula>AND(TODAY()&gt;=DQ$5,TODAY()&lt;DR$5)</formula>
    </cfRule>
  </conditionalFormatting>
  <conditionalFormatting sqref="DQ35:DW35">
    <cfRule type="expression" dxfId="265" priority="269">
      <formula>AND(task_start&lt;=DQ$5,ROUNDDOWN((task_end-task_start+1)*task_progress,0)+task_start-1&gt;=DQ$5)</formula>
    </cfRule>
    <cfRule type="expression" dxfId="264" priority="270" stopIfTrue="1">
      <formula>AND(task_end&gt;=DQ$5,task_start&lt;DR$5)</formula>
    </cfRule>
  </conditionalFormatting>
  <conditionalFormatting sqref="I36:BL36">
    <cfRule type="expression" dxfId="263" priority="268">
      <formula>AND(TODAY()&gt;=I$5,TODAY()&lt;J$5)</formula>
    </cfRule>
  </conditionalFormatting>
  <conditionalFormatting sqref="I36:BL36">
    <cfRule type="expression" dxfId="262" priority="266">
      <formula>AND(task_start&lt;=I$5,ROUNDDOWN((task_end-task_start+1)*task_progress,0)+task_start-1&gt;=I$5)</formula>
    </cfRule>
    <cfRule type="expression" dxfId="261" priority="267" stopIfTrue="1">
      <formula>AND(task_end&gt;=I$5,task_start&lt;J$5)</formula>
    </cfRule>
  </conditionalFormatting>
  <conditionalFormatting sqref="BM36:BS36">
    <cfRule type="expression" dxfId="260" priority="265">
      <formula>AND(TODAY()&gt;=BM$5,TODAY()&lt;BN$5)</formula>
    </cfRule>
  </conditionalFormatting>
  <conditionalFormatting sqref="BM36:BS36">
    <cfRule type="expression" dxfId="259" priority="263">
      <formula>AND(task_start&lt;=BM$5,ROUNDDOWN((task_end-task_start+1)*task_progress,0)+task_start-1&gt;=BM$5)</formula>
    </cfRule>
    <cfRule type="expression" dxfId="258" priority="264" stopIfTrue="1">
      <formula>AND(task_end&gt;=BM$5,task_start&lt;BN$5)</formula>
    </cfRule>
  </conditionalFormatting>
  <conditionalFormatting sqref="BT36:BZ36">
    <cfRule type="expression" dxfId="257" priority="262">
      <formula>AND(TODAY()&gt;=BT$5,TODAY()&lt;BU$5)</formula>
    </cfRule>
  </conditionalFormatting>
  <conditionalFormatting sqref="BT36:BZ36">
    <cfRule type="expression" dxfId="256" priority="260">
      <formula>AND(task_start&lt;=BT$5,ROUNDDOWN((task_end-task_start+1)*task_progress,0)+task_start-1&gt;=BT$5)</formula>
    </cfRule>
    <cfRule type="expression" dxfId="255" priority="261" stopIfTrue="1">
      <formula>AND(task_end&gt;=BT$5,task_start&lt;BU$5)</formula>
    </cfRule>
  </conditionalFormatting>
  <conditionalFormatting sqref="CA36:CG36">
    <cfRule type="expression" dxfId="254" priority="259">
      <formula>AND(TODAY()&gt;=CA$5,TODAY()&lt;CB$5)</formula>
    </cfRule>
  </conditionalFormatting>
  <conditionalFormatting sqref="CA36:CG36">
    <cfRule type="expression" dxfId="253" priority="257">
      <formula>AND(task_start&lt;=CA$5,ROUNDDOWN((task_end-task_start+1)*task_progress,0)+task_start-1&gt;=CA$5)</formula>
    </cfRule>
    <cfRule type="expression" dxfId="252" priority="258" stopIfTrue="1">
      <formula>AND(task_end&gt;=CA$5,task_start&lt;CB$5)</formula>
    </cfRule>
  </conditionalFormatting>
  <conditionalFormatting sqref="CH36:DB36">
    <cfRule type="expression" dxfId="251" priority="256">
      <formula>AND(TODAY()&gt;=CH$5,TODAY()&lt;CI$5)</formula>
    </cfRule>
  </conditionalFormatting>
  <conditionalFormatting sqref="CH36:DB36">
    <cfRule type="expression" dxfId="250" priority="254">
      <formula>AND(task_start&lt;=CH$5,ROUNDDOWN((task_end-task_start+1)*task_progress,0)+task_start-1&gt;=CH$5)</formula>
    </cfRule>
    <cfRule type="expression" dxfId="249" priority="255" stopIfTrue="1">
      <formula>AND(task_end&gt;=CH$5,task_start&lt;CI$5)</formula>
    </cfRule>
  </conditionalFormatting>
  <conditionalFormatting sqref="DC36:DI36">
    <cfRule type="expression" dxfId="248" priority="253">
      <formula>AND(TODAY()&gt;=DC$5,TODAY()&lt;DD$5)</formula>
    </cfRule>
  </conditionalFormatting>
  <conditionalFormatting sqref="DC36:DI36">
    <cfRule type="expression" dxfId="247" priority="251">
      <formula>AND(task_start&lt;=DC$5,ROUNDDOWN((task_end-task_start+1)*task_progress,0)+task_start-1&gt;=DC$5)</formula>
    </cfRule>
    <cfRule type="expression" dxfId="246" priority="252" stopIfTrue="1">
      <formula>AND(task_end&gt;=DC$5,task_start&lt;DD$5)</formula>
    </cfRule>
  </conditionalFormatting>
  <conditionalFormatting sqref="DJ36:DP36">
    <cfRule type="expression" dxfId="245" priority="250">
      <formula>AND(TODAY()&gt;=DJ$5,TODAY()&lt;DK$5)</formula>
    </cfRule>
  </conditionalFormatting>
  <conditionalFormatting sqref="DJ36:DP36">
    <cfRule type="expression" dxfId="244" priority="248">
      <formula>AND(task_start&lt;=DJ$5,ROUNDDOWN((task_end-task_start+1)*task_progress,0)+task_start-1&gt;=DJ$5)</formula>
    </cfRule>
    <cfRule type="expression" dxfId="243" priority="249" stopIfTrue="1">
      <formula>AND(task_end&gt;=DJ$5,task_start&lt;DK$5)</formula>
    </cfRule>
  </conditionalFormatting>
  <conditionalFormatting sqref="DQ36:DW36">
    <cfRule type="expression" dxfId="242" priority="247">
      <formula>AND(TODAY()&gt;=DQ$5,TODAY()&lt;DR$5)</formula>
    </cfRule>
  </conditionalFormatting>
  <conditionalFormatting sqref="DQ36:DW36">
    <cfRule type="expression" dxfId="241" priority="245">
      <formula>AND(task_start&lt;=DQ$5,ROUNDDOWN((task_end-task_start+1)*task_progress,0)+task_start-1&gt;=DQ$5)</formula>
    </cfRule>
    <cfRule type="expression" dxfId="240" priority="246" stopIfTrue="1">
      <formula>AND(task_end&gt;=DQ$5,task_start&lt;DR$5)</formula>
    </cfRule>
  </conditionalFormatting>
  <conditionalFormatting sqref="D28">
    <cfRule type="dataBar" priority="241">
      <dataBar>
        <cfvo type="num" val="0"/>
        <cfvo type="num" val="1"/>
        <color theme="0" tint="-0.249977111117893"/>
      </dataBar>
      <extLst>
        <ext xmlns:x14="http://schemas.microsoft.com/office/spreadsheetml/2009/9/main" uri="{B025F937-C7B1-47D3-B67F-A62EFF666E3E}">
          <x14:id>{98929457-D4E6-47E6-8B6D-647164678034}</x14:id>
        </ext>
      </extLst>
    </cfRule>
  </conditionalFormatting>
  <conditionalFormatting sqref="I28:BL28">
    <cfRule type="expression" dxfId="239" priority="244">
      <formula>AND(TODAY()&gt;=I$5,TODAY()&lt;J$5)</formula>
    </cfRule>
  </conditionalFormatting>
  <conditionalFormatting sqref="I28:BL28">
    <cfRule type="expression" dxfId="238" priority="242">
      <formula>AND(task_start&lt;=I$5,ROUNDDOWN((task_end-task_start+1)*task_progress,0)+task_start-1&gt;=I$5)</formula>
    </cfRule>
    <cfRule type="expression" dxfId="237" priority="243" stopIfTrue="1">
      <formula>AND(task_end&gt;=I$5,task_start&lt;J$5)</formula>
    </cfRule>
  </conditionalFormatting>
  <conditionalFormatting sqref="BM28:BS28">
    <cfRule type="expression" dxfId="236" priority="240">
      <formula>AND(TODAY()&gt;=BM$5,TODAY()&lt;BN$5)</formula>
    </cfRule>
  </conditionalFormatting>
  <conditionalFormatting sqref="BM28:BS28">
    <cfRule type="expression" dxfId="235" priority="238">
      <formula>AND(task_start&lt;=BM$5,ROUNDDOWN((task_end-task_start+1)*task_progress,0)+task_start-1&gt;=BM$5)</formula>
    </cfRule>
    <cfRule type="expression" dxfId="234" priority="239" stopIfTrue="1">
      <formula>AND(task_end&gt;=BM$5,task_start&lt;BN$5)</formula>
    </cfRule>
  </conditionalFormatting>
  <conditionalFormatting sqref="BT28:BZ28">
    <cfRule type="expression" dxfId="233" priority="237">
      <formula>AND(TODAY()&gt;=BT$5,TODAY()&lt;BU$5)</formula>
    </cfRule>
  </conditionalFormatting>
  <conditionalFormatting sqref="BT28:BZ28">
    <cfRule type="expression" dxfId="232" priority="235">
      <formula>AND(task_start&lt;=BT$5,ROUNDDOWN((task_end-task_start+1)*task_progress,0)+task_start-1&gt;=BT$5)</formula>
    </cfRule>
    <cfRule type="expression" dxfId="231" priority="236" stopIfTrue="1">
      <formula>AND(task_end&gt;=BT$5,task_start&lt;BU$5)</formula>
    </cfRule>
  </conditionalFormatting>
  <conditionalFormatting sqref="CA28:CG28">
    <cfRule type="expression" dxfId="230" priority="234">
      <formula>AND(TODAY()&gt;=CA$5,TODAY()&lt;CB$5)</formula>
    </cfRule>
  </conditionalFormatting>
  <conditionalFormatting sqref="CA28:CG28">
    <cfRule type="expression" dxfId="229" priority="232">
      <formula>AND(task_start&lt;=CA$5,ROUNDDOWN((task_end-task_start+1)*task_progress,0)+task_start-1&gt;=CA$5)</formula>
    </cfRule>
    <cfRule type="expression" dxfId="228" priority="233" stopIfTrue="1">
      <formula>AND(task_end&gt;=CA$5,task_start&lt;CB$5)</formula>
    </cfRule>
  </conditionalFormatting>
  <conditionalFormatting sqref="CH28:DB28">
    <cfRule type="expression" dxfId="227" priority="231">
      <formula>AND(TODAY()&gt;=CH$5,TODAY()&lt;CI$5)</formula>
    </cfRule>
  </conditionalFormatting>
  <conditionalFormatting sqref="CH28:DB28">
    <cfRule type="expression" dxfId="226" priority="229">
      <formula>AND(task_start&lt;=CH$5,ROUNDDOWN((task_end-task_start+1)*task_progress,0)+task_start-1&gt;=CH$5)</formula>
    </cfRule>
    <cfRule type="expression" dxfId="225" priority="230" stopIfTrue="1">
      <formula>AND(task_end&gt;=CH$5,task_start&lt;CI$5)</formula>
    </cfRule>
  </conditionalFormatting>
  <conditionalFormatting sqref="DC28:DI28">
    <cfRule type="expression" dxfId="224" priority="228">
      <formula>AND(TODAY()&gt;=DC$5,TODAY()&lt;DD$5)</formula>
    </cfRule>
  </conditionalFormatting>
  <conditionalFormatting sqref="DC28:DI28">
    <cfRule type="expression" dxfId="223" priority="226">
      <formula>AND(task_start&lt;=DC$5,ROUNDDOWN((task_end-task_start+1)*task_progress,0)+task_start-1&gt;=DC$5)</formula>
    </cfRule>
    <cfRule type="expression" dxfId="222" priority="227" stopIfTrue="1">
      <formula>AND(task_end&gt;=DC$5,task_start&lt;DD$5)</formula>
    </cfRule>
  </conditionalFormatting>
  <conditionalFormatting sqref="DJ28:DP28">
    <cfRule type="expression" dxfId="221" priority="225">
      <formula>AND(TODAY()&gt;=DJ$5,TODAY()&lt;DK$5)</formula>
    </cfRule>
  </conditionalFormatting>
  <conditionalFormatting sqref="DJ28:DP28">
    <cfRule type="expression" dxfId="220" priority="223">
      <formula>AND(task_start&lt;=DJ$5,ROUNDDOWN((task_end-task_start+1)*task_progress,0)+task_start-1&gt;=DJ$5)</formula>
    </cfRule>
    <cfRule type="expression" dxfId="219" priority="224" stopIfTrue="1">
      <formula>AND(task_end&gt;=DJ$5,task_start&lt;DK$5)</formula>
    </cfRule>
  </conditionalFormatting>
  <conditionalFormatting sqref="DQ28:DW28">
    <cfRule type="expression" dxfId="218" priority="222">
      <formula>AND(TODAY()&gt;=DQ$5,TODAY()&lt;DR$5)</formula>
    </cfRule>
  </conditionalFormatting>
  <conditionalFormatting sqref="DQ28:DW28">
    <cfRule type="expression" dxfId="217" priority="220">
      <formula>AND(task_start&lt;=DQ$5,ROUNDDOWN((task_end-task_start+1)*task_progress,0)+task_start-1&gt;=DQ$5)</formula>
    </cfRule>
    <cfRule type="expression" dxfId="216" priority="221" stopIfTrue="1">
      <formula>AND(task_end&gt;=DQ$5,task_start&lt;DR$5)</formula>
    </cfRule>
  </conditionalFormatting>
  <conditionalFormatting sqref="I36:BL36">
    <cfRule type="expression" dxfId="215" priority="219">
      <formula>AND(TODAY()&gt;=I$5,TODAY()&lt;J$5)</formula>
    </cfRule>
  </conditionalFormatting>
  <conditionalFormatting sqref="I36:BL36">
    <cfRule type="expression" dxfId="214" priority="217">
      <formula>AND(task_start&lt;=I$5,ROUNDDOWN((task_end-task_start+1)*task_progress,0)+task_start-1&gt;=I$5)</formula>
    </cfRule>
    <cfRule type="expression" dxfId="213" priority="218" stopIfTrue="1">
      <formula>AND(task_end&gt;=I$5,task_start&lt;J$5)</formula>
    </cfRule>
  </conditionalFormatting>
  <conditionalFormatting sqref="BM36:BS36">
    <cfRule type="expression" dxfId="212" priority="216">
      <formula>AND(TODAY()&gt;=BM$5,TODAY()&lt;BN$5)</formula>
    </cfRule>
  </conditionalFormatting>
  <conditionalFormatting sqref="BM36:BS36">
    <cfRule type="expression" dxfId="211" priority="214">
      <formula>AND(task_start&lt;=BM$5,ROUNDDOWN((task_end-task_start+1)*task_progress,0)+task_start-1&gt;=BM$5)</formula>
    </cfRule>
    <cfRule type="expression" dxfId="210" priority="215" stopIfTrue="1">
      <formula>AND(task_end&gt;=BM$5,task_start&lt;BN$5)</formula>
    </cfRule>
  </conditionalFormatting>
  <conditionalFormatting sqref="BT36:BZ36">
    <cfRule type="expression" dxfId="209" priority="213">
      <formula>AND(TODAY()&gt;=BT$5,TODAY()&lt;BU$5)</formula>
    </cfRule>
  </conditionalFormatting>
  <conditionalFormatting sqref="BT36:BZ36">
    <cfRule type="expression" dxfId="208" priority="211">
      <formula>AND(task_start&lt;=BT$5,ROUNDDOWN((task_end-task_start+1)*task_progress,0)+task_start-1&gt;=BT$5)</formula>
    </cfRule>
    <cfRule type="expression" dxfId="207" priority="212" stopIfTrue="1">
      <formula>AND(task_end&gt;=BT$5,task_start&lt;BU$5)</formula>
    </cfRule>
  </conditionalFormatting>
  <conditionalFormatting sqref="CA36:CG36">
    <cfRule type="expression" dxfId="206" priority="210">
      <formula>AND(TODAY()&gt;=CA$5,TODAY()&lt;CB$5)</formula>
    </cfRule>
  </conditionalFormatting>
  <conditionalFormatting sqref="CA36:CG36">
    <cfRule type="expression" dxfId="205" priority="208">
      <formula>AND(task_start&lt;=CA$5,ROUNDDOWN((task_end-task_start+1)*task_progress,0)+task_start-1&gt;=CA$5)</formula>
    </cfRule>
    <cfRule type="expression" dxfId="204" priority="209" stopIfTrue="1">
      <formula>AND(task_end&gt;=CA$5,task_start&lt;CB$5)</formula>
    </cfRule>
  </conditionalFormatting>
  <conditionalFormatting sqref="CH36:DB36">
    <cfRule type="expression" dxfId="203" priority="207">
      <formula>AND(TODAY()&gt;=CH$5,TODAY()&lt;CI$5)</formula>
    </cfRule>
  </conditionalFormatting>
  <conditionalFormatting sqref="CH36:DB36">
    <cfRule type="expression" dxfId="202" priority="205">
      <formula>AND(task_start&lt;=CH$5,ROUNDDOWN((task_end-task_start+1)*task_progress,0)+task_start-1&gt;=CH$5)</formula>
    </cfRule>
    <cfRule type="expression" dxfId="201" priority="206" stopIfTrue="1">
      <formula>AND(task_end&gt;=CH$5,task_start&lt;CI$5)</formula>
    </cfRule>
  </conditionalFormatting>
  <conditionalFormatting sqref="DC36:DI36">
    <cfRule type="expression" dxfId="200" priority="204">
      <formula>AND(TODAY()&gt;=DC$5,TODAY()&lt;DD$5)</formula>
    </cfRule>
  </conditionalFormatting>
  <conditionalFormatting sqref="DC36:DI36">
    <cfRule type="expression" dxfId="199" priority="202">
      <formula>AND(task_start&lt;=DC$5,ROUNDDOWN((task_end-task_start+1)*task_progress,0)+task_start-1&gt;=DC$5)</formula>
    </cfRule>
    <cfRule type="expression" dxfId="198" priority="203" stopIfTrue="1">
      <formula>AND(task_end&gt;=DC$5,task_start&lt;DD$5)</formula>
    </cfRule>
  </conditionalFormatting>
  <conditionalFormatting sqref="DJ36:DP36">
    <cfRule type="expression" dxfId="197" priority="201">
      <formula>AND(TODAY()&gt;=DJ$5,TODAY()&lt;DK$5)</formula>
    </cfRule>
  </conditionalFormatting>
  <conditionalFormatting sqref="DJ36:DP36">
    <cfRule type="expression" dxfId="196" priority="199">
      <formula>AND(task_start&lt;=DJ$5,ROUNDDOWN((task_end-task_start+1)*task_progress,0)+task_start-1&gt;=DJ$5)</formula>
    </cfRule>
    <cfRule type="expression" dxfId="195" priority="200" stopIfTrue="1">
      <formula>AND(task_end&gt;=DJ$5,task_start&lt;DK$5)</formula>
    </cfRule>
  </conditionalFormatting>
  <conditionalFormatting sqref="DQ36:DW36">
    <cfRule type="expression" dxfId="194" priority="198">
      <formula>AND(TODAY()&gt;=DQ$5,TODAY()&lt;DR$5)</formula>
    </cfRule>
  </conditionalFormatting>
  <conditionalFormatting sqref="DQ36:DW36">
    <cfRule type="expression" dxfId="193" priority="196">
      <formula>AND(task_start&lt;=DQ$5,ROUNDDOWN((task_end-task_start+1)*task_progress,0)+task_start-1&gt;=DQ$5)</formula>
    </cfRule>
    <cfRule type="expression" dxfId="192" priority="197" stopIfTrue="1">
      <formula>AND(task_end&gt;=DQ$5,task_start&lt;DR$5)</formula>
    </cfRule>
  </conditionalFormatting>
  <conditionalFormatting sqref="I37:BL37">
    <cfRule type="expression" dxfId="191" priority="195">
      <formula>AND(TODAY()&gt;=I$5,TODAY()&lt;J$5)</formula>
    </cfRule>
  </conditionalFormatting>
  <conditionalFormatting sqref="I37:BL37">
    <cfRule type="expression" dxfId="190" priority="193">
      <formula>AND(task_start&lt;=I$5,ROUNDDOWN((task_end-task_start+1)*task_progress,0)+task_start-1&gt;=I$5)</formula>
    </cfRule>
    <cfRule type="expression" dxfId="189" priority="194" stopIfTrue="1">
      <formula>AND(task_end&gt;=I$5,task_start&lt;J$5)</formula>
    </cfRule>
  </conditionalFormatting>
  <conditionalFormatting sqref="BM37:BS37">
    <cfRule type="expression" dxfId="188" priority="192">
      <formula>AND(TODAY()&gt;=BM$5,TODAY()&lt;BN$5)</formula>
    </cfRule>
  </conditionalFormatting>
  <conditionalFormatting sqref="BM37:BS37">
    <cfRule type="expression" dxfId="187" priority="190">
      <formula>AND(task_start&lt;=BM$5,ROUNDDOWN((task_end-task_start+1)*task_progress,0)+task_start-1&gt;=BM$5)</formula>
    </cfRule>
    <cfRule type="expression" dxfId="186" priority="191" stopIfTrue="1">
      <formula>AND(task_end&gt;=BM$5,task_start&lt;BN$5)</formula>
    </cfRule>
  </conditionalFormatting>
  <conditionalFormatting sqref="BT37:BZ37">
    <cfRule type="expression" dxfId="185" priority="189">
      <formula>AND(TODAY()&gt;=BT$5,TODAY()&lt;BU$5)</formula>
    </cfRule>
  </conditionalFormatting>
  <conditionalFormatting sqref="BT37:BZ37">
    <cfRule type="expression" dxfId="184" priority="187">
      <formula>AND(task_start&lt;=BT$5,ROUNDDOWN((task_end-task_start+1)*task_progress,0)+task_start-1&gt;=BT$5)</formula>
    </cfRule>
    <cfRule type="expression" dxfId="183" priority="188" stopIfTrue="1">
      <formula>AND(task_end&gt;=BT$5,task_start&lt;BU$5)</formula>
    </cfRule>
  </conditionalFormatting>
  <conditionalFormatting sqref="CA37:CG37">
    <cfRule type="expression" dxfId="182" priority="186">
      <formula>AND(TODAY()&gt;=CA$5,TODAY()&lt;CB$5)</formula>
    </cfRule>
  </conditionalFormatting>
  <conditionalFormatting sqref="CA37:CG37">
    <cfRule type="expression" dxfId="181" priority="184">
      <formula>AND(task_start&lt;=CA$5,ROUNDDOWN((task_end-task_start+1)*task_progress,0)+task_start-1&gt;=CA$5)</formula>
    </cfRule>
    <cfRule type="expression" dxfId="180" priority="185" stopIfTrue="1">
      <formula>AND(task_end&gt;=CA$5,task_start&lt;CB$5)</formula>
    </cfRule>
  </conditionalFormatting>
  <conditionalFormatting sqref="CH37:DB37">
    <cfRule type="expression" dxfId="179" priority="183">
      <formula>AND(TODAY()&gt;=CH$5,TODAY()&lt;CI$5)</formula>
    </cfRule>
  </conditionalFormatting>
  <conditionalFormatting sqref="CH37:DB37">
    <cfRule type="expression" dxfId="178" priority="181">
      <formula>AND(task_start&lt;=CH$5,ROUNDDOWN((task_end-task_start+1)*task_progress,0)+task_start-1&gt;=CH$5)</formula>
    </cfRule>
    <cfRule type="expression" dxfId="177" priority="182" stopIfTrue="1">
      <formula>AND(task_end&gt;=CH$5,task_start&lt;CI$5)</formula>
    </cfRule>
  </conditionalFormatting>
  <conditionalFormatting sqref="DC37:DI37">
    <cfRule type="expression" dxfId="176" priority="180">
      <formula>AND(TODAY()&gt;=DC$5,TODAY()&lt;DD$5)</formula>
    </cfRule>
  </conditionalFormatting>
  <conditionalFormatting sqref="DC37:DI37">
    <cfRule type="expression" dxfId="175" priority="178">
      <formula>AND(task_start&lt;=DC$5,ROUNDDOWN((task_end-task_start+1)*task_progress,0)+task_start-1&gt;=DC$5)</formula>
    </cfRule>
    <cfRule type="expression" dxfId="174" priority="179" stopIfTrue="1">
      <formula>AND(task_end&gt;=DC$5,task_start&lt;DD$5)</formula>
    </cfRule>
  </conditionalFormatting>
  <conditionalFormatting sqref="DJ37:DP37">
    <cfRule type="expression" dxfId="173" priority="177">
      <formula>AND(TODAY()&gt;=DJ$5,TODAY()&lt;DK$5)</formula>
    </cfRule>
  </conditionalFormatting>
  <conditionalFormatting sqref="DJ37:DP37">
    <cfRule type="expression" dxfId="172" priority="175">
      <formula>AND(task_start&lt;=DJ$5,ROUNDDOWN((task_end-task_start+1)*task_progress,0)+task_start-1&gt;=DJ$5)</formula>
    </cfRule>
    <cfRule type="expression" dxfId="171" priority="176" stopIfTrue="1">
      <formula>AND(task_end&gt;=DJ$5,task_start&lt;DK$5)</formula>
    </cfRule>
  </conditionalFormatting>
  <conditionalFormatting sqref="DQ37:DW37">
    <cfRule type="expression" dxfId="170" priority="174">
      <formula>AND(TODAY()&gt;=DQ$5,TODAY()&lt;DR$5)</formula>
    </cfRule>
  </conditionalFormatting>
  <conditionalFormatting sqref="DQ37:DW37">
    <cfRule type="expression" dxfId="169" priority="172">
      <formula>AND(task_start&lt;=DQ$5,ROUNDDOWN((task_end-task_start+1)*task_progress,0)+task_start-1&gt;=DQ$5)</formula>
    </cfRule>
    <cfRule type="expression" dxfId="168" priority="173" stopIfTrue="1">
      <formula>AND(task_end&gt;=DQ$5,task_start&lt;DR$5)</formula>
    </cfRule>
  </conditionalFormatting>
  <conditionalFormatting sqref="D29">
    <cfRule type="dataBar" priority="168">
      <dataBar>
        <cfvo type="num" val="0"/>
        <cfvo type="num" val="1"/>
        <color theme="0" tint="-0.249977111117893"/>
      </dataBar>
      <extLst>
        <ext xmlns:x14="http://schemas.microsoft.com/office/spreadsheetml/2009/9/main" uri="{B025F937-C7B1-47D3-B67F-A62EFF666E3E}">
          <x14:id>{544BD45A-F9F8-475D-BB5E-56F9B95F3A8D}</x14:id>
        </ext>
      </extLst>
    </cfRule>
  </conditionalFormatting>
  <conditionalFormatting sqref="I29:BL29">
    <cfRule type="expression" dxfId="167" priority="171">
      <formula>AND(TODAY()&gt;=I$5,TODAY()&lt;J$5)</formula>
    </cfRule>
  </conditionalFormatting>
  <conditionalFormatting sqref="I29:BL29">
    <cfRule type="expression" dxfId="166" priority="169">
      <formula>AND(task_start&lt;=I$5,ROUNDDOWN((task_end-task_start+1)*task_progress,0)+task_start-1&gt;=I$5)</formula>
    </cfRule>
    <cfRule type="expression" dxfId="165" priority="170" stopIfTrue="1">
      <formula>AND(task_end&gt;=I$5,task_start&lt;J$5)</formula>
    </cfRule>
  </conditionalFormatting>
  <conditionalFormatting sqref="BM29:BS29">
    <cfRule type="expression" dxfId="164" priority="167">
      <formula>AND(TODAY()&gt;=BM$5,TODAY()&lt;BN$5)</formula>
    </cfRule>
  </conditionalFormatting>
  <conditionalFormatting sqref="BM29:BS29">
    <cfRule type="expression" dxfId="163" priority="165">
      <formula>AND(task_start&lt;=BM$5,ROUNDDOWN((task_end-task_start+1)*task_progress,0)+task_start-1&gt;=BM$5)</formula>
    </cfRule>
    <cfRule type="expression" dxfId="162" priority="166" stopIfTrue="1">
      <formula>AND(task_end&gt;=BM$5,task_start&lt;BN$5)</formula>
    </cfRule>
  </conditionalFormatting>
  <conditionalFormatting sqref="BT29:BZ29">
    <cfRule type="expression" dxfId="161" priority="164">
      <formula>AND(TODAY()&gt;=BT$5,TODAY()&lt;BU$5)</formula>
    </cfRule>
  </conditionalFormatting>
  <conditionalFormatting sqref="BT29:BZ29">
    <cfRule type="expression" dxfId="160" priority="162">
      <formula>AND(task_start&lt;=BT$5,ROUNDDOWN((task_end-task_start+1)*task_progress,0)+task_start-1&gt;=BT$5)</formula>
    </cfRule>
    <cfRule type="expression" dxfId="159" priority="163" stopIfTrue="1">
      <formula>AND(task_end&gt;=BT$5,task_start&lt;BU$5)</formula>
    </cfRule>
  </conditionalFormatting>
  <conditionalFormatting sqref="CA29:CG29">
    <cfRule type="expression" dxfId="158" priority="161">
      <formula>AND(TODAY()&gt;=CA$5,TODAY()&lt;CB$5)</formula>
    </cfRule>
  </conditionalFormatting>
  <conditionalFormatting sqref="CA29:CG29">
    <cfRule type="expression" dxfId="157" priority="159">
      <formula>AND(task_start&lt;=CA$5,ROUNDDOWN((task_end-task_start+1)*task_progress,0)+task_start-1&gt;=CA$5)</formula>
    </cfRule>
    <cfRule type="expression" dxfId="156" priority="160" stopIfTrue="1">
      <formula>AND(task_end&gt;=CA$5,task_start&lt;CB$5)</formula>
    </cfRule>
  </conditionalFormatting>
  <conditionalFormatting sqref="CH29:DB29">
    <cfRule type="expression" dxfId="155" priority="158">
      <formula>AND(TODAY()&gt;=CH$5,TODAY()&lt;CI$5)</formula>
    </cfRule>
  </conditionalFormatting>
  <conditionalFormatting sqref="CH29:DB29">
    <cfRule type="expression" dxfId="154" priority="156">
      <formula>AND(task_start&lt;=CH$5,ROUNDDOWN((task_end-task_start+1)*task_progress,0)+task_start-1&gt;=CH$5)</formula>
    </cfRule>
    <cfRule type="expression" dxfId="153" priority="157" stopIfTrue="1">
      <formula>AND(task_end&gt;=CH$5,task_start&lt;CI$5)</formula>
    </cfRule>
  </conditionalFormatting>
  <conditionalFormatting sqref="DC29:DI29">
    <cfRule type="expression" dxfId="152" priority="155">
      <formula>AND(TODAY()&gt;=DC$5,TODAY()&lt;DD$5)</formula>
    </cfRule>
  </conditionalFormatting>
  <conditionalFormatting sqref="DC29:DI29">
    <cfRule type="expression" dxfId="151" priority="153">
      <formula>AND(task_start&lt;=DC$5,ROUNDDOWN((task_end-task_start+1)*task_progress,0)+task_start-1&gt;=DC$5)</formula>
    </cfRule>
    <cfRule type="expression" dxfId="150" priority="154" stopIfTrue="1">
      <formula>AND(task_end&gt;=DC$5,task_start&lt;DD$5)</formula>
    </cfRule>
  </conditionalFormatting>
  <conditionalFormatting sqref="DJ29:DP29">
    <cfRule type="expression" dxfId="149" priority="152">
      <formula>AND(TODAY()&gt;=DJ$5,TODAY()&lt;DK$5)</formula>
    </cfRule>
  </conditionalFormatting>
  <conditionalFormatting sqref="DJ29:DP29">
    <cfRule type="expression" dxfId="148" priority="150">
      <formula>AND(task_start&lt;=DJ$5,ROUNDDOWN((task_end-task_start+1)*task_progress,0)+task_start-1&gt;=DJ$5)</formula>
    </cfRule>
    <cfRule type="expression" dxfId="147" priority="151" stopIfTrue="1">
      <formula>AND(task_end&gt;=DJ$5,task_start&lt;DK$5)</formula>
    </cfRule>
  </conditionalFormatting>
  <conditionalFormatting sqref="DQ29:DW29">
    <cfRule type="expression" dxfId="146" priority="149">
      <formula>AND(TODAY()&gt;=DQ$5,TODAY()&lt;DR$5)</formula>
    </cfRule>
  </conditionalFormatting>
  <conditionalFormatting sqref="DQ29:DW29">
    <cfRule type="expression" dxfId="145" priority="147">
      <formula>AND(task_start&lt;=DQ$5,ROUNDDOWN((task_end-task_start+1)*task_progress,0)+task_start-1&gt;=DQ$5)</formula>
    </cfRule>
    <cfRule type="expression" dxfId="144" priority="148" stopIfTrue="1">
      <formula>AND(task_end&gt;=DQ$5,task_start&lt;DR$5)</formula>
    </cfRule>
  </conditionalFormatting>
  <conditionalFormatting sqref="I32:BL32">
    <cfRule type="expression" dxfId="143" priority="146">
      <formula>AND(TODAY()&gt;=I$5,TODAY()&lt;J$5)</formula>
    </cfRule>
  </conditionalFormatting>
  <conditionalFormatting sqref="I32:BL32">
    <cfRule type="expression" dxfId="142" priority="144">
      <formula>AND(task_start&lt;=I$5,ROUNDDOWN((task_end-task_start+1)*task_progress,0)+task_start-1&gt;=I$5)</formula>
    </cfRule>
    <cfRule type="expression" dxfId="141" priority="145" stopIfTrue="1">
      <formula>AND(task_end&gt;=I$5,task_start&lt;J$5)</formula>
    </cfRule>
  </conditionalFormatting>
  <conditionalFormatting sqref="BM32:BS32">
    <cfRule type="expression" dxfId="140" priority="143">
      <formula>AND(TODAY()&gt;=BM$5,TODAY()&lt;BN$5)</formula>
    </cfRule>
  </conditionalFormatting>
  <conditionalFormatting sqref="BM32:BS32">
    <cfRule type="expression" dxfId="139" priority="141">
      <formula>AND(task_start&lt;=BM$5,ROUNDDOWN((task_end-task_start+1)*task_progress,0)+task_start-1&gt;=BM$5)</formula>
    </cfRule>
    <cfRule type="expression" dxfId="138" priority="142" stopIfTrue="1">
      <formula>AND(task_end&gt;=BM$5,task_start&lt;BN$5)</formula>
    </cfRule>
  </conditionalFormatting>
  <conditionalFormatting sqref="BT32:BZ32">
    <cfRule type="expression" dxfId="137" priority="140">
      <formula>AND(TODAY()&gt;=BT$5,TODAY()&lt;BU$5)</formula>
    </cfRule>
  </conditionalFormatting>
  <conditionalFormatting sqref="BT32:BZ32">
    <cfRule type="expression" dxfId="136" priority="138">
      <formula>AND(task_start&lt;=BT$5,ROUNDDOWN((task_end-task_start+1)*task_progress,0)+task_start-1&gt;=BT$5)</formula>
    </cfRule>
    <cfRule type="expression" dxfId="135" priority="139" stopIfTrue="1">
      <formula>AND(task_end&gt;=BT$5,task_start&lt;BU$5)</formula>
    </cfRule>
  </conditionalFormatting>
  <conditionalFormatting sqref="CA32:CG32">
    <cfRule type="expression" dxfId="134" priority="137">
      <formula>AND(TODAY()&gt;=CA$5,TODAY()&lt;CB$5)</formula>
    </cfRule>
  </conditionalFormatting>
  <conditionalFormatting sqref="CA32:CG32">
    <cfRule type="expression" dxfId="133" priority="135">
      <formula>AND(task_start&lt;=CA$5,ROUNDDOWN((task_end-task_start+1)*task_progress,0)+task_start-1&gt;=CA$5)</formula>
    </cfRule>
    <cfRule type="expression" dxfId="132" priority="136" stopIfTrue="1">
      <formula>AND(task_end&gt;=CA$5,task_start&lt;CB$5)</formula>
    </cfRule>
  </conditionalFormatting>
  <conditionalFormatting sqref="CH32:DB32">
    <cfRule type="expression" dxfId="131" priority="134">
      <formula>AND(TODAY()&gt;=CH$5,TODAY()&lt;CI$5)</formula>
    </cfRule>
  </conditionalFormatting>
  <conditionalFormatting sqref="CH32:DB32">
    <cfRule type="expression" dxfId="130" priority="132">
      <formula>AND(task_start&lt;=CH$5,ROUNDDOWN((task_end-task_start+1)*task_progress,0)+task_start-1&gt;=CH$5)</formula>
    </cfRule>
    <cfRule type="expression" dxfId="129" priority="133" stopIfTrue="1">
      <formula>AND(task_end&gt;=CH$5,task_start&lt;CI$5)</formula>
    </cfRule>
  </conditionalFormatting>
  <conditionalFormatting sqref="DC32:DI32">
    <cfRule type="expression" dxfId="128" priority="131">
      <formula>AND(TODAY()&gt;=DC$5,TODAY()&lt;DD$5)</formula>
    </cfRule>
  </conditionalFormatting>
  <conditionalFormatting sqref="DC32:DI32">
    <cfRule type="expression" dxfId="127" priority="129">
      <formula>AND(task_start&lt;=DC$5,ROUNDDOWN((task_end-task_start+1)*task_progress,0)+task_start-1&gt;=DC$5)</formula>
    </cfRule>
    <cfRule type="expression" dxfId="126" priority="130" stopIfTrue="1">
      <formula>AND(task_end&gt;=DC$5,task_start&lt;DD$5)</formula>
    </cfRule>
  </conditionalFormatting>
  <conditionalFormatting sqref="DJ32:DP32">
    <cfRule type="expression" dxfId="125" priority="128">
      <formula>AND(TODAY()&gt;=DJ$5,TODAY()&lt;DK$5)</formula>
    </cfRule>
  </conditionalFormatting>
  <conditionalFormatting sqref="DJ32:DP32">
    <cfRule type="expression" dxfId="124" priority="126">
      <formula>AND(task_start&lt;=DJ$5,ROUNDDOWN((task_end-task_start+1)*task_progress,0)+task_start-1&gt;=DJ$5)</formula>
    </cfRule>
    <cfRule type="expression" dxfId="123" priority="127" stopIfTrue="1">
      <formula>AND(task_end&gt;=DJ$5,task_start&lt;DK$5)</formula>
    </cfRule>
  </conditionalFormatting>
  <conditionalFormatting sqref="DQ32:DW32">
    <cfRule type="expression" dxfId="122" priority="125">
      <formula>AND(TODAY()&gt;=DQ$5,TODAY()&lt;DR$5)</formula>
    </cfRule>
  </conditionalFormatting>
  <conditionalFormatting sqref="DQ32:DW32">
    <cfRule type="expression" dxfId="121" priority="123">
      <formula>AND(task_start&lt;=DQ$5,ROUNDDOWN((task_end-task_start+1)*task_progress,0)+task_start-1&gt;=DQ$5)</formula>
    </cfRule>
    <cfRule type="expression" dxfId="120" priority="124" stopIfTrue="1">
      <formula>AND(task_end&gt;=DQ$5,task_start&lt;DR$5)</formula>
    </cfRule>
  </conditionalFormatting>
  <conditionalFormatting sqref="I33:BL33">
    <cfRule type="expression" dxfId="119" priority="122">
      <formula>AND(TODAY()&gt;=I$5,TODAY()&lt;J$5)</formula>
    </cfRule>
  </conditionalFormatting>
  <conditionalFormatting sqref="I33:BL33">
    <cfRule type="expression" dxfId="118" priority="120">
      <formula>AND(task_start&lt;=I$5,ROUNDDOWN((task_end-task_start+1)*task_progress,0)+task_start-1&gt;=I$5)</formula>
    </cfRule>
    <cfRule type="expression" dxfId="117" priority="121" stopIfTrue="1">
      <formula>AND(task_end&gt;=I$5,task_start&lt;J$5)</formula>
    </cfRule>
  </conditionalFormatting>
  <conditionalFormatting sqref="BM33:BS33">
    <cfRule type="expression" dxfId="116" priority="119">
      <formula>AND(TODAY()&gt;=BM$5,TODAY()&lt;BN$5)</formula>
    </cfRule>
  </conditionalFormatting>
  <conditionalFormatting sqref="BM33:BS33">
    <cfRule type="expression" dxfId="115" priority="117">
      <formula>AND(task_start&lt;=BM$5,ROUNDDOWN((task_end-task_start+1)*task_progress,0)+task_start-1&gt;=BM$5)</formula>
    </cfRule>
    <cfRule type="expression" dxfId="114" priority="118" stopIfTrue="1">
      <formula>AND(task_end&gt;=BM$5,task_start&lt;BN$5)</formula>
    </cfRule>
  </conditionalFormatting>
  <conditionalFormatting sqref="BT33:BZ33">
    <cfRule type="expression" dxfId="113" priority="116">
      <formula>AND(TODAY()&gt;=BT$5,TODAY()&lt;BU$5)</formula>
    </cfRule>
  </conditionalFormatting>
  <conditionalFormatting sqref="BT33:BZ33">
    <cfRule type="expression" dxfId="112" priority="114">
      <formula>AND(task_start&lt;=BT$5,ROUNDDOWN((task_end-task_start+1)*task_progress,0)+task_start-1&gt;=BT$5)</formula>
    </cfRule>
    <cfRule type="expression" dxfId="111" priority="115" stopIfTrue="1">
      <formula>AND(task_end&gt;=BT$5,task_start&lt;BU$5)</formula>
    </cfRule>
  </conditionalFormatting>
  <conditionalFormatting sqref="CA33:CG33">
    <cfRule type="expression" dxfId="110" priority="113">
      <formula>AND(TODAY()&gt;=CA$5,TODAY()&lt;CB$5)</formula>
    </cfRule>
  </conditionalFormatting>
  <conditionalFormatting sqref="CA33:CG33">
    <cfRule type="expression" dxfId="109" priority="111">
      <formula>AND(task_start&lt;=CA$5,ROUNDDOWN((task_end-task_start+1)*task_progress,0)+task_start-1&gt;=CA$5)</formula>
    </cfRule>
    <cfRule type="expression" dxfId="108" priority="112" stopIfTrue="1">
      <formula>AND(task_end&gt;=CA$5,task_start&lt;CB$5)</formula>
    </cfRule>
  </conditionalFormatting>
  <conditionalFormatting sqref="CH33:DB33">
    <cfRule type="expression" dxfId="107" priority="110">
      <formula>AND(TODAY()&gt;=CH$5,TODAY()&lt;CI$5)</formula>
    </cfRule>
  </conditionalFormatting>
  <conditionalFormatting sqref="CH33:DB33">
    <cfRule type="expression" dxfId="106" priority="108">
      <formula>AND(task_start&lt;=CH$5,ROUNDDOWN((task_end-task_start+1)*task_progress,0)+task_start-1&gt;=CH$5)</formula>
    </cfRule>
    <cfRule type="expression" dxfId="105" priority="109" stopIfTrue="1">
      <formula>AND(task_end&gt;=CH$5,task_start&lt;CI$5)</formula>
    </cfRule>
  </conditionalFormatting>
  <conditionalFormatting sqref="DC33:DI33">
    <cfRule type="expression" dxfId="104" priority="107">
      <formula>AND(TODAY()&gt;=DC$5,TODAY()&lt;DD$5)</formula>
    </cfRule>
  </conditionalFormatting>
  <conditionalFormatting sqref="DC33:DI33">
    <cfRule type="expression" dxfId="103" priority="105">
      <formula>AND(task_start&lt;=DC$5,ROUNDDOWN((task_end-task_start+1)*task_progress,0)+task_start-1&gt;=DC$5)</formula>
    </cfRule>
    <cfRule type="expression" dxfId="102" priority="106" stopIfTrue="1">
      <formula>AND(task_end&gt;=DC$5,task_start&lt;DD$5)</formula>
    </cfRule>
  </conditionalFormatting>
  <conditionalFormatting sqref="DJ33:DP33">
    <cfRule type="expression" dxfId="101" priority="104">
      <formula>AND(TODAY()&gt;=DJ$5,TODAY()&lt;DK$5)</formula>
    </cfRule>
  </conditionalFormatting>
  <conditionalFormatting sqref="DJ33:DP33">
    <cfRule type="expression" dxfId="100" priority="102">
      <formula>AND(task_start&lt;=DJ$5,ROUNDDOWN((task_end-task_start+1)*task_progress,0)+task_start-1&gt;=DJ$5)</formula>
    </cfRule>
    <cfRule type="expression" dxfId="99" priority="103" stopIfTrue="1">
      <formula>AND(task_end&gt;=DJ$5,task_start&lt;DK$5)</formula>
    </cfRule>
  </conditionalFormatting>
  <conditionalFormatting sqref="DQ33:DW33">
    <cfRule type="expression" dxfId="98" priority="101">
      <formula>AND(TODAY()&gt;=DQ$5,TODAY()&lt;DR$5)</formula>
    </cfRule>
  </conditionalFormatting>
  <conditionalFormatting sqref="DQ33:DW33">
    <cfRule type="expression" dxfId="97" priority="99">
      <formula>AND(task_start&lt;=DQ$5,ROUNDDOWN((task_end-task_start+1)*task_progress,0)+task_start-1&gt;=DQ$5)</formula>
    </cfRule>
    <cfRule type="expression" dxfId="96" priority="100" stopIfTrue="1">
      <formula>AND(task_end&gt;=DQ$5,task_start&lt;DR$5)</formula>
    </cfRule>
  </conditionalFormatting>
  <conditionalFormatting sqref="D25">
    <cfRule type="dataBar" priority="95">
      <dataBar>
        <cfvo type="num" val="0"/>
        <cfvo type="num" val="1"/>
        <color theme="0" tint="-0.249977111117893"/>
      </dataBar>
      <extLst>
        <ext xmlns:x14="http://schemas.microsoft.com/office/spreadsheetml/2009/9/main" uri="{B025F937-C7B1-47D3-B67F-A62EFF666E3E}">
          <x14:id>{93AE109A-CE81-44EB-AEEE-DD17CF6977CF}</x14:id>
        </ext>
      </extLst>
    </cfRule>
  </conditionalFormatting>
  <conditionalFormatting sqref="I25:BL25">
    <cfRule type="expression" dxfId="95" priority="98">
      <formula>AND(TODAY()&gt;=I$5,TODAY()&lt;J$5)</formula>
    </cfRule>
  </conditionalFormatting>
  <conditionalFormatting sqref="I25:BL25">
    <cfRule type="expression" dxfId="94" priority="96">
      <formula>AND(task_start&lt;=I$5,ROUNDDOWN((task_end-task_start+1)*task_progress,0)+task_start-1&gt;=I$5)</formula>
    </cfRule>
    <cfRule type="expression" dxfId="93" priority="97" stopIfTrue="1">
      <formula>AND(task_end&gt;=I$5,task_start&lt;J$5)</formula>
    </cfRule>
  </conditionalFormatting>
  <conditionalFormatting sqref="BM25:BS25">
    <cfRule type="expression" dxfId="92" priority="94">
      <formula>AND(TODAY()&gt;=BM$5,TODAY()&lt;BN$5)</formula>
    </cfRule>
  </conditionalFormatting>
  <conditionalFormatting sqref="BM25:BS25">
    <cfRule type="expression" dxfId="91" priority="92">
      <formula>AND(task_start&lt;=BM$5,ROUNDDOWN((task_end-task_start+1)*task_progress,0)+task_start-1&gt;=BM$5)</formula>
    </cfRule>
    <cfRule type="expression" dxfId="90" priority="93" stopIfTrue="1">
      <formula>AND(task_end&gt;=BM$5,task_start&lt;BN$5)</formula>
    </cfRule>
  </conditionalFormatting>
  <conditionalFormatting sqref="BT25:BZ25">
    <cfRule type="expression" dxfId="89" priority="91">
      <formula>AND(TODAY()&gt;=BT$5,TODAY()&lt;BU$5)</formula>
    </cfRule>
  </conditionalFormatting>
  <conditionalFormatting sqref="BT25:BZ25">
    <cfRule type="expression" dxfId="88" priority="89">
      <formula>AND(task_start&lt;=BT$5,ROUNDDOWN((task_end-task_start+1)*task_progress,0)+task_start-1&gt;=BT$5)</formula>
    </cfRule>
    <cfRule type="expression" dxfId="87" priority="90" stopIfTrue="1">
      <formula>AND(task_end&gt;=BT$5,task_start&lt;BU$5)</formula>
    </cfRule>
  </conditionalFormatting>
  <conditionalFormatting sqref="CA25:CG25">
    <cfRule type="expression" dxfId="86" priority="88">
      <formula>AND(TODAY()&gt;=CA$5,TODAY()&lt;CB$5)</formula>
    </cfRule>
  </conditionalFormatting>
  <conditionalFormatting sqref="CA25:CG25">
    <cfRule type="expression" dxfId="85" priority="86">
      <formula>AND(task_start&lt;=CA$5,ROUNDDOWN((task_end-task_start+1)*task_progress,0)+task_start-1&gt;=CA$5)</formula>
    </cfRule>
    <cfRule type="expression" dxfId="84" priority="87" stopIfTrue="1">
      <formula>AND(task_end&gt;=CA$5,task_start&lt;CB$5)</formula>
    </cfRule>
  </conditionalFormatting>
  <conditionalFormatting sqref="CH25:DB25">
    <cfRule type="expression" dxfId="83" priority="85">
      <formula>AND(TODAY()&gt;=CH$5,TODAY()&lt;CI$5)</formula>
    </cfRule>
  </conditionalFormatting>
  <conditionalFormatting sqref="CH25:DB25">
    <cfRule type="expression" dxfId="82" priority="83">
      <formula>AND(task_start&lt;=CH$5,ROUNDDOWN((task_end-task_start+1)*task_progress,0)+task_start-1&gt;=CH$5)</formula>
    </cfRule>
    <cfRule type="expression" dxfId="81" priority="84" stopIfTrue="1">
      <formula>AND(task_end&gt;=CH$5,task_start&lt;CI$5)</formula>
    </cfRule>
  </conditionalFormatting>
  <conditionalFormatting sqref="DC25:DI25">
    <cfRule type="expression" dxfId="80" priority="82">
      <formula>AND(TODAY()&gt;=DC$5,TODAY()&lt;DD$5)</formula>
    </cfRule>
  </conditionalFormatting>
  <conditionalFormatting sqref="DC25:DI25">
    <cfRule type="expression" dxfId="79" priority="80">
      <formula>AND(task_start&lt;=DC$5,ROUNDDOWN((task_end-task_start+1)*task_progress,0)+task_start-1&gt;=DC$5)</formula>
    </cfRule>
    <cfRule type="expression" dxfId="78" priority="81" stopIfTrue="1">
      <formula>AND(task_end&gt;=DC$5,task_start&lt;DD$5)</formula>
    </cfRule>
  </conditionalFormatting>
  <conditionalFormatting sqref="DJ25:DP25">
    <cfRule type="expression" dxfId="77" priority="79">
      <formula>AND(TODAY()&gt;=DJ$5,TODAY()&lt;DK$5)</formula>
    </cfRule>
  </conditionalFormatting>
  <conditionalFormatting sqref="DJ25:DP25">
    <cfRule type="expression" dxfId="76" priority="77">
      <formula>AND(task_start&lt;=DJ$5,ROUNDDOWN((task_end-task_start+1)*task_progress,0)+task_start-1&gt;=DJ$5)</formula>
    </cfRule>
    <cfRule type="expression" dxfId="75" priority="78" stopIfTrue="1">
      <formula>AND(task_end&gt;=DJ$5,task_start&lt;DK$5)</formula>
    </cfRule>
  </conditionalFormatting>
  <conditionalFormatting sqref="DQ25:DW25">
    <cfRule type="expression" dxfId="74" priority="76">
      <formula>AND(TODAY()&gt;=DQ$5,TODAY()&lt;DR$5)</formula>
    </cfRule>
  </conditionalFormatting>
  <conditionalFormatting sqref="DQ25:DW25">
    <cfRule type="expression" dxfId="73" priority="74">
      <formula>AND(task_start&lt;=DQ$5,ROUNDDOWN((task_end-task_start+1)*task_progress,0)+task_start-1&gt;=DQ$5)</formula>
    </cfRule>
    <cfRule type="expression" dxfId="72" priority="75" stopIfTrue="1">
      <formula>AND(task_end&gt;=DQ$5,task_start&lt;DR$5)</formula>
    </cfRule>
  </conditionalFormatting>
  <conditionalFormatting sqref="I33:BL33">
    <cfRule type="expression" dxfId="71" priority="73">
      <formula>AND(TODAY()&gt;=I$5,TODAY()&lt;J$5)</formula>
    </cfRule>
  </conditionalFormatting>
  <conditionalFormatting sqref="I33:BL33">
    <cfRule type="expression" dxfId="70" priority="71">
      <formula>AND(task_start&lt;=I$5,ROUNDDOWN((task_end-task_start+1)*task_progress,0)+task_start-1&gt;=I$5)</formula>
    </cfRule>
    <cfRule type="expression" dxfId="69" priority="72" stopIfTrue="1">
      <formula>AND(task_end&gt;=I$5,task_start&lt;J$5)</formula>
    </cfRule>
  </conditionalFormatting>
  <conditionalFormatting sqref="BM33:BS33">
    <cfRule type="expression" dxfId="68" priority="70">
      <formula>AND(TODAY()&gt;=BM$5,TODAY()&lt;BN$5)</formula>
    </cfRule>
  </conditionalFormatting>
  <conditionalFormatting sqref="BM33:BS33">
    <cfRule type="expression" dxfId="67" priority="68">
      <formula>AND(task_start&lt;=BM$5,ROUNDDOWN((task_end-task_start+1)*task_progress,0)+task_start-1&gt;=BM$5)</formula>
    </cfRule>
    <cfRule type="expression" dxfId="66" priority="69" stopIfTrue="1">
      <formula>AND(task_end&gt;=BM$5,task_start&lt;BN$5)</formula>
    </cfRule>
  </conditionalFormatting>
  <conditionalFormatting sqref="BT33:BZ33">
    <cfRule type="expression" dxfId="65" priority="67">
      <formula>AND(TODAY()&gt;=BT$5,TODAY()&lt;BU$5)</formula>
    </cfRule>
  </conditionalFormatting>
  <conditionalFormatting sqref="BT33:BZ33">
    <cfRule type="expression" dxfId="64" priority="65">
      <formula>AND(task_start&lt;=BT$5,ROUNDDOWN((task_end-task_start+1)*task_progress,0)+task_start-1&gt;=BT$5)</formula>
    </cfRule>
    <cfRule type="expression" dxfId="63" priority="66" stopIfTrue="1">
      <formula>AND(task_end&gt;=BT$5,task_start&lt;BU$5)</formula>
    </cfRule>
  </conditionalFormatting>
  <conditionalFormatting sqref="CA33:CG33">
    <cfRule type="expression" dxfId="62" priority="64">
      <formula>AND(TODAY()&gt;=CA$5,TODAY()&lt;CB$5)</formula>
    </cfRule>
  </conditionalFormatting>
  <conditionalFormatting sqref="CA33:CG33">
    <cfRule type="expression" dxfId="61" priority="62">
      <formula>AND(task_start&lt;=CA$5,ROUNDDOWN((task_end-task_start+1)*task_progress,0)+task_start-1&gt;=CA$5)</formula>
    </cfRule>
    <cfRule type="expression" dxfId="60" priority="63" stopIfTrue="1">
      <formula>AND(task_end&gt;=CA$5,task_start&lt;CB$5)</formula>
    </cfRule>
  </conditionalFormatting>
  <conditionalFormatting sqref="CH33:DB33">
    <cfRule type="expression" dxfId="59" priority="61">
      <formula>AND(TODAY()&gt;=CH$5,TODAY()&lt;CI$5)</formula>
    </cfRule>
  </conditionalFormatting>
  <conditionalFormatting sqref="CH33:DB33">
    <cfRule type="expression" dxfId="58" priority="59">
      <formula>AND(task_start&lt;=CH$5,ROUNDDOWN((task_end-task_start+1)*task_progress,0)+task_start-1&gt;=CH$5)</formula>
    </cfRule>
    <cfRule type="expression" dxfId="57" priority="60" stopIfTrue="1">
      <formula>AND(task_end&gt;=CH$5,task_start&lt;CI$5)</formula>
    </cfRule>
  </conditionalFormatting>
  <conditionalFormatting sqref="DC33:DI33">
    <cfRule type="expression" dxfId="56" priority="58">
      <formula>AND(TODAY()&gt;=DC$5,TODAY()&lt;DD$5)</formula>
    </cfRule>
  </conditionalFormatting>
  <conditionalFormatting sqref="DC33:DI33">
    <cfRule type="expression" dxfId="55" priority="56">
      <formula>AND(task_start&lt;=DC$5,ROUNDDOWN((task_end-task_start+1)*task_progress,0)+task_start-1&gt;=DC$5)</formula>
    </cfRule>
    <cfRule type="expression" dxfId="54" priority="57" stopIfTrue="1">
      <formula>AND(task_end&gt;=DC$5,task_start&lt;DD$5)</formula>
    </cfRule>
  </conditionalFormatting>
  <conditionalFormatting sqref="DJ33:DP33">
    <cfRule type="expression" dxfId="53" priority="55">
      <formula>AND(TODAY()&gt;=DJ$5,TODAY()&lt;DK$5)</formula>
    </cfRule>
  </conditionalFormatting>
  <conditionalFormatting sqref="DJ33:DP33">
    <cfRule type="expression" dxfId="52" priority="53">
      <formula>AND(task_start&lt;=DJ$5,ROUNDDOWN((task_end-task_start+1)*task_progress,0)+task_start-1&gt;=DJ$5)</formula>
    </cfRule>
    <cfRule type="expression" dxfId="51" priority="54" stopIfTrue="1">
      <formula>AND(task_end&gt;=DJ$5,task_start&lt;DK$5)</formula>
    </cfRule>
  </conditionalFormatting>
  <conditionalFormatting sqref="DQ33:DW33">
    <cfRule type="expression" dxfId="50" priority="52">
      <formula>AND(TODAY()&gt;=DQ$5,TODAY()&lt;DR$5)</formula>
    </cfRule>
  </conditionalFormatting>
  <conditionalFormatting sqref="DQ33:DW33">
    <cfRule type="expression" dxfId="49" priority="50">
      <formula>AND(task_start&lt;=DQ$5,ROUNDDOWN((task_end-task_start+1)*task_progress,0)+task_start-1&gt;=DQ$5)</formula>
    </cfRule>
    <cfRule type="expression" dxfId="48" priority="51" stopIfTrue="1">
      <formula>AND(task_end&gt;=DQ$5,task_start&lt;DR$5)</formula>
    </cfRule>
  </conditionalFormatting>
  <conditionalFormatting sqref="I34:BL34">
    <cfRule type="expression" dxfId="47" priority="49">
      <formula>AND(TODAY()&gt;=I$5,TODAY()&lt;J$5)</formula>
    </cfRule>
  </conditionalFormatting>
  <conditionalFormatting sqref="I34:BL34">
    <cfRule type="expression" dxfId="46" priority="47">
      <formula>AND(task_start&lt;=I$5,ROUNDDOWN((task_end-task_start+1)*task_progress,0)+task_start-1&gt;=I$5)</formula>
    </cfRule>
    <cfRule type="expression" dxfId="45" priority="48" stopIfTrue="1">
      <formula>AND(task_end&gt;=I$5,task_start&lt;J$5)</formula>
    </cfRule>
  </conditionalFormatting>
  <conditionalFormatting sqref="BM34:BS34">
    <cfRule type="expression" dxfId="44" priority="46">
      <formula>AND(TODAY()&gt;=BM$5,TODAY()&lt;BN$5)</formula>
    </cfRule>
  </conditionalFormatting>
  <conditionalFormatting sqref="BM34:BS34">
    <cfRule type="expression" dxfId="43" priority="44">
      <formula>AND(task_start&lt;=BM$5,ROUNDDOWN((task_end-task_start+1)*task_progress,0)+task_start-1&gt;=BM$5)</formula>
    </cfRule>
    <cfRule type="expression" dxfId="42" priority="45" stopIfTrue="1">
      <formula>AND(task_end&gt;=BM$5,task_start&lt;BN$5)</formula>
    </cfRule>
  </conditionalFormatting>
  <conditionalFormatting sqref="BT34:BZ34">
    <cfRule type="expression" dxfId="41" priority="43">
      <formula>AND(TODAY()&gt;=BT$5,TODAY()&lt;BU$5)</formula>
    </cfRule>
  </conditionalFormatting>
  <conditionalFormatting sqref="BT34:BZ34">
    <cfRule type="expression" dxfId="40" priority="41">
      <formula>AND(task_start&lt;=BT$5,ROUNDDOWN((task_end-task_start+1)*task_progress,0)+task_start-1&gt;=BT$5)</formula>
    </cfRule>
    <cfRule type="expression" dxfId="39" priority="42" stopIfTrue="1">
      <formula>AND(task_end&gt;=BT$5,task_start&lt;BU$5)</formula>
    </cfRule>
  </conditionalFormatting>
  <conditionalFormatting sqref="CA34:CG34">
    <cfRule type="expression" dxfId="38" priority="40">
      <formula>AND(TODAY()&gt;=CA$5,TODAY()&lt;CB$5)</formula>
    </cfRule>
  </conditionalFormatting>
  <conditionalFormatting sqref="CA34:CG34">
    <cfRule type="expression" dxfId="37" priority="38">
      <formula>AND(task_start&lt;=CA$5,ROUNDDOWN((task_end-task_start+1)*task_progress,0)+task_start-1&gt;=CA$5)</formula>
    </cfRule>
    <cfRule type="expression" dxfId="36" priority="39" stopIfTrue="1">
      <formula>AND(task_end&gt;=CA$5,task_start&lt;CB$5)</formula>
    </cfRule>
  </conditionalFormatting>
  <conditionalFormatting sqref="CH34:DB34">
    <cfRule type="expression" dxfId="35" priority="37">
      <formula>AND(TODAY()&gt;=CH$5,TODAY()&lt;CI$5)</formula>
    </cfRule>
  </conditionalFormatting>
  <conditionalFormatting sqref="CH34:DB34">
    <cfRule type="expression" dxfId="34" priority="35">
      <formula>AND(task_start&lt;=CH$5,ROUNDDOWN((task_end-task_start+1)*task_progress,0)+task_start-1&gt;=CH$5)</formula>
    </cfRule>
    <cfRule type="expression" dxfId="33" priority="36" stopIfTrue="1">
      <formula>AND(task_end&gt;=CH$5,task_start&lt;CI$5)</formula>
    </cfRule>
  </conditionalFormatting>
  <conditionalFormatting sqref="DC34:DI34">
    <cfRule type="expression" dxfId="32" priority="34">
      <formula>AND(TODAY()&gt;=DC$5,TODAY()&lt;DD$5)</formula>
    </cfRule>
  </conditionalFormatting>
  <conditionalFormatting sqref="DC34:DI34">
    <cfRule type="expression" dxfId="31" priority="32">
      <formula>AND(task_start&lt;=DC$5,ROUNDDOWN((task_end-task_start+1)*task_progress,0)+task_start-1&gt;=DC$5)</formula>
    </cfRule>
    <cfRule type="expression" dxfId="30" priority="33" stopIfTrue="1">
      <formula>AND(task_end&gt;=DC$5,task_start&lt;DD$5)</formula>
    </cfRule>
  </conditionalFormatting>
  <conditionalFormatting sqref="DJ34:DP34">
    <cfRule type="expression" dxfId="29" priority="31">
      <formula>AND(TODAY()&gt;=DJ$5,TODAY()&lt;DK$5)</formula>
    </cfRule>
  </conditionalFormatting>
  <conditionalFormatting sqref="DJ34:DP34">
    <cfRule type="expression" dxfId="28" priority="29">
      <formula>AND(task_start&lt;=DJ$5,ROUNDDOWN((task_end-task_start+1)*task_progress,0)+task_start-1&gt;=DJ$5)</formula>
    </cfRule>
    <cfRule type="expression" dxfId="27" priority="30" stopIfTrue="1">
      <formula>AND(task_end&gt;=DJ$5,task_start&lt;DK$5)</formula>
    </cfRule>
  </conditionalFormatting>
  <conditionalFormatting sqref="DQ34:DW34">
    <cfRule type="expression" dxfId="26" priority="28">
      <formula>AND(TODAY()&gt;=DQ$5,TODAY()&lt;DR$5)</formula>
    </cfRule>
  </conditionalFormatting>
  <conditionalFormatting sqref="DQ34:DW34">
    <cfRule type="expression" dxfId="25" priority="26">
      <formula>AND(task_start&lt;=DQ$5,ROUNDDOWN((task_end-task_start+1)*task_progress,0)+task_start-1&gt;=DQ$5)</formula>
    </cfRule>
    <cfRule type="expression" dxfId="24" priority="27" stopIfTrue="1">
      <formula>AND(task_end&gt;=DQ$5,task_start&lt;DR$5)</formula>
    </cfRule>
  </conditionalFormatting>
  <conditionalFormatting sqref="D26">
    <cfRule type="dataBar" priority="22">
      <dataBar>
        <cfvo type="num" val="0"/>
        <cfvo type="num" val="1"/>
        <color theme="0" tint="-0.249977111117893"/>
      </dataBar>
      <extLst>
        <ext xmlns:x14="http://schemas.microsoft.com/office/spreadsheetml/2009/9/main" uri="{B025F937-C7B1-47D3-B67F-A62EFF666E3E}">
          <x14:id>{5661F154-E9D0-4F76-A420-AA66D9B955AC}</x14:id>
        </ext>
      </extLst>
    </cfRule>
  </conditionalFormatting>
  <conditionalFormatting sqref="I26:BL26">
    <cfRule type="expression" dxfId="23" priority="25">
      <formula>AND(TODAY()&gt;=I$5,TODAY()&lt;J$5)</formula>
    </cfRule>
  </conditionalFormatting>
  <conditionalFormatting sqref="I26:BL26">
    <cfRule type="expression" dxfId="22" priority="23">
      <formula>AND(task_start&lt;=I$5,ROUNDDOWN((task_end-task_start+1)*task_progress,0)+task_start-1&gt;=I$5)</formula>
    </cfRule>
    <cfRule type="expression" dxfId="21" priority="24" stopIfTrue="1">
      <formula>AND(task_end&gt;=I$5,task_start&lt;J$5)</formula>
    </cfRule>
  </conditionalFormatting>
  <conditionalFormatting sqref="BM26:BS26">
    <cfRule type="expression" dxfId="20" priority="21">
      <formula>AND(TODAY()&gt;=BM$5,TODAY()&lt;BN$5)</formula>
    </cfRule>
  </conditionalFormatting>
  <conditionalFormatting sqref="BM26:BS26">
    <cfRule type="expression" dxfId="19" priority="19">
      <formula>AND(task_start&lt;=BM$5,ROUNDDOWN((task_end-task_start+1)*task_progress,0)+task_start-1&gt;=BM$5)</formula>
    </cfRule>
    <cfRule type="expression" dxfId="18" priority="20" stopIfTrue="1">
      <formula>AND(task_end&gt;=BM$5,task_start&lt;BN$5)</formula>
    </cfRule>
  </conditionalFormatting>
  <conditionalFormatting sqref="BT26:BZ26">
    <cfRule type="expression" dxfId="17" priority="18">
      <formula>AND(TODAY()&gt;=BT$5,TODAY()&lt;BU$5)</formula>
    </cfRule>
  </conditionalFormatting>
  <conditionalFormatting sqref="BT26:BZ26">
    <cfRule type="expression" dxfId="16" priority="16">
      <formula>AND(task_start&lt;=BT$5,ROUNDDOWN((task_end-task_start+1)*task_progress,0)+task_start-1&gt;=BT$5)</formula>
    </cfRule>
    <cfRule type="expression" dxfId="15" priority="17" stopIfTrue="1">
      <formula>AND(task_end&gt;=BT$5,task_start&lt;BU$5)</formula>
    </cfRule>
  </conditionalFormatting>
  <conditionalFormatting sqref="CA26:CG26">
    <cfRule type="expression" dxfId="14" priority="15">
      <formula>AND(TODAY()&gt;=CA$5,TODAY()&lt;CB$5)</formula>
    </cfRule>
  </conditionalFormatting>
  <conditionalFormatting sqref="CA26:CG26">
    <cfRule type="expression" dxfId="13" priority="13">
      <formula>AND(task_start&lt;=CA$5,ROUNDDOWN((task_end-task_start+1)*task_progress,0)+task_start-1&gt;=CA$5)</formula>
    </cfRule>
    <cfRule type="expression" dxfId="12" priority="14" stopIfTrue="1">
      <formula>AND(task_end&gt;=CA$5,task_start&lt;CB$5)</formula>
    </cfRule>
  </conditionalFormatting>
  <conditionalFormatting sqref="CH26:DB26">
    <cfRule type="expression" dxfId="11" priority="12">
      <formula>AND(TODAY()&gt;=CH$5,TODAY()&lt;CI$5)</formula>
    </cfRule>
  </conditionalFormatting>
  <conditionalFormatting sqref="CH26:DB26">
    <cfRule type="expression" dxfId="10" priority="10">
      <formula>AND(task_start&lt;=CH$5,ROUNDDOWN((task_end-task_start+1)*task_progress,0)+task_start-1&gt;=CH$5)</formula>
    </cfRule>
    <cfRule type="expression" dxfId="9" priority="11" stopIfTrue="1">
      <formula>AND(task_end&gt;=CH$5,task_start&lt;CI$5)</formula>
    </cfRule>
  </conditionalFormatting>
  <conditionalFormatting sqref="DC26:DI26">
    <cfRule type="expression" dxfId="8" priority="9">
      <formula>AND(TODAY()&gt;=DC$5,TODAY()&lt;DD$5)</formula>
    </cfRule>
  </conditionalFormatting>
  <conditionalFormatting sqref="DC26:DI26">
    <cfRule type="expression" dxfId="7" priority="7">
      <formula>AND(task_start&lt;=DC$5,ROUNDDOWN((task_end-task_start+1)*task_progress,0)+task_start-1&gt;=DC$5)</formula>
    </cfRule>
    <cfRule type="expression" dxfId="6" priority="8" stopIfTrue="1">
      <formula>AND(task_end&gt;=DC$5,task_start&lt;DD$5)</formula>
    </cfRule>
  </conditionalFormatting>
  <conditionalFormatting sqref="DJ26:DP26">
    <cfRule type="expression" dxfId="5" priority="6">
      <formula>AND(TODAY()&gt;=DJ$5,TODAY()&lt;DK$5)</formula>
    </cfRule>
  </conditionalFormatting>
  <conditionalFormatting sqref="DJ26:DP26">
    <cfRule type="expression" dxfId="4" priority="4">
      <formula>AND(task_start&lt;=DJ$5,ROUNDDOWN((task_end-task_start+1)*task_progress,0)+task_start-1&gt;=DJ$5)</formula>
    </cfRule>
    <cfRule type="expression" dxfId="3" priority="5" stopIfTrue="1">
      <formula>AND(task_end&gt;=DJ$5,task_start&lt;DK$5)</formula>
    </cfRule>
  </conditionalFormatting>
  <conditionalFormatting sqref="DQ26:DW26">
    <cfRule type="expression" dxfId="2" priority="3">
      <formula>AND(TODAY()&gt;=DQ$5,TODAY()&lt;DR$5)</formula>
    </cfRule>
  </conditionalFormatting>
  <conditionalFormatting sqref="DQ26:DW26">
    <cfRule type="expression" dxfId="1" priority="1">
      <formula>AND(task_start&lt;=DQ$5,ROUNDDOWN((task_end-task_start+1)*task_progress,0)+task_start-1&gt;=DQ$5)</formula>
    </cfRule>
    <cfRule type="expression" dxfId="0" priority="2" stopIfTrue="1">
      <formula>AND(task_end&gt;=DQ$5,task_start&lt;DR$5)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5"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 xmlns:xm="http://schemas.microsoft.com/office/excel/2006/main">
          <x14:cfRule type="dataBar" id="{273DBAD5-62AC-4C29-B6EC-E5365FD0FC94}">
            <x14:dataBar minLength="0" maxLength="100" gradient="0">
              <x14:cfvo type="num">
                <xm:f>0</xm:f>
              </x14:cfvo>
              <x14:cfvo type="num">
                <xm:f>1</xm:f>
              </x14:cfvo>
              <x14:negativeFillColor rgb="FFFF0000"/>
              <x14:axisColor rgb="FF000000"/>
            </x14:dataBar>
          </x14:cfRule>
          <xm:sqref>D27:D39</xm:sqref>
        </x14:conditionalFormatting>
        <x14:conditionalFormatting xmlns:xm="http://schemas.microsoft.com/office/excel/2006/main">
          <x14:cfRule type="dataBar" id="{98929457-D4E6-47E6-8B6D-647164678034}">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544BD45A-F9F8-475D-BB5E-56F9B95F3A8D}">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93AE109A-CE81-44EB-AEEE-DD17CF6977CF}">
            <x14:dataBar minLength="0" maxLength="100" gradient="0">
              <x14:cfvo type="num">
                <xm:f>0</xm:f>
              </x14:cfvo>
              <x14:cfvo type="num">
                <xm:f>1</xm:f>
              </x14:cfvo>
              <x14:negativeFillColor rgb="FFFF0000"/>
              <x14:axisColor rgb="FF000000"/>
            </x14:dataBar>
          </x14:cfRule>
          <xm:sqref>D25</xm:sqref>
        </x14:conditionalFormatting>
        <x14:conditionalFormatting xmlns:xm="http://schemas.microsoft.com/office/excel/2006/main">
          <x14:cfRule type="dataBar" id="{5661F154-E9D0-4F76-A420-AA66D9B955AC}">
            <x14:dataBar minLength="0" maxLength="100" gradient="0">
              <x14:cfvo type="num">
                <xm:f>0</xm:f>
              </x14:cfvo>
              <x14:cfvo type="num">
                <xm:f>1</xm:f>
              </x14:cfvo>
              <x14:negativeFillColor rgb="FFFF0000"/>
              <x14:axisColor rgb="FF000000"/>
            </x14:dataBar>
          </x14:cfRule>
          <xm:sqref>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baseColWidth="10" defaultColWidth="9.109375" defaultRowHeight="13.95" x14ac:dyDescent="0.3"/>
  <cols>
    <col min="1" max="1" width="87.109375" style="19" customWidth="1"/>
    <col min="2" max="16384" width="9.109375" style="2"/>
  </cols>
  <sheetData>
    <row r="1" spans="1:2" ht="46.45" customHeight="1" x14ac:dyDescent="0.3"/>
    <row r="2" spans="1:2" s="21" customFormat="1" ht="15.75" x14ac:dyDescent="0.3">
      <c r="A2" s="20" t="s">
        <v>20</v>
      </c>
      <c r="B2" s="20"/>
    </row>
    <row r="3" spans="1:2" s="25" customFormat="1" ht="27.1" customHeight="1" x14ac:dyDescent="0.3">
      <c r="A3" s="26" t="s">
        <v>21</v>
      </c>
      <c r="B3" s="26"/>
    </row>
    <row r="4" spans="1:2" s="22" customFormat="1" ht="26.05" x14ac:dyDescent="0.5">
      <c r="A4" s="23" t="s">
        <v>22</v>
      </c>
    </row>
    <row r="5" spans="1:2" ht="87" customHeight="1" x14ac:dyDescent="0.3">
      <c r="A5" s="24" t="s">
        <v>23</v>
      </c>
    </row>
    <row r="6" spans="1:2" ht="26.5" customHeight="1" x14ac:dyDescent="0.3">
      <c r="A6" s="23" t="s">
        <v>24</v>
      </c>
    </row>
    <row r="7" spans="1:2" s="19" customFormat="1" ht="223.75" customHeight="1" x14ac:dyDescent="0.3">
      <c r="A7" s="46" t="s">
        <v>25</v>
      </c>
    </row>
    <row r="8" spans="1:2" s="22" customFormat="1" ht="26.05" x14ac:dyDescent="0.5">
      <c r="A8" s="23" t="s">
        <v>26</v>
      </c>
    </row>
    <row r="9" spans="1:2" ht="58.1" x14ac:dyDescent="0.3">
      <c r="A9" s="24" t="s">
        <v>27</v>
      </c>
    </row>
    <row r="10" spans="1:2" s="19" customFormat="1" ht="28" customHeight="1" x14ac:dyDescent="0.3">
      <c r="A10" s="47" t="s">
        <v>28</v>
      </c>
    </row>
    <row r="11" spans="1:2" s="22" customFormat="1" ht="26.05" x14ac:dyDescent="0.5">
      <c r="A11" s="23" t="s">
        <v>29</v>
      </c>
    </row>
    <row r="12" spans="1:2" ht="29.05" x14ac:dyDescent="0.3">
      <c r="A12" s="24" t="s">
        <v>30</v>
      </c>
    </row>
    <row r="13" spans="1:2" s="19" customFormat="1" ht="28" customHeight="1" x14ac:dyDescent="0.3">
      <c r="A13" s="47" t="s">
        <v>31</v>
      </c>
    </row>
    <row r="14" spans="1:2" s="22" customFormat="1" ht="26.05" x14ac:dyDescent="0.5">
      <c r="A14" s="23" t="s">
        <v>32</v>
      </c>
    </row>
    <row r="15" spans="1:2" ht="91.55" customHeight="1" x14ac:dyDescent="0.3">
      <c r="A15" s="24" t="s">
        <v>33</v>
      </c>
    </row>
    <row r="16" spans="1:2" ht="87.15" x14ac:dyDescent="0.3">
      <c r="A16" s="24"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CalendarioProyecto</vt:lpstr>
      <vt:lpstr>Acerca de</vt:lpstr>
      <vt:lpstr>Display_Week</vt:lpstr>
      <vt:lpstr>Project_Start</vt:lpstr>
      <vt:lpstr>CalendarioProyecto!task_end</vt:lpstr>
      <vt:lpstr>CalendarioProyecto!task_progress</vt:lpstr>
      <vt:lpstr>CalendarioProyecto!task_start</vt:lpstr>
      <vt:lpstr>CalendarioProyecto!Títulos_a_imprimir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2020-04-21T06:01:39Z</dcterms:modified>
</cp:coreProperties>
</file>