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234\PCB drone project\Altium PCB Drone\BOM\"/>
    </mc:Choice>
  </mc:AlternateContent>
  <xr:revisionPtr revIDLastSave="0" documentId="13_ncr:1_{C7004EDE-60D8-4762-A379-D6EE3B3DA7B0}" xr6:coauthVersionLast="45" xr6:coauthVersionMax="45" xr10:uidLastSave="{00000000-0000-0000-0000-000000000000}"/>
  <bookViews>
    <workbookView xWindow="28680" yWindow="-120" windowWidth="29040" windowHeight="15840" xr2:uid="{B306A67F-04FD-4153-8D4F-80BB79465F61}"/>
  </bookViews>
  <sheets>
    <sheet name="MainBoard3" sheetId="1" r:id="rId1"/>
  </sheets>
  <definedNames>
    <definedName name="_xlnm.Print_Titles" localSheetId="0">MainBoard3!$1:$1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" i="1" l="1"/>
  <c r="S3" i="1"/>
  <c r="P5" i="1"/>
  <c r="P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2" i="1"/>
  <c r="I31" i="1"/>
  <c r="I30" i="1"/>
  <c r="I29" i="1"/>
  <c r="I6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2" i="1"/>
  <c r="I23" i="1"/>
  <c r="I24" i="1"/>
  <c r="I28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3" i="1"/>
  <c r="I2" i="1"/>
</calcChain>
</file>

<file path=xl/sharedStrings.xml><?xml version="1.0" encoding="utf-8"?>
<sst xmlns="http://schemas.openxmlformats.org/spreadsheetml/2006/main" count="304" uniqueCount="180">
  <si>
    <t>Comment</t>
  </si>
  <si>
    <t>Description</t>
  </si>
  <si>
    <t>Designator</t>
  </si>
  <si>
    <t>Footprint</t>
  </si>
  <si>
    <t>Quantity</t>
  </si>
  <si>
    <t>Value</t>
  </si>
  <si>
    <t>AMCA31-2R450G-S1F-T3</t>
  </si>
  <si>
    <t>Antenna</t>
  </si>
  <si>
    <t>ANT1</t>
  </si>
  <si>
    <t>ANTC3216X140N</t>
  </si>
  <si>
    <t>100nF</t>
  </si>
  <si>
    <t>CAP CER 0.1UF 16V Y5V 0402</t>
  </si>
  <si>
    <t>C1, C2, C3, C4, C9, C10, C12, C15, C19, C20, C21</t>
  </si>
  <si>
    <t>CAP 0402_1005</t>
  </si>
  <si>
    <t>10nF</t>
  </si>
  <si>
    <t>C5, C29</t>
  </si>
  <si>
    <t>1uF</t>
  </si>
  <si>
    <t>C6, C23, C27, C28</t>
  </si>
  <si>
    <t>2.2uF</t>
  </si>
  <si>
    <t>CAP CER 100PF 50V C0G/NP0 0603</t>
  </si>
  <si>
    <t>C7, C8</t>
  </si>
  <si>
    <t>CAP 0603_1608</t>
  </si>
  <si>
    <t>12pF</t>
  </si>
  <si>
    <t>CAP CER 12PF 50V C0G/NP0 0402</t>
  </si>
  <si>
    <t>C11, C14</t>
  </si>
  <si>
    <t>47nF</t>
  </si>
  <si>
    <t>C13</t>
  </si>
  <si>
    <t>3.9pF</t>
  </si>
  <si>
    <t>C16</t>
  </si>
  <si>
    <t>1.0pF</t>
  </si>
  <si>
    <t>C17</t>
  </si>
  <si>
    <t>1.5pF</t>
  </si>
  <si>
    <t>C18</t>
  </si>
  <si>
    <t>2.2nF</t>
  </si>
  <si>
    <t>C22</t>
  </si>
  <si>
    <t>4.7uF</t>
  </si>
  <si>
    <t>C24, C26, C30</t>
  </si>
  <si>
    <t>22uF</t>
  </si>
  <si>
    <t>C25</t>
  </si>
  <si>
    <t>BAT54HT1G</t>
  </si>
  <si>
    <t>DIODE SCHOTTKY 30V 200MA SOD323</t>
  </si>
  <si>
    <t>D1, D2, D3, D4</t>
  </si>
  <si>
    <t>SOD323</t>
  </si>
  <si>
    <t>Blue</t>
  </si>
  <si>
    <t>LED BLUE CLEAR 2SMD</t>
  </si>
  <si>
    <t>D5, D10</t>
  </si>
  <si>
    <t>LED 0603_1608 BLUE</t>
  </si>
  <si>
    <t>Red</t>
  </si>
  <si>
    <t>LED RED 0603 SMD</t>
  </si>
  <si>
    <t>D6, D8</t>
  </si>
  <si>
    <t>LED 0603_1608 RED</t>
  </si>
  <si>
    <t>Green</t>
  </si>
  <si>
    <t>LED GREEN CLEAR CHIP SMD</t>
  </si>
  <si>
    <t>D7, D9</t>
  </si>
  <si>
    <t>LED 0603_1608 GREEN</t>
  </si>
  <si>
    <t>2N7002</t>
  </si>
  <si>
    <t>MOSFET N-CH 60V 115MA SOT-23</t>
  </si>
  <si>
    <t>IC1, IC2, IC3, IC4</t>
  </si>
  <si>
    <t>ON SEMI SOT-23-3</t>
  </si>
  <si>
    <t>DF13A-2P-1.25H(75)</t>
  </si>
  <si>
    <t>CONN HEADER SMD R/A 2POS 1.25MM</t>
  </si>
  <si>
    <t>J1, J2, J4, J5, J6</t>
  </si>
  <si>
    <t>HIROSE DF13A-2P-1.25H</t>
  </si>
  <si>
    <t>10118193-0001LF</t>
  </si>
  <si>
    <t>CONN RCPT USB2.0 MICRO B SMD R/A</t>
  </si>
  <si>
    <t>J3</t>
  </si>
  <si>
    <t>FCI USB 10118193-0001LF</t>
  </si>
  <si>
    <t>DF13A-6P-1.25H(75)</t>
  </si>
  <si>
    <t>CONN HEADER SMD R/A 6POS 1.25MM</t>
  </si>
  <si>
    <t>J7</t>
  </si>
  <si>
    <t>HIROSE DF13A-6P-1.25H</t>
  </si>
  <si>
    <t>DF13A-4P-1.25H(75)</t>
  </si>
  <si>
    <t>CONN HEADER SMD R/A 4POS 1.25MM</t>
  </si>
  <si>
    <t>J8</t>
  </si>
  <si>
    <t>HIROSE DF13A-4P-1.25H</t>
  </si>
  <si>
    <t>1241152-6</t>
  </si>
  <si>
    <t>con 6pos 2.54mm TE connectivity</t>
  </si>
  <si>
    <t>J9, J10, J11, J12</t>
  </si>
  <si>
    <t>CONN_1241152-6_T</t>
  </si>
  <si>
    <t>Inductor</t>
  </si>
  <si>
    <t>0402-A</t>
  </si>
  <si>
    <t>10K</t>
  </si>
  <si>
    <t>RES SMD 4.7K OHM 1% 1/16W 0402, RES 10K OHM 0.5% 1/5W 0402</t>
  </si>
  <si>
    <t>R1, R22, R23, R25, R26</t>
  </si>
  <si>
    <t>RES 0402_1005</t>
  </si>
  <si>
    <t>47R</t>
  </si>
  <si>
    <t>RES SMD 10K OHM 1% 1/10W 0603</t>
  </si>
  <si>
    <t>R2, R3, R6, R7, R10, R12, R14</t>
  </si>
  <si>
    <t>RES 0603_1608</t>
  </si>
  <si>
    <t>R4, R5, R8, R9</t>
  </si>
  <si>
    <t>100R</t>
  </si>
  <si>
    <t>R11, R13</t>
  </si>
  <si>
    <t>4.7K</t>
  </si>
  <si>
    <t>RES SMD 4.7K OHM 1% 1/16W 0402</t>
  </si>
  <si>
    <t>R15, R16</t>
  </si>
  <si>
    <t>200K</t>
  </si>
  <si>
    <t>R17</t>
  </si>
  <si>
    <t>100K</t>
  </si>
  <si>
    <t>R18</t>
  </si>
  <si>
    <t>1K</t>
  </si>
  <si>
    <t>R19, R24, R27</t>
  </si>
  <si>
    <t>R20</t>
  </si>
  <si>
    <t>0R</t>
  </si>
  <si>
    <t>R21</t>
  </si>
  <si>
    <t>JS102011JCQN_1</t>
  </si>
  <si>
    <t>Slide Switch SPDT Surface Mount</t>
  </si>
  <si>
    <t>S</t>
  </si>
  <si>
    <t>SW_JS102011JCQN</t>
  </si>
  <si>
    <t>STM32F405RGT6</t>
  </si>
  <si>
    <t>ARMÂ® CortexÂ®-M4 STM32F4 Microcontroller IC 32-Bit 168MHz 1MB _1M x 8_ FLASH 64-LQFP _10x10_</t>
  </si>
  <si>
    <t>U1</t>
  </si>
  <si>
    <t>QFP50P1200X1200X160-64N</t>
  </si>
  <si>
    <t>24AA64FT-I/OT</t>
  </si>
  <si>
    <t>No Description Available</t>
  </si>
  <si>
    <t>U2</t>
  </si>
  <si>
    <t>SOT-23-5_MC_MCH</t>
  </si>
  <si>
    <t>BMI088</t>
  </si>
  <si>
    <t>Accelerometer, Gyroscope, 6 Axis Sensor IÂ²C, SPI Output</t>
  </si>
  <si>
    <t>U3</t>
  </si>
  <si>
    <t>PQFN50P450X300X100-16N</t>
  </si>
  <si>
    <t>BMP388</t>
  </si>
  <si>
    <t>Pressure Sensor 4.35PSI ~ 18.13PSI _30kPa ~ 125kPa_ Absolute 10-WFLGA</t>
  </si>
  <si>
    <t>U4</t>
  </si>
  <si>
    <t>PQFN50P200X200X80-10N</t>
  </si>
  <si>
    <t>NRF51822-QFAC-T</t>
  </si>
  <si>
    <t>U5</t>
  </si>
  <si>
    <t>*QFN40P600X600X90-49N</t>
  </si>
  <si>
    <t>NCP702SN30T1G</t>
  </si>
  <si>
    <t>U6</t>
  </si>
  <si>
    <t>TSOP-5_ONS</t>
  </si>
  <si>
    <t>BQ24075RGTR</t>
  </si>
  <si>
    <t>USB-Friendly Li-Ion Battery Charger and Power-Path Management IC, Vout 5.5V</t>
  </si>
  <si>
    <t>U7</t>
  </si>
  <si>
    <t>RGT16_1P7X1P7</t>
  </si>
  <si>
    <t>LP2985-30DBVR</t>
  </si>
  <si>
    <t>U8</t>
  </si>
  <si>
    <t>DBV5_TEX</t>
  </si>
  <si>
    <t>SIP32431DNP3-T1GE4</t>
  </si>
  <si>
    <t>Power Switch/Driver 1:1 P-Channel 1.4A 4-TDFN (1.2x1.6)</t>
  </si>
  <si>
    <t>U9</t>
  </si>
  <si>
    <t>SON50P120X160X60-5N</t>
  </si>
  <si>
    <t>XTAL1</t>
  </si>
  <si>
    <t>16MHz</t>
  </si>
  <si>
    <t>Y1</t>
  </si>
  <si>
    <t>ABRACON ABM8G</t>
  </si>
  <si>
    <t>✔</t>
  </si>
  <si>
    <t>Cart no</t>
  </si>
  <si>
    <t>ordered</t>
  </si>
  <si>
    <t>Modem</t>
  </si>
  <si>
    <t>Optical</t>
  </si>
  <si>
    <t>L1</t>
  </si>
  <si>
    <t>L2</t>
  </si>
  <si>
    <t>L3</t>
  </si>
  <si>
    <t>L4</t>
  </si>
  <si>
    <t>1uH</t>
  </si>
  <si>
    <t>3.3nH</t>
  </si>
  <si>
    <t>4.7nH</t>
  </si>
  <si>
    <t>27nH</t>
  </si>
  <si>
    <t>/0603</t>
  </si>
  <si>
    <t>DF13-2S-1.25C</t>
  </si>
  <si>
    <t>DF13-4S-1.25C</t>
  </si>
  <si>
    <t>DF13-6S-1.25C</t>
  </si>
  <si>
    <t>DF13-2630SCF</t>
  </si>
  <si>
    <t>crimp</t>
  </si>
  <si>
    <t>Crystal</t>
  </si>
  <si>
    <t>crystal</t>
  </si>
  <si>
    <t>‎ABM8AIG-16.000MHZ-12-2Z-T3‎</t>
  </si>
  <si>
    <t>CAP 0402_1005(0603 ordered)</t>
  </si>
  <si>
    <t>Unit Price</t>
  </si>
  <si>
    <t>total price</t>
  </si>
  <si>
    <t>Project Total:</t>
  </si>
  <si>
    <t>Purchase Total:</t>
  </si>
  <si>
    <t>Mainboard</t>
  </si>
  <si>
    <t>ModemExt</t>
  </si>
  <si>
    <t>OpticalFlow</t>
  </si>
  <si>
    <t>project total</t>
  </si>
  <si>
    <t>ordered total</t>
  </si>
  <si>
    <t>project cost</t>
  </si>
  <si>
    <t>ordered cost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</si>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</sst>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9"/>
      <color rgb="FF007EE6"/>
      <name val="Arial Rounded MT Bold"/>
      <family val="2"/>
    </font>
    <font>
      <sz val="9"/>
      <color rgb="FF00000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0" fillId="0" borderId="0" xfId="0" applyFill="1"/>
    <xf numFmtId="0" fontId="0" fillId="2" borderId="2" xfId="0" applyFill="1" applyBorder="1"/>
    <xf numFmtId="0" fontId="2" fillId="2" borderId="0" xfId="0" applyFont="1" applyFill="1"/>
    <xf numFmtId="0" fontId="0" fillId="0" borderId="0" xfId="0" applyFill="1" applyBorder="1"/>
    <xf numFmtId="0" fontId="3" fillId="2" borderId="0" xfId="0" applyFont="1" applyFill="1"/>
    <xf numFmtId="0" fontId="0" fillId="2" borderId="3" xfId="0" applyFill="1" applyBorder="1" applyAlignment="1">
      <alignment wrapText="1"/>
    </xf>
    <xf numFmtId="0" fontId="1" fillId="2" borderId="3" xfId="0" applyFont="1" applyFill="1" applyBorder="1" applyAlignment="1">
      <alignment horizontal="left" vertical="center" wrapText="1" indent="15"/>
    </xf>
    <xf numFmtId="0" fontId="0" fillId="2" borderId="3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D8960-5EEB-4830-8373-10054C58A59C}">
  <sheetPr>
    <pageSetUpPr fitToPage="1"/>
  </sheetPr>
  <dimension ref="A1:S54"/>
  <sheetViews>
    <sheetView tabSelected="1" zoomScaleNormal="100" workbookViewId="0">
      <selection activeCell="T12" sqref="T12"/>
    </sheetView>
  </sheetViews>
  <sheetFormatPr defaultRowHeight="15" x14ac:dyDescent="0.25"/>
  <cols>
    <col min="1" max="1" width="19.7109375" style="4" customWidth="1"/>
    <col min="2" max="2" width="36.85546875" style="4" customWidth="1"/>
    <col min="3" max="4" width="19.7109375" style="4" customWidth="1"/>
    <col min="5" max="5" width="9.140625" style="4" customWidth="1"/>
    <col min="6" max="6" width="16.5703125" style="4" customWidth="1"/>
    <col min="7" max="15" width="9.140625" style="4"/>
    <col min="16" max="16" width="11.85546875" style="4" customWidth="1"/>
    <col min="17" max="17" width="12.28515625" style="4" customWidth="1"/>
    <col min="18" max="18" width="12.42578125" style="4" customWidth="1"/>
    <col min="19" max="16384" width="9.140625" style="4"/>
  </cols>
  <sheetData>
    <row r="1" spans="1:19" s="13" customForma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148</v>
      </c>
      <c r="H1" s="13" t="s">
        <v>149</v>
      </c>
      <c r="I1" s="13" t="s">
        <v>4</v>
      </c>
      <c r="J1" s="13" t="s">
        <v>147</v>
      </c>
      <c r="K1" s="13" t="s">
        <v>146</v>
      </c>
      <c r="M1" s="13" t="s">
        <v>168</v>
      </c>
      <c r="N1" s="13" t="s">
        <v>169</v>
      </c>
      <c r="P1" s="13" t="s">
        <v>172</v>
      </c>
      <c r="Q1" s="13" t="s">
        <v>173</v>
      </c>
      <c r="R1" s="13" t="s">
        <v>174</v>
      </c>
    </row>
    <row r="2" spans="1:19" ht="36" x14ac:dyDescent="0.25">
      <c r="A2" s="9" t="s">
        <v>6</v>
      </c>
      <c r="B2" s="9" t="s">
        <v>7</v>
      </c>
      <c r="C2" s="9" t="s">
        <v>8</v>
      </c>
      <c r="D2" s="9" t="s">
        <v>9</v>
      </c>
      <c r="E2" s="9">
        <v>1</v>
      </c>
      <c r="F2" s="9"/>
      <c r="G2" s="10"/>
      <c r="H2" s="11"/>
      <c r="I2" s="11">
        <f>E2+G2+H2</f>
        <v>1</v>
      </c>
      <c r="J2" s="11" t="s">
        <v>145</v>
      </c>
      <c r="K2" s="11">
        <v>2</v>
      </c>
      <c r="M2" s="4">
        <v>2.0499999999999998</v>
      </c>
      <c r="N2" s="4">
        <f>M2*K2</f>
        <v>4.0999999999999996</v>
      </c>
      <c r="P2" s="14" t="s">
        <v>170</v>
      </c>
      <c r="Q2" s="14" t="s">
        <v>175</v>
      </c>
      <c r="R2" s="14" t="s">
        <v>177</v>
      </c>
      <c r="S2" s="14" t="s">
        <v>179</v>
      </c>
    </row>
    <row r="3" spans="1:19" ht="45" x14ac:dyDescent="0.25">
      <c r="A3" s="1" t="s">
        <v>10</v>
      </c>
      <c r="B3" s="1" t="s">
        <v>11</v>
      </c>
      <c r="C3" s="1" t="s">
        <v>12</v>
      </c>
      <c r="D3" s="1" t="s">
        <v>13</v>
      </c>
      <c r="E3" s="1">
        <v>11</v>
      </c>
      <c r="F3" s="1" t="s">
        <v>10</v>
      </c>
      <c r="G3" s="2">
        <v>5</v>
      </c>
      <c r="H3" s="2">
        <v>5</v>
      </c>
      <c r="I3" s="2">
        <f>E3+G3+H3</f>
        <v>21</v>
      </c>
      <c r="J3" s="2" t="s">
        <v>145</v>
      </c>
      <c r="K3" s="2">
        <v>150</v>
      </c>
      <c r="M3" s="4">
        <v>2.41E-2</v>
      </c>
      <c r="N3" s="4">
        <f t="shared" ref="N3:N54" si="0">M3*K3</f>
        <v>3.6149999999999998</v>
      </c>
      <c r="P3" s="14">
        <f xml:space="preserve"> SUMPRODUCT(E2:E54,M2:M54)</f>
        <v>74.366700000000009</v>
      </c>
      <c r="Q3" s="14">
        <v>151.46339999999998</v>
      </c>
      <c r="R3" s="14">
        <v>18.254899999999999</v>
      </c>
      <c r="S3" s="14">
        <f>SUM(P3:R3)</f>
        <v>244.08499999999998</v>
      </c>
    </row>
    <row r="4" spans="1:19" x14ac:dyDescent="0.25">
      <c r="A4" s="1" t="s">
        <v>14</v>
      </c>
      <c r="B4" s="1" t="s">
        <v>11</v>
      </c>
      <c r="C4" s="1" t="s">
        <v>15</v>
      </c>
      <c r="D4" s="1" t="s">
        <v>13</v>
      </c>
      <c r="E4" s="1">
        <v>2</v>
      </c>
      <c r="F4" s="1" t="s">
        <v>14</v>
      </c>
      <c r="G4" s="2">
        <v>1</v>
      </c>
      <c r="H4" s="2">
        <v>1</v>
      </c>
      <c r="I4" s="2">
        <f t="shared" ref="I4:I54" si="1">E4+G4+H4</f>
        <v>4</v>
      </c>
      <c r="J4" s="2" t="s">
        <v>145</v>
      </c>
      <c r="K4" s="2">
        <v>50</v>
      </c>
      <c r="M4" s="4">
        <v>2.5000000000000001E-2</v>
      </c>
      <c r="N4" s="4">
        <f t="shared" si="0"/>
        <v>1.25</v>
      </c>
      <c r="P4" s="14" t="s">
        <v>171</v>
      </c>
      <c r="Q4" s="14" t="s">
        <v>176</v>
      </c>
      <c r="R4" s="14" t="s">
        <v>178</v>
      </c>
      <c r="S4" s="14"/>
    </row>
    <row r="5" spans="1:19" x14ac:dyDescent="0.25">
      <c r="A5" s="1" t="s">
        <v>16</v>
      </c>
      <c r="B5" s="1" t="s">
        <v>11</v>
      </c>
      <c r="C5" s="1" t="s">
        <v>17</v>
      </c>
      <c r="D5" s="1" t="s">
        <v>13</v>
      </c>
      <c r="E5" s="1">
        <v>4</v>
      </c>
      <c r="F5" s="1" t="s">
        <v>16</v>
      </c>
      <c r="G5" s="2">
        <v>2</v>
      </c>
      <c r="H5" s="2">
        <v>3</v>
      </c>
      <c r="I5" s="2">
        <f t="shared" si="1"/>
        <v>9</v>
      </c>
      <c r="J5" s="2" t="s">
        <v>145</v>
      </c>
      <c r="K5" s="2">
        <v>50</v>
      </c>
      <c r="M5" s="4">
        <v>7.6399999999999996E-2</v>
      </c>
      <c r="N5" s="4">
        <f t="shared" si="0"/>
        <v>3.82</v>
      </c>
      <c r="P5" s="14">
        <f>SUM(N$2:N$1048576)</f>
        <v>207.69600000000003</v>
      </c>
      <c r="Q5" s="14">
        <v>167.98500000000001</v>
      </c>
      <c r="R5" s="14">
        <v>23.16</v>
      </c>
      <c r="S5" s="14">
        <f t="shared" ref="S4:S5" si="2">SUM(P5:R5)</f>
        <v>398.84100000000007</v>
      </c>
    </row>
    <row r="6" spans="1:19" x14ac:dyDescent="0.25">
      <c r="A6" s="1" t="s">
        <v>18</v>
      </c>
      <c r="B6" s="1" t="s">
        <v>19</v>
      </c>
      <c r="C6" s="1" t="s">
        <v>20</v>
      </c>
      <c r="D6" s="1" t="s">
        <v>21</v>
      </c>
      <c r="E6" s="1">
        <v>2</v>
      </c>
      <c r="F6" s="1" t="s">
        <v>18</v>
      </c>
      <c r="G6" s="2">
        <v>1</v>
      </c>
      <c r="H6" s="2"/>
      <c r="I6" s="2">
        <f t="shared" si="1"/>
        <v>3</v>
      </c>
      <c r="J6" s="2" t="s">
        <v>145</v>
      </c>
      <c r="K6" s="2">
        <v>50</v>
      </c>
      <c r="M6" s="4">
        <v>9.3799999999999994E-2</v>
      </c>
      <c r="N6" s="4">
        <f t="shared" si="0"/>
        <v>4.6899999999999995</v>
      </c>
    </row>
    <row r="7" spans="1:19" x14ac:dyDescent="0.25">
      <c r="A7" s="1" t="s">
        <v>22</v>
      </c>
      <c r="B7" s="1" t="s">
        <v>23</v>
      </c>
      <c r="C7" s="1" t="s">
        <v>24</v>
      </c>
      <c r="D7" s="1" t="s">
        <v>13</v>
      </c>
      <c r="E7" s="1">
        <v>2</v>
      </c>
      <c r="F7" s="1" t="s">
        <v>22</v>
      </c>
      <c r="G7" s="2"/>
      <c r="H7" s="2"/>
      <c r="I7" s="2">
        <f t="shared" si="1"/>
        <v>2</v>
      </c>
      <c r="J7" s="2" t="s">
        <v>145</v>
      </c>
      <c r="K7" s="2">
        <v>50</v>
      </c>
      <c r="M7" s="4">
        <v>3.0800000000000001E-2</v>
      </c>
      <c r="N7" s="4">
        <f t="shared" si="0"/>
        <v>1.54</v>
      </c>
    </row>
    <row r="8" spans="1:19" x14ac:dyDescent="0.25">
      <c r="A8" s="1" t="s">
        <v>25</v>
      </c>
      <c r="B8" s="1" t="s">
        <v>11</v>
      </c>
      <c r="C8" s="1" t="s">
        <v>26</v>
      </c>
      <c r="D8" s="1" t="s">
        <v>13</v>
      </c>
      <c r="E8" s="1">
        <v>1</v>
      </c>
      <c r="F8" s="1" t="s">
        <v>25</v>
      </c>
      <c r="G8" s="2"/>
      <c r="H8" s="2"/>
      <c r="I8" s="2">
        <f t="shared" si="1"/>
        <v>1</v>
      </c>
      <c r="J8" s="2" t="s">
        <v>145</v>
      </c>
      <c r="K8" s="2">
        <v>50</v>
      </c>
      <c r="M8" s="4">
        <v>2.7799999999999998E-2</v>
      </c>
      <c r="N8" s="4">
        <f t="shared" si="0"/>
        <v>1.39</v>
      </c>
    </row>
    <row r="9" spans="1:19" x14ac:dyDescent="0.25">
      <c r="A9" s="1" t="s">
        <v>27</v>
      </c>
      <c r="B9" s="1" t="s">
        <v>11</v>
      </c>
      <c r="C9" s="1" t="s">
        <v>28</v>
      </c>
      <c r="D9" s="1" t="s">
        <v>13</v>
      </c>
      <c r="E9" s="1">
        <v>1</v>
      </c>
      <c r="F9" s="1" t="s">
        <v>27</v>
      </c>
      <c r="G9" s="2"/>
      <c r="H9" s="2"/>
      <c r="I9" s="2">
        <f t="shared" si="1"/>
        <v>1</v>
      </c>
      <c r="J9" s="2" t="s">
        <v>145</v>
      </c>
      <c r="K9" s="2">
        <v>50</v>
      </c>
      <c r="M9" s="4">
        <v>3.0800000000000001E-2</v>
      </c>
      <c r="N9" s="4">
        <f t="shared" si="0"/>
        <v>1.54</v>
      </c>
    </row>
    <row r="10" spans="1:19" x14ac:dyDescent="0.25">
      <c r="A10" s="1" t="s">
        <v>29</v>
      </c>
      <c r="B10" s="1" t="s">
        <v>11</v>
      </c>
      <c r="C10" s="1" t="s">
        <v>30</v>
      </c>
      <c r="D10" s="1" t="s">
        <v>13</v>
      </c>
      <c r="E10" s="1">
        <v>1</v>
      </c>
      <c r="F10" s="1" t="s">
        <v>29</v>
      </c>
      <c r="G10" s="2"/>
      <c r="H10" s="2"/>
      <c r="I10" s="2">
        <f t="shared" si="1"/>
        <v>1</v>
      </c>
      <c r="J10" s="2" t="s">
        <v>145</v>
      </c>
      <c r="K10" s="2">
        <v>10</v>
      </c>
      <c r="M10" s="4">
        <v>5.2999999999999999E-2</v>
      </c>
      <c r="N10" s="4">
        <f t="shared" si="0"/>
        <v>0.53</v>
      </c>
    </row>
    <row r="11" spans="1:19" x14ac:dyDescent="0.25">
      <c r="A11" s="1" t="s">
        <v>31</v>
      </c>
      <c r="B11" s="1" t="s">
        <v>11</v>
      </c>
      <c r="C11" s="1" t="s">
        <v>32</v>
      </c>
      <c r="D11" s="1" t="s">
        <v>13</v>
      </c>
      <c r="E11" s="1">
        <v>1</v>
      </c>
      <c r="F11" s="1" t="s">
        <v>31</v>
      </c>
      <c r="G11" s="2"/>
      <c r="H11" s="2"/>
      <c r="I11" s="2">
        <f t="shared" si="1"/>
        <v>1</v>
      </c>
      <c r="J11" s="2" t="s">
        <v>145</v>
      </c>
      <c r="K11" s="2">
        <v>10</v>
      </c>
      <c r="M11" s="4">
        <v>5.6000000000000001E-2</v>
      </c>
      <c r="N11" s="4">
        <f t="shared" si="0"/>
        <v>0.56000000000000005</v>
      </c>
    </row>
    <row r="12" spans="1:19" x14ac:dyDescent="0.25">
      <c r="A12" s="1" t="s">
        <v>33</v>
      </c>
      <c r="B12" s="1" t="s">
        <v>11</v>
      </c>
      <c r="C12" s="1" t="s">
        <v>34</v>
      </c>
      <c r="D12" s="1" t="s">
        <v>13</v>
      </c>
      <c r="E12" s="1">
        <v>1</v>
      </c>
      <c r="F12" s="1" t="s">
        <v>33</v>
      </c>
      <c r="G12" s="2"/>
      <c r="H12" s="2"/>
      <c r="I12" s="2">
        <f t="shared" si="1"/>
        <v>1</v>
      </c>
      <c r="J12" s="2" t="s">
        <v>145</v>
      </c>
      <c r="K12" s="2">
        <v>10</v>
      </c>
      <c r="M12" s="4">
        <v>5.6000000000000001E-2</v>
      </c>
      <c r="N12" s="4">
        <f t="shared" si="0"/>
        <v>0.56000000000000005</v>
      </c>
    </row>
    <row r="13" spans="1:19" x14ac:dyDescent="0.25">
      <c r="A13" s="1" t="s">
        <v>35</v>
      </c>
      <c r="B13" s="1" t="s">
        <v>11</v>
      </c>
      <c r="C13" s="1" t="s">
        <v>36</v>
      </c>
      <c r="D13" s="1" t="s">
        <v>13</v>
      </c>
      <c r="E13" s="1">
        <v>3</v>
      </c>
      <c r="F13" s="1" t="s">
        <v>35</v>
      </c>
      <c r="G13" s="2"/>
      <c r="H13" s="2">
        <v>1</v>
      </c>
      <c r="I13" s="2">
        <f t="shared" si="1"/>
        <v>4</v>
      </c>
      <c r="J13" s="2" t="s">
        <v>145</v>
      </c>
      <c r="K13" s="2">
        <v>50</v>
      </c>
      <c r="M13" s="4">
        <v>9.4799999999999995E-2</v>
      </c>
      <c r="N13" s="4">
        <f t="shared" si="0"/>
        <v>4.74</v>
      </c>
    </row>
    <row r="14" spans="1:19" ht="30" x14ac:dyDescent="0.25">
      <c r="A14" s="1" t="s">
        <v>37</v>
      </c>
      <c r="B14" s="1" t="s">
        <v>11</v>
      </c>
      <c r="C14" s="1" t="s">
        <v>38</v>
      </c>
      <c r="D14" s="1" t="s">
        <v>167</v>
      </c>
      <c r="E14" s="1">
        <v>1</v>
      </c>
      <c r="F14" s="1" t="s">
        <v>37</v>
      </c>
      <c r="G14" s="2">
        <v>1</v>
      </c>
      <c r="H14" s="2">
        <v>2</v>
      </c>
      <c r="I14" s="2">
        <f t="shared" si="1"/>
        <v>4</v>
      </c>
      <c r="J14" s="2" t="s">
        <v>145</v>
      </c>
      <c r="K14" s="2">
        <v>20</v>
      </c>
      <c r="L14" s="5" t="s">
        <v>158</v>
      </c>
      <c r="M14" s="4">
        <v>0.40600000000000003</v>
      </c>
      <c r="N14" s="4">
        <f t="shared" si="0"/>
        <v>8.120000000000001</v>
      </c>
    </row>
    <row r="15" spans="1:19" x14ac:dyDescent="0.25">
      <c r="A15" s="1" t="s">
        <v>39</v>
      </c>
      <c r="B15" s="1" t="s">
        <v>40</v>
      </c>
      <c r="C15" s="1" t="s">
        <v>41</v>
      </c>
      <c r="D15" s="1" t="s">
        <v>42</v>
      </c>
      <c r="E15" s="1">
        <v>4</v>
      </c>
      <c r="F15" s="1"/>
      <c r="G15" s="2"/>
      <c r="H15" s="2"/>
      <c r="I15" s="2">
        <f t="shared" si="1"/>
        <v>4</v>
      </c>
      <c r="J15" s="2" t="s">
        <v>145</v>
      </c>
      <c r="K15" s="2">
        <v>8</v>
      </c>
      <c r="M15" s="7">
        <v>0.3</v>
      </c>
      <c r="N15" s="4">
        <f t="shared" si="0"/>
        <v>2.4</v>
      </c>
    </row>
    <row r="16" spans="1:19" x14ac:dyDescent="0.25">
      <c r="A16" s="1" t="s">
        <v>43</v>
      </c>
      <c r="B16" s="1" t="s">
        <v>44</v>
      </c>
      <c r="C16" s="1" t="s">
        <v>45</v>
      </c>
      <c r="D16" s="1" t="s">
        <v>46</v>
      </c>
      <c r="E16" s="1">
        <v>2</v>
      </c>
      <c r="F16" s="1" t="s">
        <v>43</v>
      </c>
      <c r="G16" s="2">
        <v>1</v>
      </c>
      <c r="H16" s="2"/>
      <c r="I16" s="2">
        <f t="shared" si="1"/>
        <v>3</v>
      </c>
      <c r="J16" s="2"/>
      <c r="K16" s="2">
        <v>10</v>
      </c>
      <c r="M16" s="7">
        <v>0.46</v>
      </c>
      <c r="N16" s="4">
        <f t="shared" si="0"/>
        <v>4.6000000000000005</v>
      </c>
    </row>
    <row r="17" spans="1:14" x14ac:dyDescent="0.25">
      <c r="A17" s="1" t="s">
        <v>47</v>
      </c>
      <c r="B17" s="1" t="s">
        <v>48</v>
      </c>
      <c r="C17" s="1" t="s">
        <v>49</v>
      </c>
      <c r="D17" s="1" t="s">
        <v>50</v>
      </c>
      <c r="E17" s="1">
        <v>2</v>
      </c>
      <c r="F17" s="1" t="s">
        <v>47</v>
      </c>
      <c r="G17" s="2"/>
      <c r="H17" s="2"/>
      <c r="I17" s="2">
        <f t="shared" si="1"/>
        <v>2</v>
      </c>
      <c r="J17" s="2"/>
      <c r="K17" s="2">
        <v>10</v>
      </c>
      <c r="M17" s="7">
        <v>0.28999999999999998</v>
      </c>
      <c r="N17" s="4">
        <f t="shared" si="0"/>
        <v>2.9</v>
      </c>
    </row>
    <row r="18" spans="1:14" ht="30" x14ac:dyDescent="0.25">
      <c r="A18" s="1" t="s">
        <v>51</v>
      </c>
      <c r="B18" s="1" t="s">
        <v>52</v>
      </c>
      <c r="C18" s="1" t="s">
        <v>53</v>
      </c>
      <c r="D18" s="1" t="s">
        <v>54</v>
      </c>
      <c r="E18" s="1">
        <v>2</v>
      </c>
      <c r="F18" s="1" t="s">
        <v>51</v>
      </c>
      <c r="G18" s="2"/>
      <c r="H18" s="2"/>
      <c r="I18" s="2">
        <f t="shared" si="1"/>
        <v>2</v>
      </c>
      <c r="J18" s="2"/>
      <c r="K18" s="2">
        <v>10</v>
      </c>
      <c r="M18" s="7">
        <v>0.28999999999999998</v>
      </c>
      <c r="N18" s="4">
        <f t="shared" si="0"/>
        <v>2.9</v>
      </c>
    </row>
    <row r="19" spans="1:14" x14ac:dyDescent="0.25">
      <c r="A19" s="1" t="s">
        <v>55</v>
      </c>
      <c r="B19" s="1" t="s">
        <v>56</v>
      </c>
      <c r="C19" s="1" t="s">
        <v>57</v>
      </c>
      <c r="D19" s="1" t="s">
        <v>58</v>
      </c>
      <c r="E19" s="1">
        <v>4</v>
      </c>
      <c r="F19" s="1"/>
      <c r="G19" s="2"/>
      <c r="H19" s="2"/>
      <c r="I19" s="2">
        <f t="shared" si="1"/>
        <v>4</v>
      </c>
      <c r="J19" s="2" t="s">
        <v>145</v>
      </c>
      <c r="K19" s="2">
        <v>10</v>
      </c>
      <c r="M19" s="7">
        <v>0.39700000000000002</v>
      </c>
      <c r="N19" s="4">
        <f t="shared" si="0"/>
        <v>3.97</v>
      </c>
    </row>
    <row r="20" spans="1:14" ht="30" x14ac:dyDescent="0.25">
      <c r="A20" s="1" t="s">
        <v>59</v>
      </c>
      <c r="B20" s="1" t="s">
        <v>60</v>
      </c>
      <c r="C20" s="1" t="s">
        <v>61</v>
      </c>
      <c r="D20" s="1" t="s">
        <v>62</v>
      </c>
      <c r="E20" s="1">
        <v>5</v>
      </c>
      <c r="F20" s="1"/>
      <c r="G20" s="2"/>
      <c r="H20" s="2"/>
      <c r="I20" s="2">
        <f t="shared" si="1"/>
        <v>5</v>
      </c>
      <c r="J20" s="2" t="s">
        <v>145</v>
      </c>
      <c r="K20" s="2">
        <v>10</v>
      </c>
      <c r="M20" s="7">
        <v>0.56000000000000005</v>
      </c>
      <c r="N20" s="4">
        <f t="shared" si="0"/>
        <v>5.6000000000000005</v>
      </c>
    </row>
    <row r="21" spans="1:14" x14ac:dyDescent="0.25">
      <c r="A21" s="3" t="s">
        <v>159</v>
      </c>
      <c r="B21" s="1"/>
      <c r="C21" s="1"/>
      <c r="D21" s="1"/>
      <c r="E21" s="1"/>
      <c r="F21" s="1"/>
      <c r="G21" s="2"/>
      <c r="H21" s="2"/>
      <c r="I21" s="2"/>
      <c r="J21" s="2" t="s">
        <v>145</v>
      </c>
      <c r="K21" s="2">
        <v>10</v>
      </c>
      <c r="M21" s="4">
        <v>0.56000000000000005</v>
      </c>
      <c r="N21" s="4">
        <f t="shared" si="0"/>
        <v>5.6000000000000005</v>
      </c>
    </row>
    <row r="22" spans="1:14" ht="30" x14ac:dyDescent="0.25">
      <c r="A22" s="1" t="s">
        <v>63</v>
      </c>
      <c r="B22" s="1" t="s">
        <v>64</v>
      </c>
      <c r="C22" s="1" t="s">
        <v>65</v>
      </c>
      <c r="D22" s="1" t="s">
        <v>66</v>
      </c>
      <c r="E22" s="1">
        <v>1</v>
      </c>
      <c r="F22" s="1"/>
      <c r="G22" s="2"/>
      <c r="H22" s="2"/>
      <c r="I22" s="2">
        <f t="shared" si="1"/>
        <v>1</v>
      </c>
      <c r="J22" s="2" t="s">
        <v>145</v>
      </c>
      <c r="K22" s="2">
        <v>3</v>
      </c>
      <c r="M22" s="4">
        <v>0.65</v>
      </c>
      <c r="N22" s="4">
        <f t="shared" si="0"/>
        <v>1.9500000000000002</v>
      </c>
    </row>
    <row r="23" spans="1:14" ht="30" x14ac:dyDescent="0.25">
      <c r="A23" s="1" t="s">
        <v>67</v>
      </c>
      <c r="B23" s="1" t="s">
        <v>68</v>
      </c>
      <c r="C23" s="1" t="s">
        <v>69</v>
      </c>
      <c r="D23" s="1" t="s">
        <v>70</v>
      </c>
      <c r="E23" s="1">
        <v>1</v>
      </c>
      <c r="F23" s="1"/>
      <c r="G23" s="2"/>
      <c r="H23" s="2"/>
      <c r="I23" s="2">
        <f t="shared" si="1"/>
        <v>1</v>
      </c>
      <c r="J23" s="2" t="s">
        <v>145</v>
      </c>
      <c r="K23" s="2">
        <v>3</v>
      </c>
      <c r="M23" s="4">
        <v>0.81</v>
      </c>
      <c r="N23" s="4">
        <f t="shared" si="0"/>
        <v>2.4300000000000002</v>
      </c>
    </row>
    <row r="24" spans="1:14" ht="30" x14ac:dyDescent="0.25">
      <c r="A24" s="1" t="s">
        <v>71</v>
      </c>
      <c r="B24" s="1" t="s">
        <v>72</v>
      </c>
      <c r="C24" s="1" t="s">
        <v>73</v>
      </c>
      <c r="D24" s="1" t="s">
        <v>74</v>
      </c>
      <c r="E24" s="1">
        <v>1</v>
      </c>
      <c r="F24" s="1"/>
      <c r="G24" s="2"/>
      <c r="H24" s="2"/>
      <c r="I24" s="2">
        <f t="shared" si="1"/>
        <v>1</v>
      </c>
      <c r="J24" s="2" t="s">
        <v>145</v>
      </c>
      <c r="K24" s="2">
        <v>3</v>
      </c>
      <c r="M24" s="4">
        <v>0.68</v>
      </c>
      <c r="N24" s="4">
        <f t="shared" si="0"/>
        <v>2.04</v>
      </c>
    </row>
    <row r="25" spans="1:14" x14ac:dyDescent="0.25">
      <c r="A25" s="3" t="s">
        <v>160</v>
      </c>
      <c r="B25" s="1"/>
      <c r="C25" s="1"/>
      <c r="D25" s="1"/>
      <c r="E25" s="1"/>
      <c r="F25" s="1"/>
      <c r="G25" s="2"/>
      <c r="H25" s="2"/>
      <c r="I25" s="2"/>
      <c r="J25" s="2" t="s">
        <v>145</v>
      </c>
      <c r="K25" s="2">
        <v>6</v>
      </c>
      <c r="M25" s="4">
        <v>0.26</v>
      </c>
      <c r="N25" s="4">
        <f t="shared" si="0"/>
        <v>1.56</v>
      </c>
    </row>
    <row r="26" spans="1:14" x14ac:dyDescent="0.25">
      <c r="A26" s="3" t="s">
        <v>161</v>
      </c>
      <c r="B26" s="1"/>
      <c r="C26" s="1"/>
      <c r="D26" s="1"/>
      <c r="E26" s="1"/>
      <c r="F26" s="1"/>
      <c r="G26" s="2"/>
      <c r="H26" s="2"/>
      <c r="I26" s="2"/>
      <c r="J26" s="2" t="s">
        <v>145</v>
      </c>
      <c r="K26" s="2">
        <v>6</v>
      </c>
      <c r="M26" s="4">
        <v>0.28999999999999998</v>
      </c>
      <c r="N26" s="4">
        <f t="shared" si="0"/>
        <v>1.7399999999999998</v>
      </c>
    </row>
    <row r="27" spans="1:14" x14ac:dyDescent="0.25">
      <c r="A27" s="8" t="s">
        <v>162</v>
      </c>
      <c r="B27" s="1" t="s">
        <v>163</v>
      </c>
      <c r="C27" s="1"/>
      <c r="D27" s="1"/>
      <c r="E27" s="1"/>
      <c r="F27" s="1"/>
      <c r="G27" s="2"/>
      <c r="H27" s="2"/>
      <c r="I27" s="2"/>
      <c r="J27" s="2" t="s">
        <v>145</v>
      </c>
      <c r="K27" s="2">
        <v>75</v>
      </c>
      <c r="M27" s="4">
        <v>5.9799999999999999E-2</v>
      </c>
      <c r="N27" s="4">
        <f t="shared" si="0"/>
        <v>4.4850000000000003</v>
      </c>
    </row>
    <row r="28" spans="1:14" x14ac:dyDescent="0.25">
      <c r="A28" s="1" t="s">
        <v>75</v>
      </c>
      <c r="B28" s="1" t="s">
        <v>76</v>
      </c>
      <c r="C28" s="1" t="s">
        <v>77</v>
      </c>
      <c r="D28" s="1" t="s">
        <v>78</v>
      </c>
      <c r="E28" s="1">
        <v>4</v>
      </c>
      <c r="F28" s="1"/>
      <c r="G28" s="2"/>
      <c r="H28" s="2"/>
      <c r="I28" s="2">
        <f t="shared" si="1"/>
        <v>4</v>
      </c>
      <c r="J28" s="2" t="s">
        <v>145</v>
      </c>
      <c r="K28" s="2">
        <v>6</v>
      </c>
      <c r="M28" s="4">
        <v>4.03</v>
      </c>
      <c r="N28" s="4">
        <f t="shared" si="0"/>
        <v>24.18</v>
      </c>
    </row>
    <row r="29" spans="1:14" x14ac:dyDescent="0.25">
      <c r="A29" s="1" t="s">
        <v>155</v>
      </c>
      <c r="B29" s="1" t="s">
        <v>79</v>
      </c>
      <c r="C29" s="1" t="s">
        <v>150</v>
      </c>
      <c r="D29" s="1" t="s">
        <v>80</v>
      </c>
      <c r="E29" s="1">
        <v>1</v>
      </c>
      <c r="F29" s="1" t="s">
        <v>155</v>
      </c>
      <c r="G29" s="2"/>
      <c r="H29" s="2"/>
      <c r="I29" s="2">
        <f t="shared" si="1"/>
        <v>1</v>
      </c>
      <c r="J29" s="2" t="s">
        <v>145</v>
      </c>
      <c r="K29" s="2">
        <v>10</v>
      </c>
      <c r="M29" s="4">
        <v>7.4999999999999997E-2</v>
      </c>
      <c r="N29" s="4">
        <f t="shared" si="0"/>
        <v>0.75</v>
      </c>
    </row>
    <row r="30" spans="1:14" x14ac:dyDescent="0.25">
      <c r="A30" s="1" t="s">
        <v>156</v>
      </c>
      <c r="B30" s="1" t="s">
        <v>79</v>
      </c>
      <c r="C30" s="1" t="s">
        <v>151</v>
      </c>
      <c r="D30" s="1" t="s">
        <v>80</v>
      </c>
      <c r="E30" s="1">
        <v>1</v>
      </c>
      <c r="F30" s="1" t="s">
        <v>156</v>
      </c>
      <c r="G30" s="2"/>
      <c r="H30" s="2"/>
      <c r="I30" s="2">
        <f t="shared" si="1"/>
        <v>1</v>
      </c>
      <c r="J30" s="2" t="s">
        <v>145</v>
      </c>
      <c r="K30" s="2">
        <v>10</v>
      </c>
      <c r="M30" s="4">
        <v>4.2000000000000003E-2</v>
      </c>
      <c r="N30" s="4">
        <f t="shared" si="0"/>
        <v>0.42000000000000004</v>
      </c>
    </row>
    <row r="31" spans="1:14" x14ac:dyDescent="0.25">
      <c r="A31" s="1" t="s">
        <v>157</v>
      </c>
      <c r="B31" s="1" t="s">
        <v>79</v>
      </c>
      <c r="C31" s="1" t="s">
        <v>152</v>
      </c>
      <c r="D31" s="1" t="s">
        <v>80</v>
      </c>
      <c r="E31" s="1">
        <v>1</v>
      </c>
      <c r="F31" s="1" t="s">
        <v>157</v>
      </c>
      <c r="G31" s="2"/>
      <c r="H31" s="2"/>
      <c r="I31" s="2">
        <f t="shared" si="1"/>
        <v>1</v>
      </c>
      <c r="J31" s="2" t="s">
        <v>145</v>
      </c>
      <c r="K31" s="2">
        <v>10</v>
      </c>
      <c r="M31" s="4">
        <v>7.4999999999999997E-2</v>
      </c>
      <c r="N31" s="4">
        <f t="shared" si="0"/>
        <v>0.75</v>
      </c>
    </row>
    <row r="32" spans="1:14" ht="34.5" customHeight="1" x14ac:dyDescent="0.25">
      <c r="A32" s="1" t="s">
        <v>154</v>
      </c>
      <c r="B32" s="1" t="s">
        <v>79</v>
      </c>
      <c r="C32" s="1" t="s">
        <v>153</v>
      </c>
      <c r="D32" s="1" t="s">
        <v>80</v>
      </c>
      <c r="E32" s="1">
        <v>1</v>
      </c>
      <c r="F32" s="1" t="s">
        <v>154</v>
      </c>
      <c r="G32" s="2">
        <v>1</v>
      </c>
      <c r="H32" s="2"/>
      <c r="I32" s="2">
        <f t="shared" si="1"/>
        <v>2</v>
      </c>
      <c r="J32" s="2" t="s">
        <v>145</v>
      </c>
      <c r="K32" s="2">
        <v>10</v>
      </c>
      <c r="M32" s="4">
        <v>0.125</v>
      </c>
      <c r="N32" s="4">
        <f t="shared" si="0"/>
        <v>1.25</v>
      </c>
    </row>
    <row r="33" spans="1:14" ht="30" x14ac:dyDescent="0.25">
      <c r="A33" s="1" t="s">
        <v>81</v>
      </c>
      <c r="B33" s="1" t="s">
        <v>82</v>
      </c>
      <c r="C33" s="1" t="s">
        <v>83</v>
      </c>
      <c r="D33" s="1" t="s">
        <v>84</v>
      </c>
      <c r="E33" s="1">
        <v>5</v>
      </c>
      <c r="F33" s="1" t="s">
        <v>81</v>
      </c>
      <c r="G33" s="2">
        <v>6</v>
      </c>
      <c r="H33" s="2"/>
      <c r="I33" s="2">
        <f t="shared" si="1"/>
        <v>11</v>
      </c>
      <c r="J33" s="2" t="s">
        <v>145</v>
      </c>
      <c r="K33" s="2">
        <v>25</v>
      </c>
      <c r="M33" s="4">
        <v>0.1</v>
      </c>
      <c r="N33" s="4">
        <f t="shared" si="0"/>
        <v>2.5</v>
      </c>
    </row>
    <row r="34" spans="1:14" ht="30" x14ac:dyDescent="0.25">
      <c r="A34" s="1" t="s">
        <v>85</v>
      </c>
      <c r="B34" s="1" t="s">
        <v>86</v>
      </c>
      <c r="C34" s="1" t="s">
        <v>87</v>
      </c>
      <c r="D34" s="1" t="s">
        <v>88</v>
      </c>
      <c r="E34" s="1">
        <v>7</v>
      </c>
      <c r="F34" s="1" t="s">
        <v>85</v>
      </c>
      <c r="G34" s="2">
        <v>1</v>
      </c>
      <c r="H34" s="2"/>
      <c r="I34" s="2">
        <f t="shared" si="1"/>
        <v>8</v>
      </c>
      <c r="J34" s="2" t="s">
        <v>145</v>
      </c>
      <c r="K34" s="2">
        <v>100</v>
      </c>
      <c r="M34" s="4">
        <v>1.2500000000000001E-2</v>
      </c>
      <c r="N34" s="4">
        <f t="shared" si="0"/>
        <v>1.25</v>
      </c>
    </row>
    <row r="35" spans="1:14" x14ac:dyDescent="0.25">
      <c r="A35" s="1" t="s">
        <v>81</v>
      </c>
      <c r="B35" s="1" t="s">
        <v>86</v>
      </c>
      <c r="C35" s="1" t="s">
        <v>89</v>
      </c>
      <c r="D35" s="1" t="s">
        <v>88</v>
      </c>
      <c r="E35" s="1">
        <v>4</v>
      </c>
      <c r="F35" s="1" t="s">
        <v>81</v>
      </c>
      <c r="G35" s="2"/>
      <c r="H35" s="2"/>
      <c r="I35" s="2">
        <f t="shared" si="1"/>
        <v>4</v>
      </c>
      <c r="J35" s="2" t="s">
        <v>145</v>
      </c>
      <c r="K35" s="2">
        <v>100</v>
      </c>
      <c r="M35" s="4">
        <v>1.3599999999999999E-2</v>
      </c>
      <c r="N35" s="4">
        <f t="shared" si="0"/>
        <v>1.3599999999999999</v>
      </c>
    </row>
    <row r="36" spans="1:14" x14ac:dyDescent="0.25">
      <c r="A36" s="1" t="s">
        <v>90</v>
      </c>
      <c r="B36" s="1" t="s">
        <v>86</v>
      </c>
      <c r="C36" s="1" t="s">
        <v>91</v>
      </c>
      <c r="D36" s="1" t="s">
        <v>88</v>
      </c>
      <c r="E36" s="1">
        <v>2</v>
      </c>
      <c r="F36" s="1" t="s">
        <v>90</v>
      </c>
      <c r="G36" s="2"/>
      <c r="H36" s="2"/>
      <c r="I36" s="2">
        <f t="shared" si="1"/>
        <v>2</v>
      </c>
      <c r="J36" s="2" t="s">
        <v>145</v>
      </c>
      <c r="K36" s="2">
        <v>100</v>
      </c>
      <c r="M36" s="4">
        <v>1.3599999999999999E-2</v>
      </c>
      <c r="N36" s="4">
        <f t="shared" si="0"/>
        <v>1.3599999999999999</v>
      </c>
    </row>
    <row r="37" spans="1:14" x14ac:dyDescent="0.25">
      <c r="A37" s="1" t="s">
        <v>92</v>
      </c>
      <c r="B37" s="1" t="s">
        <v>93</v>
      </c>
      <c r="C37" s="1" t="s">
        <v>94</v>
      </c>
      <c r="D37" s="1" t="s">
        <v>84</v>
      </c>
      <c r="E37" s="1">
        <v>2</v>
      </c>
      <c r="F37" s="1" t="s">
        <v>92</v>
      </c>
      <c r="G37" s="2"/>
      <c r="H37" s="2">
        <v>2</v>
      </c>
      <c r="I37" s="2">
        <f t="shared" si="1"/>
        <v>4</v>
      </c>
      <c r="J37" s="2" t="s">
        <v>145</v>
      </c>
      <c r="K37" s="2">
        <v>100</v>
      </c>
      <c r="M37" s="4">
        <v>7.7000000000000002E-3</v>
      </c>
      <c r="N37" s="4">
        <f t="shared" si="0"/>
        <v>0.77</v>
      </c>
    </row>
    <row r="38" spans="1:14" x14ac:dyDescent="0.25">
      <c r="A38" s="1" t="s">
        <v>95</v>
      </c>
      <c r="B38" s="1" t="s">
        <v>93</v>
      </c>
      <c r="C38" s="1" t="s">
        <v>96</v>
      </c>
      <c r="D38" s="1" t="s">
        <v>84</v>
      </c>
      <c r="E38" s="1">
        <v>1</v>
      </c>
      <c r="F38" s="1" t="s">
        <v>95</v>
      </c>
      <c r="G38" s="2"/>
      <c r="H38" s="2"/>
      <c r="I38" s="2">
        <f t="shared" si="1"/>
        <v>1</v>
      </c>
      <c r="J38" s="2" t="s">
        <v>145</v>
      </c>
      <c r="K38" s="2">
        <v>5</v>
      </c>
      <c r="M38" s="4">
        <v>0.72</v>
      </c>
      <c r="N38" s="4">
        <f t="shared" si="0"/>
        <v>3.5999999999999996</v>
      </c>
    </row>
    <row r="39" spans="1:14" x14ac:dyDescent="0.25">
      <c r="A39" s="1" t="s">
        <v>97</v>
      </c>
      <c r="B39" s="1" t="s">
        <v>93</v>
      </c>
      <c r="C39" s="1" t="s">
        <v>98</v>
      </c>
      <c r="D39" s="1" t="s">
        <v>84</v>
      </c>
      <c r="E39" s="1">
        <v>1</v>
      </c>
      <c r="F39" s="1" t="s">
        <v>97</v>
      </c>
      <c r="G39" s="2"/>
      <c r="H39" s="2"/>
      <c r="I39" s="2">
        <f t="shared" si="1"/>
        <v>1</v>
      </c>
      <c r="J39" s="2" t="s">
        <v>145</v>
      </c>
      <c r="K39" s="2">
        <v>100</v>
      </c>
      <c r="M39" s="4">
        <v>9.2999999999999992E-3</v>
      </c>
      <c r="N39" s="4">
        <f t="shared" si="0"/>
        <v>0.92999999999999994</v>
      </c>
    </row>
    <row r="40" spans="1:14" ht="30" x14ac:dyDescent="0.25">
      <c r="A40" s="1" t="s">
        <v>99</v>
      </c>
      <c r="B40" s="1" t="s">
        <v>82</v>
      </c>
      <c r="C40" s="1" t="s">
        <v>100</v>
      </c>
      <c r="D40" s="1" t="s">
        <v>84</v>
      </c>
      <c r="E40" s="1">
        <v>3</v>
      </c>
      <c r="F40" s="1" t="s">
        <v>99</v>
      </c>
      <c r="G40" s="2"/>
      <c r="H40" s="2"/>
      <c r="I40" s="2">
        <f t="shared" si="1"/>
        <v>3</v>
      </c>
      <c r="J40" s="2" t="s">
        <v>145</v>
      </c>
      <c r="K40" s="2">
        <v>100</v>
      </c>
      <c r="M40" s="4">
        <v>1.95E-2</v>
      </c>
      <c r="N40" s="4">
        <f t="shared" si="0"/>
        <v>1.95</v>
      </c>
    </row>
    <row r="41" spans="1:14" x14ac:dyDescent="0.25">
      <c r="A41" s="1" t="s">
        <v>85</v>
      </c>
      <c r="B41" s="1" t="s">
        <v>93</v>
      </c>
      <c r="C41" s="1" t="s">
        <v>101</v>
      </c>
      <c r="D41" s="1" t="s">
        <v>84</v>
      </c>
      <c r="E41" s="1">
        <v>1</v>
      </c>
      <c r="F41" s="1" t="s">
        <v>85</v>
      </c>
      <c r="G41" s="2"/>
      <c r="H41" s="2"/>
      <c r="I41" s="2">
        <f t="shared" si="1"/>
        <v>1</v>
      </c>
      <c r="J41" s="2" t="s">
        <v>145</v>
      </c>
      <c r="K41" s="2">
        <v>100</v>
      </c>
      <c r="M41" s="4">
        <v>1.2500000000000001E-2</v>
      </c>
      <c r="N41" s="4">
        <f t="shared" si="0"/>
        <v>1.25</v>
      </c>
    </row>
    <row r="42" spans="1:14" x14ac:dyDescent="0.25">
      <c r="A42" s="1" t="s">
        <v>102</v>
      </c>
      <c r="B42" s="1" t="s">
        <v>86</v>
      </c>
      <c r="C42" s="1" t="s">
        <v>103</v>
      </c>
      <c r="D42" s="1" t="s">
        <v>88</v>
      </c>
      <c r="E42" s="1">
        <v>1</v>
      </c>
      <c r="F42" s="1" t="s">
        <v>102</v>
      </c>
      <c r="G42" s="2"/>
      <c r="H42" s="2"/>
      <c r="I42" s="2">
        <f t="shared" si="1"/>
        <v>1</v>
      </c>
      <c r="J42" s="2" t="s">
        <v>145</v>
      </c>
      <c r="K42" s="2">
        <v>50</v>
      </c>
      <c r="M42" s="4">
        <v>1.4999999999999999E-2</v>
      </c>
      <c r="N42" s="4">
        <f t="shared" si="0"/>
        <v>0.75</v>
      </c>
    </row>
    <row r="43" spans="1:14" x14ac:dyDescent="0.25">
      <c r="A43" s="1" t="s">
        <v>104</v>
      </c>
      <c r="B43" s="1" t="s">
        <v>105</v>
      </c>
      <c r="C43" s="1" t="s">
        <v>106</v>
      </c>
      <c r="D43" s="1" t="s">
        <v>107</v>
      </c>
      <c r="E43" s="1">
        <v>1</v>
      </c>
      <c r="F43" s="1"/>
      <c r="G43" s="2"/>
      <c r="H43" s="2"/>
      <c r="I43" s="2">
        <f t="shared" si="1"/>
        <v>1</v>
      </c>
      <c r="J43" s="2" t="s">
        <v>145</v>
      </c>
      <c r="K43" s="2">
        <v>2</v>
      </c>
      <c r="M43" s="4">
        <v>1.22</v>
      </c>
      <c r="N43" s="4">
        <f t="shared" si="0"/>
        <v>2.44</v>
      </c>
    </row>
    <row r="44" spans="1:14" ht="45" x14ac:dyDescent="0.25">
      <c r="A44" s="1" t="s">
        <v>108</v>
      </c>
      <c r="B44" s="1" t="s">
        <v>109</v>
      </c>
      <c r="C44" s="1" t="s">
        <v>110</v>
      </c>
      <c r="D44" s="1" t="s">
        <v>111</v>
      </c>
      <c r="E44" s="1">
        <v>1</v>
      </c>
      <c r="F44" s="1"/>
      <c r="G44" s="2"/>
      <c r="H44" s="2"/>
      <c r="I44" s="2">
        <f t="shared" si="1"/>
        <v>1</v>
      </c>
      <c r="J44" s="2" t="s">
        <v>145</v>
      </c>
      <c r="K44" s="2">
        <v>2</v>
      </c>
      <c r="M44" s="4">
        <v>7.48</v>
      </c>
      <c r="N44" s="4">
        <f t="shared" si="0"/>
        <v>14.96</v>
      </c>
    </row>
    <row r="45" spans="1:14" x14ac:dyDescent="0.25">
      <c r="A45" s="1" t="s">
        <v>112</v>
      </c>
      <c r="B45" s="1" t="s">
        <v>113</v>
      </c>
      <c r="C45" s="1" t="s">
        <v>114</v>
      </c>
      <c r="D45" s="1" t="s">
        <v>115</v>
      </c>
      <c r="E45" s="1">
        <v>1</v>
      </c>
      <c r="F45" s="1"/>
      <c r="G45" s="2"/>
      <c r="H45" s="2"/>
      <c r="I45" s="2">
        <f t="shared" si="1"/>
        <v>1</v>
      </c>
      <c r="J45" s="2" t="s">
        <v>145</v>
      </c>
      <c r="K45" s="2">
        <v>2</v>
      </c>
      <c r="M45" s="4">
        <v>0.45</v>
      </c>
      <c r="N45" s="4">
        <f t="shared" si="0"/>
        <v>0.9</v>
      </c>
    </row>
    <row r="46" spans="1:14" ht="30" x14ac:dyDescent="0.25">
      <c r="A46" s="1" t="s">
        <v>116</v>
      </c>
      <c r="B46" s="1" t="s">
        <v>117</v>
      </c>
      <c r="C46" s="1" t="s">
        <v>118</v>
      </c>
      <c r="D46" s="1" t="s">
        <v>119</v>
      </c>
      <c r="E46" s="1">
        <v>1</v>
      </c>
      <c r="F46" s="1"/>
      <c r="G46" s="2"/>
      <c r="H46" s="2"/>
      <c r="I46" s="2">
        <f t="shared" si="1"/>
        <v>1</v>
      </c>
      <c r="J46" s="2" t="s">
        <v>145</v>
      </c>
      <c r="K46" s="2">
        <v>2</v>
      </c>
      <c r="M46" s="4">
        <v>11.87</v>
      </c>
      <c r="N46" s="4">
        <f t="shared" si="0"/>
        <v>23.74</v>
      </c>
    </row>
    <row r="47" spans="1:14" ht="30" x14ac:dyDescent="0.25">
      <c r="A47" s="1" t="s">
        <v>120</v>
      </c>
      <c r="B47" s="1" t="s">
        <v>121</v>
      </c>
      <c r="C47" s="1" t="s">
        <v>122</v>
      </c>
      <c r="D47" s="1" t="s">
        <v>123</v>
      </c>
      <c r="E47" s="1">
        <v>1</v>
      </c>
      <c r="F47" s="1"/>
      <c r="G47" s="2"/>
      <c r="H47" s="2"/>
      <c r="I47" s="2">
        <f t="shared" si="1"/>
        <v>1</v>
      </c>
      <c r="J47" s="2" t="s">
        <v>145</v>
      </c>
      <c r="K47" s="2">
        <v>2</v>
      </c>
      <c r="M47" s="4">
        <v>5.75</v>
      </c>
      <c r="N47" s="4">
        <f t="shared" si="0"/>
        <v>11.5</v>
      </c>
    </row>
    <row r="48" spans="1:14" ht="30" x14ac:dyDescent="0.25">
      <c r="A48" s="1" t="s">
        <v>124</v>
      </c>
      <c r="B48" s="1"/>
      <c r="C48" s="1" t="s">
        <v>125</v>
      </c>
      <c r="D48" s="1" t="s">
        <v>126</v>
      </c>
      <c r="E48" s="1">
        <v>1</v>
      </c>
      <c r="F48" s="1"/>
      <c r="G48" s="2"/>
      <c r="H48" s="2"/>
      <c r="I48" s="2">
        <f t="shared" si="1"/>
        <v>1</v>
      </c>
      <c r="J48" s="2" t="s">
        <v>145</v>
      </c>
      <c r="K48" s="2">
        <v>2</v>
      </c>
      <c r="M48" s="4">
        <v>7.48</v>
      </c>
      <c r="N48" s="4">
        <f t="shared" si="0"/>
        <v>14.96</v>
      </c>
    </row>
    <row r="49" spans="1:14" x14ac:dyDescent="0.25">
      <c r="A49" s="1" t="s">
        <v>127</v>
      </c>
      <c r="B49" s="1" t="s">
        <v>113</v>
      </c>
      <c r="C49" s="1" t="s">
        <v>128</v>
      </c>
      <c r="D49" s="1" t="s">
        <v>129</v>
      </c>
      <c r="E49" s="1">
        <v>1</v>
      </c>
      <c r="F49" s="1"/>
      <c r="G49" s="2"/>
      <c r="H49" s="2"/>
      <c r="I49" s="2">
        <f t="shared" si="1"/>
        <v>1</v>
      </c>
      <c r="J49" s="2" t="s">
        <v>145</v>
      </c>
      <c r="K49" s="2">
        <v>2</v>
      </c>
      <c r="M49" s="4">
        <v>1.18</v>
      </c>
      <c r="N49" s="4">
        <f t="shared" si="0"/>
        <v>2.36</v>
      </c>
    </row>
    <row r="50" spans="1:14" ht="30" x14ac:dyDescent="0.25">
      <c r="A50" s="1" t="s">
        <v>130</v>
      </c>
      <c r="B50" s="1" t="s">
        <v>131</v>
      </c>
      <c r="C50" s="1" t="s">
        <v>132</v>
      </c>
      <c r="D50" s="1" t="s">
        <v>133</v>
      </c>
      <c r="E50" s="1">
        <v>1</v>
      </c>
      <c r="F50" s="1"/>
      <c r="G50" s="2"/>
      <c r="H50" s="2"/>
      <c r="I50" s="2">
        <f t="shared" si="1"/>
        <v>1</v>
      </c>
      <c r="J50" s="2" t="s">
        <v>145</v>
      </c>
      <c r="K50" s="2">
        <v>2</v>
      </c>
      <c r="M50" s="4">
        <v>3.33</v>
      </c>
      <c r="N50" s="4">
        <f t="shared" si="0"/>
        <v>6.66</v>
      </c>
    </row>
    <row r="51" spans="1:14" x14ac:dyDescent="0.25">
      <c r="A51" s="1" t="s">
        <v>134</v>
      </c>
      <c r="B51" s="1" t="s">
        <v>113</v>
      </c>
      <c r="C51" s="1" t="s">
        <v>135</v>
      </c>
      <c r="D51" s="1" t="s">
        <v>136</v>
      </c>
      <c r="E51" s="1">
        <v>1</v>
      </c>
      <c r="F51" s="1"/>
      <c r="G51" s="2"/>
      <c r="H51" s="2"/>
      <c r="I51" s="2">
        <f t="shared" si="1"/>
        <v>1</v>
      </c>
      <c r="J51" s="2" t="s">
        <v>145</v>
      </c>
      <c r="K51" s="2">
        <v>2</v>
      </c>
      <c r="M51" s="4">
        <v>0.75</v>
      </c>
      <c r="N51" s="4">
        <f t="shared" si="0"/>
        <v>1.5</v>
      </c>
    </row>
    <row r="52" spans="1:14" ht="30" x14ac:dyDescent="0.25">
      <c r="A52" s="1" t="s">
        <v>137</v>
      </c>
      <c r="B52" s="1" t="s">
        <v>138</v>
      </c>
      <c r="C52" s="1" t="s">
        <v>139</v>
      </c>
      <c r="D52" s="1" t="s">
        <v>140</v>
      </c>
      <c r="E52" s="1">
        <v>1</v>
      </c>
      <c r="F52" s="1"/>
      <c r="G52" s="2"/>
      <c r="H52" s="2"/>
      <c r="I52" s="2">
        <f t="shared" si="1"/>
        <v>1</v>
      </c>
      <c r="J52" s="2" t="s">
        <v>145</v>
      </c>
      <c r="K52" s="2">
        <v>2</v>
      </c>
      <c r="M52" s="4">
        <v>0.80800000000000005</v>
      </c>
      <c r="N52" s="4">
        <f t="shared" si="0"/>
        <v>1.6160000000000001</v>
      </c>
    </row>
    <row r="53" spans="1:14" x14ac:dyDescent="0.25">
      <c r="A53" s="1" t="s">
        <v>164</v>
      </c>
      <c r="B53" s="1" t="s">
        <v>113</v>
      </c>
      <c r="C53" s="1" t="s">
        <v>141</v>
      </c>
      <c r="D53" s="1" t="s">
        <v>165</v>
      </c>
      <c r="E53" s="1">
        <v>1</v>
      </c>
      <c r="F53" s="1"/>
      <c r="G53" s="2"/>
      <c r="H53" s="2"/>
      <c r="I53" s="2">
        <f t="shared" si="1"/>
        <v>1</v>
      </c>
      <c r="J53" s="2" t="s">
        <v>145</v>
      </c>
      <c r="K53" s="2">
        <v>3</v>
      </c>
      <c r="M53" s="4">
        <v>0.42</v>
      </c>
      <c r="N53" s="4">
        <f t="shared" si="0"/>
        <v>1.26</v>
      </c>
    </row>
    <row r="54" spans="1:14" x14ac:dyDescent="0.25">
      <c r="A54" s="1" t="s">
        <v>142</v>
      </c>
      <c r="B54" s="6" t="s">
        <v>166</v>
      </c>
      <c r="C54" s="1" t="s">
        <v>143</v>
      </c>
      <c r="D54" s="1" t="s">
        <v>144</v>
      </c>
      <c r="E54" s="1">
        <v>1</v>
      </c>
      <c r="F54" s="1" t="s">
        <v>142</v>
      </c>
      <c r="G54" s="2"/>
      <c r="H54" s="2"/>
      <c r="I54" s="2">
        <f t="shared" si="1"/>
        <v>1</v>
      </c>
      <c r="J54" s="2" t="s">
        <v>145</v>
      </c>
      <c r="K54" s="2">
        <v>2</v>
      </c>
      <c r="M54" s="4">
        <v>2.0499999999999998</v>
      </c>
      <c r="N54" s="4">
        <f t="shared" si="0"/>
        <v>4.0999999999999996</v>
      </c>
    </row>
  </sheetData>
  <printOptions horizontalCentered="1" verticalCentered="1"/>
  <pageMargins left="0" right="0" top="0" bottom="0" header="0" footer="0"/>
  <pageSetup scale="58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MainBoard3</vt:lpstr>
      <vt:lpstr>MainBoard3!Print_Titles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emptyEX</dc:creator>
  <cp:lastModifiedBy>emptyEX</cp:lastModifiedBy>
  <dcterms:created xsi:type="dcterms:W3CDTF">2020-07-19T05:48:55Z</dcterms:created>
  <dcterms:modified xsi:type="dcterms:W3CDTF">2020-07-20T00:29:59Z</dcterms:modified>
</cp:coreProperties>
</file>