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Descriptive" sheetId="1" state="visible" r:id="rId2"/>
    <sheet name="Resume_control" sheetId="2" state="visible" r:id="rId3"/>
    <sheet name="Resume_drought" sheetId="3" state="visible" r:id="rId4"/>
    <sheet name=" C stocks 2023" sheetId="4" state="visible" r:id="rId5"/>
    <sheet name="Climate" sheetId="5" state="visible" r:id="rId6"/>
    <sheet name="Leaf C biomass _increment" sheetId="6" state="visible" r:id="rId7"/>
    <sheet name="Leaf C biomass " sheetId="7" state="visible" r:id="rId8"/>
    <sheet name="Wood C biomass increment" sheetId="8" state="visible" r:id="rId9"/>
    <sheet name="Wood C biomass" sheetId="9" state="visible" r:id="rId10"/>
    <sheet name="Thin litter C biomass" sheetId="10" state="visible" r:id="rId11"/>
    <sheet name="Thick litter C biomass" sheetId="11" state="visible" r:id="rId12"/>
    <sheet name="Net photosynthetic rate" sheetId="12" state="visible" r:id="rId13"/>
    <sheet name="Soil respiration" sheetId="13" state="visible" r:id="rId14"/>
    <sheet name="Soil C" sheetId="14" state="visible" r:id="rId15"/>
    <sheet name="GPP" sheetId="15" state="visible" r:id="rId16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<sst xmlns="http://schemas.openxmlformats.org/spreadsheetml/2006/main" count="423" uniqueCount="89">
  <si>
    <t xml:space="preserve">C stocks 2023</t>
  </si>
  <si>
    <t xml:space="preserve">leaf and wood aboveground biomass, and carbon biomass per plot in 2023 (Mg/ha)</t>
  </si>
  <si>
    <t xml:space="preserve">soil C content (%) in 2005</t>
  </si>
  <si>
    <t xml:space="preserve">Climate</t>
  </si>
  <si>
    <t xml:space="preserve">mean annual temperature (ºC), and total annual rainfall (mm)</t>
  </si>
  <si>
    <t xml:space="preserve">Leaf C biomass</t>
  </si>
  <si>
    <t xml:space="preserve">leaf C biomass increment per plot and year (Mg C/ha)</t>
  </si>
  <si>
    <t xml:space="preserve">Wood C biomass</t>
  </si>
  <si>
    <t xml:space="preserve">wood C biomass increment per plot and year (Mg C/ha)</t>
  </si>
  <si>
    <t xml:space="preserve">Thin litter C biomass</t>
  </si>
  <si>
    <t xml:space="preserve">C biomass of fallen leaves, flowers and fruits (Mg C/ha)</t>
  </si>
  <si>
    <t xml:space="preserve">Thick litter C biomass</t>
  </si>
  <si>
    <t xml:space="preserve">C biomass of fallen branches (Mg C/ha)</t>
  </si>
  <si>
    <t xml:space="preserve">Net photosynthetic rate</t>
  </si>
  <si>
    <t xml:space="preserve">Net balance between leaf photosynthesis and leaf respiration (umol m-2 s-1)</t>
  </si>
  <si>
    <t xml:space="preserve">Soil respiration</t>
  </si>
  <si>
    <t xml:space="preserve">Soil respiration (umol m-2 s-1)</t>
  </si>
  <si>
    <t xml:space="preserve">NPP</t>
  </si>
  <si>
    <t xml:space="preserve">is the sum of leaf and wood C biomass increment plus the sum of thin and thick litterfall</t>
  </si>
  <si>
    <t xml:space="preserve">Year</t>
  </si>
  <si>
    <t xml:space="preserve">Plot</t>
  </si>
  <si>
    <t xml:space="preserve">Leaves</t>
  </si>
  <si>
    <t xml:space="preserve">Wood</t>
  </si>
  <si>
    <t xml:space="preserve">Thin litter</t>
  </si>
  <si>
    <t xml:space="preserve">Thick litter</t>
  </si>
  <si>
    <t xml:space="preserve">Soil Hz A</t>
  </si>
  <si>
    <t xml:space="preserve">Soil Hz B</t>
  </si>
  <si>
    <t xml:space="preserve">Treatment</t>
  </si>
  <si>
    <t xml:space="preserve">Leaf biomass (Mg/ha)</t>
  </si>
  <si>
    <t xml:space="preserve">Wood biomass (Mg/ha)</t>
  </si>
  <si>
    <t xml:space="preserve">Leaf C biomass (Mg/ha)</t>
  </si>
  <si>
    <t xml:space="preserve">Wood C biomass (Mg/ha)</t>
  </si>
  <si>
    <t xml:space="preserve">drought</t>
  </si>
  <si>
    <t xml:space="preserve">control</t>
  </si>
  <si>
    <t xml:space="preserve">N-fertilization</t>
  </si>
  <si>
    <t xml:space="preserve">Depth</t>
  </si>
  <si>
    <t xml:space="preserve">Soil C (%)</t>
  </si>
  <si>
    <t xml:space="preserve">0-15 cm</t>
  </si>
  <si>
    <t xml:space="preserve">15-30 cm</t>
  </si>
  <si>
    <t xml:space="preserve">Mean temp (ºC)</t>
  </si>
  <si>
    <t xml:space="preserve">Rainfall (mm)</t>
  </si>
  <si>
    <t xml:space="preserve">(Mg/ha)</t>
  </si>
  <si>
    <t xml:space="preserve">Mean</t>
  </si>
  <si>
    <t xml:space="preserve">Max</t>
  </si>
  <si>
    <t xml:space="preserve">Min</t>
  </si>
  <si>
    <t xml:space="preserve">SD</t>
  </si>
  <si>
    <t xml:space="preserve">n</t>
  </si>
  <si>
    <t xml:space="preserve">standard error</t>
  </si>
  <si>
    <t xml:space="preserve">Control</t>
  </si>
  <si>
    <t xml:space="preserve">Drought</t>
  </si>
  <si>
    <t xml:space="preserve">/</t>
  </si>
  <si>
    <t xml:space="preserve">season </t>
  </si>
  <si>
    <t xml:space="preserve">date</t>
  </si>
  <si>
    <t xml:space="preserve">species</t>
  </si>
  <si>
    <t xml:space="preserve">Net photosynthetic rate control</t>
  </si>
  <si>
    <t xml:space="preserve">Net photosynthetic rate drought</t>
  </si>
  <si>
    <t xml:space="preserve">(umol m-2 s-1)</t>
  </si>
  <si>
    <t xml:space="preserve">winter</t>
  </si>
  <si>
    <t xml:space="preserve">Quercus ilex</t>
  </si>
  <si>
    <t xml:space="preserve">spring</t>
  </si>
  <si>
    <t xml:space="preserve">summer</t>
  </si>
  <si>
    <t xml:space="preserve">autumn</t>
  </si>
  <si>
    <t xml:space="preserve">Phillyrea latifolia</t>
  </si>
  <si>
    <t xml:space="preserve">Date</t>
  </si>
  <si>
    <t xml:space="preserve">CO2 ref (ppm)</t>
  </si>
  <si>
    <t xml:space="preserve">Soil respiration (umol m-2s-1)</t>
  </si>
  <si>
    <t xml:space="preserve">Soil respiration (Mg ha-1 yr-1)</t>
  </si>
  <si>
    <t xml:space="preserve">Horizont</t>
  </si>
  <si>
    <t xml:space="preserve">% C</t>
  </si>
  <si>
    <t xml:space="preserve">Soil C stock (Mg ha-1)</t>
  </si>
  <si>
    <t xml:space="preserve">A</t>
  </si>
  <si>
    <t xml:space="preserve">B</t>
  </si>
  <si>
    <t xml:space="preserve">Fertilization</t>
  </si>
  <si>
    <t xml:space="preserve">S1</t>
  </si>
  <si>
    <t xml:space="preserve">S2</t>
  </si>
  <si>
    <t xml:space="preserve">Bulk density (Mg m-3)</t>
  </si>
  <si>
    <t xml:space="preserve">Soil depth Horizon A(m)</t>
  </si>
  <si>
    <t xml:space="preserve">Soil depth Horizon B (m)</t>
  </si>
  <si>
    <t xml:space="preserve">Horizon A</t>
  </si>
  <si>
    <t xml:space="preserve">Horizon B</t>
  </si>
  <si>
    <t xml:space="preserve">x</t>
  </si>
  <si>
    <t xml:space="preserve">y</t>
  </si>
  <si>
    <t xml:space="preserve">Decade</t>
  </si>
  <si>
    <t xml:space="preserve">year</t>
  </si>
  <si>
    <t xml:space="preserve">GPPm</t>
  </si>
  <si>
    <t xml:space="preserve">GPPe</t>
  </si>
  <si>
    <t xml:space="preserve">1990-1999</t>
  </si>
  <si>
    <t xml:space="preserve">2040-2049</t>
  </si>
  <si>
    <t xml:space="preserve">2090-2099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</si>
</sst>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General"/>
    <numFmt numFmtId="167" formatCode="m/d/yyyy"/>
    <numFmt numFmtId="168" formatCode="0.0000"/>
    <numFmt numFmtId="169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GPP!$C$2:$C$2</c:f>
              <c:strCache>
                <c:ptCount val="1"/>
                <c:pt idx="0">
                  <c:v>GPPm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GPP!$B$3:$B$5</c:f>
              <c:strCache>
                <c:ptCount val="3"/>
                <c:pt idx="0">
                  <c:v>1995</c:v>
                </c:pt>
                <c:pt idx="1">
                  <c:v>2045</c:v>
                </c:pt>
                <c:pt idx="2">
                  <c:v>2095</c:v>
                </c:pt>
              </c:strCache>
            </c:strRef>
          </c:cat>
          <c:val>
            <c:numRef>
              <c:f>GPP!$C$3:$C$5</c:f>
              <c:numCache>
                <c:formatCode>General</c:formatCode>
                <c:ptCount val="3"/>
                <c:pt idx="0">
                  <c:v>39.8</c:v>
                </c:pt>
                <c:pt idx="1">
                  <c:v>53.3</c:v>
                </c:pt>
                <c:pt idx="2">
                  <c:v>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854845"/>
        <c:axId val="98239014"/>
      </c:lineChart>
      <c:catAx>
        <c:axId val="99854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39014"/>
        <c:crosses val="autoZero"/>
        <c:auto val="1"/>
        <c:lblAlgn val="ctr"/>
        <c:lblOffset val="100"/>
        <c:noMultiLvlLbl val="0"/>
      </c:catAx>
      <c:valAx>
        <c:axId val="98239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54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273960</xdr:colOff>
      <xdr:row>10</xdr:row>
      <xdr:rowOff>160200</xdr:rowOff>
    </xdr:from>
    <xdr:to>
      <xdr:col>13</xdr:col>
      <xdr:colOff>343800</xdr:colOff>
      <xdr:row>30</xdr:row>
      <xdr:rowOff>148680</xdr:rowOff>
    </xdr:to>
    <xdr:graphicFrame>
      <xdr:nvGraphicFramePr>
        <xdr:cNvPr id="0" name=""/>
        <xdr:cNvGraphicFramePr/>
      </xdr:nvGraphicFramePr>
      <xdr:xfrm>
        <a:off x="5150520" y="1836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2.85"/>
  </cols>
  <sheetData>
    <row r="1" customFormat="false" ht="15" hidden="false" customHeight="false" outlineLevel="0" collapsed="false">
      <c r="A1" s="1" t="s">
        <v>0</v>
      </c>
      <c r="D1" s="0" t="s">
        <v>1</v>
      </c>
    </row>
    <row r="2" customFormat="false" ht="15" hidden="false" customHeight="false" outlineLevel="0" collapsed="false">
      <c r="D2" s="0" t="s">
        <v>2</v>
      </c>
    </row>
    <row r="4" customFormat="false" ht="15" hidden="false" customHeight="false" outlineLevel="0" collapsed="false">
      <c r="A4" s="1" t="s">
        <v>3</v>
      </c>
      <c r="D4" s="0" t="s">
        <v>4</v>
      </c>
    </row>
    <row r="6" customFormat="false" ht="15" hidden="false" customHeight="false" outlineLevel="0" collapsed="false">
      <c r="A6" s="1" t="s">
        <v>5</v>
      </c>
      <c r="D6" s="0" t="s">
        <v>6</v>
      </c>
    </row>
    <row r="8" customFormat="false" ht="15" hidden="false" customHeight="false" outlineLevel="0" collapsed="false">
      <c r="A8" s="1" t="s">
        <v>7</v>
      </c>
      <c r="D8" s="0" t="s">
        <v>8</v>
      </c>
    </row>
    <row r="10" customFormat="false" ht="15" hidden="false" customHeight="false" outlineLevel="0" collapsed="false">
      <c r="A10" s="1" t="s">
        <v>9</v>
      </c>
      <c r="D10" s="0" t="s">
        <v>10</v>
      </c>
    </row>
    <row r="12" customFormat="false" ht="15" hidden="false" customHeight="false" outlineLevel="0" collapsed="false">
      <c r="A12" s="1" t="s">
        <v>11</v>
      </c>
      <c r="D12" s="0" t="s">
        <v>12</v>
      </c>
    </row>
    <row r="14" customFormat="false" ht="15" hidden="false" customHeight="false" outlineLevel="0" collapsed="false">
      <c r="A14" s="1" t="s">
        <v>13</v>
      </c>
      <c r="D14" s="0" t="s">
        <v>14</v>
      </c>
    </row>
    <row r="16" customFormat="false" ht="15" hidden="false" customHeight="false" outlineLevel="0" collapsed="false">
      <c r="A16" s="1" t="s">
        <v>15</v>
      </c>
      <c r="D16" s="0" t="s">
        <v>16</v>
      </c>
    </row>
    <row r="20" customFormat="false" ht="15" hidden="false" customHeight="false" outlineLevel="0" collapsed="false">
      <c r="A20" s="1" t="s">
        <v>17</v>
      </c>
      <c r="B20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71"/>
  </cols>
  <sheetData>
    <row r="1" customFormat="fals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5" t="n">
        <v>0.615787531927431</v>
      </c>
      <c r="D2" s="5" t="n">
        <v>0.889701006645474</v>
      </c>
      <c r="E2" s="5" t="n">
        <v>0.7791752066526</v>
      </c>
      <c r="F2" s="5" t="n">
        <v>0.784831419434566</v>
      </c>
      <c r="G2" s="5" t="n">
        <v>0.5431027468579</v>
      </c>
      <c r="H2" s="5" t="n">
        <v>1.26267082693002</v>
      </c>
      <c r="I2" s="5" t="n">
        <v>0.514800418990242</v>
      </c>
      <c r="J2" s="5" t="n">
        <v>0.803284282036786</v>
      </c>
      <c r="K2" s="5" t="n">
        <v>0.678264968389069</v>
      </c>
      <c r="L2" s="5" t="n">
        <v>0.433474285885324</v>
      </c>
      <c r="M2" s="5"/>
      <c r="N2" s="5" t="n">
        <v>0.788624909510893</v>
      </c>
      <c r="O2" s="5" t="n">
        <v>1.81860374561228</v>
      </c>
      <c r="P2" s="5" t="n">
        <v>0.158097526443307</v>
      </c>
      <c r="Q2" s="5" t="n">
        <v>0.690620636437772</v>
      </c>
      <c r="R2" s="5" t="n">
        <v>1.46237766604908</v>
      </c>
      <c r="S2" s="5" t="n">
        <v>0.733904240439042</v>
      </c>
      <c r="T2" s="5" t="n">
        <v>0.515574427055143</v>
      </c>
      <c r="U2" s="5" t="n">
        <v>0.211278684968486</v>
      </c>
      <c r="V2" s="5" t="n">
        <v>0.675790962853688</v>
      </c>
      <c r="W2" s="5" t="n">
        <v>0.502127100125385</v>
      </c>
      <c r="X2" s="5" t="n">
        <v>0.535426458082375</v>
      </c>
      <c r="Y2" s="5" t="n">
        <v>0.686825837810195</v>
      </c>
      <c r="Z2" s="5" t="n">
        <v>0.94529199700297</v>
      </c>
    </row>
    <row r="3" customFormat="false" ht="15" hidden="false" customHeight="false" outlineLevel="0" collapsed="false">
      <c r="A3" s="0" t="n">
        <v>3</v>
      </c>
      <c r="B3" s="0" t="s">
        <v>32</v>
      </c>
      <c r="C3" s="5" t="n">
        <v>1.03859129350264</v>
      </c>
      <c r="D3" s="5" t="n">
        <v>1.64129685999653</v>
      </c>
      <c r="E3" s="5" t="n">
        <v>0.703939071069317</v>
      </c>
      <c r="F3" s="5" t="n">
        <v>1.27533989300331</v>
      </c>
      <c r="G3" s="5" t="n">
        <v>0.990555958618655</v>
      </c>
      <c r="H3" s="5" t="n">
        <v>1.38132371160435</v>
      </c>
      <c r="I3" s="5" t="n">
        <v>1.14380955546898</v>
      </c>
      <c r="J3" s="5" t="n">
        <v>1.20054604774283</v>
      </c>
      <c r="K3" s="5" t="n">
        <v>1.06537532062853</v>
      </c>
      <c r="L3" s="5" t="n">
        <v>0.783368459136073</v>
      </c>
      <c r="M3" s="5"/>
      <c r="N3" s="5" t="n">
        <v>0.592286281311615</v>
      </c>
      <c r="O3" s="5" t="n">
        <v>2.80649157785207</v>
      </c>
      <c r="P3" s="5" t="n">
        <v>0.247062173528082</v>
      </c>
      <c r="Q3" s="5" t="n">
        <v>1.01691978676733</v>
      </c>
      <c r="R3" s="5" t="n">
        <v>1.84201161071659</v>
      </c>
      <c r="S3" s="5" t="n">
        <v>0.860424789509342</v>
      </c>
      <c r="T3" s="5" t="n">
        <v>0.36685795126343</v>
      </c>
      <c r="U3" s="5" t="n">
        <v>0.328947352166256</v>
      </c>
      <c r="V3" s="5" t="n">
        <v>0.877972461783759</v>
      </c>
      <c r="W3" s="5" t="n">
        <v>0.717800336378106</v>
      </c>
      <c r="X3" s="5" t="n">
        <v>0.639816134122019</v>
      </c>
      <c r="Y3" s="5" t="n">
        <v>0.819442054790884</v>
      </c>
      <c r="Z3" s="5" t="n">
        <v>0.848819630125991</v>
      </c>
    </row>
    <row r="4" customFormat="false" ht="15" hidden="false" customHeight="false" outlineLevel="0" collapsed="false">
      <c r="A4" s="0" t="n">
        <v>4</v>
      </c>
      <c r="B4" s="0" t="s">
        <v>32</v>
      </c>
      <c r="C4" s="5" t="n">
        <v>0.873847495757738</v>
      </c>
      <c r="D4" s="5" t="n">
        <v>1.44970009439266</v>
      </c>
      <c r="E4" s="5" t="n">
        <v>0.839037500727004</v>
      </c>
      <c r="F4" s="5" t="n">
        <v>1.31099529748753</v>
      </c>
      <c r="G4" s="5" t="n">
        <v>1.04591029363375</v>
      </c>
      <c r="H4" s="5" t="n">
        <v>1.12451038734525</v>
      </c>
      <c r="I4" s="5" t="n">
        <v>0.92882243625548</v>
      </c>
      <c r="J4" s="5" t="n">
        <v>1.19505144104035</v>
      </c>
      <c r="K4" s="5" t="n">
        <v>1.12188216215784</v>
      </c>
      <c r="L4" s="5" t="n">
        <v>0.767446007515259</v>
      </c>
      <c r="M4" s="5"/>
      <c r="N4" s="5" t="n">
        <v>0.529136579357166</v>
      </c>
      <c r="O4" s="5" t="n">
        <v>2.77189157447467</v>
      </c>
      <c r="P4" s="5" t="n">
        <v>0.248986770181595</v>
      </c>
      <c r="Q4" s="5" t="n">
        <v>0.86526082106084</v>
      </c>
      <c r="R4" s="5" t="n">
        <v>1.70484407288024</v>
      </c>
      <c r="S4" s="5" t="n">
        <v>0.853144010349397</v>
      </c>
      <c r="T4" s="5" t="n">
        <v>0.57042693266552</v>
      </c>
      <c r="U4" s="5" t="n">
        <v>0.437357084584523</v>
      </c>
      <c r="V4" s="5" t="n">
        <v>0.784441580207739</v>
      </c>
      <c r="W4" s="5" t="n">
        <v>0.591138027588961</v>
      </c>
      <c r="X4" s="5" t="n">
        <v>0.598003248258801</v>
      </c>
      <c r="Y4" s="5" t="n">
        <v>0.709875968094599</v>
      </c>
      <c r="Z4" s="5" t="n">
        <v>1.20889264189662</v>
      </c>
    </row>
    <row r="5" s="5" customFormat="true" ht="15" hidden="false" customHeight="false" outlineLevel="0" collapsed="false">
      <c r="A5" s="5" t="n">
        <v>5</v>
      </c>
      <c r="B5" s="5" t="s">
        <v>33</v>
      </c>
      <c r="C5" s="5" t="n">
        <v>0.952884730932447</v>
      </c>
      <c r="D5" s="5" t="n">
        <v>1.53846861273701</v>
      </c>
      <c r="E5" s="5" t="n">
        <v>0.786421963480021</v>
      </c>
      <c r="F5" s="5" t="n">
        <v>1.07858449123063</v>
      </c>
      <c r="G5" s="5" t="n">
        <v>1.12579047760644</v>
      </c>
      <c r="H5" s="5" t="n">
        <v>1.21404440817137</v>
      </c>
      <c r="I5" s="5" t="n">
        <v>0.722549286959456</v>
      </c>
      <c r="J5" s="5" t="n">
        <v>1.02934567048656</v>
      </c>
      <c r="K5" s="5" t="n">
        <v>0.392702773147947</v>
      </c>
      <c r="L5" s="5" t="n">
        <v>0.599647863511302</v>
      </c>
      <c r="N5" s="5" t="n">
        <v>0.458280819086233</v>
      </c>
      <c r="O5" s="5" t="n">
        <v>1.96622856435564</v>
      </c>
      <c r="P5" s="5" t="n">
        <v>0.20822730702032</v>
      </c>
      <c r="Q5" s="5" t="n">
        <v>0.628858439734143</v>
      </c>
      <c r="R5" s="5" t="n">
        <v>1.29379488200131</v>
      </c>
      <c r="S5" s="5" t="n">
        <v>1.24621535876634</v>
      </c>
      <c r="T5" s="5" t="n">
        <v>0.386068418305941</v>
      </c>
      <c r="U5" s="5" t="n">
        <v>0.391840064001825</v>
      </c>
      <c r="V5" s="5" t="n">
        <v>1.02731496251409</v>
      </c>
      <c r="W5" s="5" t="n">
        <v>0.8017220899351</v>
      </c>
      <c r="X5" s="5" t="n">
        <v>0.787747853034985</v>
      </c>
      <c r="Y5" s="5" t="n">
        <v>0.46919889488683</v>
      </c>
      <c r="Z5" s="5" t="n">
        <v>0.965117395163567</v>
      </c>
    </row>
    <row r="6" customFormat="false" ht="15" hidden="false" customHeight="false" outlineLevel="0" collapsed="false">
      <c r="A6" s="0" t="n">
        <v>6</v>
      </c>
      <c r="B6" s="0" t="s">
        <v>32</v>
      </c>
      <c r="C6" s="5" t="n">
        <v>0.608143563288529</v>
      </c>
      <c r="D6" s="5" t="n">
        <v>0.806911913242062</v>
      </c>
      <c r="E6" s="5" t="n">
        <v>0.620784237591282</v>
      </c>
      <c r="F6" s="5" t="n">
        <v>0.725079697940862</v>
      </c>
      <c r="G6" s="5" t="n">
        <v>0.49670053808795</v>
      </c>
      <c r="H6" s="5" t="n">
        <v>1.21237731387774</v>
      </c>
      <c r="I6" s="5" t="n">
        <v>0.635179937040121</v>
      </c>
      <c r="J6" s="5" t="n">
        <v>0.683100392398915</v>
      </c>
      <c r="K6" s="5" t="n">
        <v>0.894774586982982</v>
      </c>
      <c r="L6" s="5" t="n">
        <v>0.72988535240975</v>
      </c>
      <c r="M6" s="5"/>
      <c r="N6" s="5" t="n">
        <v>0.406949624891997</v>
      </c>
      <c r="O6" s="5" t="n">
        <v>2.05208546636422</v>
      </c>
      <c r="P6" s="5" t="n">
        <v>0.0709507392825599</v>
      </c>
      <c r="Q6" s="5" t="n">
        <v>0.504381079655041</v>
      </c>
      <c r="R6" s="5" t="n">
        <v>0.940128178861238</v>
      </c>
      <c r="S6" s="5" t="n">
        <v>0.691886659773007</v>
      </c>
      <c r="T6" s="5" t="n">
        <v>0.127200995720761</v>
      </c>
      <c r="U6" s="5" t="n">
        <v>0.162445297020322</v>
      </c>
      <c r="V6" s="5" t="n">
        <v>0.554393908464007</v>
      </c>
      <c r="W6" s="5" t="n">
        <v>0.310757555099438</v>
      </c>
      <c r="X6" s="5" t="n">
        <v>0.298022547389896</v>
      </c>
      <c r="Y6" s="5" t="n">
        <v>0.676133104731505</v>
      </c>
      <c r="Z6" s="5" t="n">
        <v>0.68616118724269</v>
      </c>
    </row>
    <row r="7" s="5" customFormat="true" ht="15" hidden="false" customHeight="false" outlineLevel="0" collapsed="false">
      <c r="A7" s="5" t="n">
        <v>7</v>
      </c>
      <c r="B7" s="5" t="s">
        <v>33</v>
      </c>
      <c r="C7" s="5" t="n">
        <v>0.733708612027035</v>
      </c>
      <c r="D7" s="5" t="n">
        <v>1.72172565408115</v>
      </c>
      <c r="E7" s="5" t="n">
        <v>0.554989299283161</v>
      </c>
      <c r="F7" s="5" t="n">
        <v>0.923272543262648</v>
      </c>
      <c r="G7" s="5" t="n">
        <v>1.25969812562581</v>
      </c>
      <c r="H7" s="5" t="n">
        <v>1.09034771270049</v>
      </c>
      <c r="I7" s="5" t="n">
        <v>0.798359549404066</v>
      </c>
      <c r="J7" s="5" t="n">
        <v>0.981833483118044</v>
      </c>
      <c r="K7" s="5" t="n">
        <v>0.97115897628892</v>
      </c>
      <c r="L7" s="5" t="n">
        <v>0.425997878313371</v>
      </c>
      <c r="N7" s="5" t="n">
        <v>0.29556901379448</v>
      </c>
      <c r="O7" s="5" t="n">
        <v>1.86954489210951</v>
      </c>
      <c r="P7" s="5" t="n">
        <v>0.200306482729784</v>
      </c>
      <c r="Q7" s="5" t="n">
        <v>1.20984832049352</v>
      </c>
      <c r="R7" s="5" t="n">
        <v>1.58964812403208</v>
      </c>
      <c r="S7" s="5" t="n">
        <v>0.975125413222239</v>
      </c>
      <c r="T7" s="5" t="n">
        <v>0.402744364526458</v>
      </c>
      <c r="U7" s="5" t="n">
        <v>0.368759556634811</v>
      </c>
      <c r="V7" s="5" t="n">
        <v>0.74826449995817</v>
      </c>
      <c r="W7" s="5" t="n">
        <v>0.651854805630195</v>
      </c>
      <c r="X7" s="5" t="n">
        <v>0.662912063700204</v>
      </c>
      <c r="Y7" s="5" t="n">
        <v>1.07950025901437</v>
      </c>
      <c r="Z7" s="5" t="n">
        <v>0.826338192580359</v>
      </c>
    </row>
    <row r="8" s="5" customFormat="true" ht="15" hidden="false" customHeight="false" outlineLevel="0" collapsed="false">
      <c r="A8" s="5" t="n">
        <v>9</v>
      </c>
      <c r="B8" s="5" t="s">
        <v>33</v>
      </c>
      <c r="C8" s="5" t="n">
        <v>0.760913719670823</v>
      </c>
      <c r="D8" s="5" t="n">
        <v>1.27767042278114</v>
      </c>
      <c r="E8" s="5" t="n">
        <v>1.09222744657239</v>
      </c>
      <c r="F8" s="5" t="n">
        <v>1.31342364147136</v>
      </c>
      <c r="G8" s="5" t="n">
        <v>1.00424994745921</v>
      </c>
      <c r="H8" s="5" t="n">
        <v>1.27231190540875</v>
      </c>
      <c r="I8" s="5" t="n">
        <v>0.76033534001793</v>
      </c>
      <c r="J8" s="5" t="n">
        <v>1.20402057845175</v>
      </c>
      <c r="K8" s="5" t="n">
        <v>0.637667820105873</v>
      </c>
      <c r="L8" s="5" t="n">
        <v>0.467266967663898</v>
      </c>
      <c r="N8" s="5" t="n">
        <v>0.58050604867549</v>
      </c>
      <c r="O8" s="5" t="n">
        <v>1.94464210316832</v>
      </c>
      <c r="P8" s="5" t="n">
        <v>0.501882564610376</v>
      </c>
      <c r="Q8" s="5" t="n">
        <v>0.872231798981249</v>
      </c>
      <c r="R8" s="5" t="n">
        <v>1.80670362658949</v>
      </c>
      <c r="S8" s="5" t="n">
        <v>0.825934649914043</v>
      </c>
      <c r="T8" s="5" t="n">
        <v>0.432381318453019</v>
      </c>
      <c r="U8" s="5" t="n">
        <v>0.256060580152024</v>
      </c>
      <c r="V8" s="5" t="n">
        <v>1.02765670469345</v>
      </c>
      <c r="W8" s="5" t="n">
        <v>0.580080769518951</v>
      </c>
      <c r="X8" s="5" t="n">
        <v>0.603896402285125</v>
      </c>
      <c r="Y8" s="5" t="n">
        <v>0.569193623111558</v>
      </c>
      <c r="Z8" s="5" t="n">
        <v>1.00001841985164</v>
      </c>
    </row>
    <row r="9" s="5" customFormat="true" ht="15" hidden="false" customHeight="false" outlineLevel="0" collapsed="false">
      <c r="A9" s="5" t="n">
        <v>10</v>
      </c>
      <c r="B9" s="5" t="s">
        <v>33</v>
      </c>
      <c r="C9" s="5" t="n">
        <v>0.532113533452938</v>
      </c>
      <c r="D9" s="5" t="n">
        <v>0.76466042903993</v>
      </c>
      <c r="E9" s="5" t="n">
        <v>0.61911714329765</v>
      </c>
      <c r="F9" s="5" t="n">
        <v>0.887498060614603</v>
      </c>
      <c r="G9" s="5" t="n">
        <v>0.518151618743768</v>
      </c>
      <c r="H9" s="5" t="n">
        <v>1.04753911280329</v>
      </c>
      <c r="I9" s="5" t="n">
        <v>0.641771763966472</v>
      </c>
      <c r="J9" s="5" t="n">
        <v>0.642707378110858</v>
      </c>
      <c r="K9" s="5" t="n">
        <v>0.476397711154787</v>
      </c>
      <c r="L9" s="5" t="n">
        <v>0.58264520283288</v>
      </c>
      <c r="N9" s="5" t="n">
        <v>0.683210964979615</v>
      </c>
      <c r="O9" s="5" t="n">
        <v>1.43026696333462</v>
      </c>
      <c r="P9" s="5" t="n">
        <v>0.0637918734808231</v>
      </c>
      <c r="Q9" s="5" t="n">
        <v>0.3029810219513</v>
      </c>
      <c r="R9" s="5" t="n">
        <v>0.884397448425622</v>
      </c>
      <c r="S9" s="5" t="n">
        <v>0.638258958133462</v>
      </c>
      <c r="T9" s="5" t="n">
        <v>0.255556320580699</v>
      </c>
      <c r="U9" s="5" t="n">
        <v>0.0838893513355433</v>
      </c>
      <c r="V9" s="5" t="n">
        <v>0.624168042080142</v>
      </c>
      <c r="W9" s="5" t="n">
        <v>0.318650073472087</v>
      </c>
      <c r="X9" s="5" t="n">
        <v>0.335042651869583</v>
      </c>
      <c r="Y9" s="5" t="n">
        <v>0.605597518911281</v>
      </c>
      <c r="Z9" s="5" t="n">
        <v>0.674538672419475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1.0494575084167</v>
      </c>
      <c r="S10" s="0" t="n">
        <v>0.857239062009451</v>
      </c>
      <c r="T10" s="0" t="n">
        <v>0.538913747165993</v>
      </c>
      <c r="U10" s="0" t="n">
        <v>0.543800591292039</v>
      </c>
      <c r="V10" s="0" t="n">
        <v>1.07790039933025</v>
      </c>
      <c r="W10" s="0" t="n">
        <v>0.966489411150123</v>
      </c>
      <c r="X10" s="0" t="n">
        <v>0.922005211376163</v>
      </c>
      <c r="Y10" s="0" t="n">
        <v>0.790290181179568</v>
      </c>
      <c r="Z10" s="0" t="n">
        <v>1.11236335143661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0.960752008711</v>
      </c>
      <c r="S11" s="0" t="n">
        <v>1.14614433803838</v>
      </c>
      <c r="T11" s="0" t="n">
        <v>0.469508188818858</v>
      </c>
      <c r="U11" s="0" t="n">
        <v>0.409288660252961</v>
      </c>
      <c r="V11" s="0" t="n">
        <v>0.723506165061668</v>
      </c>
      <c r="W11" s="0" t="n">
        <v>0.779475939770438</v>
      </c>
      <c r="X11" s="0" t="n">
        <v>0.73536841582084</v>
      </c>
      <c r="Y11" s="0" t="n">
        <v>0.958153939681963</v>
      </c>
      <c r="Z11" s="0" t="n">
        <v>1.46467332293608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1.18369648756076</v>
      </c>
      <c r="S12" s="0" t="n">
        <v>1.29398271362878</v>
      </c>
      <c r="T12" s="0" t="n">
        <v>0.229083705655578</v>
      </c>
      <c r="U12" s="0" t="n">
        <v>0.30393283720641</v>
      </c>
      <c r="V12" s="0" t="n">
        <v>1.01981941738009</v>
      </c>
      <c r="W12" s="0" t="n">
        <v>0.564274560867592</v>
      </c>
      <c r="X12" s="0" t="n">
        <v>0.606377197364935</v>
      </c>
      <c r="Y12" s="0" t="n">
        <v>1.14003165896173</v>
      </c>
      <c r="Z12" s="0" t="n">
        <v>0.989122767861119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0.966136102312384</v>
      </c>
      <c r="S13" s="0" t="n">
        <v>1.07671403617668</v>
      </c>
      <c r="T13" s="0" t="n">
        <v>0.333021931513666</v>
      </c>
      <c r="U13" s="0" t="n">
        <v>0.356100413741839</v>
      </c>
      <c r="V13" s="0" t="n">
        <v>1.44696980220768</v>
      </c>
      <c r="W13" s="0" t="n">
        <v>0.90652505007815</v>
      </c>
      <c r="X13" s="0" t="n">
        <v>0.941482996745641</v>
      </c>
      <c r="Y13" s="0" t="n">
        <v>1.13776350346019</v>
      </c>
      <c r="Z13" s="0" t="n">
        <v>1.27442979560832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+AVERAGE(C5:Z5,C7:Z9)</f>
        <v>0.813225993089127</v>
      </c>
      <c r="C20" s="6" t="n">
        <f aca="false">+MAX(C5:Z5,C7:Z9)</f>
        <v>1.96622856435564</v>
      </c>
      <c r="D20" s="0" t="n">
        <f aca="false">+MIN(C5:Z5,C7:Z9)</f>
        <v>0.0637918734808231</v>
      </c>
      <c r="E20" s="6" t="n">
        <f aca="false">+STDEV(C5:Z5,C7:Z9)</f>
        <v>0.41638319038081</v>
      </c>
      <c r="F20" s="0" t="n">
        <f aca="false">+COUNT(C5:Z5,C7:Z9)</f>
        <v>92</v>
      </c>
      <c r="G20" s="0" t="n">
        <f aca="false">+E20/SQRT(F20)</f>
        <v>0.043410948482735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0.843952951114099</v>
      </c>
      <c r="C21" s="0" t="n">
        <f aca="false">+MAX(C2:Z4,C6:Z6)</f>
        <v>2.80649157785207</v>
      </c>
      <c r="D21" s="0" t="n">
        <f aca="false">+MIN(C2:Z4,C6:Z6)</f>
        <v>0.0709507392825599</v>
      </c>
      <c r="E21" s="0" t="n">
        <f aca="false">+STDEV(C2:Z4,C6:Z6)</f>
        <v>0.485764788714118</v>
      </c>
      <c r="F21" s="0" t="n">
        <f aca="false">+COUNT(C2:Z4,C6:Z6)</f>
        <v>92</v>
      </c>
      <c r="G21" s="0" t="n">
        <f aca="false">+E21/SQRT(F21)</f>
        <v>0.0506444801441415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5" t="n">
        <v>0.253266152051766</v>
      </c>
      <c r="D2" s="5" t="n">
        <v>0.192531449492809</v>
      </c>
      <c r="E2" s="5" t="n">
        <v>0.142412086347672</v>
      </c>
      <c r="F2" s="5" t="n">
        <v>0.147890106047435</v>
      </c>
      <c r="G2" s="5" t="n">
        <v>0.353862004173921</v>
      </c>
      <c r="H2" s="5" t="n">
        <v>0.218266643989373</v>
      </c>
      <c r="I2" s="5" t="n">
        <v>0.140124787267636</v>
      </c>
      <c r="J2" s="5" t="n">
        <v>0.111839480152216</v>
      </c>
      <c r="K2" s="5" t="n">
        <v>0.133706387874285</v>
      </c>
      <c r="L2" s="5" t="n">
        <v>0.305315415800156</v>
      </c>
      <c r="M2" s="5"/>
      <c r="N2" s="5" t="n">
        <v>0.260308597277362</v>
      </c>
      <c r="O2" s="5" t="n">
        <v>0.94199329141782</v>
      </c>
      <c r="P2" s="5" t="n">
        <v>0.148961892510433</v>
      </c>
      <c r="Q2" s="5" t="n">
        <v>0.482161761602978</v>
      </c>
      <c r="R2" s="5" t="n">
        <v>0.910460014777617</v>
      </c>
      <c r="S2" s="5" t="n">
        <v>0.297841655789984</v>
      </c>
      <c r="T2" s="5" t="n">
        <v>0.22355576645811</v>
      </c>
      <c r="U2" s="5" t="n">
        <v>0.0933286714556936</v>
      </c>
      <c r="V2" s="5" t="n">
        <v>0.295492327527678</v>
      </c>
      <c r="W2" s="5" t="n">
        <v>0.330118443526221</v>
      </c>
      <c r="X2" s="5" t="n">
        <v>0.284331397310058</v>
      </c>
      <c r="Y2" s="5" t="n">
        <v>0.333490304727392</v>
      </c>
      <c r="Z2" s="5" t="n">
        <v>0.290890141065591</v>
      </c>
    </row>
    <row r="3" customFormat="false" ht="15" hidden="false" customHeight="false" outlineLevel="0" collapsed="false">
      <c r="A3" s="0" t="n">
        <v>3</v>
      </c>
      <c r="B3" s="0" t="s">
        <v>32</v>
      </c>
      <c r="C3" s="5" t="n">
        <v>0.397207600449695</v>
      </c>
      <c r="D3" s="5" t="n">
        <v>0.46982026525482</v>
      </c>
      <c r="E3" s="5" t="n">
        <v>0.193241867339929</v>
      </c>
      <c r="F3" s="5" t="n">
        <v>0.294975345632237</v>
      </c>
      <c r="G3" s="5" t="n">
        <v>0.682945619391042</v>
      </c>
      <c r="H3" s="5" t="n">
        <v>0.41474029656447</v>
      </c>
      <c r="I3" s="5" t="n">
        <v>0.296289413326333</v>
      </c>
      <c r="J3" s="5" t="n">
        <v>0.212299955365868</v>
      </c>
      <c r="K3" s="5" t="n">
        <v>0.298868271175997</v>
      </c>
      <c r="L3" s="5" t="n">
        <v>0.544147219202135</v>
      </c>
      <c r="M3" s="5"/>
      <c r="N3" s="5" t="n">
        <v>0.202982394122417</v>
      </c>
      <c r="O3" s="5" t="n">
        <v>1.27781790481606</v>
      </c>
      <c r="P3" s="5" t="n">
        <v>0.237015298060139</v>
      </c>
      <c r="Q3" s="5" t="n">
        <v>0.480269343310999</v>
      </c>
      <c r="R3" s="5" t="n">
        <v>1.10890300898177</v>
      </c>
      <c r="S3" s="5" t="n">
        <v>0.318332898894796</v>
      </c>
      <c r="T3" s="5" t="n">
        <v>0.122959191376141</v>
      </c>
      <c r="U3" s="5" t="n">
        <v>0.0471656440202374</v>
      </c>
      <c r="V3" s="5" t="n">
        <v>0.375141056131877</v>
      </c>
      <c r="W3" s="5" t="n">
        <v>0.27390098498817</v>
      </c>
      <c r="X3" s="5" t="n">
        <v>0.242723465419109</v>
      </c>
      <c r="Y3" s="5" t="n">
        <v>0.129216656586123</v>
      </c>
      <c r="Z3" s="5" t="n">
        <v>0.305090244825491</v>
      </c>
    </row>
    <row r="4" customFormat="false" ht="15" hidden="false" customHeight="false" outlineLevel="0" collapsed="false">
      <c r="A4" s="0" t="n">
        <v>4</v>
      </c>
      <c r="B4" s="0" t="s">
        <v>32</v>
      </c>
      <c r="C4" s="5" t="n">
        <v>0.357044554404714</v>
      </c>
      <c r="D4" s="5" t="n">
        <v>0.361335764184093</v>
      </c>
      <c r="E4" s="5" t="n">
        <v>0.179452369475008</v>
      </c>
      <c r="F4" s="5" t="n">
        <v>0.221831052609609</v>
      </c>
      <c r="G4" s="5" t="n">
        <v>0.239891270480343</v>
      </c>
      <c r="H4" s="5" t="n">
        <v>0.248991189261959</v>
      </c>
      <c r="I4" s="5" t="n">
        <v>0.23454465754999</v>
      </c>
      <c r="J4" s="5" t="n">
        <v>0.199676692579457</v>
      </c>
      <c r="K4" s="5" t="n">
        <v>0.210702541825232</v>
      </c>
      <c r="L4" s="5" t="n">
        <v>0.394877342075898</v>
      </c>
      <c r="M4" s="5"/>
      <c r="N4" s="5" t="n">
        <v>0.190498751028504</v>
      </c>
      <c r="O4" s="5" t="n">
        <v>1.37162317468732</v>
      </c>
      <c r="P4" s="5" t="n">
        <v>0.355072041508902</v>
      </c>
      <c r="Q4" s="5" t="n">
        <v>0.600286459425061</v>
      </c>
      <c r="R4" s="5" t="n">
        <v>1.1069619294704</v>
      </c>
      <c r="S4" s="5" t="n">
        <v>0.515070733829227</v>
      </c>
      <c r="T4" s="5" t="n">
        <v>0.215712424908974</v>
      </c>
      <c r="U4" s="5" t="n">
        <v>0.207499501820873</v>
      </c>
      <c r="V4" s="5" t="n">
        <v>0.173511688441281</v>
      </c>
      <c r="W4" s="5" t="n">
        <v>0.505861309406437</v>
      </c>
      <c r="X4" s="5" t="n">
        <v>0.566222383188223</v>
      </c>
      <c r="Y4" s="5" t="n">
        <v>0.350746568682502</v>
      </c>
      <c r="Z4" s="5" t="n">
        <v>0.277975858366497</v>
      </c>
    </row>
    <row r="5" customFormat="false" ht="15" hidden="false" customHeight="false" outlineLevel="0" collapsed="false">
      <c r="A5" s="0" t="n">
        <v>5</v>
      </c>
      <c r="B5" s="0" t="s">
        <v>33</v>
      </c>
      <c r="C5" s="5" t="n">
        <v>0.393936962382311</v>
      </c>
      <c r="D5" s="5" t="n">
        <v>0.34417896785305</v>
      </c>
      <c r="E5" s="5" t="n">
        <v>0.18666331594636</v>
      </c>
      <c r="F5" s="5" t="n">
        <v>0.207224368897421</v>
      </c>
      <c r="G5" s="5" t="n">
        <v>0.441132524908083</v>
      </c>
      <c r="H5" s="5" t="n">
        <v>0.281645771460249</v>
      </c>
      <c r="I5" s="5" t="n">
        <v>0.236827850168482</v>
      </c>
      <c r="J5" s="5" t="n">
        <v>0.135722660492414</v>
      </c>
      <c r="K5" s="5" t="n">
        <v>0.165285077148033</v>
      </c>
      <c r="L5" s="5" t="n">
        <v>0.329716010294904</v>
      </c>
      <c r="M5" s="5"/>
      <c r="N5" s="5" t="n">
        <v>0.0998280801358682</v>
      </c>
      <c r="O5" s="5" t="n">
        <v>0.951658774628561</v>
      </c>
      <c r="P5" s="5" t="n">
        <v>0.325591069673906</v>
      </c>
      <c r="Q5" s="5" t="n">
        <v>0.500845474929153</v>
      </c>
      <c r="R5" s="5" t="n">
        <v>0.695495992485046</v>
      </c>
      <c r="S5" s="5" t="n">
        <v>0.335481482302751</v>
      </c>
      <c r="T5" s="5" t="n">
        <v>0.162985458683365</v>
      </c>
      <c r="U5" s="5" t="n">
        <v>0.0814252660448875</v>
      </c>
      <c r="V5" s="5" t="n">
        <v>0.28853025423885</v>
      </c>
      <c r="W5" s="5" t="n">
        <v>0.468136616021759</v>
      </c>
      <c r="X5" s="5" t="n">
        <v>0.493786206589213</v>
      </c>
      <c r="Y5" s="5" t="n">
        <v>0.16015200021797</v>
      </c>
      <c r="Z5" s="5" t="n">
        <v>0.26534059207711</v>
      </c>
    </row>
    <row r="6" customFormat="false" ht="15" hidden="false" customHeight="false" outlineLevel="0" collapsed="false">
      <c r="A6" s="0" t="n">
        <v>6</v>
      </c>
      <c r="B6" s="0" t="s">
        <v>32</v>
      </c>
      <c r="C6" s="5" t="n">
        <v>0.395999078615463</v>
      </c>
      <c r="D6" s="5" t="n">
        <v>0.414440524871755</v>
      </c>
      <c r="E6" s="5" t="n">
        <v>0.157725081445436</v>
      </c>
      <c r="F6" s="5" t="n">
        <v>0.203885815662108</v>
      </c>
      <c r="G6" s="5" t="n">
        <v>0.429979375354442</v>
      </c>
      <c r="H6" s="5" t="n">
        <v>0.257015215119034</v>
      </c>
      <c r="I6" s="5" t="n">
        <v>0.11182305430604</v>
      </c>
      <c r="J6" s="5" t="n">
        <v>0.235029220012187</v>
      </c>
      <c r="K6" s="5" t="n">
        <v>0.15362272636293</v>
      </c>
      <c r="L6" s="5" t="n">
        <v>0.175715489469922</v>
      </c>
      <c r="M6" s="5"/>
      <c r="N6" s="5" t="n">
        <v>0.131037187870652</v>
      </c>
      <c r="O6" s="5" t="n">
        <v>0.995874526381512</v>
      </c>
      <c r="P6" s="5" t="n">
        <v>0.114501836053275</v>
      </c>
      <c r="Q6" s="5" t="n">
        <v>0.311221473726746</v>
      </c>
      <c r="R6" s="5" t="n">
        <v>0.722226857246703</v>
      </c>
      <c r="S6" s="5" t="n">
        <v>0.234273631088082</v>
      </c>
      <c r="T6" s="5" t="n">
        <v>0.0859071755015369</v>
      </c>
      <c r="U6" s="5" t="n">
        <v>0.0636884809071942</v>
      </c>
      <c r="V6" s="5" t="n">
        <v>0.12516494786266</v>
      </c>
      <c r="W6" s="5" t="n">
        <v>0.126244360611382</v>
      </c>
      <c r="X6" s="5" t="n">
        <v>0.143473448715981</v>
      </c>
      <c r="Y6" s="5" t="n">
        <v>0.208138936547018</v>
      </c>
      <c r="Z6" s="5" t="n">
        <v>0.144664773823265</v>
      </c>
    </row>
    <row r="7" customFormat="false" ht="15" hidden="false" customHeight="false" outlineLevel="0" collapsed="false">
      <c r="A7" s="0" t="n">
        <v>7</v>
      </c>
      <c r="B7" s="0" t="s">
        <v>33</v>
      </c>
      <c r="C7" s="5" t="n">
        <v>0.223444891996421</v>
      </c>
      <c r="D7" s="5" t="n">
        <v>0.35687204048571</v>
      </c>
      <c r="E7" s="5" t="n">
        <v>0.151249191590469</v>
      </c>
      <c r="F7" s="5" t="n">
        <v>0.178093130703927</v>
      </c>
      <c r="G7" s="5" t="n">
        <v>0.464317606785792</v>
      </c>
      <c r="H7" s="5" t="n">
        <v>0.242153930791115</v>
      </c>
      <c r="I7" s="5" t="n">
        <v>0.222426489533496</v>
      </c>
      <c r="J7" s="5" t="n">
        <v>0.149093299279842</v>
      </c>
      <c r="K7" s="5" t="n">
        <v>0.153499532516608</v>
      </c>
      <c r="L7" s="5" t="n">
        <v>0.265400609591985</v>
      </c>
      <c r="M7" s="5"/>
      <c r="N7" s="5" t="n">
        <v>0.116294990927511</v>
      </c>
      <c r="O7" s="5" t="n">
        <v>0.964402493620265</v>
      </c>
      <c r="P7" s="5" t="n">
        <v>0.247971613524308</v>
      </c>
      <c r="Q7" s="5" t="n">
        <v>0.785531872863998</v>
      </c>
      <c r="R7" s="5" t="n">
        <v>1.28242056379668</v>
      </c>
      <c r="S7" s="5" t="n">
        <v>0.322735025670018</v>
      </c>
      <c r="T7" s="5" t="n">
        <v>0.109647354357377</v>
      </c>
      <c r="U7" s="5" t="n">
        <v>0.133706387874285</v>
      </c>
      <c r="V7" s="5" t="n">
        <v>0.21183866285242</v>
      </c>
      <c r="W7" s="5" t="n">
        <v>0.304573093905655</v>
      </c>
      <c r="X7" s="5" t="n">
        <v>0.226044913917119</v>
      </c>
      <c r="Y7" s="5" t="n">
        <v>0.408729805684495</v>
      </c>
      <c r="Z7" s="5" t="n">
        <v>0.456273504894502</v>
      </c>
    </row>
    <row r="8" customFormat="false" ht="15" hidden="false" customHeight="false" outlineLevel="0" collapsed="false">
      <c r="A8" s="0" t="n">
        <v>9</v>
      </c>
      <c r="B8" s="0" t="s">
        <v>33</v>
      </c>
      <c r="C8" s="5" t="n">
        <v>0.336709314304422</v>
      </c>
      <c r="D8" s="5" t="n">
        <v>0.313002711810619</v>
      </c>
      <c r="E8" s="5" t="n">
        <v>0.211191210748974</v>
      </c>
      <c r="F8" s="5" t="n">
        <v>0.248297197261015</v>
      </c>
      <c r="G8" s="5" t="n">
        <v>0.4766328849564</v>
      </c>
      <c r="H8" s="5" t="n">
        <v>0.234955303704395</v>
      </c>
      <c r="I8" s="5" t="n">
        <v>0.344281629391652</v>
      </c>
      <c r="J8" s="5" t="n">
        <v>0.172725985465853</v>
      </c>
      <c r="K8" s="5" t="n">
        <v>0.353114628172904</v>
      </c>
      <c r="L8" s="5" t="n">
        <v>0.23992822863424</v>
      </c>
      <c r="M8" s="5"/>
      <c r="N8" s="5" t="n">
        <v>0.066730000090821</v>
      </c>
      <c r="O8" s="5" t="n">
        <v>0.955265616684752</v>
      </c>
      <c r="P8" s="5" t="n">
        <v>0.2600930080463</v>
      </c>
      <c r="Q8" s="5" t="n">
        <v>0.545581438919186</v>
      </c>
      <c r="R8" s="5" t="n">
        <v>1.12450711158965</v>
      </c>
      <c r="S8" s="5" t="n">
        <v>0.44218377906336</v>
      </c>
      <c r="T8" s="5" t="n">
        <v>0.201832584890083</v>
      </c>
      <c r="U8" s="5" t="n">
        <v>0.0703847508650259</v>
      </c>
      <c r="V8" s="5" t="n">
        <v>0.111167780371082</v>
      </c>
      <c r="W8" s="5" t="n">
        <v>0.380434330188109</v>
      </c>
      <c r="X8" s="5" t="n">
        <v>0.343738207647322</v>
      </c>
      <c r="Y8" s="5" t="n">
        <v>0.32917395737109</v>
      </c>
      <c r="Z8" s="5" t="n">
        <v>0.36684389793518</v>
      </c>
    </row>
    <row r="9" customFormat="false" ht="15" hidden="false" customHeight="false" outlineLevel="0" collapsed="false">
      <c r="A9" s="0" t="n">
        <v>10</v>
      </c>
      <c r="B9" s="0" t="s">
        <v>33</v>
      </c>
      <c r="C9" s="5" t="n">
        <v>0.26680501944005</v>
      </c>
      <c r="D9" s="5" t="n">
        <v>0.199988783656804</v>
      </c>
      <c r="E9" s="5" t="n">
        <v>0.132145932487546</v>
      </c>
      <c r="F9" s="5" t="n">
        <v>0.133722813720461</v>
      </c>
      <c r="G9" s="5" t="n">
        <v>0.298404241021519</v>
      </c>
      <c r="H9" s="5" t="n">
        <v>0.160016486987017</v>
      </c>
      <c r="I9" s="5" t="n">
        <v>0.116356587850671</v>
      </c>
      <c r="J9" s="5" t="n">
        <v>0.120134532471198</v>
      </c>
      <c r="K9" s="5" t="n">
        <v>0.0938737108969949</v>
      </c>
      <c r="L9" s="5" t="n">
        <v>0.20729417874367</v>
      </c>
      <c r="M9" s="5"/>
      <c r="N9" s="5" t="n">
        <v>0.233493403394713</v>
      </c>
      <c r="O9" s="5" t="n">
        <v>0.553602346907311</v>
      </c>
      <c r="P9" s="5" t="n">
        <v>0.114010305050275</v>
      </c>
      <c r="Q9" s="5" t="n">
        <v>0.184966760691304</v>
      </c>
      <c r="R9" s="5" t="n">
        <v>0.407512608365284</v>
      </c>
      <c r="S9" s="5" t="n">
        <v>0.260349661892803</v>
      </c>
      <c r="T9" s="5" t="n">
        <v>0.140276726344766</v>
      </c>
      <c r="U9" s="5" t="n">
        <v>0.0415339253312538</v>
      </c>
      <c r="V9" s="5" t="n">
        <v>0.166106369456844</v>
      </c>
      <c r="W9" s="5" t="n">
        <v>0.218538417080652</v>
      </c>
      <c r="X9" s="5" t="n">
        <v>0.200171334538172</v>
      </c>
      <c r="Y9" s="5" t="n">
        <v>0.277117713197676</v>
      </c>
      <c r="Z9" s="5" t="n">
        <v>0.248758763538566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0.560434938944582</v>
      </c>
      <c r="S10" s="0" t="n">
        <v>0.270040911136762</v>
      </c>
      <c r="T10" s="0" t="n">
        <v>0.19362787472507</v>
      </c>
      <c r="U10" s="0" t="n">
        <v>0.181819184583124</v>
      </c>
      <c r="V10" s="0" t="n">
        <v>0.181036290356284</v>
      </c>
      <c r="W10" s="0" t="n">
        <v>0.131242510947855</v>
      </c>
      <c r="X10" s="0" t="n">
        <v>0.105741384759301</v>
      </c>
      <c r="Y10" s="0" t="n">
        <v>0.197931446423235</v>
      </c>
      <c r="Z10" s="0" t="n">
        <v>0.185071035482655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0.498106318999612</v>
      </c>
      <c r="S11" s="0" t="n">
        <v>0.492906792055472</v>
      </c>
      <c r="T11" s="0" t="n">
        <v>0.233838346164413</v>
      </c>
      <c r="U11" s="0" t="n">
        <v>0.139816802651832</v>
      </c>
      <c r="V11" s="0" t="n">
        <v>0.272053077293347</v>
      </c>
      <c r="W11" s="0" t="n">
        <v>0.262226901455797</v>
      </c>
      <c r="X11" s="0" t="n">
        <v>0.247208984951841</v>
      </c>
      <c r="Y11" s="0" t="n">
        <v>0.419885692879166</v>
      </c>
      <c r="Z11" s="0" t="n">
        <v>0.351463830632196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0.541946155814523</v>
      </c>
      <c r="S12" s="0" t="n">
        <v>0.431945001613527</v>
      </c>
      <c r="T12" s="0" t="n">
        <v>0.248030277260651</v>
      </c>
      <c r="U12" s="0" t="n">
        <v>0.1669413499708</v>
      </c>
      <c r="V12" s="0" t="n">
        <v>0.279855354227043</v>
      </c>
      <c r="W12" s="0" t="n">
        <v>0.148859230971831</v>
      </c>
      <c r="X12" s="0" t="n">
        <v>0.194440954110792</v>
      </c>
      <c r="Y12" s="0" t="n">
        <v>0.484562462197961</v>
      </c>
      <c r="Z12" s="0" t="n">
        <v>0.403179860688597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0.472963287744305</v>
      </c>
      <c r="S13" s="0" t="n">
        <v>0.376958237156405</v>
      </c>
      <c r="T13" s="0" t="n">
        <v>0.178713206397079</v>
      </c>
      <c r="U13" s="0" t="n">
        <v>0.0671269580400792</v>
      </c>
      <c r="V13" s="0" t="n">
        <v>0.419351852878439</v>
      </c>
      <c r="W13" s="0" t="n">
        <v>0.36087584049116</v>
      </c>
      <c r="X13" s="0" t="n">
        <v>0.36087584049116</v>
      </c>
      <c r="Y13" s="0" t="n">
        <v>0.463847645075751</v>
      </c>
      <c r="Z13" s="0" t="n">
        <v>0.360066867566982</v>
      </c>
    </row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+AVERAGE(C5:Z5,C7:Z9)</f>
        <v>0.309046390933932</v>
      </c>
      <c r="C20" s="6" t="n">
        <f aca="false">+MAX(C5:Z5,C7:Z9)</f>
        <v>1.28242056379668</v>
      </c>
      <c r="D20" s="0" t="n">
        <f aca="false">+MIN(C5:Z5,C7:Z9)</f>
        <v>0.0415339253312538</v>
      </c>
      <c r="E20" s="6" t="n">
        <f aca="false">+STDEV(C5:Z5,C7:Z9)</f>
        <v>0.227868678532935</v>
      </c>
      <c r="F20" s="0" t="n">
        <f aca="false">+COUNT(C5:Z5,C7:Z9)</f>
        <v>92</v>
      </c>
      <c r="G20" s="0" t="n">
        <f aca="false">+E20/SQRT(F20)</f>
        <v>0.0237569519931274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0.335274415224412</v>
      </c>
      <c r="C21" s="0" t="n">
        <f aca="false">+MAX(C2:Z4,C6:Z6)</f>
        <v>1.37162317468732</v>
      </c>
      <c r="D21" s="0" t="n">
        <f aca="false">+MIN(C2:Z4,C6:Z6)</f>
        <v>0.0471656440202374</v>
      </c>
      <c r="E21" s="0" t="n">
        <f aca="false">+STDEV(C2:Z4,C6:Z6)</f>
        <v>0.262427565266723</v>
      </c>
      <c r="F21" s="0" t="n">
        <f aca="false">+COUNT(C2:Z4,C6:Z6)</f>
        <v>92</v>
      </c>
      <c r="G21" s="0" t="n">
        <f aca="false">+E21/SQRT(F21)</f>
        <v>0.0273599650020077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4.85"/>
    <col collapsed="false" customWidth="true" hidden="false" outlineLevel="0" max="4" min="4" style="0" width="19.71"/>
    <col collapsed="false" customWidth="true" hidden="false" outlineLevel="0" max="6" min="5" style="0" width="31.71"/>
    <col collapsed="false" customWidth="true" hidden="false" outlineLevel="0" max="7" min="7" style="0" width="13.71"/>
  </cols>
  <sheetData>
    <row r="1" customFormat="false" ht="15" hidden="false" customHeight="false" outlineLevel="0" collapsed="false">
      <c r="A1" s="7" t="s">
        <v>19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</row>
    <row r="2" customFormat="false" ht="15" hidden="false" customHeight="false" outlineLevel="0" collapsed="false">
      <c r="A2" s="8" t="n">
        <v>1999</v>
      </c>
      <c r="B2" s="3" t="s">
        <v>57</v>
      </c>
      <c r="C2" s="9" t="n">
        <v>36214</v>
      </c>
      <c r="D2" s="10" t="s">
        <v>58</v>
      </c>
      <c r="E2" s="11" t="n">
        <v>5.76149092317778</v>
      </c>
      <c r="F2" s="11" t="n">
        <v>6.7943575138875</v>
      </c>
    </row>
    <row r="3" customFormat="false" ht="15" hidden="false" customHeight="false" outlineLevel="0" collapsed="false">
      <c r="A3" s="8" t="n">
        <v>1999</v>
      </c>
      <c r="B3" s="8" t="s">
        <v>59</v>
      </c>
      <c r="C3" s="12" t="n">
        <v>36303</v>
      </c>
      <c r="D3" s="10" t="s">
        <v>58</v>
      </c>
      <c r="E3" s="11" t="n">
        <v>3.04810873856881</v>
      </c>
      <c r="F3" s="11" t="n">
        <v>3.88794808441323</v>
      </c>
    </row>
    <row r="4" customFormat="false" ht="15" hidden="false" customHeight="false" outlineLevel="0" collapsed="false">
      <c r="A4" s="8" t="n">
        <v>1999</v>
      </c>
      <c r="B4" s="8" t="s">
        <v>60</v>
      </c>
      <c r="C4" s="12" t="n">
        <v>36395</v>
      </c>
      <c r="D4" s="10" t="s">
        <v>58</v>
      </c>
      <c r="E4" s="11" t="n">
        <v>-0.736160039498139</v>
      </c>
      <c r="F4" s="11" t="n">
        <v>-1.24472236285234</v>
      </c>
    </row>
    <row r="5" customFormat="false" ht="15" hidden="false" customHeight="false" outlineLevel="0" collapsed="false">
      <c r="A5" s="8" t="n">
        <v>1999</v>
      </c>
      <c r="B5" s="8" t="s">
        <v>61</v>
      </c>
      <c r="C5" s="12" t="n">
        <v>36458</v>
      </c>
      <c r="D5" s="10" t="s">
        <v>58</v>
      </c>
      <c r="E5" s="11" t="n">
        <v>3.94296067956706</v>
      </c>
      <c r="F5" s="11" t="n">
        <v>4.64821833473558</v>
      </c>
    </row>
    <row r="6" customFormat="false" ht="15" hidden="false" customHeight="false" outlineLevel="0" collapsed="false">
      <c r="A6" s="8" t="n">
        <v>2000</v>
      </c>
      <c r="B6" s="8" t="s">
        <v>57</v>
      </c>
      <c r="C6" s="12" t="n">
        <v>36554</v>
      </c>
      <c r="D6" s="10" t="s">
        <v>58</v>
      </c>
      <c r="E6" s="11" t="n">
        <v>4.89962126844789</v>
      </c>
      <c r="F6" s="11" t="n">
        <v>5.07882173030149</v>
      </c>
    </row>
    <row r="7" customFormat="false" ht="15" hidden="false" customHeight="false" outlineLevel="0" collapsed="false">
      <c r="A7" s="8" t="n">
        <v>2000</v>
      </c>
      <c r="B7" s="8" t="s">
        <v>59</v>
      </c>
      <c r="C7" s="12" t="n">
        <v>36641</v>
      </c>
      <c r="D7" s="10" t="s">
        <v>58</v>
      </c>
      <c r="E7" s="11" t="n">
        <v>4.48828605138265</v>
      </c>
      <c r="F7" s="11" t="n">
        <v>3.70778911796129</v>
      </c>
    </row>
    <row r="8" customFormat="false" ht="15" hidden="false" customHeight="false" outlineLevel="0" collapsed="false">
      <c r="A8" s="8" t="n">
        <v>2000</v>
      </c>
      <c r="B8" s="8" t="s">
        <v>60</v>
      </c>
      <c r="C8" s="12" t="n">
        <v>36733</v>
      </c>
      <c r="D8" s="10" t="s">
        <v>58</v>
      </c>
      <c r="E8" s="11" t="n">
        <v>2.43792823900546</v>
      </c>
      <c r="F8" s="11" t="n">
        <v>2.82565626217149</v>
      </c>
    </row>
    <row r="9" customFormat="false" ht="15" hidden="false" customHeight="false" outlineLevel="0" collapsed="false">
      <c r="A9" s="8" t="n">
        <v>2000</v>
      </c>
      <c r="B9" s="8" t="s">
        <v>61</v>
      </c>
      <c r="C9" s="12" t="n">
        <v>36830</v>
      </c>
      <c r="D9" s="10" t="s">
        <v>58</v>
      </c>
      <c r="E9" s="11" t="n">
        <v>6.72708496840573</v>
      </c>
      <c r="F9" s="11" t="n">
        <v>5.90504499555459</v>
      </c>
    </row>
    <row r="10" customFormat="false" ht="15" hidden="false" customHeight="false" outlineLevel="0" collapsed="false">
      <c r="A10" s="8" t="n">
        <v>2001</v>
      </c>
      <c r="B10" s="8" t="s">
        <v>57</v>
      </c>
      <c r="C10" s="12" t="n">
        <v>36911</v>
      </c>
      <c r="D10" s="10" t="s">
        <v>58</v>
      </c>
      <c r="E10" s="11" t="n">
        <v>7.08906915286346</v>
      </c>
      <c r="F10" s="11" t="n">
        <v>7.93092179783577</v>
      </c>
    </row>
    <row r="11" customFormat="false" ht="15" hidden="false" customHeight="false" outlineLevel="0" collapsed="false">
      <c r="A11" s="8" t="n">
        <v>2001</v>
      </c>
      <c r="B11" s="8" t="s">
        <v>61</v>
      </c>
      <c r="C11" s="12" t="n">
        <v>37224</v>
      </c>
      <c r="D11" s="10" t="s">
        <v>58</v>
      </c>
      <c r="E11" s="13" t="n">
        <v>6.25</v>
      </c>
      <c r="F11" s="13" t="n">
        <v>7.45</v>
      </c>
    </row>
    <row r="12" customFormat="false" ht="15" hidden="false" customHeight="false" outlineLevel="0" collapsed="false">
      <c r="A12" s="8" t="n">
        <v>2003</v>
      </c>
      <c r="B12" s="8" t="s">
        <v>57</v>
      </c>
      <c r="C12" s="12" t="n">
        <v>37642</v>
      </c>
      <c r="D12" s="10" t="s">
        <v>58</v>
      </c>
      <c r="E12" s="11" t="n">
        <v>4.36314879876348</v>
      </c>
      <c r="F12" s="11" t="n">
        <v>4.69420672085647</v>
      </c>
    </row>
    <row r="13" customFormat="false" ht="15" hidden="false" customHeight="false" outlineLevel="0" collapsed="false">
      <c r="A13" s="8" t="n">
        <v>2003</v>
      </c>
      <c r="B13" s="8" t="s">
        <v>59</v>
      </c>
      <c r="C13" s="12" t="n">
        <v>37736</v>
      </c>
      <c r="D13" s="10" t="s">
        <v>58</v>
      </c>
      <c r="E13" s="11" t="n">
        <v>12.9393066898568</v>
      </c>
      <c r="F13" s="11" t="n">
        <v>7.24539190353144</v>
      </c>
    </row>
    <row r="14" customFormat="false" ht="15" hidden="false" customHeight="false" outlineLevel="0" collapsed="false">
      <c r="A14" s="8" t="n">
        <v>2003</v>
      </c>
      <c r="B14" s="8" t="s">
        <v>60</v>
      </c>
      <c r="C14" s="12" t="n">
        <v>37846</v>
      </c>
      <c r="D14" s="10" t="s">
        <v>58</v>
      </c>
      <c r="E14" s="11" t="n">
        <v>-0.49515864257898</v>
      </c>
      <c r="F14" s="11" t="n">
        <v>-0.275938598848965</v>
      </c>
    </row>
    <row r="15" customFormat="false" ht="15" hidden="false" customHeight="false" outlineLevel="0" collapsed="false">
      <c r="A15" s="8" t="n">
        <v>2003</v>
      </c>
      <c r="B15" s="8" t="s">
        <v>61</v>
      </c>
      <c r="C15" s="12" t="n">
        <v>37929</v>
      </c>
      <c r="D15" s="10" t="s">
        <v>58</v>
      </c>
      <c r="E15" s="11" t="n">
        <v>6.04174605235118</v>
      </c>
      <c r="F15" s="11" t="n">
        <v>5.49854186271041</v>
      </c>
    </row>
    <row r="16" customFormat="false" ht="15" hidden="false" customHeight="false" outlineLevel="0" collapsed="false">
      <c r="A16" s="8" t="n">
        <v>2004</v>
      </c>
      <c r="B16" s="8" t="s">
        <v>57</v>
      </c>
      <c r="C16" s="12" t="n">
        <v>38021</v>
      </c>
      <c r="D16" s="10" t="s">
        <v>58</v>
      </c>
      <c r="E16" s="11" t="n">
        <v>3.64626687904217</v>
      </c>
      <c r="F16" s="11" t="n">
        <v>6.27504735441246</v>
      </c>
    </row>
    <row r="17" customFormat="false" ht="15" hidden="false" customHeight="false" outlineLevel="0" collapsed="false">
      <c r="A17" s="8" t="n">
        <v>2004</v>
      </c>
      <c r="B17" s="8" t="s">
        <v>61</v>
      </c>
      <c r="C17" s="12" t="n">
        <v>38307</v>
      </c>
      <c r="D17" s="10" t="s">
        <v>58</v>
      </c>
      <c r="E17" s="11" t="n">
        <v>1.21520890892853</v>
      </c>
      <c r="F17" s="11" t="n">
        <v>0.844858447147337</v>
      </c>
    </row>
    <row r="18" customFormat="false" ht="15" hidden="false" customHeight="false" outlineLevel="0" collapsed="false">
      <c r="A18" s="8" t="n">
        <v>2005</v>
      </c>
      <c r="B18" s="8" t="s">
        <v>57</v>
      </c>
      <c r="C18" s="12" t="n">
        <v>38367</v>
      </c>
      <c r="D18" s="10" t="s">
        <v>58</v>
      </c>
      <c r="E18" s="11" t="n">
        <v>3.60388454567514</v>
      </c>
      <c r="F18" s="11" t="n">
        <v>2.70416504002417</v>
      </c>
    </row>
    <row r="19" customFormat="false" ht="15" hidden="false" customHeight="false" outlineLevel="0" collapsed="false">
      <c r="A19" s="8" t="n">
        <v>2005</v>
      </c>
      <c r="B19" s="8" t="s">
        <v>59</v>
      </c>
      <c r="C19" s="12" t="n">
        <v>38484</v>
      </c>
      <c r="D19" s="10" t="s">
        <v>58</v>
      </c>
      <c r="E19" s="11" t="n">
        <v>3.37812307875343</v>
      </c>
      <c r="F19" s="11" t="n">
        <v>2.63566904028263</v>
      </c>
    </row>
    <row r="20" customFormat="false" ht="15" hidden="false" customHeight="false" outlineLevel="0" collapsed="false">
      <c r="A20" s="8" t="n">
        <v>2005</v>
      </c>
      <c r="B20" s="8" t="s">
        <v>60</v>
      </c>
      <c r="C20" s="12" t="n">
        <v>38559</v>
      </c>
      <c r="D20" s="10" t="s">
        <v>58</v>
      </c>
      <c r="E20" s="11" t="n">
        <v>0.0550587074970686</v>
      </c>
      <c r="F20" s="11" t="n">
        <v>0.259140128520332</v>
      </c>
    </row>
    <row r="21" customFormat="false" ht="15" hidden="false" customHeight="false" outlineLevel="0" collapsed="false">
      <c r="A21" s="8" t="n">
        <v>2012</v>
      </c>
      <c r="B21" s="8" t="s">
        <v>59</v>
      </c>
      <c r="C21" s="12" t="n">
        <v>41045</v>
      </c>
      <c r="D21" s="10" t="s">
        <v>58</v>
      </c>
      <c r="E21" s="11" t="n">
        <v>5.92136836151476</v>
      </c>
      <c r="F21" s="11" t="n">
        <v>6.41489829529406</v>
      </c>
    </row>
    <row r="22" customFormat="false" ht="15" hidden="false" customHeight="false" outlineLevel="0" collapsed="false">
      <c r="A22" s="8" t="n">
        <v>2012</v>
      </c>
      <c r="B22" s="8" t="s">
        <v>60</v>
      </c>
      <c r="C22" s="12" t="n">
        <v>41120</v>
      </c>
      <c r="D22" s="10" t="s">
        <v>58</v>
      </c>
      <c r="E22" s="11" t="n">
        <v>5.06954359093155</v>
      </c>
      <c r="F22" s="11" t="n">
        <v>1.4549623552664</v>
      </c>
    </row>
    <row r="23" customFormat="false" ht="15" hidden="false" customHeight="false" outlineLevel="0" collapsed="false">
      <c r="A23" s="8" t="n">
        <v>2012</v>
      </c>
      <c r="B23" s="8" t="s">
        <v>61</v>
      </c>
      <c r="C23" s="12" t="n">
        <v>41221</v>
      </c>
      <c r="D23" s="10" t="s">
        <v>58</v>
      </c>
      <c r="E23" s="11" t="n">
        <v>7.81628655533547</v>
      </c>
      <c r="F23" s="11" t="n">
        <v>3.49314391114681</v>
      </c>
    </row>
    <row r="24" customFormat="false" ht="15" hidden="false" customHeight="false" outlineLevel="0" collapsed="false">
      <c r="A24" s="8" t="n">
        <v>2013</v>
      </c>
      <c r="B24" s="8" t="s">
        <v>57</v>
      </c>
      <c r="C24" s="12" t="n">
        <v>41305</v>
      </c>
      <c r="D24" s="10" t="s">
        <v>58</v>
      </c>
      <c r="E24" s="11" t="n">
        <v>9.17479790478286</v>
      </c>
      <c r="F24" s="11" t="n">
        <v>9.38633802575255</v>
      </c>
    </row>
    <row r="25" customFormat="false" ht="15" hidden="false" customHeight="false" outlineLevel="0" collapsed="false">
      <c r="A25" s="8" t="n">
        <v>2013</v>
      </c>
      <c r="B25" s="8" t="s">
        <v>59</v>
      </c>
      <c r="C25" s="12" t="n">
        <v>41394</v>
      </c>
      <c r="D25" s="10" t="s">
        <v>58</v>
      </c>
      <c r="E25" s="11" t="n">
        <v>7.24672510754666</v>
      </c>
      <c r="F25" s="11" t="n">
        <v>7.97324209682507</v>
      </c>
    </row>
    <row r="26" customFormat="false" ht="15" hidden="false" customHeight="false" outlineLevel="0" collapsed="false">
      <c r="A26" s="8" t="n">
        <v>1999</v>
      </c>
      <c r="B26" s="3" t="s">
        <v>57</v>
      </c>
      <c r="C26" s="9" t="n">
        <v>36214</v>
      </c>
      <c r="D26" s="10" t="s">
        <v>62</v>
      </c>
      <c r="E26" s="11" t="n">
        <v>3.06250352331944</v>
      </c>
      <c r="F26" s="11" t="n">
        <v>4.13244771872917</v>
      </c>
    </row>
    <row r="27" customFormat="false" ht="15" hidden="false" customHeight="false" outlineLevel="0" collapsed="false">
      <c r="A27" s="8" t="n">
        <v>1999</v>
      </c>
      <c r="B27" s="8" t="s">
        <v>59</v>
      </c>
      <c r="C27" s="12" t="n">
        <v>36303</v>
      </c>
      <c r="D27" s="10" t="s">
        <v>62</v>
      </c>
      <c r="E27" s="11" t="n">
        <v>3.03515855403874</v>
      </c>
      <c r="F27" s="11" t="n">
        <v>3.11206814019769</v>
      </c>
    </row>
    <row r="28" customFormat="false" ht="15" hidden="false" customHeight="false" outlineLevel="0" collapsed="false">
      <c r="A28" s="8" t="n">
        <v>1999</v>
      </c>
      <c r="B28" s="8" t="s">
        <v>60</v>
      </c>
      <c r="C28" s="12" t="n">
        <v>36395</v>
      </c>
      <c r="D28" s="10" t="s">
        <v>62</v>
      </c>
      <c r="E28" s="11" t="n">
        <v>-1.75898247948993</v>
      </c>
      <c r="F28" s="11" t="n">
        <v>-2.36736277733023</v>
      </c>
    </row>
    <row r="29" customFormat="false" ht="15" hidden="false" customHeight="false" outlineLevel="0" collapsed="false">
      <c r="A29" s="8" t="n">
        <v>1999</v>
      </c>
      <c r="B29" s="8" t="s">
        <v>61</v>
      </c>
      <c r="C29" s="12" t="n">
        <v>36458</v>
      </c>
      <c r="D29" s="10" t="s">
        <v>62</v>
      </c>
      <c r="E29" s="11" t="n">
        <v>3.61887534674122</v>
      </c>
      <c r="F29" s="11" t="n">
        <v>2.89375327299991</v>
      </c>
    </row>
    <row r="30" customFormat="false" ht="15" hidden="false" customHeight="false" outlineLevel="0" collapsed="false">
      <c r="A30" s="8" t="n">
        <v>2000</v>
      </c>
      <c r="B30" s="8" t="s">
        <v>57</v>
      </c>
      <c r="C30" s="12" t="n">
        <v>36554</v>
      </c>
      <c r="D30" s="10" t="s">
        <v>62</v>
      </c>
      <c r="E30" s="11" t="n">
        <v>1.48931816569285</v>
      </c>
      <c r="F30" s="11" t="n">
        <v>2.33907258637311</v>
      </c>
    </row>
    <row r="31" customFormat="false" ht="15" hidden="false" customHeight="false" outlineLevel="0" collapsed="false">
      <c r="A31" s="8" t="n">
        <v>2000</v>
      </c>
      <c r="B31" s="8" t="s">
        <v>59</v>
      </c>
      <c r="C31" s="12" t="n">
        <v>36641</v>
      </c>
      <c r="D31" s="10" t="s">
        <v>62</v>
      </c>
      <c r="E31" s="11" t="n">
        <v>3.77887134768641</v>
      </c>
      <c r="F31" s="11" t="n">
        <v>3.23811051342893</v>
      </c>
    </row>
    <row r="32" customFormat="false" ht="15" hidden="false" customHeight="false" outlineLevel="0" collapsed="false">
      <c r="A32" s="8" t="n">
        <v>2000</v>
      </c>
      <c r="B32" s="8" t="s">
        <v>60</v>
      </c>
      <c r="C32" s="12" t="n">
        <v>36733</v>
      </c>
      <c r="D32" s="10" t="s">
        <v>62</v>
      </c>
      <c r="E32" s="11" t="n">
        <v>2.48072909764681</v>
      </c>
      <c r="F32" s="11" t="n">
        <v>2.24742027876603</v>
      </c>
    </row>
    <row r="33" customFormat="false" ht="15" hidden="false" customHeight="false" outlineLevel="0" collapsed="false">
      <c r="A33" s="8" t="n">
        <v>2000</v>
      </c>
      <c r="B33" s="8" t="s">
        <v>61</v>
      </c>
      <c r="C33" s="12" t="n">
        <v>36830</v>
      </c>
      <c r="D33" s="10" t="s">
        <v>62</v>
      </c>
      <c r="E33" s="11" t="n">
        <v>3.13477086722429</v>
      </c>
      <c r="F33" s="11" t="n">
        <v>2.87178795997427</v>
      </c>
    </row>
    <row r="34" customFormat="false" ht="15" hidden="false" customHeight="false" outlineLevel="0" collapsed="false">
      <c r="A34" s="8" t="n">
        <v>2001</v>
      </c>
      <c r="B34" s="8" t="s">
        <v>57</v>
      </c>
      <c r="C34" s="12" t="n">
        <v>36911</v>
      </c>
      <c r="D34" s="10" t="s">
        <v>62</v>
      </c>
      <c r="E34" s="11" t="n">
        <v>3.46154886364457</v>
      </c>
      <c r="F34" s="11" t="n">
        <v>3.99047761243638</v>
      </c>
    </row>
    <row r="35" customFormat="false" ht="15" hidden="false" customHeight="false" outlineLevel="0" collapsed="false">
      <c r="A35" s="8" t="n">
        <v>2001</v>
      </c>
      <c r="B35" s="8" t="s">
        <v>61</v>
      </c>
      <c r="C35" s="12" t="n">
        <v>37224</v>
      </c>
      <c r="D35" s="10" t="s">
        <v>62</v>
      </c>
      <c r="E35" s="13" t="n">
        <v>6.75156211712816</v>
      </c>
      <c r="F35" s="13" t="n">
        <v>4.075</v>
      </c>
    </row>
    <row r="36" customFormat="false" ht="15" hidden="false" customHeight="false" outlineLevel="0" collapsed="false">
      <c r="A36" s="8" t="n">
        <v>2003</v>
      </c>
      <c r="B36" s="8" t="s">
        <v>57</v>
      </c>
      <c r="C36" s="12" t="n">
        <v>37642</v>
      </c>
      <c r="D36" s="10" t="s">
        <v>62</v>
      </c>
      <c r="E36" s="11" t="n">
        <v>2.70062956294188</v>
      </c>
      <c r="F36" s="11" t="n">
        <v>2.74373039824651</v>
      </c>
    </row>
    <row r="37" customFormat="false" ht="15" hidden="false" customHeight="false" outlineLevel="0" collapsed="false">
      <c r="A37" s="8" t="n">
        <v>2003</v>
      </c>
      <c r="B37" s="8" t="s">
        <v>59</v>
      </c>
      <c r="C37" s="12" t="n">
        <v>37736</v>
      </c>
      <c r="D37" s="10" t="s">
        <v>62</v>
      </c>
      <c r="E37" s="11" t="n">
        <v>8.00310907243039</v>
      </c>
      <c r="F37" s="11" t="n">
        <v>7.35833193525609</v>
      </c>
    </row>
    <row r="38" customFormat="false" ht="15" hidden="false" customHeight="false" outlineLevel="0" collapsed="false">
      <c r="A38" s="8" t="n">
        <v>2003</v>
      </c>
      <c r="B38" s="8" t="s">
        <v>60</v>
      </c>
      <c r="C38" s="12" t="n">
        <v>37846</v>
      </c>
      <c r="D38" s="10" t="s">
        <v>62</v>
      </c>
      <c r="E38" s="11" t="n">
        <v>-0.156597073027162</v>
      </c>
      <c r="F38" s="11" t="n">
        <v>0.275818725142064</v>
      </c>
    </row>
    <row r="39" customFormat="false" ht="15" hidden="false" customHeight="false" outlineLevel="0" collapsed="false">
      <c r="A39" s="8" t="n">
        <v>2003</v>
      </c>
      <c r="B39" s="8" t="s">
        <v>61</v>
      </c>
      <c r="C39" s="12" t="n">
        <v>37929</v>
      </c>
      <c r="D39" s="10" t="s">
        <v>62</v>
      </c>
      <c r="E39" s="11" t="n">
        <v>6.07582103845379</v>
      </c>
      <c r="F39" s="11" t="n">
        <v>5.70698826311437</v>
      </c>
    </row>
    <row r="40" customFormat="false" ht="15" hidden="false" customHeight="false" outlineLevel="0" collapsed="false">
      <c r="A40" s="8" t="n">
        <v>2004</v>
      </c>
      <c r="B40" s="8" t="s">
        <v>57</v>
      </c>
      <c r="C40" s="12" t="n">
        <v>38021</v>
      </c>
      <c r="D40" s="10" t="s">
        <v>62</v>
      </c>
      <c r="E40" s="11" t="n">
        <v>3.1920902023562</v>
      </c>
      <c r="F40" s="11" t="n">
        <v>3.7734299254195</v>
      </c>
    </row>
    <row r="41" customFormat="false" ht="15" hidden="false" customHeight="false" outlineLevel="0" collapsed="false">
      <c r="A41" s="8" t="n">
        <v>2004</v>
      </c>
      <c r="B41" s="8" t="s">
        <v>61</v>
      </c>
      <c r="C41" s="12" t="n">
        <v>38307</v>
      </c>
      <c r="D41" s="10" t="s">
        <v>62</v>
      </c>
      <c r="E41" s="11" t="n">
        <v>1.27596632792159</v>
      </c>
      <c r="F41" s="11" t="n">
        <v>1.08834671929629</v>
      </c>
    </row>
    <row r="42" customFormat="false" ht="15" hidden="false" customHeight="false" outlineLevel="0" collapsed="false">
      <c r="A42" s="8" t="n">
        <v>2005</v>
      </c>
      <c r="B42" s="8" t="s">
        <v>57</v>
      </c>
      <c r="C42" s="12" t="n">
        <v>38367</v>
      </c>
      <c r="D42" s="10" t="s">
        <v>62</v>
      </c>
      <c r="E42" s="11" t="n">
        <v>2.58969701111697</v>
      </c>
      <c r="F42" s="11" t="n">
        <v>1.93434139411811</v>
      </c>
    </row>
    <row r="43" customFormat="false" ht="15" hidden="false" customHeight="false" outlineLevel="0" collapsed="false">
      <c r="A43" s="8" t="n">
        <v>2005</v>
      </c>
      <c r="B43" s="8" t="s">
        <v>59</v>
      </c>
      <c r="C43" s="12" t="n">
        <v>38484</v>
      </c>
      <c r="D43" s="10" t="s">
        <v>62</v>
      </c>
      <c r="E43" s="11" t="n">
        <v>4.45527747766168</v>
      </c>
      <c r="F43" s="11" t="n">
        <v>4.01168284820055</v>
      </c>
    </row>
    <row r="44" customFormat="false" ht="15" hidden="false" customHeight="false" outlineLevel="0" collapsed="false">
      <c r="A44" s="8" t="n">
        <v>2005</v>
      </c>
      <c r="B44" s="8" t="s">
        <v>60</v>
      </c>
      <c r="C44" s="12" t="n">
        <v>38559</v>
      </c>
      <c r="D44" s="10" t="s">
        <v>62</v>
      </c>
      <c r="E44" s="11" t="n">
        <v>-0.465768557274034</v>
      </c>
      <c r="F44" s="11" t="n">
        <v>0.342063697589145</v>
      </c>
    </row>
    <row r="45" customFormat="false" ht="15" hidden="false" customHeight="false" outlineLevel="0" collapsed="false">
      <c r="A45" s="8" t="n">
        <v>2012</v>
      </c>
      <c r="B45" s="8" t="s">
        <v>59</v>
      </c>
      <c r="C45" s="12" t="n">
        <v>41045</v>
      </c>
      <c r="D45" s="10" t="s">
        <v>62</v>
      </c>
      <c r="E45" s="11" t="n">
        <v>4.74406700685189</v>
      </c>
      <c r="F45" s="11" t="n">
        <v>2.73728314345414</v>
      </c>
    </row>
    <row r="46" customFormat="false" ht="15" hidden="false" customHeight="false" outlineLevel="0" collapsed="false">
      <c r="A46" s="8" t="n">
        <v>2012</v>
      </c>
      <c r="B46" s="8" t="s">
        <v>60</v>
      </c>
      <c r="C46" s="12" t="n">
        <v>41120</v>
      </c>
      <c r="D46" s="10" t="s">
        <v>62</v>
      </c>
      <c r="E46" s="11" t="n">
        <v>2.04708245995401</v>
      </c>
      <c r="F46" s="11" t="n">
        <v>2.21158048025494</v>
      </c>
    </row>
    <row r="47" customFormat="false" ht="15" hidden="false" customHeight="false" outlineLevel="0" collapsed="false">
      <c r="A47" s="8" t="n">
        <v>2012</v>
      </c>
      <c r="B47" s="8" t="s">
        <v>61</v>
      </c>
      <c r="C47" s="12" t="n">
        <v>41221</v>
      </c>
      <c r="D47" s="10" t="s">
        <v>62</v>
      </c>
      <c r="E47" s="11" t="n">
        <v>8.2536315799804</v>
      </c>
      <c r="F47" s="11" t="n">
        <v>3.72267050881441</v>
      </c>
    </row>
    <row r="48" customFormat="false" ht="15" hidden="false" customHeight="false" outlineLevel="0" collapsed="false">
      <c r="A48" s="8" t="n">
        <v>2013</v>
      </c>
      <c r="B48" s="8" t="s">
        <v>57</v>
      </c>
      <c r="C48" s="12" t="n">
        <v>41305</v>
      </c>
      <c r="D48" s="10" t="s">
        <v>62</v>
      </c>
      <c r="E48" s="11" t="n">
        <v>7.17546099659776</v>
      </c>
      <c r="F48" s="11" t="n">
        <v>6.83183521827023</v>
      </c>
    </row>
    <row r="49" customFormat="false" ht="15" hidden="false" customHeight="false" outlineLevel="0" collapsed="false">
      <c r="A49" s="8" t="n">
        <v>2013</v>
      </c>
      <c r="B49" s="8" t="s">
        <v>59</v>
      </c>
      <c r="C49" s="12" t="n">
        <v>41394</v>
      </c>
      <c r="D49" s="10" t="s">
        <v>62</v>
      </c>
      <c r="E49" s="11" t="n">
        <v>4.98054453049799</v>
      </c>
      <c r="F49" s="11" t="n">
        <v>4.72348775728668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3.43"/>
    <col collapsed="false" customWidth="true" hidden="false" outlineLevel="0" max="3" min="3" style="0" width="14.85"/>
    <col collapsed="false" customWidth="true" hidden="false" outlineLevel="0" max="4" min="4" style="0" width="13"/>
  </cols>
  <sheetData>
    <row r="1" customFormat="false" ht="13.8" hidden="false" customHeight="false" outlineLevel="0" collapsed="false">
      <c r="A1" s="14" t="s">
        <v>63</v>
      </c>
      <c r="B1" s="14" t="s">
        <v>64</v>
      </c>
      <c r="C1" s="14" t="s">
        <v>65</v>
      </c>
      <c r="D1" s="14" t="s">
        <v>66</v>
      </c>
    </row>
    <row r="2" customFormat="false" ht="13.8" hidden="false" customHeight="false" outlineLevel="0" collapsed="false">
      <c r="A2" s="9" t="n">
        <v>37337</v>
      </c>
      <c r="B2" s="0" t="n">
        <v>433</v>
      </c>
      <c r="C2" s="0" t="n">
        <v>0.2</v>
      </c>
      <c r="D2" s="0" t="n">
        <f aca="false">+C2*10000*3600*24*365/1000000*12/1000000</f>
        <v>0.756864</v>
      </c>
    </row>
    <row r="3" customFormat="false" ht="13.8" hidden="false" customHeight="false" outlineLevel="0" collapsed="false">
      <c r="A3" s="15" t="n">
        <v>37348</v>
      </c>
      <c r="B3" s="0" t="n">
        <v>452</v>
      </c>
      <c r="C3" s="0" t="n">
        <v>0.45</v>
      </c>
      <c r="D3" s="0" t="n">
        <f aca="false">+C3*10000*3600*24*365/1000000*12/1000000</f>
        <v>1.702944</v>
      </c>
    </row>
    <row r="4" customFormat="false" ht="13.8" hidden="false" customHeight="false" outlineLevel="0" collapsed="false">
      <c r="A4" s="15" t="n">
        <v>37387</v>
      </c>
      <c r="B4" s="0" t="n">
        <v>450</v>
      </c>
      <c r="C4" s="0" t="n">
        <v>0.21</v>
      </c>
      <c r="D4" s="0" t="n">
        <f aca="false">+C4*10000*3600*24*365/1000000*12/1000000</f>
        <v>0.7947072</v>
      </c>
    </row>
    <row r="5" customFormat="false" ht="13.8" hidden="false" customHeight="false" outlineLevel="0" collapsed="false">
      <c r="A5" s="15" t="n">
        <v>37417</v>
      </c>
      <c r="B5" s="0" t="n">
        <v>409</v>
      </c>
      <c r="C5" s="0" t="n">
        <v>0.08</v>
      </c>
      <c r="D5" s="0" t="n">
        <f aca="false">+C5*10000*3600*24*365/1000000*12/1000000</f>
        <v>0.3027456</v>
      </c>
    </row>
    <row r="6" customFormat="false" ht="13.8" hidden="false" customHeight="false" outlineLevel="0" collapsed="false">
      <c r="A6" s="15" t="n">
        <v>37456</v>
      </c>
      <c r="B6" s="0" t="n">
        <v>415</v>
      </c>
      <c r="C6" s="0" t="n">
        <v>0.68</v>
      </c>
      <c r="D6" s="0" t="n">
        <f aca="false">+C6*10000*3600*24*365/1000000*12/1000000</f>
        <v>2.5733376</v>
      </c>
    </row>
    <row r="7" customFormat="false" ht="13.8" hidden="false" customHeight="false" outlineLevel="0" collapsed="false">
      <c r="A7" s="15" t="n">
        <v>37489</v>
      </c>
      <c r="B7" s="0" t="n">
        <v>416</v>
      </c>
      <c r="C7" s="0" t="n">
        <v>0.27</v>
      </c>
      <c r="D7" s="0" t="n">
        <f aca="false">+C7*10000*3600*24*365/1000000*12/1000000</f>
        <v>1.0217664</v>
      </c>
    </row>
    <row r="8" customFormat="false" ht="13.8" hidden="false" customHeight="false" outlineLevel="0" collapsed="false">
      <c r="A8" s="15" t="n">
        <v>37527</v>
      </c>
      <c r="B8" s="0" t="n">
        <v>460</v>
      </c>
      <c r="C8" s="0" t="n">
        <v>0.94</v>
      </c>
      <c r="D8" s="0" t="n">
        <f aca="false">+C8*10000*3600*24*365/1000000*12/1000000</f>
        <v>3.5572608</v>
      </c>
    </row>
    <row r="9" customFormat="false" ht="13.8" hidden="false" customHeight="false" outlineLevel="0" collapsed="false">
      <c r="A9" s="15" t="n">
        <v>37573</v>
      </c>
      <c r="B9" s="0" t="n">
        <v>438</v>
      </c>
      <c r="C9" s="0" t="n">
        <v>0.24</v>
      </c>
      <c r="D9" s="0" t="n">
        <f aca="false">+C9*10000*3600*24*365/1000000*12/1000000</f>
        <v>0.9082368</v>
      </c>
    </row>
    <row r="10" customFormat="false" ht="13.8" hidden="false" customHeight="false" outlineLevel="0" collapsed="false">
      <c r="A10" s="15" t="n">
        <v>37609</v>
      </c>
      <c r="B10" s="0" t="n">
        <v>450</v>
      </c>
      <c r="C10" s="0" t="n">
        <v>0.4</v>
      </c>
      <c r="D10" s="0" t="n">
        <f aca="false">+C10*10000*3600*24*365/1000000*12/1000000</f>
        <v>1.513728</v>
      </c>
    </row>
    <row r="11" customFormat="false" ht="13.8" hidden="false" customHeight="false" outlineLevel="0" collapsed="false">
      <c r="A11" s="15" t="n">
        <v>37665</v>
      </c>
      <c r="B11" s="0" t="n">
        <v>443</v>
      </c>
      <c r="C11" s="0" t="n">
        <v>0.31</v>
      </c>
      <c r="D11" s="0" t="n">
        <f aca="false">+C11*10000*3600*24*365/1000000*12/1000000</f>
        <v>1.1731392</v>
      </c>
    </row>
    <row r="12" customFormat="false" ht="13.8" hidden="false" customHeight="false" outlineLevel="0" collapsed="false">
      <c r="A12" s="15" t="n">
        <v>37700</v>
      </c>
      <c r="B12" s="0" t="n">
        <v>451</v>
      </c>
      <c r="C12" s="0" t="n">
        <v>0.26</v>
      </c>
      <c r="D12" s="0" t="n">
        <f aca="false">+C12*10000*3600*24*365/1000000*12/1000000</f>
        <v>0.9839232</v>
      </c>
    </row>
    <row r="13" customFormat="false" ht="13.8" hidden="false" customHeight="false" outlineLevel="0" collapsed="false">
      <c r="A13" s="15" t="n">
        <v>37735</v>
      </c>
      <c r="B13" s="0" t="n">
        <v>451</v>
      </c>
      <c r="C13" s="0" t="n">
        <v>0.78</v>
      </c>
      <c r="D13" s="0" t="n">
        <f aca="false">+C13*10000*3600*24*365/1000000*12/1000000</f>
        <v>2.9517696</v>
      </c>
    </row>
    <row r="14" customFormat="false" ht="13.8" hidden="false" customHeight="false" outlineLevel="0" collapsed="false">
      <c r="A14" s="15" t="n">
        <v>37772</v>
      </c>
      <c r="B14" s="0" t="n">
        <v>430</v>
      </c>
      <c r="C14" s="0" t="n">
        <v>0.27</v>
      </c>
      <c r="D14" s="0" t="n">
        <f aca="false">+C14*10000*3600*24*365/1000000*12/1000000</f>
        <v>1.0217664</v>
      </c>
    </row>
    <row r="15" customFormat="false" ht="13.8" hidden="false" customHeight="false" outlineLevel="0" collapsed="false">
      <c r="A15" s="15" t="n">
        <v>37833</v>
      </c>
      <c r="B15" s="0" t="n">
        <v>401</v>
      </c>
      <c r="C15" s="0" t="n">
        <v>0.15</v>
      </c>
      <c r="D15" s="0" t="n">
        <f aca="false">+C15*10000*3600*24*365/1000000*12/1000000</f>
        <v>0.567648</v>
      </c>
    </row>
    <row r="16" customFormat="false" ht="13.8" hidden="false" customHeight="false" outlineLevel="0" collapsed="false">
      <c r="A16" s="15" t="n">
        <v>38023</v>
      </c>
      <c r="B16" s="0" t="n">
        <v>428</v>
      </c>
      <c r="C16" s="0" t="n">
        <v>0.23</v>
      </c>
      <c r="D16" s="0" t="n">
        <f aca="false">+C16*10000*3600*24*365/1000000*12/1000000</f>
        <v>0.8703936</v>
      </c>
    </row>
    <row r="17" customFormat="false" ht="13.8" hidden="false" customHeight="false" outlineLevel="0" collapsed="false">
      <c r="A17" s="9" t="n">
        <v>38101</v>
      </c>
      <c r="B17" s="3" t="n">
        <v>477</v>
      </c>
      <c r="C17" s="3" t="n">
        <v>0.45</v>
      </c>
      <c r="D17" s="0" t="n">
        <f aca="false">+C17*10000*3600*24*365/1000000*12/1000000</f>
        <v>1.702944</v>
      </c>
    </row>
    <row r="18" customFormat="false" ht="13.8" hidden="false" customHeight="false" outlineLevel="0" collapsed="false">
      <c r="A18" s="9" t="n">
        <v>38156</v>
      </c>
      <c r="B18" s="0" t="n">
        <v>455</v>
      </c>
      <c r="C18" s="0" t="n">
        <v>1.16</v>
      </c>
      <c r="D18" s="0" t="n">
        <f aca="false">+C18*10000*3600*24*365/1000000*12/1000000</f>
        <v>4.3898112</v>
      </c>
    </row>
    <row r="19" customFormat="false" ht="13.8" hidden="false" customHeight="false" outlineLevel="0" collapsed="false">
      <c r="A19" s="15" t="n">
        <v>38206</v>
      </c>
      <c r="B19" s="0" t="n">
        <v>445</v>
      </c>
      <c r="C19" s="0" t="n">
        <v>0.29</v>
      </c>
      <c r="D19" s="0" t="n">
        <f aca="false">+C19*10000*3600*24*365/1000000*12/1000000</f>
        <v>1.0974528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47</v>
      </c>
    </row>
    <row r="24" customFormat="false" ht="15" hidden="false" customHeight="false" outlineLevel="0" collapsed="false">
      <c r="A24" s="0" t="n">
        <f aca="false">+AVERAGE(D2:D19)</f>
        <v>1.5494688</v>
      </c>
      <c r="B24" s="0" t="n">
        <f aca="false">+MAX(D2:D19)</f>
        <v>4.3898112</v>
      </c>
      <c r="C24" s="0" t="n">
        <f aca="false">+MIN(D2:D19)</f>
        <v>0.3027456</v>
      </c>
      <c r="D24" s="0" t="n">
        <f aca="false">+STDEV(D2:D19)</f>
        <v>1.11072681471985</v>
      </c>
      <c r="E24" s="0" t="n">
        <f aca="false">+COUNT(D2:D19)</f>
        <v>18</v>
      </c>
      <c r="F24" s="0" t="n">
        <f aca="false">+D24/SQRT(E24)</f>
        <v>0.261800820911381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M34" activeCellId="0" sqref="M3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1.57"/>
    <col collapsed="false" customWidth="true" hidden="false" outlineLevel="0" max="3" min="3" style="0" width="10.28"/>
    <col collapsed="false" customWidth="true" hidden="false" outlineLevel="0" max="4" min="4" style="0" width="18.71"/>
  </cols>
  <sheetData>
    <row r="1" s="1" customFormat="true" ht="15" hidden="false" customHeight="true" outlineLevel="0" collapsed="false">
      <c r="A1" s="1" t="s">
        <v>19</v>
      </c>
      <c r="B1" s="1" t="s">
        <v>67</v>
      </c>
      <c r="C1" s="1" t="s">
        <v>20</v>
      </c>
      <c r="D1" s="1" t="s">
        <v>27</v>
      </c>
      <c r="E1" s="1" t="s">
        <v>68</v>
      </c>
      <c r="F1" s="1" t="s">
        <v>69</v>
      </c>
    </row>
    <row r="2" customFormat="false" ht="15" hidden="false" customHeight="true" outlineLevel="0" collapsed="false">
      <c r="A2" s="0" t="n">
        <v>2005</v>
      </c>
      <c r="B2" s="0" t="s">
        <v>70</v>
      </c>
      <c r="C2" s="16" t="n">
        <v>5</v>
      </c>
      <c r="D2" s="16" t="s">
        <v>48</v>
      </c>
      <c r="E2" s="17" t="n">
        <v>2.0815</v>
      </c>
      <c r="F2" s="0" t="n">
        <f aca="false">+E2*$D$45*$D$46*10000/1000</f>
        <v>4.7145975</v>
      </c>
      <c r="J2" s="18"/>
      <c r="K2" s="18"/>
      <c r="L2" s="18"/>
      <c r="M2" s="18"/>
    </row>
    <row r="3" customFormat="false" ht="15" hidden="false" customHeight="true" outlineLevel="0" collapsed="false">
      <c r="A3" s="0" t="n">
        <v>2005</v>
      </c>
      <c r="B3" s="0" t="s">
        <v>70</v>
      </c>
      <c r="C3" s="16" t="n">
        <v>7</v>
      </c>
      <c r="D3" s="16" t="s">
        <v>48</v>
      </c>
      <c r="E3" s="17" t="n">
        <v>1.7445</v>
      </c>
      <c r="F3" s="0" t="n">
        <f aca="false">+E3*$D$45*$D$46*10000/1000</f>
        <v>3.9512925</v>
      </c>
    </row>
    <row r="4" customFormat="false" ht="15" hidden="false" customHeight="true" outlineLevel="0" collapsed="false">
      <c r="A4" s="0" t="n">
        <v>2005</v>
      </c>
      <c r="B4" s="0" t="s">
        <v>70</v>
      </c>
      <c r="C4" s="16" t="n">
        <v>9</v>
      </c>
      <c r="D4" s="16" t="s">
        <v>48</v>
      </c>
      <c r="E4" s="17" t="n">
        <v>1.7605</v>
      </c>
      <c r="F4" s="0" t="n">
        <f aca="false">+E4*$D$45*$D$46*10000/1000</f>
        <v>3.9875325</v>
      </c>
    </row>
    <row r="5" customFormat="false" ht="15" hidden="false" customHeight="true" outlineLevel="0" collapsed="false">
      <c r="A5" s="0" t="n">
        <v>2005</v>
      </c>
      <c r="B5" s="0" t="s">
        <v>70</v>
      </c>
      <c r="C5" s="16" t="n">
        <v>10</v>
      </c>
      <c r="D5" s="16" t="s">
        <v>48</v>
      </c>
      <c r="E5" s="17" t="n">
        <v>1.5245</v>
      </c>
      <c r="F5" s="0" t="n">
        <f aca="false">+E5*$D$45*$D$46*10000/1000</f>
        <v>3.4529925</v>
      </c>
    </row>
    <row r="6" customFormat="false" ht="15" hidden="false" customHeight="true" outlineLevel="0" collapsed="false">
      <c r="A6" s="0" t="n">
        <v>2005</v>
      </c>
      <c r="B6" s="0" t="s">
        <v>70</v>
      </c>
      <c r="C6" s="16" t="n">
        <v>2</v>
      </c>
      <c r="D6" s="16" t="s">
        <v>49</v>
      </c>
      <c r="E6" s="17" t="n">
        <v>2.0735</v>
      </c>
      <c r="F6" s="0" t="n">
        <f aca="false">+E6*$D$45*$D$46*10000/1000</f>
        <v>4.6964775</v>
      </c>
    </row>
    <row r="7" customFormat="false" ht="15" hidden="false" customHeight="true" outlineLevel="0" collapsed="false">
      <c r="A7" s="0" t="n">
        <v>2005</v>
      </c>
      <c r="B7" s="0" t="s">
        <v>70</v>
      </c>
      <c r="C7" s="16" t="n">
        <v>3</v>
      </c>
      <c r="D7" s="16" t="s">
        <v>49</v>
      </c>
      <c r="E7" s="17" t="n">
        <v>2.757</v>
      </c>
      <c r="F7" s="0" t="n">
        <f aca="false">+E7*$D$45*$D$46*10000/1000</f>
        <v>6.244605</v>
      </c>
    </row>
    <row r="8" customFormat="false" ht="15" hidden="false" customHeight="true" outlineLevel="0" collapsed="false">
      <c r="A8" s="0" t="n">
        <v>2005</v>
      </c>
      <c r="B8" s="0" t="s">
        <v>70</v>
      </c>
      <c r="C8" s="16" t="n">
        <v>4</v>
      </c>
      <c r="D8" s="16" t="s">
        <v>49</v>
      </c>
      <c r="E8" s="17" t="n">
        <v>1.74025</v>
      </c>
      <c r="F8" s="0" t="n">
        <f aca="false">+E8*$D$45*$D$46*10000/1000</f>
        <v>3.94166625</v>
      </c>
    </row>
    <row r="9" customFormat="false" ht="15" hidden="false" customHeight="true" outlineLevel="0" collapsed="false">
      <c r="A9" s="0" t="n">
        <v>2005</v>
      </c>
      <c r="B9" s="0" t="s">
        <v>70</v>
      </c>
      <c r="C9" s="16" t="n">
        <v>6</v>
      </c>
      <c r="D9" s="16" t="s">
        <v>49</v>
      </c>
      <c r="E9" s="17" t="n">
        <v>2.55475</v>
      </c>
      <c r="F9" s="0" t="n">
        <f aca="false">+E9*$D$45*$D$46*10000/1000</f>
        <v>5.78650875</v>
      </c>
    </row>
    <row r="10" customFormat="false" ht="15" hidden="false" customHeight="true" outlineLevel="0" collapsed="false">
      <c r="A10" s="0" t="n">
        <v>2005</v>
      </c>
      <c r="B10" s="0" t="s">
        <v>71</v>
      </c>
      <c r="C10" s="16" t="n">
        <v>5</v>
      </c>
      <c r="D10" s="16" t="s">
        <v>48</v>
      </c>
      <c r="E10" s="17" t="n">
        <v>2.1135</v>
      </c>
      <c r="F10" s="0" t="n">
        <f aca="false">+E10*$D$45*$D$46*10000/1000</f>
        <v>4.7870775</v>
      </c>
    </row>
    <row r="11" customFormat="false" ht="15" hidden="false" customHeight="true" outlineLevel="0" collapsed="false">
      <c r="A11" s="0" t="n">
        <v>2005</v>
      </c>
      <c r="B11" s="0" t="s">
        <v>71</v>
      </c>
      <c r="C11" s="16" t="n">
        <v>7</v>
      </c>
      <c r="D11" s="16" t="s">
        <v>48</v>
      </c>
      <c r="E11" s="17" t="n">
        <v>1.8755</v>
      </c>
      <c r="F11" s="0" t="n">
        <f aca="false">+E11*$D$45*$D$46*10000/1000</f>
        <v>4.2480075</v>
      </c>
    </row>
    <row r="12" customFormat="false" ht="15" hidden="false" customHeight="true" outlineLevel="0" collapsed="false">
      <c r="A12" s="0" t="n">
        <v>2005</v>
      </c>
      <c r="B12" s="0" t="s">
        <v>71</v>
      </c>
      <c r="C12" s="16" t="n">
        <v>9</v>
      </c>
      <c r="D12" s="16" t="s">
        <v>48</v>
      </c>
      <c r="E12" s="17" t="n">
        <v>1.8785</v>
      </c>
      <c r="F12" s="0" t="n">
        <f aca="false">+E12*$D$45*$D$46*10000/1000</f>
        <v>4.2548025</v>
      </c>
    </row>
    <row r="13" customFormat="false" ht="15" hidden="false" customHeight="true" outlineLevel="0" collapsed="false">
      <c r="A13" s="0" t="n">
        <v>2005</v>
      </c>
      <c r="B13" s="0" t="s">
        <v>71</v>
      </c>
      <c r="C13" s="16" t="n">
        <v>10</v>
      </c>
      <c r="D13" s="16" t="s">
        <v>48</v>
      </c>
      <c r="E13" s="17" t="n">
        <v>2.2455</v>
      </c>
      <c r="F13" s="0" t="n">
        <f aca="false">+E13*$D$45*$D$46*10000/1000</f>
        <v>5.0860575</v>
      </c>
    </row>
    <row r="14" customFormat="false" ht="15" hidden="false" customHeight="true" outlineLevel="0" collapsed="false">
      <c r="A14" s="0" t="n">
        <v>2005</v>
      </c>
      <c r="B14" s="0" t="s">
        <v>71</v>
      </c>
      <c r="C14" s="16" t="n">
        <v>2</v>
      </c>
      <c r="D14" s="16" t="s">
        <v>49</v>
      </c>
      <c r="E14" s="17" t="n">
        <v>1.92925</v>
      </c>
      <c r="F14" s="0" t="n">
        <f aca="false">+E14*$D$45*$D$46*10000/1000</f>
        <v>4.36975125</v>
      </c>
    </row>
    <row r="15" customFormat="false" ht="15" hidden="false" customHeight="true" outlineLevel="0" collapsed="false">
      <c r="A15" s="0" t="n">
        <v>2005</v>
      </c>
      <c r="B15" s="0" t="s">
        <v>71</v>
      </c>
      <c r="C15" s="16" t="n">
        <v>3</v>
      </c>
      <c r="D15" s="16" t="s">
        <v>49</v>
      </c>
      <c r="E15" s="17" t="n">
        <v>2.70625</v>
      </c>
      <c r="F15" s="0" t="n">
        <f aca="false">+E15*$D$45*$D$46*10000/1000</f>
        <v>6.12965625</v>
      </c>
    </row>
    <row r="16" customFormat="false" ht="15" hidden="false" customHeight="true" outlineLevel="0" collapsed="false">
      <c r="A16" s="0" t="n">
        <v>2005</v>
      </c>
      <c r="B16" s="0" t="s">
        <v>71</v>
      </c>
      <c r="C16" s="16" t="n">
        <v>4</v>
      </c>
      <c r="D16" s="16" t="s">
        <v>49</v>
      </c>
      <c r="E16" s="17" t="n">
        <v>1.7645</v>
      </c>
      <c r="F16" s="0" t="n">
        <f aca="false">+E16*$D$45*$D$46*10000/1000</f>
        <v>3.9965925</v>
      </c>
    </row>
    <row r="17" customFormat="false" ht="15" hidden="false" customHeight="true" outlineLevel="0" collapsed="false">
      <c r="A17" s="0" t="n">
        <v>2005</v>
      </c>
      <c r="B17" s="0" t="s">
        <v>71</v>
      </c>
      <c r="C17" s="16" t="n">
        <v>6</v>
      </c>
      <c r="D17" s="16" t="s">
        <v>49</v>
      </c>
      <c r="E17" s="17" t="n">
        <v>1.77725</v>
      </c>
      <c r="F17" s="0" t="n">
        <f aca="false">+E17*$D$45*$D$46*10000/1000</f>
        <v>4.02547125</v>
      </c>
    </row>
    <row r="18" s="22" customFormat="true" ht="15" hidden="false" customHeight="true" outlineLevel="0" collapsed="false">
      <c r="A18" s="18" t="n">
        <v>2018</v>
      </c>
      <c r="B18" s="0" t="s">
        <v>70</v>
      </c>
      <c r="C18" s="16" t="n">
        <v>5</v>
      </c>
      <c r="D18" s="16" t="s">
        <v>48</v>
      </c>
      <c r="E18" s="19" t="n">
        <v>9.60310263867584</v>
      </c>
      <c r="F18" s="0" t="n">
        <f aca="false">+E18*$D$45*$D$46*10000/1000</f>
        <v>21.7510274766008</v>
      </c>
      <c r="G18" s="0"/>
      <c r="H18" s="20"/>
      <c r="I18" s="20"/>
      <c r="J18" s="20"/>
      <c r="K18" s="20"/>
      <c r="L18" s="20"/>
      <c r="M18" s="20"/>
      <c r="N18" s="21"/>
    </row>
    <row r="19" s="22" customFormat="true" ht="15" hidden="false" customHeight="true" outlineLevel="0" collapsed="false">
      <c r="A19" s="18" t="n">
        <v>2018</v>
      </c>
      <c r="B19" s="0" t="s">
        <v>70</v>
      </c>
      <c r="C19" s="16" t="n">
        <v>7</v>
      </c>
      <c r="D19" s="16" t="s">
        <v>48</v>
      </c>
      <c r="E19" s="19" t="n">
        <v>6.66083650531735</v>
      </c>
      <c r="F19" s="0" t="n">
        <f aca="false">+E19*$D$45*$D$46*10000/1000</f>
        <v>15.0867946845438</v>
      </c>
      <c r="G19" s="0"/>
      <c r="H19" s="20"/>
      <c r="I19" s="20"/>
      <c r="J19" s="20"/>
      <c r="K19" s="20"/>
      <c r="L19" s="20"/>
      <c r="M19" s="20"/>
      <c r="N19" s="21"/>
    </row>
    <row r="20" s="22" customFormat="true" ht="15" hidden="false" customHeight="true" outlineLevel="0" collapsed="false">
      <c r="A20" s="18" t="n">
        <v>2018</v>
      </c>
      <c r="B20" s="0" t="s">
        <v>70</v>
      </c>
      <c r="C20" s="16" t="n">
        <v>9</v>
      </c>
      <c r="D20" s="16" t="s">
        <v>48</v>
      </c>
      <c r="E20" s="19" t="n">
        <v>8.2893719869681</v>
      </c>
      <c r="F20" s="0" t="n">
        <f aca="false">+E20*$D$45*$D$46*10000/1000</f>
        <v>18.7754275504827</v>
      </c>
      <c r="G20" s="0"/>
      <c r="H20" s="23"/>
      <c r="I20" s="24"/>
      <c r="J20" s="20"/>
      <c r="K20" s="23"/>
      <c r="L20" s="23"/>
      <c r="M20" s="24"/>
      <c r="N20" s="21"/>
    </row>
    <row r="21" s="22" customFormat="true" ht="15" hidden="false" customHeight="true" outlineLevel="0" collapsed="false">
      <c r="A21" s="18" t="n">
        <v>2018</v>
      </c>
      <c r="B21" s="0" t="s">
        <v>70</v>
      </c>
      <c r="C21" s="16" t="n">
        <v>10</v>
      </c>
      <c r="D21" s="16" t="s">
        <v>48</v>
      </c>
      <c r="E21" s="19" t="n">
        <v>4.35525297870688</v>
      </c>
      <c r="F21" s="0" t="n">
        <f aca="false">+E21*$D$45*$D$46*10000/1000</f>
        <v>9.86464799677108</v>
      </c>
      <c r="G21" s="0"/>
      <c r="H21" s="20"/>
      <c r="I21" s="20"/>
      <c r="J21" s="20"/>
      <c r="K21" s="20"/>
      <c r="L21" s="20"/>
      <c r="M21" s="20"/>
      <c r="N21" s="21"/>
    </row>
    <row r="22" s="22" customFormat="true" ht="15" hidden="false" customHeight="true" outlineLevel="0" collapsed="false">
      <c r="A22" s="18" t="n">
        <v>2018</v>
      </c>
      <c r="B22" s="0" t="s">
        <v>70</v>
      </c>
      <c r="C22" s="16" t="n">
        <v>2</v>
      </c>
      <c r="D22" s="16" t="s">
        <v>49</v>
      </c>
      <c r="E22" s="19" t="n">
        <v>2.58370722347102</v>
      </c>
      <c r="F22" s="0" t="n">
        <f aca="false">+E22*$D$45*$D$46*10000/1000</f>
        <v>5.85209686116186</v>
      </c>
      <c r="G22" s="0"/>
      <c r="H22" s="18"/>
      <c r="I22" s="18"/>
      <c r="J22" s="18"/>
      <c r="K22" s="18"/>
      <c r="L22" s="18"/>
      <c r="M22" s="18"/>
      <c r="N22" s="21"/>
    </row>
    <row r="23" s="22" customFormat="true" ht="15" hidden="false" customHeight="true" outlineLevel="0" collapsed="false">
      <c r="A23" s="18" t="n">
        <v>2018</v>
      </c>
      <c r="B23" s="0" t="s">
        <v>70</v>
      </c>
      <c r="C23" s="16" t="n">
        <v>3</v>
      </c>
      <c r="D23" s="16" t="s">
        <v>49</v>
      </c>
      <c r="E23" s="19" t="n">
        <v>4.38112778654098</v>
      </c>
      <c r="F23" s="0" t="n">
        <f aca="false">+E23*$D$45*$D$46*10000/1000</f>
        <v>9.92325443651532</v>
      </c>
      <c r="G23" s="0"/>
      <c r="H23" s="20"/>
      <c r="I23" s="20"/>
      <c r="J23" s="20"/>
      <c r="K23" s="20"/>
      <c r="L23" s="20"/>
      <c r="M23" s="20"/>
      <c r="N23" s="21"/>
    </row>
    <row r="24" s="22" customFormat="true" ht="15" hidden="false" customHeight="true" outlineLevel="0" collapsed="false">
      <c r="A24" s="18" t="n">
        <v>2018</v>
      </c>
      <c r="B24" s="0" t="s">
        <v>70</v>
      </c>
      <c r="C24" s="16" t="n">
        <v>4</v>
      </c>
      <c r="D24" s="16" t="s">
        <v>49</v>
      </c>
      <c r="E24" s="19" t="n">
        <v>8.71208256035925</v>
      </c>
      <c r="F24" s="0" t="n">
        <f aca="false">+E24*$D$45*$D$46*10000/1000</f>
        <v>19.7328669992137</v>
      </c>
      <c r="G24" s="0"/>
      <c r="H24" s="20"/>
      <c r="I24" s="20"/>
      <c r="J24" s="20"/>
      <c r="K24" s="20"/>
      <c r="L24" s="20"/>
      <c r="M24" s="20"/>
      <c r="N24" s="21"/>
    </row>
    <row r="25" s="22" customFormat="true" ht="15" hidden="false" customHeight="true" outlineLevel="0" collapsed="false">
      <c r="A25" s="18" t="n">
        <v>2018</v>
      </c>
      <c r="B25" s="0" t="s">
        <v>70</v>
      </c>
      <c r="C25" s="16" t="n">
        <v>6</v>
      </c>
      <c r="D25" s="16" t="s">
        <v>49</v>
      </c>
      <c r="E25" s="19" t="n">
        <v>3.71602073505669</v>
      </c>
      <c r="F25" s="0" t="n">
        <f aca="false">+E25*$D$45*$D$46*10000/1000</f>
        <v>8.4167869649034</v>
      </c>
      <c r="G25" s="0"/>
      <c r="H25" s="20"/>
      <c r="I25" s="20"/>
      <c r="J25" s="20"/>
      <c r="K25" s="20"/>
      <c r="L25" s="20"/>
      <c r="M25" s="20"/>
      <c r="N25" s="21"/>
    </row>
    <row r="26" s="22" customFormat="true" ht="15" hidden="false" customHeight="true" outlineLevel="0" collapsed="false">
      <c r="A26" s="18" t="n">
        <v>2018</v>
      </c>
      <c r="B26" s="0" t="s">
        <v>71</v>
      </c>
      <c r="C26" s="16" t="n">
        <v>5</v>
      </c>
      <c r="D26" s="16" t="s">
        <v>48</v>
      </c>
      <c r="E26" s="19" t="n">
        <v>7.75895601278324</v>
      </c>
      <c r="F26" s="0" t="n">
        <f aca="false">+E26*$D$45*$D$46*10000/1000</f>
        <v>17.574035368954</v>
      </c>
      <c r="G26" s="0"/>
      <c r="H26" s="20"/>
      <c r="I26" s="20"/>
      <c r="J26" s="20"/>
      <c r="K26" s="20"/>
      <c r="L26" s="20"/>
      <c r="M26" s="20"/>
      <c r="N26" s="21"/>
    </row>
    <row r="27" s="22" customFormat="true" ht="15" hidden="false" customHeight="true" outlineLevel="0" collapsed="false">
      <c r="A27" s="18" t="n">
        <v>2018</v>
      </c>
      <c r="B27" s="0" t="s">
        <v>71</v>
      </c>
      <c r="C27" s="16" t="n">
        <v>7</v>
      </c>
      <c r="D27" s="16" t="s">
        <v>48</v>
      </c>
      <c r="E27" s="19" t="n">
        <v>6.44149698650807</v>
      </c>
      <c r="F27" s="0" t="n">
        <f aca="false">+E27*$D$45*$D$46*10000/1000</f>
        <v>14.5899906744408</v>
      </c>
      <c r="G27" s="0"/>
      <c r="H27" s="20"/>
      <c r="I27" s="20"/>
      <c r="J27" s="20"/>
      <c r="K27" s="20"/>
      <c r="L27" s="20"/>
      <c r="M27" s="20"/>
      <c r="N27" s="21"/>
    </row>
    <row r="28" s="22" customFormat="true" ht="15" hidden="false" customHeight="true" outlineLevel="0" collapsed="false">
      <c r="A28" s="18" t="n">
        <v>2018</v>
      </c>
      <c r="B28" s="0" t="s">
        <v>71</v>
      </c>
      <c r="C28" s="16" t="n">
        <v>9</v>
      </c>
      <c r="D28" s="16" t="s">
        <v>48</v>
      </c>
      <c r="E28" s="19" t="n">
        <v>12.5316649290899</v>
      </c>
      <c r="F28" s="0" t="n">
        <f aca="false">+E28*$D$45*$D$46*10000/1000</f>
        <v>28.3842210643886</v>
      </c>
      <c r="G28" s="0"/>
      <c r="H28" s="20"/>
      <c r="I28" s="20"/>
      <c r="J28" s="20"/>
      <c r="K28" s="20"/>
      <c r="L28" s="20"/>
      <c r="M28" s="20"/>
      <c r="N28" s="21"/>
    </row>
    <row r="29" s="22" customFormat="true" ht="15" hidden="false" customHeight="true" outlineLevel="0" collapsed="false">
      <c r="A29" s="18" t="n">
        <v>2018</v>
      </c>
      <c r="B29" s="0" t="s">
        <v>71</v>
      </c>
      <c r="C29" s="16" t="n">
        <v>10</v>
      </c>
      <c r="D29" s="16" t="s">
        <v>48</v>
      </c>
      <c r="E29" s="19" t="n">
        <v>9.87374042669239</v>
      </c>
      <c r="F29" s="0" t="n">
        <f aca="false">+E29*$D$45*$D$46*10000/1000</f>
        <v>22.3640220664583</v>
      </c>
      <c r="G29" s="0"/>
      <c r="H29" s="20"/>
      <c r="I29" s="20"/>
      <c r="J29" s="20"/>
      <c r="K29" s="20"/>
      <c r="L29" s="20"/>
      <c r="M29" s="20"/>
      <c r="N29" s="21"/>
    </row>
    <row r="30" s="22" customFormat="true" ht="15" hidden="false" customHeight="true" outlineLevel="0" collapsed="false">
      <c r="A30" s="18" t="n">
        <v>2018</v>
      </c>
      <c r="B30" s="0" t="s">
        <v>71</v>
      </c>
      <c r="C30" s="16" t="n">
        <v>2</v>
      </c>
      <c r="D30" s="16" t="s">
        <v>49</v>
      </c>
      <c r="E30" s="19" t="n">
        <v>4.60909072700571</v>
      </c>
      <c r="F30" s="0" t="n">
        <f aca="false">+E30*$D$45*$D$46*10000/1000</f>
        <v>10.4395904966679</v>
      </c>
      <c r="G30" s="0"/>
      <c r="H30" s="20"/>
      <c r="I30" s="20"/>
      <c r="J30" s="20"/>
      <c r="K30" s="20"/>
      <c r="L30" s="20"/>
      <c r="M30" s="20"/>
      <c r="N30" s="21"/>
    </row>
    <row r="31" s="22" customFormat="true" ht="15" hidden="false" customHeight="true" outlineLevel="0" collapsed="false">
      <c r="A31" s="18" t="n">
        <v>2018</v>
      </c>
      <c r="B31" s="0" t="s">
        <v>71</v>
      </c>
      <c r="C31" s="16" t="n">
        <v>3</v>
      </c>
      <c r="D31" s="16" t="s">
        <v>49</v>
      </c>
      <c r="E31" s="19" t="n">
        <v>4.06694659332922</v>
      </c>
      <c r="F31" s="0" t="n">
        <f aca="false">+E31*$D$45*$D$46*10000/1000</f>
        <v>9.21163403389068</v>
      </c>
      <c r="G31" s="0"/>
      <c r="H31" s="20"/>
      <c r="I31" s="20"/>
      <c r="J31" s="20"/>
      <c r="K31" s="20"/>
      <c r="L31" s="20"/>
      <c r="M31" s="20"/>
      <c r="N31" s="21"/>
    </row>
    <row r="32" s="22" customFormat="true" ht="15" hidden="false" customHeight="true" outlineLevel="0" collapsed="false">
      <c r="A32" s="18" t="n">
        <v>2018</v>
      </c>
      <c r="B32" s="0" t="s">
        <v>71</v>
      </c>
      <c r="C32" s="16" t="n">
        <v>4</v>
      </c>
      <c r="D32" s="16" t="s">
        <v>49</v>
      </c>
      <c r="E32" s="19" t="n">
        <v>6.82897785778749</v>
      </c>
      <c r="F32" s="0" t="n">
        <f aca="false">+E32*$D$45*$D$46*10000/1000</f>
        <v>15.4676348478887</v>
      </c>
      <c r="G32" s="0"/>
      <c r="H32" s="20"/>
      <c r="I32" s="20"/>
      <c r="J32" s="20"/>
      <c r="K32" s="20"/>
      <c r="L32" s="20"/>
      <c r="M32" s="20"/>
      <c r="N32" s="21"/>
    </row>
    <row r="33" s="22" customFormat="true" ht="15" hidden="false" customHeight="true" outlineLevel="0" collapsed="false">
      <c r="A33" s="18" t="n">
        <v>2018</v>
      </c>
      <c r="B33" s="0" t="s">
        <v>71</v>
      </c>
      <c r="C33" s="16" t="n">
        <v>6</v>
      </c>
      <c r="D33" s="16" t="s">
        <v>49</v>
      </c>
      <c r="E33" s="19" t="n">
        <v>4.2887732052421</v>
      </c>
      <c r="F33" s="0" t="n">
        <f aca="false">+E33*$D$45*$D$46*10000/1000</f>
        <v>9.71407130987336</v>
      </c>
      <c r="G33" s="0"/>
      <c r="H33" s="20"/>
      <c r="I33" s="20"/>
      <c r="J33" s="20"/>
      <c r="K33" s="20"/>
      <c r="L33" s="20"/>
      <c r="M33" s="20"/>
      <c r="N33" s="21"/>
    </row>
    <row r="34" s="22" customFormat="true" ht="15" hidden="false" customHeight="true" outlineLevel="0" collapsed="false">
      <c r="A34" s="18" t="n">
        <v>2018</v>
      </c>
      <c r="B34" s="18" t="s">
        <v>70</v>
      </c>
      <c r="C34" s="16" t="n">
        <v>11</v>
      </c>
      <c r="D34" s="16" t="s">
        <v>72</v>
      </c>
      <c r="E34" s="19" t="n">
        <v>6.58628449626537</v>
      </c>
      <c r="F34" s="0" t="n">
        <f aca="false">+E34*$D$45*$D$46*10000/1000</f>
        <v>14.9179343840411</v>
      </c>
      <c r="G34" s="20"/>
      <c r="H34" s="20"/>
      <c r="I34" s="20"/>
      <c r="J34" s="20"/>
      <c r="K34" s="20"/>
      <c r="L34" s="20"/>
      <c r="M34" s="20"/>
      <c r="N34" s="21"/>
    </row>
    <row r="35" s="22" customFormat="true" ht="15" hidden="false" customHeight="true" outlineLevel="0" collapsed="false">
      <c r="A35" s="18" t="n">
        <v>2018</v>
      </c>
      <c r="B35" s="18" t="s">
        <v>70</v>
      </c>
      <c r="C35" s="16" t="n">
        <v>12</v>
      </c>
      <c r="D35" s="16" t="s">
        <v>72</v>
      </c>
      <c r="E35" s="19" t="n">
        <v>5.11054344600068</v>
      </c>
      <c r="F35" s="0" t="n">
        <f aca="false">+E35*$D$45*$D$46*10000/1000</f>
        <v>11.5753809051915</v>
      </c>
      <c r="G35" s="20"/>
      <c r="H35" s="20"/>
      <c r="I35" s="20"/>
      <c r="J35" s="20"/>
      <c r="K35" s="20"/>
      <c r="L35" s="20"/>
      <c r="M35" s="20"/>
      <c r="N35" s="21"/>
    </row>
    <row r="36" s="22" customFormat="true" ht="15" hidden="false" customHeight="true" outlineLevel="0" collapsed="false">
      <c r="A36" s="18" t="n">
        <v>2018</v>
      </c>
      <c r="B36" s="18" t="s">
        <v>70</v>
      </c>
      <c r="C36" s="16" t="n">
        <v>13</v>
      </c>
      <c r="D36" s="16" t="s">
        <v>72</v>
      </c>
      <c r="E36" s="19" t="n">
        <v>6.16294611907214</v>
      </c>
      <c r="F36" s="0" t="n">
        <f aca="false">+E36*$D$45*$D$46*10000/1000</f>
        <v>13.9590729596984</v>
      </c>
      <c r="G36" s="20"/>
      <c r="H36" s="20"/>
      <c r="I36" s="20"/>
      <c r="J36" s="20"/>
      <c r="K36" s="20"/>
      <c r="L36" s="20"/>
      <c r="M36" s="20"/>
      <c r="N36" s="21"/>
    </row>
    <row r="37" s="22" customFormat="true" ht="15" hidden="false" customHeight="true" outlineLevel="0" collapsed="false">
      <c r="A37" s="18" t="n">
        <v>2018</v>
      </c>
      <c r="B37" s="18" t="s">
        <v>70</v>
      </c>
      <c r="C37" s="16" t="n">
        <v>14</v>
      </c>
      <c r="D37" s="16" t="s">
        <v>72</v>
      </c>
      <c r="E37" s="19" t="n">
        <v>5.90381577416696</v>
      </c>
      <c r="F37" s="0" t="n">
        <f aca="false">+E37*$D$45*$D$46*10000/1000</f>
        <v>13.3721427284882</v>
      </c>
      <c r="G37" s="20"/>
      <c r="H37" s="20"/>
      <c r="I37" s="20"/>
      <c r="J37" s="20"/>
      <c r="K37" s="20"/>
      <c r="L37" s="20"/>
      <c r="M37" s="20"/>
      <c r="N37" s="21"/>
    </row>
    <row r="38" s="22" customFormat="true" ht="15" hidden="false" customHeight="true" outlineLevel="0" collapsed="false">
      <c r="A38" s="18" t="n">
        <v>2018</v>
      </c>
      <c r="B38" s="18" t="s">
        <v>70</v>
      </c>
      <c r="C38" s="16" t="n">
        <v>11</v>
      </c>
      <c r="D38" s="16" t="s">
        <v>72</v>
      </c>
      <c r="E38" s="19" t="n">
        <v>8.6677232044238</v>
      </c>
      <c r="F38" s="0" t="n">
        <f aca="false">+E38*$D$45*$D$46*10000/1000</f>
        <v>19.6323930580199</v>
      </c>
      <c r="G38" s="20"/>
      <c r="H38" s="20"/>
      <c r="I38" s="20"/>
      <c r="J38" s="20"/>
      <c r="K38" s="20"/>
      <c r="L38" s="20"/>
      <c r="M38" s="20"/>
      <c r="N38" s="21"/>
    </row>
    <row r="39" s="22" customFormat="true" ht="15" hidden="false" customHeight="true" outlineLevel="0" collapsed="false">
      <c r="A39" s="18" t="n">
        <v>2018</v>
      </c>
      <c r="B39" s="18" t="s">
        <v>70</v>
      </c>
      <c r="C39" s="16" t="n">
        <v>12</v>
      </c>
      <c r="D39" s="16" t="s">
        <v>72</v>
      </c>
      <c r="E39" s="19" t="n">
        <v>14.8286518240175</v>
      </c>
      <c r="F39" s="0" t="n">
        <f aca="false">+E39*$D$45*$D$46*10000/1000</f>
        <v>33.5868963813996</v>
      </c>
      <c r="G39" s="20"/>
      <c r="H39" s="20"/>
      <c r="I39" s="20"/>
      <c r="J39" s="20"/>
      <c r="K39" s="20"/>
      <c r="L39" s="20"/>
      <c r="M39" s="20"/>
      <c r="N39" s="21"/>
    </row>
    <row r="40" s="22" customFormat="true" ht="15" hidden="false" customHeight="true" outlineLevel="0" collapsed="false">
      <c r="A40" s="18" t="n">
        <v>2018</v>
      </c>
      <c r="B40" s="18" t="s">
        <v>70</v>
      </c>
      <c r="C40" s="16" t="n">
        <v>13</v>
      </c>
      <c r="D40" s="16" t="s">
        <v>72</v>
      </c>
      <c r="E40" s="19" t="n">
        <v>5.5459216121732</v>
      </c>
      <c r="F40" s="0" t="n">
        <f aca="false">+E40*$D$45*$D$46*10000/1000</f>
        <v>12.5615124515723</v>
      </c>
      <c r="G40" s="20"/>
      <c r="H40" s="20"/>
      <c r="I40" s="20"/>
      <c r="J40" s="20"/>
      <c r="K40" s="20"/>
      <c r="L40" s="20"/>
      <c r="M40" s="20"/>
      <c r="N40" s="21"/>
    </row>
    <row r="41" s="22" customFormat="true" ht="15" hidden="false" customHeight="true" outlineLevel="0" collapsed="false">
      <c r="A41" s="18" t="n">
        <v>2018</v>
      </c>
      <c r="B41" s="18" t="s">
        <v>70</v>
      </c>
      <c r="C41" s="16" t="n">
        <v>14</v>
      </c>
      <c r="D41" s="16" t="s">
        <v>72</v>
      </c>
      <c r="E41" s="19" t="n">
        <v>5.18682372923972</v>
      </c>
      <c r="F41" s="0" t="n">
        <f aca="false">+E41*$D$45*$D$46*10000/1000</f>
        <v>11.748155746728</v>
      </c>
      <c r="G41" s="20"/>
      <c r="H41" s="20"/>
      <c r="I41" s="20"/>
      <c r="J41" s="20"/>
      <c r="K41" s="20"/>
      <c r="L41" s="20"/>
      <c r="M41" s="20"/>
      <c r="N41" s="21"/>
    </row>
    <row r="44" customFormat="false" ht="13.8" hidden="false" customHeight="false" outlineLevel="0" collapsed="false">
      <c r="B44" s="0" t="s">
        <v>73</v>
      </c>
      <c r="C44" s="0" t="s">
        <v>74</v>
      </c>
      <c r="D44" s="0" t="s">
        <v>42</v>
      </c>
    </row>
    <row r="45" customFormat="false" ht="15" hidden="false" customHeight="false" outlineLevel="0" collapsed="false">
      <c r="A45" s="0" t="s">
        <v>75</v>
      </c>
      <c r="B45" s="0" t="n">
        <v>1.44</v>
      </c>
      <c r="C45" s="0" t="n">
        <v>1.58</v>
      </c>
      <c r="D45" s="0" t="n">
        <f aca="false">+AVERAGE(B45:C45)</f>
        <v>1.51</v>
      </c>
    </row>
    <row r="46" customFormat="false" ht="13.8" hidden="false" customHeight="false" outlineLevel="0" collapsed="false">
      <c r="A46" s="0" t="s">
        <v>76</v>
      </c>
      <c r="B46" s="0" t="n">
        <v>0</v>
      </c>
      <c r="C46" s="0" t="n">
        <v>15</v>
      </c>
      <c r="D46" s="0" t="n">
        <v>0.15</v>
      </c>
    </row>
    <row r="47" customFormat="false" ht="13.8" hidden="false" customHeight="false" outlineLevel="0" collapsed="false">
      <c r="A47" s="0" t="s">
        <v>77</v>
      </c>
      <c r="B47" s="0" t="n">
        <v>15</v>
      </c>
      <c r="C47" s="0" t="n">
        <v>30</v>
      </c>
      <c r="D47" s="0" t="n">
        <v>0.15</v>
      </c>
    </row>
    <row r="49" customFormat="false" ht="13.8" hidden="false" customHeight="false" outlineLevel="0" collapsed="false">
      <c r="C49" s="0" t="s">
        <v>42</v>
      </c>
      <c r="D49" s="0" t="s">
        <v>43</v>
      </c>
      <c r="E49" s="0" t="s">
        <v>44</v>
      </c>
      <c r="F49" s="0" t="s">
        <v>45</v>
      </c>
      <c r="G49" s="0" t="s">
        <v>46</v>
      </c>
      <c r="H49" s="0" t="s">
        <v>47</v>
      </c>
    </row>
    <row r="50" customFormat="false" ht="13.8" hidden="false" customHeight="false" outlineLevel="0" collapsed="false">
      <c r="A50" s="0" t="s">
        <v>78</v>
      </c>
      <c r="B50" s="0" t="s">
        <v>48</v>
      </c>
      <c r="C50" s="0" t="n">
        <f aca="false">+AVERAGE(F2:F5,F18:F21)</f>
        <v>10.1980390885498</v>
      </c>
      <c r="D50" s="0" t="n">
        <f aca="false">+MAX(F2:F5,F18:F21)</f>
        <v>21.7510274766008</v>
      </c>
      <c r="E50" s="0" t="n">
        <f aca="false">+MIN(F2:F5,F18:F21)</f>
        <v>3.4529925</v>
      </c>
      <c r="F50" s="0" t="n">
        <f aca="false">+STDEV(F2:F5,F18:F21)</f>
        <v>7.40858801453233</v>
      </c>
      <c r="G50" s="0" t="n">
        <f aca="false">+COUNT(F2:F5,F18:F21)</f>
        <v>8</v>
      </c>
      <c r="H50" s="0" t="n">
        <f aca="false">+F50/SQRT(G50)</f>
        <v>2.6193314120466</v>
      </c>
    </row>
    <row r="51" customFormat="false" ht="13.8" hidden="false" customHeight="false" outlineLevel="0" collapsed="false">
      <c r="B51" s="0" t="s">
        <v>49</v>
      </c>
      <c r="C51" s="0" t="n">
        <f aca="false">+AVERAGE(F6:F9,F22:F25)</f>
        <v>8.07428284522429</v>
      </c>
      <c r="D51" s="0" t="n">
        <f aca="false">+MAX(F6:F9,F22:F25)</f>
        <v>19.7328669992137</v>
      </c>
      <c r="E51" s="0" t="n">
        <f aca="false">+MIN(F6:F9,F22:F25)</f>
        <v>3.94166625</v>
      </c>
      <c r="F51" s="0" t="n">
        <f aca="false">+STDEV(F6:F9,F22:F25)</f>
        <v>5.09153948431328</v>
      </c>
      <c r="G51" s="0" t="n">
        <f aca="false">+COUNT(F6:F9,F22:F25)</f>
        <v>8</v>
      </c>
      <c r="H51" s="0" t="n">
        <f aca="false">+F51/SQRT(G51)</f>
        <v>1.80013104801849</v>
      </c>
    </row>
    <row r="52" customFormat="false" ht="13.8" hidden="false" customHeight="false" outlineLevel="0" collapsed="false">
      <c r="A52" s="0" t="s">
        <v>79</v>
      </c>
      <c r="B52" s="0" t="s">
        <v>48</v>
      </c>
      <c r="C52" s="0" t="n">
        <f aca="false">+AVERAGE(F10:F13,F26:F29)</f>
        <v>12.6610267717802</v>
      </c>
      <c r="D52" s="0" t="n">
        <f aca="false">+MAX(F10:F13,F26:F29)</f>
        <v>28.3842210643886</v>
      </c>
      <c r="E52" s="0" t="n">
        <f aca="false">+MIN(F10:F13,F26:F29)</f>
        <v>4.2480075</v>
      </c>
      <c r="F52" s="0" t="n">
        <f aca="false">+STDEV(F10:F13,F26:F29)</f>
        <v>9.48719624428572</v>
      </c>
      <c r="G52" s="0" t="n">
        <f aca="false">+COUNT(F10:F13,F26:F29)</f>
        <v>8</v>
      </c>
      <c r="H52" s="0" t="n">
        <f aca="false">+F52/SQRT(G52)</f>
        <v>3.35423039939099</v>
      </c>
    </row>
    <row r="53" customFormat="false" ht="13.8" hidden="false" customHeight="false" outlineLevel="0" collapsed="false">
      <c r="B53" s="0" t="s">
        <v>49</v>
      </c>
      <c r="C53" s="0" t="n">
        <f aca="false">+AVERAGE(F14:F17,F30:F33)</f>
        <v>7.91930024229008</v>
      </c>
      <c r="D53" s="0" t="n">
        <f aca="false">+MAX(F14:F17,F30:F33)</f>
        <v>15.4676348478887</v>
      </c>
      <c r="E53" s="0" t="n">
        <f aca="false">+MIN(F14:F17,F30:F33)</f>
        <v>3.9965925</v>
      </c>
      <c r="F53" s="0" t="n">
        <f aca="false">+STDEV(F14:F17,F30:F33)</f>
        <v>4.0456716203646</v>
      </c>
      <c r="G53" s="0" t="n">
        <f aca="false">+COUNT(F14:F17,F30:F33)</f>
        <v>8</v>
      </c>
      <c r="H53" s="0" t="n">
        <f aca="false">+F53/SQRT(G53)</f>
        <v>1.43036091860689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B1" s="0" t="s">
        <v>80</v>
      </c>
      <c r="C1" s="0" t="s">
        <v>81</v>
      </c>
    </row>
    <row r="2" customFormat="false" ht="13.8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</row>
    <row r="3" customFormat="false" ht="12.8" hidden="false" customHeight="false" outlineLevel="0" collapsed="false">
      <c r="A3" s="0" t="s">
        <v>86</v>
      </c>
      <c r="B3" s="0" t="n">
        <v>1995</v>
      </c>
      <c r="C3" s="0" t="n">
        <v>39.8</v>
      </c>
      <c r="D3" s="0" t="n">
        <v>7.2</v>
      </c>
      <c r="E3" s="0" t="n">
        <v>1</v>
      </c>
    </row>
    <row r="4" customFormat="false" ht="12.8" hidden="false" customHeight="false" outlineLevel="0" collapsed="false">
      <c r="A4" s="0" t="s">
        <v>87</v>
      </c>
      <c r="B4" s="0" t="n">
        <v>2045</v>
      </c>
      <c r="C4" s="0" t="n">
        <v>53.3</v>
      </c>
      <c r="D4" s="0" t="n">
        <v>6.7</v>
      </c>
      <c r="E4" s="0" t="n">
        <v>2</v>
      </c>
    </row>
    <row r="5" customFormat="false" ht="12.8" hidden="false" customHeight="false" outlineLevel="0" collapsed="false">
      <c r="A5" s="0" t="s">
        <v>88</v>
      </c>
      <c r="B5" s="0" t="n">
        <v>2095</v>
      </c>
      <c r="C5" s="0" t="n">
        <v>73</v>
      </c>
      <c r="D5" s="0" t="n">
        <v>5.7</v>
      </c>
    </row>
    <row r="6" customFormat="false" ht="13.8" hidden="false" customHeight="false" outlineLevel="0" collapsed="false">
      <c r="B6" s="0" t="n">
        <v>2024</v>
      </c>
      <c r="C6" s="0" t="n">
        <f aca="false">+C3+(($B$6-$B$3)/($B$4-$B$3)*(C4-C3))</f>
        <v>47.63</v>
      </c>
      <c r="D6" s="0" t="n">
        <f aca="false">+D3+(($B$6-$B$3)/($B$4-$B$3)*(D4-D3))</f>
        <v>6.91</v>
      </c>
      <c r="E6" s="0" t="n">
        <v>0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79" colorId="64" zoomScale="120" zoomScaleNormal="120" zoomScalePageLayoutView="100" workbookViewId="0">
      <selection pane="topLeft" activeCell="I108" activeCellId="0" sqref="I108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</row>
    <row r="2" customFormat="false" ht="13.8" hidden="false" customHeight="false" outlineLevel="0" collapsed="false">
      <c r="A2" s="0" t="n">
        <v>1999</v>
      </c>
      <c r="B2" s="0" t="n">
        <v>5</v>
      </c>
      <c r="C2" s="0" t="n">
        <v>4.07293169441134</v>
      </c>
      <c r="D2" s="0" t="n">
        <v>53.2972694120627</v>
      </c>
      <c r="E2" s="0" t="n">
        <v>0.952884730932447</v>
      </c>
      <c r="F2" s="0" t="n">
        <v>0.393936962382311</v>
      </c>
    </row>
    <row r="3" customFormat="false" ht="13.8" hidden="false" customHeight="false" outlineLevel="0" collapsed="false">
      <c r="A3" s="0" t="n">
        <v>2000</v>
      </c>
      <c r="B3" s="0" t="n">
        <v>5</v>
      </c>
      <c r="C3" s="0" t="n">
        <v>4.11657987345571</v>
      </c>
      <c r="D3" s="0" t="n">
        <v>54.0084757659182</v>
      </c>
      <c r="E3" s="0" t="n">
        <v>1.53846861273701</v>
      </c>
      <c r="F3" s="0" t="n">
        <v>0.34417896785305</v>
      </c>
    </row>
    <row r="4" customFormat="false" ht="13.8" hidden="false" customHeight="false" outlineLevel="0" collapsed="false">
      <c r="A4" s="0" t="n">
        <v>2001</v>
      </c>
      <c r="B4" s="0" t="n">
        <v>5</v>
      </c>
      <c r="C4" s="0" t="n">
        <v>4.12083666058481</v>
      </c>
      <c r="D4" s="0" t="n">
        <v>54.5781697766253</v>
      </c>
      <c r="E4" s="0" t="n">
        <v>0.786421963480021</v>
      </c>
      <c r="F4" s="0" t="n">
        <v>0.18666331594636</v>
      </c>
    </row>
    <row r="5" customFormat="false" ht="13.8" hidden="false" customHeight="false" outlineLevel="0" collapsed="false">
      <c r="A5" s="0" t="n">
        <v>2002</v>
      </c>
      <c r="B5" s="0" t="n">
        <v>5</v>
      </c>
      <c r="C5" s="0" t="n">
        <v>4.11744460320311</v>
      </c>
      <c r="D5" s="0" t="n">
        <v>54.7535843580612</v>
      </c>
      <c r="E5" s="0" t="n">
        <v>1.07858449123063</v>
      </c>
      <c r="F5" s="0" t="n">
        <v>0.207224368897421</v>
      </c>
    </row>
    <row r="6" customFormat="false" ht="13.8" hidden="false" customHeight="false" outlineLevel="0" collapsed="false">
      <c r="A6" s="0" t="n">
        <v>2003</v>
      </c>
      <c r="B6" s="0" t="n">
        <v>5</v>
      </c>
      <c r="C6" s="0" t="n">
        <v>4.14897975930061</v>
      </c>
      <c r="D6" s="0" t="n">
        <v>55.4722121604752</v>
      </c>
      <c r="E6" s="0" t="n">
        <v>1.12579047760644</v>
      </c>
      <c r="F6" s="0" t="n">
        <v>0.441132524908083</v>
      </c>
    </row>
    <row r="7" customFormat="false" ht="13.8" hidden="false" customHeight="false" outlineLevel="0" collapsed="false">
      <c r="A7" s="0" t="n">
        <v>2004</v>
      </c>
      <c r="B7" s="0" t="n">
        <v>5</v>
      </c>
      <c r="C7" s="0" t="n">
        <v>4.2304061100695</v>
      </c>
      <c r="D7" s="0" t="n">
        <v>56.8442492546579</v>
      </c>
      <c r="E7" s="0" t="n">
        <v>1.21404440817137</v>
      </c>
      <c r="F7" s="0" t="n">
        <v>0.281645771460249</v>
      </c>
    </row>
    <row r="8" customFormat="false" ht="13.8" hidden="false" customHeight="false" outlineLevel="0" collapsed="false">
      <c r="A8" s="0" t="n">
        <v>2005</v>
      </c>
      <c r="B8" s="0" t="n">
        <v>5</v>
      </c>
      <c r="C8" s="0" t="n">
        <v>4.27282978047275</v>
      </c>
      <c r="D8" s="0" t="n">
        <v>57.7808089767679</v>
      </c>
      <c r="E8" s="0" t="n">
        <v>0.722549286959456</v>
      </c>
      <c r="F8" s="0" t="n">
        <v>0.236827850168482</v>
      </c>
      <c r="G8" s="0" t="n">
        <v>4.7145975</v>
      </c>
      <c r="H8" s="0" t="n">
        <v>4.7870775</v>
      </c>
    </row>
    <row r="9" customFormat="false" ht="13.8" hidden="false" customHeight="false" outlineLevel="0" collapsed="false">
      <c r="A9" s="0" t="n">
        <v>2006</v>
      </c>
      <c r="B9" s="0" t="n">
        <v>5</v>
      </c>
      <c r="C9" s="0" t="n">
        <v>4.30312414392757</v>
      </c>
      <c r="D9" s="0" t="n">
        <v>58.3102573505954</v>
      </c>
      <c r="E9" s="0" t="n">
        <v>1.02934567048656</v>
      </c>
      <c r="F9" s="0" t="n">
        <v>0.135722660492414</v>
      </c>
    </row>
    <row r="10" customFormat="false" ht="13.8" hidden="false" customHeight="false" outlineLevel="0" collapsed="false">
      <c r="A10" s="0" t="n">
        <v>2007</v>
      </c>
      <c r="B10" s="0" t="n">
        <v>5</v>
      </c>
      <c r="C10" s="0" t="n">
        <v>4.27926097623347</v>
      </c>
      <c r="D10" s="0" t="n">
        <v>58.0686132419786</v>
      </c>
      <c r="E10" s="0" t="n">
        <v>0.392702773147947</v>
      </c>
      <c r="F10" s="0" t="n">
        <v>0.165285077148033</v>
      </c>
    </row>
    <row r="11" customFormat="false" ht="13.8" hidden="false" customHeight="false" outlineLevel="0" collapsed="false">
      <c r="A11" s="0" t="n">
        <v>2008</v>
      </c>
      <c r="B11" s="0" t="n">
        <v>5</v>
      </c>
      <c r="C11" s="0" t="n">
        <v>4.2972832398937</v>
      </c>
      <c r="D11" s="0" t="n">
        <v>58.5539754382765</v>
      </c>
      <c r="E11" s="0" t="n">
        <v>0.599647863511302</v>
      </c>
      <c r="F11" s="0" t="n">
        <v>0.329716010294904</v>
      </c>
    </row>
    <row r="12" customFormat="false" ht="13.8" hidden="false" customHeight="false" outlineLevel="0" collapsed="false">
      <c r="A12" s="0" t="n">
        <v>2009</v>
      </c>
      <c r="B12" s="0" t="n">
        <v>5</v>
      </c>
      <c r="C12" s="0" t="n">
        <v>4.36801573874163</v>
      </c>
      <c r="D12" s="0" t="n">
        <v>59.7178134492349</v>
      </c>
    </row>
    <row r="13" customFormat="false" ht="13.8" hidden="false" customHeight="false" outlineLevel="0" collapsed="false">
      <c r="A13" s="0" t="n">
        <v>2010</v>
      </c>
      <c r="B13" s="0" t="n">
        <v>5</v>
      </c>
      <c r="C13" s="0" t="n">
        <v>4.425177926748</v>
      </c>
      <c r="D13" s="0" t="n">
        <v>60.8231461057289</v>
      </c>
      <c r="E13" s="0" t="n">
        <v>0.458280819086233</v>
      </c>
      <c r="F13" s="0" t="n">
        <v>0.0998280801358682</v>
      </c>
    </row>
    <row r="14" customFormat="false" ht="13.8" hidden="false" customHeight="false" outlineLevel="0" collapsed="false">
      <c r="A14" s="0" t="n">
        <v>2011</v>
      </c>
      <c r="B14" s="0" t="n">
        <v>5</v>
      </c>
      <c r="C14" s="0" t="n">
        <v>4.45191047102961</v>
      </c>
      <c r="D14" s="0" t="n">
        <v>61.3205824603265</v>
      </c>
      <c r="E14" s="0" t="n">
        <v>1.96622856435564</v>
      </c>
      <c r="F14" s="0" t="n">
        <v>0.951658774628561</v>
      </c>
    </row>
    <row r="15" customFormat="false" ht="13.8" hidden="false" customHeight="false" outlineLevel="0" collapsed="false">
      <c r="A15" s="0" t="n">
        <v>2012</v>
      </c>
      <c r="B15" s="0" t="n">
        <v>5</v>
      </c>
      <c r="C15" s="0" t="n">
        <v>4.4393733545378</v>
      </c>
      <c r="D15" s="0" t="n">
        <v>61.2898080331287</v>
      </c>
      <c r="E15" s="0" t="n">
        <v>0.20822730702032</v>
      </c>
      <c r="F15" s="0" t="n">
        <v>0.325591069673906</v>
      </c>
    </row>
    <row r="16" customFormat="false" ht="13.8" hidden="false" customHeight="false" outlineLevel="0" collapsed="false">
      <c r="A16" s="0" t="n">
        <v>2013</v>
      </c>
      <c r="B16" s="0" t="n">
        <v>5</v>
      </c>
      <c r="C16" s="0" t="n">
        <v>4.48328542236642</v>
      </c>
      <c r="D16" s="0" t="n">
        <v>62.1786398340345</v>
      </c>
      <c r="E16" s="0" t="n">
        <v>0.628858439734143</v>
      </c>
      <c r="F16" s="0" t="n">
        <v>0.500845474929153</v>
      </c>
    </row>
    <row r="17" customFormat="false" ht="13.8" hidden="false" customHeight="false" outlineLevel="0" collapsed="false">
      <c r="A17" s="0" t="n">
        <v>2014</v>
      </c>
      <c r="B17" s="0" t="n">
        <v>5</v>
      </c>
      <c r="C17" s="0" t="n">
        <v>4.49124039600356</v>
      </c>
      <c r="D17" s="0" t="n">
        <v>62.5247095219847</v>
      </c>
      <c r="E17" s="0" t="n">
        <v>1.29379488200131</v>
      </c>
      <c r="F17" s="0" t="n">
        <v>0.695495992485046</v>
      </c>
    </row>
    <row r="18" customFormat="false" ht="13.8" hidden="false" customHeight="false" outlineLevel="0" collapsed="false">
      <c r="A18" s="0" t="n">
        <v>2015</v>
      </c>
      <c r="B18" s="0" t="n">
        <v>5</v>
      </c>
      <c r="C18" s="0" t="n">
        <v>4.41969827973713</v>
      </c>
      <c r="D18" s="0" t="n">
        <v>61.9849080761508</v>
      </c>
      <c r="E18" s="0" t="n">
        <v>1.24621535876634</v>
      </c>
      <c r="F18" s="0" t="n">
        <v>0.335481482302751</v>
      </c>
    </row>
    <row r="19" customFormat="false" ht="13.8" hidden="false" customHeight="false" outlineLevel="0" collapsed="false">
      <c r="A19" s="0" t="n">
        <v>2016</v>
      </c>
      <c r="B19" s="0" t="n">
        <v>5</v>
      </c>
      <c r="C19" s="0" t="n">
        <v>4.42038726992478</v>
      </c>
      <c r="D19" s="0" t="n">
        <v>62.1289164678869</v>
      </c>
      <c r="E19" s="0" t="n">
        <v>0.386068418305941</v>
      </c>
      <c r="F19" s="0" t="n">
        <v>0.162985458683365</v>
      </c>
    </row>
    <row r="20" customFormat="false" ht="13.8" hidden="false" customHeight="false" outlineLevel="0" collapsed="false">
      <c r="A20" s="0" t="n">
        <v>2017</v>
      </c>
      <c r="B20" s="0" t="n">
        <v>5</v>
      </c>
      <c r="C20" s="0" t="n">
        <v>4.44662653744558</v>
      </c>
      <c r="D20" s="0" t="n">
        <v>62.6473099075875</v>
      </c>
      <c r="E20" s="0" t="n">
        <v>0.391840064001825</v>
      </c>
      <c r="F20" s="0" t="n">
        <v>0.0814252660448875</v>
      </c>
    </row>
    <row r="21" customFormat="false" ht="13.8" hidden="false" customHeight="false" outlineLevel="0" collapsed="false">
      <c r="A21" s="0" t="n">
        <v>2018</v>
      </c>
      <c r="B21" s="0" t="n">
        <v>5</v>
      </c>
      <c r="C21" s="0" t="n">
        <v>4.50385333975172</v>
      </c>
      <c r="D21" s="0" t="n">
        <v>63.6958117242207</v>
      </c>
      <c r="E21" s="0" t="n">
        <v>1.02731496251409</v>
      </c>
      <c r="F21" s="0" t="n">
        <v>0.28853025423885</v>
      </c>
      <c r="G21" s="0" t="n">
        <v>21.7510274766008</v>
      </c>
      <c r="H21" s="0" t="n">
        <v>17.574035368954</v>
      </c>
    </row>
    <row r="22" customFormat="false" ht="13.8" hidden="false" customHeight="false" outlineLevel="0" collapsed="false">
      <c r="A22" s="0" t="n">
        <v>2019</v>
      </c>
      <c r="B22" s="0" t="n">
        <v>5</v>
      </c>
      <c r="C22" s="0" t="n">
        <v>4.53055730612844</v>
      </c>
      <c r="D22" s="0" t="n">
        <v>64.238705273363</v>
      </c>
      <c r="E22" s="0" t="n">
        <v>0.8017220899351</v>
      </c>
      <c r="F22" s="0" t="n">
        <v>0.468136616021759</v>
      </c>
    </row>
    <row r="23" customFormat="false" ht="13.8" hidden="false" customHeight="false" outlineLevel="0" collapsed="false">
      <c r="A23" s="0" t="n">
        <v>2020</v>
      </c>
      <c r="B23" s="0" t="n">
        <v>5</v>
      </c>
      <c r="C23" s="0" t="n">
        <v>4.52468266146435</v>
      </c>
      <c r="D23" s="0" t="n">
        <v>64.1985690995078</v>
      </c>
      <c r="E23" s="0" t="n">
        <v>0.787747853034985</v>
      </c>
      <c r="F23" s="0" t="n">
        <v>0.493786206589213</v>
      </c>
    </row>
    <row r="24" customFormat="false" ht="13.8" hidden="false" customHeight="false" outlineLevel="0" collapsed="false">
      <c r="A24" s="0" t="n">
        <v>2021</v>
      </c>
      <c r="B24" s="0" t="n">
        <v>5</v>
      </c>
      <c r="C24" s="0" t="n">
        <v>4.60587201398589</v>
      </c>
      <c r="D24" s="0" t="n">
        <v>65.799835241137</v>
      </c>
      <c r="E24" s="0" t="n">
        <v>0.46919889488683</v>
      </c>
      <c r="F24" s="0" t="n">
        <v>0.16015200021797</v>
      </c>
    </row>
    <row r="25" customFormat="false" ht="13.8" hidden="false" customHeight="false" outlineLevel="0" collapsed="false">
      <c r="A25" s="0" t="n">
        <v>2022</v>
      </c>
      <c r="B25" s="0" t="n">
        <v>5</v>
      </c>
      <c r="C25" s="0" t="n">
        <v>4.63259820958296</v>
      </c>
      <c r="D25" s="0" t="n">
        <v>66.4393545542258</v>
      </c>
      <c r="E25" s="0" t="n">
        <v>0.965117395163567</v>
      </c>
      <c r="F25" s="0" t="n">
        <v>0.26534059207711</v>
      </c>
    </row>
    <row r="26" customFormat="false" ht="13.8" hidden="false" customHeight="false" outlineLevel="0" collapsed="false">
      <c r="A26" s="0" t="n">
        <v>2023</v>
      </c>
      <c r="B26" s="0" t="n">
        <v>5</v>
      </c>
      <c r="C26" s="0" t="n">
        <v>4.56453720031723</v>
      </c>
      <c r="D26" s="0" t="n">
        <v>65.3389259854886</v>
      </c>
    </row>
    <row r="27" customFormat="false" ht="13.8" hidden="false" customHeight="false" outlineLevel="0" collapsed="false">
      <c r="A27" s="0" t="n">
        <v>1999</v>
      </c>
      <c r="B27" s="0" t="n">
        <v>7</v>
      </c>
      <c r="C27" s="0" t="n">
        <v>4.64096730507525</v>
      </c>
      <c r="D27" s="0" t="n">
        <v>66.709734207781</v>
      </c>
      <c r="E27" s="0" t="n">
        <v>0.733708612027035</v>
      </c>
      <c r="F27" s="0" t="n">
        <v>0.223444891996421</v>
      </c>
    </row>
    <row r="28" customFormat="false" ht="13.8" hidden="false" customHeight="false" outlineLevel="0" collapsed="false">
      <c r="A28" s="0" t="n">
        <v>2000</v>
      </c>
      <c r="B28" s="0" t="n">
        <v>7</v>
      </c>
      <c r="C28" s="0" t="n">
        <v>4.6888838129235</v>
      </c>
      <c r="D28" s="0" t="n">
        <v>67.7177177338717</v>
      </c>
      <c r="E28" s="0" t="n">
        <v>1.72172565408115</v>
      </c>
      <c r="F28" s="0" t="n">
        <v>0.35687204048571</v>
      </c>
    </row>
    <row r="29" customFormat="false" ht="13.8" hidden="false" customHeight="false" outlineLevel="0" collapsed="false">
      <c r="A29" s="0" t="n">
        <v>2001</v>
      </c>
      <c r="B29" s="0" t="n">
        <v>7</v>
      </c>
      <c r="C29" s="0" t="n">
        <v>4.73258505796079</v>
      </c>
      <c r="D29" s="0" t="n">
        <v>68.6326919972301</v>
      </c>
      <c r="E29" s="0" t="n">
        <v>0.554989299283161</v>
      </c>
      <c r="F29" s="0" t="n">
        <v>0.151249191590469</v>
      </c>
    </row>
    <row r="30" customFormat="false" ht="13.8" hidden="false" customHeight="false" outlineLevel="0" collapsed="false">
      <c r="A30" s="0" t="n">
        <v>2002</v>
      </c>
      <c r="B30" s="0" t="n">
        <v>7</v>
      </c>
      <c r="C30" s="0" t="n">
        <v>4.73629273277439</v>
      </c>
      <c r="D30" s="0" t="n">
        <v>68.9334903703607</v>
      </c>
      <c r="E30" s="0" t="n">
        <v>0.923272543262648</v>
      </c>
      <c r="F30" s="0" t="n">
        <v>0.178093130703927</v>
      </c>
    </row>
    <row r="31" customFormat="false" ht="13.8" hidden="false" customHeight="false" outlineLevel="0" collapsed="false">
      <c r="A31" s="0" t="n">
        <v>2003</v>
      </c>
      <c r="B31" s="0" t="n">
        <v>7</v>
      </c>
      <c r="C31" s="0" t="n">
        <v>4.77859867443643</v>
      </c>
      <c r="D31" s="0" t="n">
        <v>69.9214918849358</v>
      </c>
      <c r="E31" s="0" t="n">
        <v>1.25969812562581</v>
      </c>
      <c r="F31" s="0" t="n">
        <v>0.464317606785792</v>
      </c>
    </row>
    <row r="32" customFormat="false" ht="13.8" hidden="false" customHeight="false" outlineLevel="0" collapsed="false">
      <c r="A32" s="0" t="n">
        <v>2004</v>
      </c>
      <c r="B32" s="0" t="n">
        <v>7</v>
      </c>
      <c r="C32" s="0" t="n">
        <v>4.85808358955708</v>
      </c>
      <c r="D32" s="0" t="n">
        <v>71.6526221239817</v>
      </c>
      <c r="E32" s="0" t="n">
        <v>1.09034771270049</v>
      </c>
      <c r="F32" s="0" t="n">
        <v>0.242153930791115</v>
      </c>
    </row>
    <row r="33" customFormat="false" ht="13.8" hidden="false" customHeight="false" outlineLevel="0" collapsed="false">
      <c r="A33" s="0" t="n">
        <v>2005</v>
      </c>
      <c r="B33" s="0" t="n">
        <v>7</v>
      </c>
      <c r="C33" s="0" t="n">
        <v>4.8994856309168</v>
      </c>
      <c r="D33" s="0" t="n">
        <v>72.830614155531</v>
      </c>
      <c r="E33" s="0" t="n">
        <v>0.798359549404066</v>
      </c>
      <c r="F33" s="0" t="n">
        <v>0.222426489533496</v>
      </c>
      <c r="G33" s="0" t="n">
        <v>3.9512925</v>
      </c>
      <c r="H33" s="0" t="n">
        <v>4.2480075</v>
      </c>
    </row>
    <row r="34" customFormat="false" ht="13.8" hidden="false" customHeight="false" outlineLevel="0" collapsed="false">
      <c r="A34" s="0" t="n">
        <v>2006</v>
      </c>
      <c r="B34" s="0" t="n">
        <v>7</v>
      </c>
      <c r="C34" s="0" t="n">
        <v>4.8955648840853</v>
      </c>
      <c r="D34" s="0" t="n">
        <v>73.3271741552486</v>
      </c>
      <c r="E34" s="0" t="n">
        <v>0.981833483118044</v>
      </c>
      <c r="F34" s="0" t="n">
        <v>0.149093299279842</v>
      </c>
    </row>
    <row r="35" customFormat="false" ht="13.8" hidden="false" customHeight="false" outlineLevel="0" collapsed="false">
      <c r="A35" s="0" t="n">
        <v>2007</v>
      </c>
      <c r="B35" s="0" t="n">
        <v>7</v>
      </c>
      <c r="C35" s="0" t="n">
        <v>4.85103499667955</v>
      </c>
      <c r="D35" s="0" t="n">
        <v>72.9009815476157</v>
      </c>
      <c r="E35" s="0" t="n">
        <v>0.97115897628892</v>
      </c>
      <c r="F35" s="0" t="n">
        <v>0.153499532516608</v>
      </c>
    </row>
    <row r="36" customFormat="false" ht="13.8" hidden="false" customHeight="false" outlineLevel="0" collapsed="false">
      <c r="A36" s="0" t="n">
        <v>2008</v>
      </c>
      <c r="B36" s="0" t="n">
        <v>7</v>
      </c>
      <c r="C36" s="0" t="n">
        <v>4.89037473827325</v>
      </c>
      <c r="D36" s="0" t="n">
        <v>73.6264928402482</v>
      </c>
      <c r="E36" s="0" t="n">
        <v>0.425997878313371</v>
      </c>
      <c r="F36" s="0" t="n">
        <v>0.265400609591985</v>
      </c>
    </row>
    <row r="37" customFormat="false" ht="13.8" hidden="false" customHeight="false" outlineLevel="0" collapsed="false">
      <c r="A37" s="0" t="n">
        <v>2009</v>
      </c>
      <c r="B37" s="0" t="n">
        <v>7</v>
      </c>
      <c r="C37" s="0" t="n">
        <v>4.96441984670027</v>
      </c>
      <c r="D37" s="0" t="n">
        <v>75.2324608646042</v>
      </c>
    </row>
    <row r="38" customFormat="false" ht="13.8" hidden="false" customHeight="false" outlineLevel="0" collapsed="false">
      <c r="A38" s="0" t="n">
        <v>2010</v>
      </c>
      <c r="B38" s="0" t="n">
        <v>7</v>
      </c>
      <c r="C38" s="0" t="n">
        <v>5.00710796943687</v>
      </c>
      <c r="D38" s="0" t="n">
        <v>76.454273238299</v>
      </c>
      <c r="E38" s="0" t="n">
        <v>0.29556901379448</v>
      </c>
      <c r="F38" s="0" t="n">
        <v>0.116294990927511</v>
      </c>
    </row>
    <row r="39" customFormat="false" ht="13.8" hidden="false" customHeight="false" outlineLevel="0" collapsed="false">
      <c r="A39" s="0" t="n">
        <v>2011</v>
      </c>
      <c r="B39" s="0" t="n">
        <v>7</v>
      </c>
      <c r="C39" s="0" t="n">
        <v>5.02541224711614</v>
      </c>
      <c r="D39" s="0" t="n">
        <v>77.1610177503823</v>
      </c>
      <c r="E39" s="0" t="n">
        <v>1.86954489210951</v>
      </c>
      <c r="F39" s="0" t="n">
        <v>0.964402493620265</v>
      </c>
    </row>
    <row r="40" customFormat="false" ht="13.8" hidden="false" customHeight="false" outlineLevel="0" collapsed="false">
      <c r="A40" s="0" t="n">
        <v>2012</v>
      </c>
      <c r="B40" s="0" t="n">
        <v>7</v>
      </c>
      <c r="C40" s="0" t="n">
        <v>5.01048157167092</v>
      </c>
      <c r="D40" s="0" t="n">
        <v>77.1799977607845</v>
      </c>
      <c r="E40" s="0" t="n">
        <v>0.200306482729784</v>
      </c>
      <c r="F40" s="0" t="n">
        <v>0.247971613524308</v>
      </c>
    </row>
    <row r="41" customFormat="false" ht="13.8" hidden="false" customHeight="false" outlineLevel="0" collapsed="false">
      <c r="A41" s="0" t="n">
        <v>2013</v>
      </c>
      <c r="B41" s="0" t="n">
        <v>7</v>
      </c>
      <c r="C41" s="0" t="n">
        <v>5.04095763509088</v>
      </c>
      <c r="D41" s="0" t="n">
        <v>77.9291861986804</v>
      </c>
      <c r="E41" s="0" t="n">
        <v>1.20984832049352</v>
      </c>
      <c r="F41" s="0" t="n">
        <v>0.785531872863998</v>
      </c>
    </row>
    <row r="42" customFormat="false" ht="13.8" hidden="false" customHeight="false" outlineLevel="0" collapsed="false">
      <c r="A42" s="0" t="n">
        <v>2014</v>
      </c>
      <c r="B42" s="0" t="n">
        <v>7</v>
      </c>
      <c r="C42" s="0" t="n">
        <v>5.05895109717291</v>
      </c>
      <c r="D42" s="0" t="n">
        <v>78.632750130071</v>
      </c>
      <c r="E42" s="0" t="n">
        <v>1.58964812403208</v>
      </c>
      <c r="F42" s="0" t="n">
        <v>1.28242056379668</v>
      </c>
    </row>
    <row r="43" customFormat="false" ht="13.8" hidden="false" customHeight="false" outlineLevel="0" collapsed="false">
      <c r="A43" s="0" t="n">
        <v>2015</v>
      </c>
      <c r="B43" s="0" t="n">
        <v>7</v>
      </c>
      <c r="C43" s="0" t="n">
        <v>5.04197959554116</v>
      </c>
      <c r="D43" s="0" t="n">
        <v>78.4776884186156</v>
      </c>
      <c r="E43" s="0" t="n">
        <v>0.975125413222239</v>
      </c>
      <c r="F43" s="0" t="n">
        <v>0.322735025670018</v>
      </c>
    </row>
    <row r="44" customFormat="false" ht="13.8" hidden="false" customHeight="false" outlineLevel="0" collapsed="false">
      <c r="A44" s="0" t="n">
        <v>2016</v>
      </c>
      <c r="B44" s="0" t="n">
        <v>7</v>
      </c>
      <c r="C44" s="0" t="n">
        <v>5.07366386190291</v>
      </c>
      <c r="D44" s="0" t="n">
        <v>79.2581388826395</v>
      </c>
      <c r="E44" s="0" t="n">
        <v>0.402744364526458</v>
      </c>
      <c r="F44" s="0" t="n">
        <v>0.109647354357377</v>
      </c>
    </row>
    <row r="45" customFormat="false" ht="13.8" hidden="false" customHeight="false" outlineLevel="0" collapsed="false">
      <c r="A45" s="0" t="n">
        <v>2017</v>
      </c>
      <c r="B45" s="0" t="n">
        <v>7</v>
      </c>
      <c r="C45" s="0" t="n">
        <v>5.0077386228661</v>
      </c>
      <c r="D45" s="0" t="n">
        <v>78.425166346066</v>
      </c>
      <c r="E45" s="0" t="n">
        <v>0.368759556634811</v>
      </c>
      <c r="F45" s="0" t="n">
        <v>0.133706387874285</v>
      </c>
    </row>
    <row r="46" customFormat="false" ht="13.8" hidden="false" customHeight="false" outlineLevel="0" collapsed="false">
      <c r="A46" s="0" t="n">
        <v>2018</v>
      </c>
      <c r="B46" s="0" t="n">
        <v>7</v>
      </c>
      <c r="C46" s="0" t="n">
        <v>4.97580275760875</v>
      </c>
      <c r="D46" s="0" t="n">
        <v>78.5522509756621</v>
      </c>
      <c r="E46" s="0" t="n">
        <v>0.74826449995817</v>
      </c>
      <c r="F46" s="0" t="n">
        <v>0.21183866285242</v>
      </c>
      <c r="G46" s="0" t="n">
        <v>15.0867946845438</v>
      </c>
      <c r="H46" s="0" t="n">
        <v>14.5899906744408</v>
      </c>
    </row>
    <row r="47" customFormat="false" ht="13.8" hidden="false" customHeight="false" outlineLevel="0" collapsed="false">
      <c r="A47" s="0" t="n">
        <v>2019</v>
      </c>
      <c r="B47" s="0" t="n">
        <v>7</v>
      </c>
      <c r="C47" s="0" t="n">
        <v>5.00083040189506</v>
      </c>
      <c r="D47" s="0" t="n">
        <v>79.0776622168627</v>
      </c>
      <c r="E47" s="0" t="n">
        <v>0.651854805630195</v>
      </c>
      <c r="F47" s="0" t="n">
        <v>0.304573093905655</v>
      </c>
    </row>
    <row r="48" customFormat="false" ht="13.8" hidden="false" customHeight="false" outlineLevel="0" collapsed="false">
      <c r="A48" s="0" t="n">
        <v>2020</v>
      </c>
      <c r="B48" s="0" t="n">
        <v>7</v>
      </c>
      <c r="C48" s="0" t="n">
        <v>5.02352569250254</v>
      </c>
      <c r="D48" s="0" t="n">
        <v>79.7261222686849</v>
      </c>
      <c r="E48" s="0" t="n">
        <v>0.662912063700204</v>
      </c>
      <c r="F48" s="0" t="n">
        <v>0.226044913917119</v>
      </c>
    </row>
    <row r="49" customFormat="false" ht="13.8" hidden="false" customHeight="false" outlineLevel="0" collapsed="false">
      <c r="A49" s="0" t="n">
        <v>2021</v>
      </c>
      <c r="B49" s="0" t="n">
        <v>7</v>
      </c>
      <c r="C49" s="0" t="n">
        <v>5.02322577146854</v>
      </c>
      <c r="D49" s="0" t="n">
        <v>80.1057092845743</v>
      </c>
      <c r="E49" s="0" t="n">
        <v>1.07950025901437</v>
      </c>
      <c r="F49" s="0" t="n">
        <v>0.408729805684495</v>
      </c>
    </row>
    <row r="50" customFormat="false" ht="13.8" hidden="false" customHeight="false" outlineLevel="0" collapsed="false">
      <c r="A50" s="0" t="n">
        <v>2022</v>
      </c>
      <c r="B50" s="0" t="n">
        <v>7</v>
      </c>
      <c r="C50" s="0" t="n">
        <v>4.9843037312649</v>
      </c>
      <c r="D50" s="0" t="n">
        <v>79.737514109215</v>
      </c>
      <c r="E50" s="0" t="n">
        <v>0.826338192580359</v>
      </c>
      <c r="F50" s="0" t="n">
        <v>0.456273504894502</v>
      </c>
    </row>
    <row r="51" customFormat="false" ht="13.8" hidden="false" customHeight="false" outlineLevel="0" collapsed="false">
      <c r="A51" s="0" t="n">
        <v>2023</v>
      </c>
      <c r="B51" s="0" t="n">
        <v>7</v>
      </c>
      <c r="C51" s="0" t="n">
        <v>4.98578230269143</v>
      </c>
      <c r="D51" s="0" t="n">
        <v>80.0891688451944</v>
      </c>
    </row>
    <row r="52" customFormat="false" ht="13.8" hidden="false" customHeight="false" outlineLevel="0" collapsed="false">
      <c r="A52" s="0" t="n">
        <v>1999</v>
      </c>
      <c r="B52" s="0" t="n">
        <v>9</v>
      </c>
      <c r="C52" s="0" t="n">
        <v>3.80216329952542</v>
      </c>
      <c r="D52" s="0" t="n">
        <v>52.3559219821766</v>
      </c>
      <c r="E52" s="0" t="n">
        <v>0.760913719670823</v>
      </c>
      <c r="F52" s="0" t="n">
        <v>0.336709314304422</v>
      </c>
    </row>
    <row r="53" customFormat="false" ht="13.8" hidden="false" customHeight="false" outlineLevel="0" collapsed="false">
      <c r="A53" s="0" t="n">
        <v>2000</v>
      </c>
      <c r="B53" s="0" t="n">
        <v>9</v>
      </c>
      <c r="C53" s="0" t="n">
        <v>3.86865644555594</v>
      </c>
      <c r="D53" s="0" t="n">
        <v>53.4140803545817</v>
      </c>
      <c r="E53" s="0" t="n">
        <v>1.27767042278114</v>
      </c>
      <c r="F53" s="0" t="n">
        <v>0.313002711810619</v>
      </c>
    </row>
    <row r="54" customFormat="false" ht="13.8" hidden="false" customHeight="false" outlineLevel="0" collapsed="false">
      <c r="A54" s="0" t="n">
        <v>2001</v>
      </c>
      <c r="B54" s="0" t="n">
        <v>9</v>
      </c>
      <c r="C54" s="0" t="n">
        <v>3.90418616634005</v>
      </c>
      <c r="D54" s="0" t="n">
        <v>54.1760873031282</v>
      </c>
      <c r="E54" s="0" t="n">
        <v>1.09222744657239</v>
      </c>
      <c r="F54" s="0" t="n">
        <v>0.211191210748974</v>
      </c>
    </row>
    <row r="55" customFormat="false" ht="13.8" hidden="false" customHeight="false" outlineLevel="0" collapsed="false">
      <c r="A55" s="0" t="n">
        <v>2002</v>
      </c>
      <c r="B55" s="0" t="n">
        <v>9</v>
      </c>
      <c r="C55" s="0" t="n">
        <v>3.78338080269207</v>
      </c>
      <c r="D55" s="0" t="n">
        <v>52.6114690352843</v>
      </c>
      <c r="E55" s="0" t="n">
        <v>1.31342364147136</v>
      </c>
      <c r="F55" s="0" t="n">
        <v>0.248297197261015</v>
      </c>
    </row>
    <row r="56" customFormat="false" ht="13.8" hidden="false" customHeight="false" outlineLevel="0" collapsed="false">
      <c r="A56" s="0" t="n">
        <v>2003</v>
      </c>
      <c r="B56" s="0" t="n">
        <v>9</v>
      </c>
      <c r="C56" s="0" t="n">
        <v>3.79968854006118</v>
      </c>
      <c r="D56" s="0" t="n">
        <v>53.0415586316351</v>
      </c>
      <c r="E56" s="0" t="n">
        <v>1.00424994745921</v>
      </c>
      <c r="F56" s="0" t="n">
        <v>0.4766328849564</v>
      </c>
    </row>
    <row r="57" customFormat="false" ht="13.8" hidden="false" customHeight="false" outlineLevel="0" collapsed="false">
      <c r="A57" s="0" t="n">
        <v>2004</v>
      </c>
      <c r="B57" s="0" t="n">
        <v>9</v>
      </c>
      <c r="C57" s="0" t="n">
        <v>3.84816031942378</v>
      </c>
      <c r="D57" s="0" t="n">
        <v>53.8726799158166</v>
      </c>
      <c r="E57" s="0" t="n">
        <v>1.27231190540875</v>
      </c>
      <c r="F57" s="0" t="n">
        <v>0.234955303704395</v>
      </c>
    </row>
    <row r="58" customFormat="false" ht="13.8" hidden="false" customHeight="false" outlineLevel="0" collapsed="false">
      <c r="A58" s="0" t="n">
        <v>2005</v>
      </c>
      <c r="B58" s="0" t="n">
        <v>9</v>
      </c>
      <c r="C58" s="0" t="n">
        <v>3.8738606363605</v>
      </c>
      <c r="D58" s="0" t="n">
        <v>54.4975273198109</v>
      </c>
      <c r="E58" s="0" t="n">
        <v>0.76033534001793</v>
      </c>
      <c r="F58" s="0" t="n">
        <v>0.344281629391652</v>
      </c>
      <c r="G58" s="0" t="n">
        <v>3.9875325</v>
      </c>
      <c r="H58" s="0" t="n">
        <v>4.2548025</v>
      </c>
    </row>
    <row r="59" customFormat="false" ht="13.8" hidden="false" customHeight="false" outlineLevel="0" collapsed="false">
      <c r="A59" s="0" t="n">
        <v>2006</v>
      </c>
      <c r="B59" s="0" t="n">
        <v>9</v>
      </c>
      <c r="C59" s="0" t="n">
        <v>3.86998985230189</v>
      </c>
      <c r="D59" s="0" t="n">
        <v>54.6379704661122</v>
      </c>
      <c r="E59" s="0" t="n">
        <v>1.20402057845175</v>
      </c>
      <c r="F59" s="0" t="n">
        <v>0.172725985465853</v>
      </c>
    </row>
    <row r="60" customFormat="false" ht="13.8" hidden="false" customHeight="false" outlineLevel="0" collapsed="false">
      <c r="A60" s="0" t="n">
        <v>2007</v>
      </c>
      <c r="B60" s="0" t="n">
        <v>9</v>
      </c>
      <c r="C60" s="0" t="n">
        <v>3.83066195567135</v>
      </c>
      <c r="D60" s="0" t="n">
        <v>54.1746541334107</v>
      </c>
      <c r="E60" s="0" t="n">
        <v>0.637667820105873</v>
      </c>
      <c r="F60" s="0" t="n">
        <v>0.353114628172904</v>
      </c>
    </row>
    <row r="61" customFormat="false" ht="13.8" hidden="false" customHeight="false" outlineLevel="0" collapsed="false">
      <c r="A61" s="0" t="n">
        <v>2008</v>
      </c>
      <c r="B61" s="0" t="n">
        <v>9</v>
      </c>
      <c r="C61" s="0" t="n">
        <v>3.8765530529922</v>
      </c>
      <c r="D61" s="0" t="n">
        <v>54.9184312753475</v>
      </c>
      <c r="E61" s="0" t="n">
        <v>0.467266967663898</v>
      </c>
      <c r="F61" s="0" t="n">
        <v>0.23992822863424</v>
      </c>
    </row>
    <row r="62" customFormat="false" ht="13.8" hidden="false" customHeight="false" outlineLevel="0" collapsed="false">
      <c r="A62" s="0" t="n">
        <v>2009</v>
      </c>
      <c r="B62" s="0" t="n">
        <v>9</v>
      </c>
      <c r="C62" s="0" t="n">
        <v>3.92470082446543</v>
      </c>
      <c r="D62" s="0" t="n">
        <v>55.9472604141911</v>
      </c>
    </row>
    <row r="63" customFormat="false" ht="13.8" hidden="false" customHeight="false" outlineLevel="0" collapsed="false">
      <c r="A63" s="0" t="n">
        <v>2010</v>
      </c>
      <c r="B63" s="0" t="n">
        <v>9</v>
      </c>
      <c r="C63" s="0" t="n">
        <v>3.96020808959113</v>
      </c>
      <c r="D63" s="0" t="n">
        <v>56.5152446485929</v>
      </c>
      <c r="E63" s="0" t="n">
        <v>0.58050604867549</v>
      </c>
      <c r="F63" s="0" t="n">
        <v>0.066730000090821</v>
      </c>
    </row>
    <row r="64" customFormat="false" ht="13.8" hidden="false" customHeight="false" outlineLevel="0" collapsed="false">
      <c r="A64" s="0" t="n">
        <v>2011</v>
      </c>
      <c r="B64" s="0" t="n">
        <v>9</v>
      </c>
      <c r="C64" s="0" t="n">
        <v>3.92132843578597</v>
      </c>
      <c r="D64" s="0" t="n">
        <v>56.2423459796851</v>
      </c>
      <c r="E64" s="0" t="n">
        <v>1.94464210316832</v>
      </c>
      <c r="F64" s="0" t="n">
        <v>0.955265616684752</v>
      </c>
    </row>
    <row r="65" customFormat="false" ht="13.8" hidden="false" customHeight="false" outlineLevel="0" collapsed="false">
      <c r="A65" s="0" t="n">
        <v>2012</v>
      </c>
      <c r="B65" s="0" t="n">
        <v>9</v>
      </c>
      <c r="C65" s="0" t="n">
        <v>3.88985154764099</v>
      </c>
      <c r="D65" s="0" t="n">
        <v>55.9439672723559</v>
      </c>
      <c r="E65" s="0" t="n">
        <v>0.501882564610376</v>
      </c>
      <c r="F65" s="0" t="n">
        <v>0.2600930080463</v>
      </c>
    </row>
    <row r="66" customFormat="false" ht="13.8" hidden="false" customHeight="false" outlineLevel="0" collapsed="false">
      <c r="A66" s="0" t="n">
        <v>2013</v>
      </c>
      <c r="B66" s="0" t="n">
        <v>9</v>
      </c>
      <c r="C66" s="0" t="n">
        <v>3.96224460093288</v>
      </c>
      <c r="D66" s="0" t="n">
        <v>57.126281410329</v>
      </c>
      <c r="E66" s="0" t="n">
        <v>0.872231798981249</v>
      </c>
      <c r="F66" s="0" t="n">
        <v>0.545581438919186</v>
      </c>
    </row>
    <row r="67" customFormat="false" ht="13.8" hidden="false" customHeight="false" outlineLevel="0" collapsed="false">
      <c r="A67" s="0" t="n">
        <v>2014</v>
      </c>
      <c r="B67" s="0" t="n">
        <v>9</v>
      </c>
      <c r="C67" s="0" t="n">
        <v>3.98712880525922</v>
      </c>
      <c r="D67" s="0" t="n">
        <v>57.6689840378429</v>
      </c>
      <c r="E67" s="0" t="n">
        <v>1.80670362658949</v>
      </c>
      <c r="F67" s="0" t="n">
        <v>1.12450711158965</v>
      </c>
    </row>
    <row r="68" customFormat="false" ht="13.8" hidden="false" customHeight="false" outlineLevel="0" collapsed="false">
      <c r="A68" s="0" t="n">
        <v>2015</v>
      </c>
      <c r="B68" s="0" t="n">
        <v>9</v>
      </c>
      <c r="C68" s="0" t="n">
        <v>4.07053607527205</v>
      </c>
      <c r="D68" s="0" t="n">
        <v>59.0397585727302</v>
      </c>
      <c r="E68" s="0" t="n">
        <v>0.825934649914043</v>
      </c>
      <c r="F68" s="0" t="n">
        <v>0.44218377906336</v>
      </c>
    </row>
    <row r="69" customFormat="false" ht="13.8" hidden="false" customHeight="false" outlineLevel="0" collapsed="false">
      <c r="A69" s="0" t="n">
        <v>2016</v>
      </c>
      <c r="B69" s="0" t="n">
        <v>9</v>
      </c>
      <c r="C69" s="0" t="n">
        <v>4.07568444580505</v>
      </c>
      <c r="D69" s="0" t="n">
        <v>59.0963793508544</v>
      </c>
      <c r="E69" s="0" t="n">
        <v>0.432381318453019</v>
      </c>
      <c r="F69" s="0" t="n">
        <v>0.201832584890083</v>
      </c>
    </row>
    <row r="70" customFormat="false" ht="13.8" hidden="false" customHeight="false" outlineLevel="0" collapsed="false">
      <c r="A70" s="0" t="n">
        <v>2017</v>
      </c>
      <c r="B70" s="0" t="n">
        <v>9</v>
      </c>
      <c r="C70" s="0" t="n">
        <v>4.09659631937837</v>
      </c>
      <c r="D70" s="0" t="n">
        <v>59.5491580416624</v>
      </c>
      <c r="E70" s="0" t="n">
        <v>0.256060580152024</v>
      </c>
      <c r="F70" s="0" t="n">
        <v>0.0703847508650259</v>
      </c>
    </row>
    <row r="71" customFormat="false" ht="13.8" hidden="false" customHeight="false" outlineLevel="0" collapsed="false">
      <c r="A71" s="0" t="n">
        <v>2018</v>
      </c>
      <c r="B71" s="0" t="n">
        <v>9</v>
      </c>
      <c r="C71" s="0" t="n">
        <v>4.14233940749939</v>
      </c>
      <c r="D71" s="0" t="n">
        <v>60.3454175562245</v>
      </c>
      <c r="E71" s="0" t="n">
        <v>1.02765670469345</v>
      </c>
      <c r="F71" s="0" t="n">
        <v>0.111167780371082</v>
      </c>
      <c r="G71" s="0" t="n">
        <v>18.7754275504827</v>
      </c>
      <c r="H71" s="0" t="n">
        <v>28.3842210643886</v>
      </c>
    </row>
    <row r="72" customFormat="false" ht="13.8" hidden="false" customHeight="false" outlineLevel="0" collapsed="false">
      <c r="A72" s="0" t="n">
        <v>2019</v>
      </c>
      <c r="B72" s="0" t="n">
        <v>9</v>
      </c>
      <c r="C72" s="0" t="n">
        <v>4.1854614810832</v>
      </c>
      <c r="D72" s="0" t="n">
        <v>61.0567917700592</v>
      </c>
      <c r="E72" s="0" t="n">
        <v>0.580080769518951</v>
      </c>
      <c r="F72" s="0" t="n">
        <v>0.380434330188109</v>
      </c>
    </row>
    <row r="73" customFormat="false" ht="13.8" hidden="false" customHeight="false" outlineLevel="0" collapsed="false">
      <c r="A73" s="0" t="n">
        <v>2020</v>
      </c>
      <c r="B73" s="0" t="n">
        <v>9</v>
      </c>
      <c r="C73" s="0" t="n">
        <v>4.21397478966135</v>
      </c>
      <c r="D73" s="0" t="n">
        <v>61.536883867911</v>
      </c>
      <c r="E73" s="0" t="n">
        <v>0.603896402285125</v>
      </c>
      <c r="F73" s="0" t="n">
        <v>0.343738207647322</v>
      </c>
    </row>
    <row r="74" customFormat="false" ht="13.8" hidden="false" customHeight="false" outlineLevel="0" collapsed="false">
      <c r="A74" s="0" t="n">
        <v>2021</v>
      </c>
      <c r="B74" s="0" t="n">
        <v>9</v>
      </c>
      <c r="C74" s="0" t="n">
        <v>4.32705278797978</v>
      </c>
      <c r="D74" s="0" t="n">
        <v>63.3882637468196</v>
      </c>
      <c r="E74" s="0" t="n">
        <v>0.569193623111558</v>
      </c>
      <c r="F74" s="0" t="n">
        <v>0.32917395737109</v>
      </c>
    </row>
    <row r="75" customFormat="false" ht="13.8" hidden="false" customHeight="false" outlineLevel="0" collapsed="false">
      <c r="A75" s="0" t="n">
        <v>2022</v>
      </c>
      <c r="B75" s="0" t="n">
        <v>9</v>
      </c>
      <c r="C75" s="0" t="n">
        <v>4.32253703637525</v>
      </c>
      <c r="D75" s="0" t="n">
        <v>63.4662775760056</v>
      </c>
      <c r="E75" s="0" t="n">
        <v>1.00001841985164</v>
      </c>
      <c r="F75" s="0" t="n">
        <v>0.36684389793518</v>
      </c>
    </row>
    <row r="76" customFormat="false" ht="13.8" hidden="false" customHeight="false" outlineLevel="0" collapsed="false">
      <c r="A76" s="0" t="n">
        <v>2023</v>
      </c>
      <c r="B76" s="0" t="n">
        <v>9</v>
      </c>
      <c r="C76" s="0" t="n">
        <v>4.30745382600272</v>
      </c>
      <c r="D76" s="0" t="n">
        <v>63.3206495532038</v>
      </c>
    </row>
    <row r="77" customFormat="false" ht="13.8" hidden="false" customHeight="false" outlineLevel="0" collapsed="false">
      <c r="A77" s="0" t="n">
        <v>1999</v>
      </c>
      <c r="B77" s="0" t="n">
        <v>10</v>
      </c>
      <c r="C77" s="0" t="n">
        <v>2.14377805230569</v>
      </c>
      <c r="D77" s="0" t="n">
        <v>30.5241099439699</v>
      </c>
      <c r="E77" s="0" t="n">
        <v>0.532113533452938</v>
      </c>
      <c r="F77" s="0" t="n">
        <v>0.26680501944005</v>
      </c>
    </row>
    <row r="78" customFormat="false" ht="13.8" hidden="false" customHeight="false" outlineLevel="0" collapsed="false">
      <c r="A78" s="0" t="n">
        <v>2000</v>
      </c>
      <c r="B78" s="0" t="n">
        <v>10</v>
      </c>
      <c r="C78" s="0" t="n">
        <v>2.17528974587169</v>
      </c>
      <c r="D78" s="0" t="n">
        <v>31.0314521564857</v>
      </c>
      <c r="E78" s="0" t="n">
        <v>0.76466042903993</v>
      </c>
      <c r="F78" s="0" t="n">
        <v>0.199988783656804</v>
      </c>
    </row>
    <row r="79" customFormat="false" ht="13.8" hidden="false" customHeight="false" outlineLevel="0" collapsed="false">
      <c r="A79" s="0" t="n">
        <v>2001</v>
      </c>
      <c r="B79" s="0" t="n">
        <v>10</v>
      </c>
      <c r="C79" s="0" t="n">
        <v>2.13621724754131</v>
      </c>
      <c r="D79" s="0" t="n">
        <v>30.5825854680327</v>
      </c>
      <c r="E79" s="0" t="n">
        <v>0.61911714329765</v>
      </c>
      <c r="F79" s="0" t="n">
        <v>0.132145932487546</v>
      </c>
    </row>
    <row r="80" customFormat="false" ht="13.8" hidden="false" customHeight="false" outlineLevel="0" collapsed="false">
      <c r="A80" s="0" t="n">
        <v>2002</v>
      </c>
      <c r="B80" s="0" t="n">
        <v>10</v>
      </c>
      <c r="C80" s="0" t="n">
        <v>2.13193843908634</v>
      </c>
      <c r="D80" s="0" t="n">
        <v>30.5699993836862</v>
      </c>
      <c r="E80" s="0" t="n">
        <v>0.887498060614603</v>
      </c>
      <c r="F80" s="0" t="n">
        <v>0.133722813720461</v>
      </c>
    </row>
    <row r="81" customFormat="false" ht="13.8" hidden="false" customHeight="false" outlineLevel="0" collapsed="false">
      <c r="A81" s="0" t="n">
        <v>2003</v>
      </c>
      <c r="B81" s="0" t="n">
        <v>10</v>
      </c>
      <c r="C81" s="0" t="n">
        <v>2.14611849697164</v>
      </c>
      <c r="D81" s="0" t="n">
        <v>30.7895056925979</v>
      </c>
      <c r="E81" s="0" t="n">
        <v>0.518151618743768</v>
      </c>
      <c r="F81" s="0" t="n">
        <v>0.298404241021519</v>
      </c>
    </row>
    <row r="82" customFormat="false" ht="13.8" hidden="false" customHeight="false" outlineLevel="0" collapsed="false">
      <c r="A82" s="0" t="n">
        <v>2004</v>
      </c>
      <c r="B82" s="0" t="n">
        <v>10</v>
      </c>
      <c r="C82" s="0" t="n">
        <v>2.19270539851714</v>
      </c>
      <c r="D82" s="0" t="n">
        <v>31.5958619002229</v>
      </c>
      <c r="E82" s="0" t="n">
        <v>1.04753911280329</v>
      </c>
      <c r="F82" s="0" t="n">
        <v>0.160016486987017</v>
      </c>
    </row>
    <row r="83" customFormat="false" ht="13.8" hidden="false" customHeight="false" outlineLevel="0" collapsed="false">
      <c r="A83" s="0" t="n">
        <v>2005</v>
      </c>
      <c r="B83" s="0" t="n">
        <v>10</v>
      </c>
      <c r="C83" s="0" t="n">
        <v>2.21179158915555</v>
      </c>
      <c r="D83" s="0" t="n">
        <v>31.9430571065351</v>
      </c>
      <c r="E83" s="0" t="n">
        <v>0.641771763966472</v>
      </c>
      <c r="F83" s="0" t="n">
        <v>0.116356587850671</v>
      </c>
      <c r="G83" s="0" t="n">
        <v>3.4529925</v>
      </c>
      <c r="H83" s="0" t="n">
        <v>5.0860575</v>
      </c>
    </row>
    <row r="84" customFormat="false" ht="13.8" hidden="false" customHeight="false" outlineLevel="0" collapsed="false">
      <c r="A84" s="0" t="n">
        <v>2006</v>
      </c>
      <c r="B84" s="0" t="n">
        <v>10</v>
      </c>
      <c r="C84" s="0" t="n">
        <v>2.22299294400349</v>
      </c>
      <c r="D84" s="0" t="n">
        <v>32.2075823005798</v>
      </c>
      <c r="E84" s="0" t="n">
        <v>0.642707378110858</v>
      </c>
      <c r="F84" s="0" t="n">
        <v>0.120134532471198</v>
      </c>
    </row>
    <row r="85" customFormat="false" ht="13.8" hidden="false" customHeight="false" outlineLevel="0" collapsed="false">
      <c r="A85" s="0" t="n">
        <v>2007</v>
      </c>
      <c r="B85" s="0" t="n">
        <v>10</v>
      </c>
      <c r="C85" s="0" t="n">
        <v>2.19965231397714</v>
      </c>
      <c r="D85" s="0" t="n">
        <v>31.8978359101415</v>
      </c>
      <c r="E85" s="0" t="n">
        <v>0.476397711154787</v>
      </c>
      <c r="F85" s="0" t="n">
        <v>0.0938737108969949</v>
      </c>
    </row>
    <row r="86" customFormat="false" ht="13.8" hidden="false" customHeight="false" outlineLevel="0" collapsed="false">
      <c r="A86" s="0" t="n">
        <v>2008</v>
      </c>
      <c r="B86" s="0" t="n">
        <v>10</v>
      </c>
      <c r="C86" s="0" t="n">
        <v>2.23324264547914</v>
      </c>
      <c r="D86" s="0" t="n">
        <v>32.4275367324211</v>
      </c>
      <c r="E86" s="0" t="n">
        <v>0.58264520283288</v>
      </c>
      <c r="F86" s="0" t="n">
        <v>0.20729417874367</v>
      </c>
    </row>
    <row r="87" customFormat="false" ht="13.8" hidden="false" customHeight="false" outlineLevel="0" collapsed="false">
      <c r="A87" s="0" t="n">
        <v>2009</v>
      </c>
      <c r="B87" s="0" t="n">
        <v>10</v>
      </c>
      <c r="C87" s="0" t="n">
        <v>2.29689291593865</v>
      </c>
      <c r="D87" s="0" t="n">
        <v>33.3266108753606</v>
      </c>
    </row>
    <row r="88" customFormat="false" ht="13.8" hidden="false" customHeight="false" outlineLevel="0" collapsed="false">
      <c r="A88" s="0" t="n">
        <v>2010</v>
      </c>
      <c r="B88" s="0" t="n">
        <v>10</v>
      </c>
      <c r="C88" s="0" t="n">
        <v>2.3311509520025</v>
      </c>
      <c r="D88" s="0" t="n">
        <v>33.8928957770777</v>
      </c>
      <c r="E88" s="0" t="n">
        <v>0.683210964979615</v>
      </c>
      <c r="F88" s="0" t="n">
        <v>0.233493403394713</v>
      </c>
    </row>
    <row r="89" customFormat="false" ht="13.8" hidden="false" customHeight="false" outlineLevel="0" collapsed="false">
      <c r="A89" s="0" t="n">
        <v>2011</v>
      </c>
      <c r="B89" s="0" t="n">
        <v>10</v>
      </c>
      <c r="C89" s="0" t="n">
        <v>2.3563729163816</v>
      </c>
      <c r="D89" s="0" t="n">
        <v>34.1918334245718</v>
      </c>
      <c r="E89" s="0" t="n">
        <v>1.43026696333462</v>
      </c>
      <c r="F89" s="0" t="n">
        <v>0.553602346907311</v>
      </c>
    </row>
    <row r="90" customFormat="false" ht="13.8" hidden="false" customHeight="false" outlineLevel="0" collapsed="false">
      <c r="A90" s="0" t="n">
        <v>2012</v>
      </c>
      <c r="B90" s="0" t="n">
        <v>10</v>
      </c>
      <c r="C90" s="0" t="n">
        <v>2.33964175716467</v>
      </c>
      <c r="D90" s="0" t="n">
        <v>34.2096825441639</v>
      </c>
      <c r="E90" s="0" t="n">
        <v>0.0637918734808231</v>
      </c>
      <c r="F90" s="0" t="n">
        <v>0.114010305050275</v>
      </c>
    </row>
    <row r="91" customFormat="false" ht="13.8" hidden="false" customHeight="false" outlineLevel="0" collapsed="false">
      <c r="A91" s="0" t="n">
        <v>2013</v>
      </c>
      <c r="B91" s="0" t="n">
        <v>10</v>
      </c>
      <c r="C91" s="0" t="n">
        <v>2.33309966875844</v>
      </c>
      <c r="D91" s="0" t="n">
        <v>34.3359073353786</v>
      </c>
      <c r="E91" s="0" t="n">
        <v>0.3029810219513</v>
      </c>
      <c r="F91" s="0" t="n">
        <v>0.184966760691304</v>
      </c>
    </row>
    <row r="92" customFormat="false" ht="13.8" hidden="false" customHeight="false" outlineLevel="0" collapsed="false">
      <c r="A92" s="0" t="n">
        <v>2014</v>
      </c>
      <c r="B92" s="0" t="n">
        <v>10</v>
      </c>
      <c r="C92" s="0" t="n">
        <v>2.35503476353326</v>
      </c>
      <c r="D92" s="0" t="n">
        <v>34.8642539792335</v>
      </c>
      <c r="E92" s="0" t="n">
        <v>0.884397448425622</v>
      </c>
      <c r="F92" s="0" t="n">
        <v>0.407512608365284</v>
      </c>
    </row>
    <row r="93" customFormat="false" ht="13.8" hidden="false" customHeight="false" outlineLevel="0" collapsed="false">
      <c r="A93" s="0" t="n">
        <v>2015</v>
      </c>
      <c r="B93" s="0" t="n">
        <v>10</v>
      </c>
      <c r="C93" s="0" t="n">
        <v>2.40635093180063</v>
      </c>
      <c r="D93" s="0" t="n">
        <v>35.7598000344779</v>
      </c>
      <c r="E93" s="0" t="n">
        <v>0.638258958133462</v>
      </c>
      <c r="F93" s="0" t="n">
        <v>0.260349661892803</v>
      </c>
    </row>
    <row r="94" customFormat="false" ht="13.8" hidden="false" customHeight="false" outlineLevel="0" collapsed="false">
      <c r="A94" s="0" t="n">
        <v>2016</v>
      </c>
      <c r="B94" s="0" t="n">
        <v>10</v>
      </c>
      <c r="C94" s="0" t="n">
        <v>2.38212794437723</v>
      </c>
      <c r="D94" s="0" t="n">
        <v>35.3765249500932</v>
      </c>
      <c r="E94" s="0" t="n">
        <v>0.255556320580699</v>
      </c>
      <c r="F94" s="0" t="n">
        <v>0.140276726344766</v>
      </c>
    </row>
    <row r="95" customFormat="false" ht="13.8" hidden="false" customHeight="false" outlineLevel="0" collapsed="false">
      <c r="A95" s="0" t="n">
        <v>2017</v>
      </c>
      <c r="B95" s="0" t="n">
        <v>10</v>
      </c>
      <c r="C95" s="0" t="n">
        <v>2.4012559245828</v>
      </c>
      <c r="D95" s="0" t="n">
        <v>35.7070365011612</v>
      </c>
      <c r="E95" s="0" t="n">
        <v>0.0838893513355433</v>
      </c>
      <c r="F95" s="0" t="n">
        <v>0.0415339253312538</v>
      </c>
    </row>
    <row r="96" customFormat="false" ht="13.8" hidden="false" customHeight="false" outlineLevel="0" collapsed="false">
      <c r="A96" s="0" t="n">
        <v>2018</v>
      </c>
      <c r="B96" s="0" t="n">
        <v>10</v>
      </c>
      <c r="C96" s="0" t="n">
        <v>2.40420596419886</v>
      </c>
      <c r="D96" s="0" t="n">
        <v>35.8242761355616</v>
      </c>
      <c r="E96" s="0" t="n">
        <v>0.624168042080142</v>
      </c>
      <c r="F96" s="0" t="n">
        <v>0.166106369456844</v>
      </c>
      <c r="G96" s="0" t="n">
        <v>9.86464799677108</v>
      </c>
      <c r="H96" s="0" t="n">
        <v>22.3640220664583</v>
      </c>
    </row>
    <row r="97" customFormat="false" ht="13.8" hidden="false" customHeight="false" outlineLevel="0" collapsed="false">
      <c r="A97" s="0" t="n">
        <v>2019</v>
      </c>
      <c r="B97" s="0" t="n">
        <v>10</v>
      </c>
      <c r="C97" s="0" t="n">
        <v>2.444130843985</v>
      </c>
      <c r="D97" s="0" t="n">
        <v>36.5059157193058</v>
      </c>
      <c r="E97" s="0" t="n">
        <v>0.318650073472087</v>
      </c>
      <c r="F97" s="0" t="n">
        <v>0.218538417080652</v>
      </c>
    </row>
    <row r="98" customFormat="false" ht="13.8" hidden="false" customHeight="false" outlineLevel="0" collapsed="false">
      <c r="A98" s="0" t="n">
        <v>2020</v>
      </c>
      <c r="B98" s="0" t="n">
        <v>10</v>
      </c>
      <c r="C98" s="0" t="n">
        <v>2.46311798805475</v>
      </c>
      <c r="D98" s="0" t="n">
        <v>36.8477631420455</v>
      </c>
      <c r="E98" s="0" t="n">
        <v>0.335042651869583</v>
      </c>
      <c r="F98" s="0" t="n">
        <v>0.200171334538172</v>
      </c>
    </row>
    <row r="99" customFormat="false" ht="13.8" hidden="false" customHeight="false" outlineLevel="0" collapsed="false">
      <c r="A99" s="0" t="n">
        <v>2021</v>
      </c>
      <c r="B99" s="0" t="n">
        <v>10</v>
      </c>
      <c r="C99" s="0" t="n">
        <v>2.50413299314113</v>
      </c>
      <c r="D99" s="0" t="n">
        <v>37.5563627195982</v>
      </c>
      <c r="E99" s="0" t="n">
        <v>0.605597518911281</v>
      </c>
      <c r="F99" s="0" t="n">
        <v>0.277117713197676</v>
      </c>
    </row>
    <row r="100" customFormat="false" ht="13.8" hidden="false" customHeight="false" outlineLevel="0" collapsed="false">
      <c r="A100" s="0" t="n">
        <v>2022</v>
      </c>
      <c r="B100" s="0" t="n">
        <v>10</v>
      </c>
      <c r="C100" s="0" t="n">
        <v>2.51148049885901</v>
      </c>
      <c r="D100" s="0" t="n">
        <v>37.6559246530786</v>
      </c>
      <c r="E100" s="0" t="n">
        <v>0.674538672419475</v>
      </c>
      <c r="F100" s="0" t="n">
        <v>0.248758763538566</v>
      </c>
    </row>
    <row r="101" customFormat="false" ht="13.8" hidden="false" customHeight="false" outlineLevel="0" collapsed="false">
      <c r="A101" s="0" t="n">
        <v>2023</v>
      </c>
      <c r="B101" s="0" t="n">
        <v>10</v>
      </c>
      <c r="C101" s="0" t="n">
        <v>2.49759760326461</v>
      </c>
      <c r="D101" s="0" t="n">
        <v>37.638037086628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</row>
    <row r="2" customFormat="false" ht="13.8" hidden="false" customHeight="false" outlineLevel="0" collapsed="false">
      <c r="A2" s="0" t="n">
        <v>1999</v>
      </c>
      <c r="B2" s="0" t="n">
        <v>2</v>
      </c>
      <c r="C2" s="0" t="n">
        <v>1.59663643553644</v>
      </c>
      <c r="D2" s="0" t="n">
        <v>22.0532931319819</v>
      </c>
      <c r="E2" s="0" t="n">
        <v>0.615787531927431</v>
      </c>
      <c r="F2" s="0" t="n">
        <v>0.253266152051766</v>
      </c>
    </row>
    <row r="3" customFormat="false" ht="13.8" hidden="false" customHeight="false" outlineLevel="0" collapsed="false">
      <c r="A3" s="0" t="n">
        <v>2000</v>
      </c>
      <c r="B3" s="0" t="n">
        <v>2</v>
      </c>
      <c r="C3" s="0" t="n">
        <v>1.60089366645846</v>
      </c>
      <c r="D3" s="0" t="n">
        <v>22.1081803975571</v>
      </c>
      <c r="E3" s="0" t="n">
        <v>0.889701006645474</v>
      </c>
      <c r="F3" s="0" t="n">
        <v>0.192531449492809</v>
      </c>
    </row>
    <row r="4" customFormat="false" ht="13.8" hidden="false" customHeight="false" outlineLevel="0" collapsed="false">
      <c r="A4" s="0" t="n">
        <v>2001</v>
      </c>
      <c r="B4" s="0" t="n">
        <v>2</v>
      </c>
      <c r="C4" s="0" t="n">
        <v>1.45588139259619</v>
      </c>
      <c r="D4" s="0" t="n">
        <v>20.472236192389</v>
      </c>
      <c r="E4" s="0" t="n">
        <v>0.7791752066526</v>
      </c>
      <c r="F4" s="0" t="n">
        <v>0.142412086347672</v>
      </c>
    </row>
    <row r="5" customFormat="false" ht="13.8" hidden="false" customHeight="false" outlineLevel="0" collapsed="false">
      <c r="A5" s="0" t="n">
        <v>2002</v>
      </c>
      <c r="B5" s="0" t="n">
        <v>2</v>
      </c>
      <c r="C5" s="0" t="n">
        <v>1.38388963537222</v>
      </c>
      <c r="D5" s="0" t="n">
        <v>19.6553954064544</v>
      </c>
      <c r="E5" s="0" t="n">
        <v>0.784831419434566</v>
      </c>
      <c r="F5" s="0" t="n">
        <v>0.147890106047435</v>
      </c>
    </row>
    <row r="6" customFormat="false" ht="13.8" hidden="false" customHeight="false" outlineLevel="0" collapsed="false">
      <c r="A6" s="0" t="n">
        <v>2003</v>
      </c>
      <c r="B6" s="0" t="n">
        <v>2</v>
      </c>
      <c r="C6" s="0" t="n">
        <v>1.38639222011695</v>
      </c>
      <c r="D6" s="0" t="n">
        <v>19.7753096330299</v>
      </c>
      <c r="E6" s="0" t="n">
        <v>0.5431027468579</v>
      </c>
      <c r="F6" s="0" t="n">
        <v>0.353862004173921</v>
      </c>
    </row>
    <row r="7" customFormat="false" ht="13.8" hidden="false" customHeight="false" outlineLevel="0" collapsed="false">
      <c r="A7" s="0" t="n">
        <v>2004</v>
      </c>
      <c r="B7" s="0" t="n">
        <v>2</v>
      </c>
      <c r="C7" s="0" t="n">
        <v>1.40186523406891</v>
      </c>
      <c r="D7" s="0" t="n">
        <v>20.0947239942958</v>
      </c>
      <c r="E7" s="0" t="n">
        <v>1.26267082693002</v>
      </c>
      <c r="F7" s="0" t="n">
        <v>0.218266643989373</v>
      </c>
    </row>
    <row r="8" customFormat="false" ht="13.8" hidden="false" customHeight="false" outlineLevel="0" collapsed="false">
      <c r="A8" s="0" t="n">
        <v>2005</v>
      </c>
      <c r="B8" s="0" t="n">
        <v>2</v>
      </c>
      <c r="C8" s="0" t="n">
        <v>1.43071955515087</v>
      </c>
      <c r="D8" s="0" t="n">
        <v>20.5467739884723</v>
      </c>
      <c r="E8" s="0" t="n">
        <v>0.514800418990242</v>
      </c>
      <c r="F8" s="0" t="n">
        <v>0.140124787267636</v>
      </c>
      <c r="G8" s="0" t="n">
        <v>4.6964775</v>
      </c>
      <c r="H8" s="0" t="n">
        <v>4.36975125</v>
      </c>
    </row>
    <row r="9" customFormat="false" ht="13.8" hidden="false" customHeight="false" outlineLevel="0" collapsed="false">
      <c r="A9" s="0" t="n">
        <v>2006</v>
      </c>
      <c r="B9" s="0" t="n">
        <v>2</v>
      </c>
      <c r="C9" s="0" t="n">
        <v>1.27833218621893</v>
      </c>
      <c r="D9" s="0" t="n">
        <v>18.7733669544277</v>
      </c>
      <c r="E9" s="0" t="n">
        <v>0.803284282036786</v>
      </c>
      <c r="F9" s="0" t="n">
        <v>0.111839480152216</v>
      </c>
    </row>
    <row r="10" customFormat="false" ht="13.8" hidden="false" customHeight="false" outlineLevel="0" collapsed="false">
      <c r="A10" s="0" t="n">
        <v>2007</v>
      </c>
      <c r="B10" s="0" t="n">
        <v>2</v>
      </c>
      <c r="C10" s="0" t="n">
        <v>1.26540561602876</v>
      </c>
      <c r="D10" s="0" t="n">
        <v>18.6195063591786</v>
      </c>
      <c r="E10" s="0" t="n">
        <v>0.678264968389069</v>
      </c>
      <c r="F10" s="0" t="n">
        <v>0.133706387874285</v>
      </c>
    </row>
    <row r="11" customFormat="false" ht="13.8" hidden="false" customHeight="false" outlineLevel="0" collapsed="false">
      <c r="A11" s="0" t="n">
        <v>2008</v>
      </c>
      <c r="B11" s="0" t="n">
        <v>2</v>
      </c>
      <c r="C11" s="0" t="n">
        <v>1.29404016382216</v>
      </c>
      <c r="D11" s="0" t="n">
        <v>19.0808551456023</v>
      </c>
      <c r="E11" s="0" t="n">
        <v>0.433474285885324</v>
      </c>
      <c r="F11" s="0" t="n">
        <v>0.305315415800156</v>
      </c>
    </row>
    <row r="12" customFormat="false" ht="13.8" hidden="false" customHeight="false" outlineLevel="0" collapsed="false">
      <c r="A12" s="0" t="n">
        <v>2009</v>
      </c>
      <c r="B12" s="0" t="n">
        <v>2</v>
      </c>
      <c r="C12" s="0" t="n">
        <v>1.36349708378574</v>
      </c>
      <c r="D12" s="0" t="n">
        <v>20.0077300642521</v>
      </c>
    </row>
    <row r="13" customFormat="false" ht="13.8" hidden="false" customHeight="false" outlineLevel="0" collapsed="false">
      <c r="A13" s="0" t="n">
        <v>2010</v>
      </c>
      <c r="B13" s="0" t="n">
        <v>2</v>
      </c>
      <c r="C13" s="0" t="n">
        <v>1.35754430473596</v>
      </c>
      <c r="D13" s="0" t="n">
        <v>20.082750200961</v>
      </c>
      <c r="E13" s="0" t="n">
        <v>0.788624909510893</v>
      </c>
      <c r="F13" s="0" t="n">
        <v>0.260308597277362</v>
      </c>
    </row>
    <row r="14" customFormat="false" ht="13.8" hidden="false" customHeight="false" outlineLevel="0" collapsed="false">
      <c r="A14" s="0" t="n">
        <v>2011</v>
      </c>
      <c r="B14" s="0" t="n">
        <v>2</v>
      </c>
      <c r="C14" s="0" t="n">
        <v>1.36807758141092</v>
      </c>
      <c r="D14" s="0" t="n">
        <v>20.242059209117</v>
      </c>
      <c r="E14" s="0" t="n">
        <v>1.81860374561228</v>
      </c>
      <c r="F14" s="0" t="n">
        <v>0.94199329141782</v>
      </c>
    </row>
    <row r="15" customFormat="false" ht="13.8" hidden="false" customHeight="false" outlineLevel="0" collapsed="false">
      <c r="A15" s="0" t="n">
        <v>2012</v>
      </c>
      <c r="B15" s="0" t="n">
        <v>2</v>
      </c>
      <c r="C15" s="0" t="n">
        <v>1.3745805562559</v>
      </c>
      <c r="D15" s="0" t="n">
        <v>20.3574239968766</v>
      </c>
      <c r="E15" s="0" t="n">
        <v>0.158097526443307</v>
      </c>
      <c r="F15" s="0" t="n">
        <v>0.148961892510433</v>
      </c>
    </row>
    <row r="16" customFormat="false" ht="13.8" hidden="false" customHeight="false" outlineLevel="0" collapsed="false">
      <c r="A16" s="0" t="n">
        <v>2013</v>
      </c>
      <c r="B16" s="0" t="n">
        <v>2</v>
      </c>
      <c r="C16" s="0" t="n">
        <v>1.3994268734385</v>
      </c>
      <c r="D16" s="0" t="n">
        <v>20.7544203383048</v>
      </c>
      <c r="E16" s="0" t="n">
        <v>0.690620636437772</v>
      </c>
      <c r="F16" s="0" t="n">
        <v>0.482161761602978</v>
      </c>
    </row>
    <row r="17" customFormat="false" ht="13.8" hidden="false" customHeight="false" outlineLevel="0" collapsed="false">
      <c r="A17" s="0" t="n">
        <v>2014</v>
      </c>
      <c r="B17" s="0" t="n">
        <v>2</v>
      </c>
      <c r="C17" s="0" t="n">
        <v>1.44010707607104</v>
      </c>
      <c r="D17" s="0" t="n">
        <v>21.3329373665066</v>
      </c>
      <c r="E17" s="0" t="n">
        <v>1.46237766604908</v>
      </c>
      <c r="F17" s="0" t="n">
        <v>0.910460014777617</v>
      </c>
    </row>
    <row r="18" customFormat="false" ht="13.8" hidden="false" customHeight="false" outlineLevel="0" collapsed="false">
      <c r="A18" s="0" t="n">
        <v>2015</v>
      </c>
      <c r="B18" s="0" t="n">
        <v>2</v>
      </c>
      <c r="C18" s="0" t="n">
        <v>1.46798031326436</v>
      </c>
      <c r="D18" s="0" t="n">
        <v>21.75364312809</v>
      </c>
      <c r="E18" s="0" t="n">
        <v>0.733904240439042</v>
      </c>
      <c r="F18" s="0" t="n">
        <v>0.297841655789984</v>
      </c>
    </row>
    <row r="19" customFormat="false" ht="13.8" hidden="false" customHeight="false" outlineLevel="0" collapsed="false">
      <c r="A19" s="0" t="n">
        <v>2016</v>
      </c>
      <c r="B19" s="0" t="n">
        <v>2</v>
      </c>
      <c r="C19" s="0" t="n">
        <v>1.46113668346939</v>
      </c>
      <c r="D19" s="0" t="n">
        <v>21.7106687171774</v>
      </c>
      <c r="E19" s="0" t="n">
        <v>0.515574427055143</v>
      </c>
      <c r="F19" s="0" t="n">
        <v>0.22355576645811</v>
      </c>
    </row>
    <row r="20" customFormat="false" ht="13.8" hidden="false" customHeight="false" outlineLevel="0" collapsed="false">
      <c r="A20" s="0" t="n">
        <v>2017</v>
      </c>
      <c r="B20" s="0" t="n">
        <v>2</v>
      </c>
      <c r="C20" s="0" t="n">
        <v>1.46988298320859</v>
      </c>
      <c r="D20" s="0" t="n">
        <v>21.8402054381908</v>
      </c>
      <c r="E20" s="0" t="n">
        <v>0.211278684968486</v>
      </c>
      <c r="F20" s="0" t="n">
        <v>0.0933286714556936</v>
      </c>
    </row>
    <row r="21" customFormat="false" ht="13.8" hidden="false" customHeight="false" outlineLevel="0" collapsed="false">
      <c r="A21" s="0" t="n">
        <v>2018</v>
      </c>
      <c r="B21" s="0" t="n">
        <v>2</v>
      </c>
      <c r="C21" s="0" t="n">
        <v>1.48488046912928</v>
      </c>
      <c r="D21" s="0" t="n">
        <v>22.0615877816642</v>
      </c>
      <c r="E21" s="0" t="n">
        <v>0.675790962853688</v>
      </c>
      <c r="F21" s="0" t="n">
        <v>0.295492327527678</v>
      </c>
      <c r="G21" s="0" t="n">
        <v>5.85209686116186</v>
      </c>
      <c r="H21" s="0" t="n">
        <v>10.4395904966679</v>
      </c>
    </row>
    <row r="22" customFormat="false" ht="13.8" hidden="false" customHeight="false" outlineLevel="0" collapsed="false">
      <c r="A22" s="0" t="n">
        <v>2019</v>
      </c>
      <c r="B22" s="0" t="n">
        <v>2</v>
      </c>
      <c r="C22" s="0" t="n">
        <v>1.43228365312267</v>
      </c>
      <c r="D22" s="0" t="n">
        <v>21.2566618383417</v>
      </c>
      <c r="E22" s="0" t="n">
        <v>0.502127100125385</v>
      </c>
      <c r="F22" s="0" t="n">
        <v>0.330118443526221</v>
      </c>
    </row>
    <row r="23" customFormat="false" ht="13.8" hidden="false" customHeight="false" outlineLevel="0" collapsed="false">
      <c r="A23" s="0" t="n">
        <v>2020</v>
      </c>
      <c r="B23" s="0" t="n">
        <v>2</v>
      </c>
      <c r="C23" s="0" t="n">
        <v>1.44727125199783</v>
      </c>
      <c r="D23" s="0" t="n">
        <v>21.495602192773</v>
      </c>
      <c r="E23" s="0" t="n">
        <v>0.535426458082375</v>
      </c>
      <c r="F23" s="0" t="n">
        <v>0.284331397310058</v>
      </c>
    </row>
    <row r="24" customFormat="false" ht="13.8" hidden="false" customHeight="false" outlineLevel="0" collapsed="false">
      <c r="A24" s="0" t="n">
        <v>2021</v>
      </c>
      <c r="B24" s="0" t="n">
        <v>2</v>
      </c>
      <c r="C24" s="0" t="n">
        <v>1.4644471490756</v>
      </c>
      <c r="D24" s="0" t="n">
        <v>21.854494963716</v>
      </c>
      <c r="E24" s="0" t="n">
        <v>0.686825837810195</v>
      </c>
      <c r="F24" s="0" t="n">
        <v>0.333490304727392</v>
      </c>
    </row>
    <row r="25" customFormat="false" ht="13.8" hidden="false" customHeight="false" outlineLevel="0" collapsed="false">
      <c r="A25" s="0" t="n">
        <v>2022</v>
      </c>
      <c r="B25" s="0" t="n">
        <v>2</v>
      </c>
      <c r="C25" s="0" t="n">
        <v>1.44891070660855</v>
      </c>
      <c r="D25" s="0" t="n">
        <v>21.7455143690425</v>
      </c>
      <c r="E25" s="0" t="n">
        <v>0.94529199700297</v>
      </c>
      <c r="F25" s="0" t="n">
        <v>0.290890141065591</v>
      </c>
    </row>
    <row r="26" customFormat="false" ht="13.8" hidden="false" customHeight="false" outlineLevel="0" collapsed="false">
      <c r="A26" s="0" t="n">
        <v>2023</v>
      </c>
      <c r="B26" s="0" t="n">
        <v>2</v>
      </c>
      <c r="C26" s="0" t="n">
        <v>1.42012698984135</v>
      </c>
      <c r="D26" s="0" t="n">
        <v>21.5303407358878</v>
      </c>
    </row>
    <row r="27" customFormat="false" ht="13.8" hidden="false" customHeight="false" outlineLevel="0" collapsed="false">
      <c r="A27" s="0" t="n">
        <v>1999</v>
      </c>
      <c r="B27" s="0" t="n">
        <v>3</v>
      </c>
      <c r="C27" s="0" t="n">
        <v>4.91545650827675</v>
      </c>
      <c r="D27" s="0" t="n">
        <v>73.9858496790064</v>
      </c>
      <c r="E27" s="0" t="n">
        <v>1.03859129350264</v>
      </c>
      <c r="F27" s="0" t="n">
        <v>0.397207600449695</v>
      </c>
    </row>
    <row r="28" customFormat="false" ht="13.8" hidden="false" customHeight="false" outlineLevel="0" collapsed="false">
      <c r="A28" s="0" t="n">
        <v>2000</v>
      </c>
      <c r="B28" s="0" t="n">
        <v>3</v>
      </c>
      <c r="C28" s="0" t="n">
        <v>4.93516461854768</v>
      </c>
      <c r="D28" s="0" t="n">
        <v>74.4970097416103</v>
      </c>
      <c r="E28" s="0" t="n">
        <v>1.64129685999653</v>
      </c>
      <c r="F28" s="0" t="n">
        <v>0.46982026525482</v>
      </c>
    </row>
    <row r="29" customFormat="false" ht="13.8" hidden="false" customHeight="false" outlineLevel="0" collapsed="false">
      <c r="A29" s="0" t="n">
        <v>2001</v>
      </c>
      <c r="B29" s="0" t="n">
        <v>3</v>
      </c>
      <c r="C29" s="0" t="n">
        <v>4.9540138258364</v>
      </c>
      <c r="D29" s="0" t="n">
        <v>75.0949175217406</v>
      </c>
      <c r="E29" s="0" t="n">
        <v>0.703939071069317</v>
      </c>
      <c r="F29" s="0" t="n">
        <v>0.193241867339929</v>
      </c>
    </row>
    <row r="30" customFormat="false" ht="13.8" hidden="false" customHeight="false" outlineLevel="0" collapsed="false">
      <c r="A30" s="0" t="n">
        <v>2002</v>
      </c>
      <c r="B30" s="0" t="n">
        <v>3</v>
      </c>
      <c r="C30" s="0" t="n">
        <v>4.90998013915358</v>
      </c>
      <c r="D30" s="0" t="n">
        <v>74.8605434512606</v>
      </c>
      <c r="E30" s="0" t="n">
        <v>1.27533989300331</v>
      </c>
      <c r="F30" s="0" t="n">
        <v>0.294975345632237</v>
      </c>
    </row>
    <row r="31" customFormat="false" ht="13.8" hidden="false" customHeight="false" outlineLevel="0" collapsed="false">
      <c r="A31" s="0" t="n">
        <v>2003</v>
      </c>
      <c r="B31" s="0" t="n">
        <v>3</v>
      </c>
      <c r="C31" s="0" t="n">
        <v>4.88091477246125</v>
      </c>
      <c r="D31" s="0" t="n">
        <v>74.7886165343521</v>
      </c>
      <c r="E31" s="0" t="n">
        <v>0.990555958618655</v>
      </c>
      <c r="F31" s="0" t="n">
        <v>0.682945619391042</v>
      </c>
    </row>
    <row r="32" customFormat="false" ht="13.8" hidden="false" customHeight="false" outlineLevel="0" collapsed="false">
      <c r="A32" s="0" t="n">
        <v>2004</v>
      </c>
      <c r="B32" s="0" t="n">
        <v>3</v>
      </c>
      <c r="C32" s="0" t="n">
        <v>4.92136206550764</v>
      </c>
      <c r="D32" s="0" t="n">
        <v>76.0500397603572</v>
      </c>
      <c r="E32" s="0" t="n">
        <v>1.38132371160435</v>
      </c>
      <c r="F32" s="0" t="n">
        <v>0.41474029656447</v>
      </c>
    </row>
    <row r="33" customFormat="false" ht="13.8" hidden="false" customHeight="false" outlineLevel="0" collapsed="false">
      <c r="A33" s="0" t="n">
        <v>2005</v>
      </c>
      <c r="B33" s="0" t="n">
        <v>3</v>
      </c>
      <c r="C33" s="0" t="n">
        <v>4.95449440474088</v>
      </c>
      <c r="D33" s="0" t="n">
        <v>77.1046761327898</v>
      </c>
      <c r="E33" s="0" t="n">
        <v>1.14380955546898</v>
      </c>
      <c r="F33" s="0" t="n">
        <v>0.296289413326333</v>
      </c>
      <c r="G33" s="0" t="n">
        <v>6.244605</v>
      </c>
      <c r="H33" s="0" t="n">
        <v>6.12965625</v>
      </c>
    </row>
    <row r="34" customFormat="false" ht="13.8" hidden="false" customHeight="false" outlineLevel="0" collapsed="false">
      <c r="A34" s="0" t="n">
        <v>2006</v>
      </c>
      <c r="B34" s="0" t="n">
        <v>3</v>
      </c>
      <c r="C34" s="0" t="n">
        <v>4.96103888762537</v>
      </c>
      <c r="D34" s="0" t="n">
        <v>77.5502234098102</v>
      </c>
      <c r="E34" s="0" t="n">
        <v>1.20054604774283</v>
      </c>
      <c r="F34" s="0" t="n">
        <v>0.212299955365868</v>
      </c>
    </row>
    <row r="35" customFormat="false" ht="13.8" hidden="false" customHeight="false" outlineLevel="0" collapsed="false">
      <c r="A35" s="0" t="n">
        <v>2007</v>
      </c>
      <c r="B35" s="0" t="n">
        <v>3</v>
      </c>
      <c r="C35" s="0" t="n">
        <v>4.89432243591281</v>
      </c>
      <c r="D35" s="0" t="n">
        <v>76.776550528581</v>
      </c>
      <c r="E35" s="0" t="n">
        <v>1.06537532062853</v>
      </c>
      <c r="F35" s="0" t="n">
        <v>0.298868271175997</v>
      </c>
    </row>
    <row r="36" customFormat="false" ht="13.8" hidden="false" customHeight="false" outlineLevel="0" collapsed="false">
      <c r="A36" s="0" t="n">
        <v>2008</v>
      </c>
      <c r="B36" s="0" t="n">
        <v>3</v>
      </c>
      <c r="C36" s="0" t="n">
        <v>4.91572564722716</v>
      </c>
      <c r="D36" s="0" t="n">
        <v>77.2320675239997</v>
      </c>
      <c r="E36" s="0" t="n">
        <v>0.783368459136073</v>
      </c>
      <c r="F36" s="0" t="n">
        <v>0.544147219202135</v>
      </c>
    </row>
    <row r="37" customFormat="false" ht="13.8" hidden="false" customHeight="false" outlineLevel="0" collapsed="false">
      <c r="A37" s="0" t="n">
        <v>2009</v>
      </c>
      <c r="B37" s="0" t="n">
        <v>3</v>
      </c>
      <c r="C37" s="0" t="n">
        <v>4.94380247556966</v>
      </c>
      <c r="D37" s="0" t="n">
        <v>78.1629823232362</v>
      </c>
    </row>
    <row r="38" customFormat="false" ht="13.8" hidden="false" customHeight="false" outlineLevel="0" collapsed="false">
      <c r="A38" s="0" t="n">
        <v>2010</v>
      </c>
      <c r="B38" s="0" t="n">
        <v>3</v>
      </c>
      <c r="C38" s="0" t="n">
        <v>4.98781394229316</v>
      </c>
      <c r="D38" s="0" t="n">
        <v>79.5467092889509</v>
      </c>
      <c r="E38" s="0" t="n">
        <v>0.592286281311615</v>
      </c>
      <c r="F38" s="0" t="n">
        <v>0.202982394122417</v>
      </c>
    </row>
    <row r="39" customFormat="false" ht="13.8" hidden="false" customHeight="false" outlineLevel="0" collapsed="false">
      <c r="A39" s="0" t="n">
        <v>2011</v>
      </c>
      <c r="B39" s="0" t="n">
        <v>3</v>
      </c>
      <c r="C39" s="0" t="n">
        <v>4.96574748591102</v>
      </c>
      <c r="D39" s="0" t="n">
        <v>79.4965207790047</v>
      </c>
      <c r="E39" s="0" t="n">
        <v>2.80649157785207</v>
      </c>
      <c r="F39" s="0" t="n">
        <v>1.27781790481606</v>
      </c>
    </row>
    <row r="40" customFormat="false" ht="13.8" hidden="false" customHeight="false" outlineLevel="0" collapsed="false">
      <c r="A40" s="0" t="n">
        <v>2012</v>
      </c>
      <c r="B40" s="0" t="n">
        <v>3</v>
      </c>
      <c r="C40" s="0" t="n">
        <v>4.94496681151556</v>
      </c>
      <c r="D40" s="0" t="n">
        <v>79.492160701638</v>
      </c>
      <c r="E40" s="0" t="n">
        <v>0.247062173528082</v>
      </c>
      <c r="F40" s="0" t="n">
        <v>0.237015298060139</v>
      </c>
    </row>
    <row r="41" customFormat="false" ht="13.8" hidden="false" customHeight="false" outlineLevel="0" collapsed="false">
      <c r="A41" s="0" t="n">
        <v>2013</v>
      </c>
      <c r="B41" s="0" t="n">
        <v>3</v>
      </c>
      <c r="C41" s="0" t="n">
        <v>4.94560571334034</v>
      </c>
      <c r="D41" s="0" t="n">
        <v>79.8162535795939</v>
      </c>
      <c r="E41" s="0" t="n">
        <v>1.01691978676733</v>
      </c>
      <c r="F41" s="0" t="n">
        <v>0.480269343310999</v>
      </c>
    </row>
    <row r="42" customFormat="false" ht="13.8" hidden="false" customHeight="false" outlineLevel="0" collapsed="false">
      <c r="A42" s="0" t="n">
        <v>2014</v>
      </c>
      <c r="B42" s="0" t="n">
        <v>3</v>
      </c>
      <c r="C42" s="0" t="n">
        <v>4.96684111437751</v>
      </c>
      <c r="D42" s="0" t="n">
        <v>80.3393207258004</v>
      </c>
      <c r="E42" s="0" t="n">
        <v>1.84201161071659</v>
      </c>
      <c r="F42" s="0" t="n">
        <v>1.10890300898177</v>
      </c>
    </row>
    <row r="43" customFormat="false" ht="13.8" hidden="false" customHeight="false" outlineLevel="0" collapsed="false">
      <c r="A43" s="0" t="n">
        <v>2015</v>
      </c>
      <c r="B43" s="0" t="n">
        <v>3</v>
      </c>
      <c r="C43" s="0" t="n">
        <v>4.93622162379557</v>
      </c>
      <c r="D43" s="0" t="n">
        <v>80.4658106900609</v>
      </c>
      <c r="E43" s="0" t="n">
        <v>0.860424789509342</v>
      </c>
      <c r="F43" s="0" t="n">
        <v>0.318332898894796</v>
      </c>
    </row>
    <row r="44" customFormat="false" ht="13.8" hidden="false" customHeight="false" outlineLevel="0" collapsed="false">
      <c r="A44" s="0" t="n">
        <v>2016</v>
      </c>
      <c r="B44" s="0" t="n">
        <v>3</v>
      </c>
      <c r="C44" s="0" t="n">
        <v>4.92621813453788</v>
      </c>
      <c r="D44" s="0" t="n">
        <v>80.5167908840175</v>
      </c>
      <c r="E44" s="0" t="n">
        <v>0.36685795126343</v>
      </c>
      <c r="F44" s="0" t="n">
        <v>0.122959191376141</v>
      </c>
    </row>
    <row r="45" customFormat="false" ht="13.8" hidden="false" customHeight="false" outlineLevel="0" collapsed="false">
      <c r="A45" s="0" t="n">
        <v>2017</v>
      </c>
      <c r="B45" s="0" t="n">
        <v>3</v>
      </c>
      <c r="C45" s="0" t="n">
        <v>4.9078235254701</v>
      </c>
      <c r="D45" s="0" t="n">
        <v>80.6506425109051</v>
      </c>
      <c r="E45" s="0" t="n">
        <v>0.328947352166256</v>
      </c>
      <c r="F45" s="0" t="n">
        <v>0.0471656440202374</v>
      </c>
    </row>
    <row r="46" customFormat="false" ht="13.8" hidden="false" customHeight="false" outlineLevel="0" collapsed="false">
      <c r="A46" s="0" t="n">
        <v>2018</v>
      </c>
      <c r="B46" s="0" t="n">
        <v>3</v>
      </c>
      <c r="C46" s="0" t="n">
        <v>4.87681428617804</v>
      </c>
      <c r="D46" s="0" t="n">
        <v>80.5026154438623</v>
      </c>
      <c r="E46" s="0" t="n">
        <v>0.877972461783759</v>
      </c>
      <c r="F46" s="0" t="n">
        <v>0.375141056131877</v>
      </c>
      <c r="G46" s="0" t="n">
        <v>9.92325443651532</v>
      </c>
      <c r="H46" s="0" t="n">
        <v>9.21163403389068</v>
      </c>
    </row>
    <row r="47" customFormat="false" ht="13.8" hidden="false" customHeight="false" outlineLevel="0" collapsed="false">
      <c r="A47" s="0" t="n">
        <v>2019</v>
      </c>
      <c r="B47" s="0" t="n">
        <v>3</v>
      </c>
      <c r="C47" s="0" t="n">
        <v>4.87960344854239</v>
      </c>
      <c r="D47" s="0" t="n">
        <v>80.7600515313943</v>
      </c>
      <c r="E47" s="0" t="n">
        <v>0.717800336378106</v>
      </c>
      <c r="F47" s="0" t="n">
        <v>0.27390098498817</v>
      </c>
    </row>
    <row r="48" customFormat="false" ht="13.8" hidden="false" customHeight="false" outlineLevel="0" collapsed="false">
      <c r="A48" s="0" t="n">
        <v>2020</v>
      </c>
      <c r="B48" s="0" t="n">
        <v>3</v>
      </c>
      <c r="C48" s="0" t="n">
        <v>4.6551609155047</v>
      </c>
      <c r="D48" s="0" t="n">
        <v>77.5625480353279</v>
      </c>
      <c r="E48" s="0" t="n">
        <v>0.639816134122019</v>
      </c>
      <c r="F48" s="0" t="n">
        <v>0.242723465419109</v>
      </c>
    </row>
    <row r="49" customFormat="false" ht="13.8" hidden="false" customHeight="false" outlineLevel="0" collapsed="false">
      <c r="A49" s="0" t="n">
        <v>2021</v>
      </c>
      <c r="B49" s="0" t="n">
        <v>3</v>
      </c>
      <c r="C49" s="0" t="n">
        <v>4.69593507317945</v>
      </c>
      <c r="D49" s="0" t="n">
        <v>78.584982513273</v>
      </c>
      <c r="E49" s="0" t="n">
        <v>0.819442054790884</v>
      </c>
      <c r="F49" s="0" t="n">
        <v>0.129216656586123</v>
      </c>
    </row>
    <row r="50" customFormat="false" ht="13.8" hidden="false" customHeight="false" outlineLevel="0" collapsed="false">
      <c r="A50" s="0" t="n">
        <v>2022</v>
      </c>
      <c r="B50" s="0" t="n">
        <v>3</v>
      </c>
      <c r="C50" s="0" t="n">
        <v>4.67855951296862</v>
      </c>
      <c r="D50" s="0" t="n">
        <v>78.3939890313551</v>
      </c>
      <c r="E50" s="0" t="n">
        <v>0.848819630125991</v>
      </c>
      <c r="F50" s="0" t="n">
        <v>0.305090244825491</v>
      </c>
    </row>
    <row r="51" customFormat="false" ht="13.8" hidden="false" customHeight="false" outlineLevel="0" collapsed="false">
      <c r="A51" s="0" t="n">
        <v>2023</v>
      </c>
      <c r="B51" s="0" t="n">
        <v>3</v>
      </c>
      <c r="C51" s="0" t="n">
        <v>4.68033271452897</v>
      </c>
      <c r="D51" s="0" t="n">
        <v>78.8252886717956</v>
      </c>
    </row>
    <row r="52" customFormat="false" ht="13.8" hidden="false" customHeight="false" outlineLevel="0" collapsed="false">
      <c r="A52" s="0" t="n">
        <v>1999</v>
      </c>
      <c r="B52" s="0" t="n">
        <v>4</v>
      </c>
      <c r="C52" s="0" t="n">
        <v>4.05605791849847</v>
      </c>
      <c r="D52" s="0" t="n">
        <v>57.3766204330931</v>
      </c>
      <c r="E52" s="0" t="n">
        <v>0.873847495757738</v>
      </c>
      <c r="F52" s="0" t="n">
        <v>0.357044554404714</v>
      </c>
    </row>
    <row r="53" customFormat="false" ht="13.8" hidden="false" customHeight="false" outlineLevel="0" collapsed="false">
      <c r="A53" s="0" t="n">
        <v>2000</v>
      </c>
      <c r="B53" s="0" t="n">
        <v>4</v>
      </c>
      <c r="C53" s="0" t="n">
        <v>4.07403046246748</v>
      </c>
      <c r="D53" s="0" t="n">
        <v>57.757278734415</v>
      </c>
      <c r="E53" s="0" t="n">
        <v>1.44970009439266</v>
      </c>
      <c r="F53" s="0" t="n">
        <v>0.361335764184093</v>
      </c>
    </row>
    <row r="54" customFormat="false" ht="13.8" hidden="false" customHeight="false" outlineLevel="0" collapsed="false">
      <c r="A54" s="0" t="n">
        <v>2001</v>
      </c>
      <c r="B54" s="0" t="n">
        <v>4</v>
      </c>
      <c r="C54" s="0" t="n">
        <v>4.09898164199035</v>
      </c>
      <c r="D54" s="0" t="n">
        <v>58.2860663368208</v>
      </c>
      <c r="E54" s="0" t="n">
        <v>0.839037500727004</v>
      </c>
      <c r="F54" s="0" t="n">
        <v>0.179452369475008</v>
      </c>
    </row>
    <row r="55" customFormat="false" ht="13.8" hidden="false" customHeight="false" outlineLevel="0" collapsed="false">
      <c r="A55" s="0" t="n">
        <v>2002</v>
      </c>
      <c r="B55" s="0" t="n">
        <v>4</v>
      </c>
      <c r="C55" s="0" t="n">
        <v>4.05540396933881</v>
      </c>
      <c r="D55" s="0" t="n">
        <v>57.9433434885792</v>
      </c>
      <c r="E55" s="0" t="n">
        <v>1.31099529748753</v>
      </c>
      <c r="F55" s="0" t="n">
        <v>0.221831052609609</v>
      </c>
    </row>
    <row r="56" customFormat="false" ht="13.8" hidden="false" customHeight="false" outlineLevel="0" collapsed="false">
      <c r="A56" s="0" t="n">
        <v>2003</v>
      </c>
      <c r="B56" s="0" t="n">
        <v>4</v>
      </c>
      <c r="C56" s="0" t="n">
        <v>4.07462791231808</v>
      </c>
      <c r="D56" s="0" t="n">
        <v>58.3675840198518</v>
      </c>
      <c r="E56" s="0" t="n">
        <v>1.04591029363375</v>
      </c>
      <c r="F56" s="0" t="n">
        <v>0.239891270480343</v>
      </c>
    </row>
    <row r="57" customFormat="false" ht="13.8" hidden="false" customHeight="false" outlineLevel="0" collapsed="false">
      <c r="A57" s="0" t="n">
        <v>2004</v>
      </c>
      <c r="B57" s="0" t="n">
        <v>4</v>
      </c>
      <c r="C57" s="0" t="n">
        <v>4.13256098101494</v>
      </c>
      <c r="D57" s="0" t="n">
        <v>59.567181033075</v>
      </c>
      <c r="E57" s="0" t="n">
        <v>1.12451038734525</v>
      </c>
      <c r="F57" s="0" t="n">
        <v>0.248991189261959</v>
      </c>
    </row>
    <row r="58" customFormat="false" ht="13.8" hidden="false" customHeight="false" outlineLevel="0" collapsed="false">
      <c r="A58" s="0" t="n">
        <v>2005</v>
      </c>
      <c r="B58" s="0" t="n">
        <v>4</v>
      </c>
      <c r="C58" s="0" t="n">
        <v>4.17994147295401</v>
      </c>
      <c r="D58" s="0" t="n">
        <v>60.5018718164469</v>
      </c>
      <c r="E58" s="0" t="n">
        <v>0.92882243625548</v>
      </c>
      <c r="F58" s="0" t="n">
        <v>0.23454465754999</v>
      </c>
      <c r="G58" s="0" t="n">
        <v>3.94166625</v>
      </c>
      <c r="H58" s="0" t="n">
        <v>3.9965925</v>
      </c>
    </row>
    <row r="59" customFormat="false" ht="13.8" hidden="false" customHeight="false" outlineLevel="0" collapsed="false">
      <c r="A59" s="0" t="n">
        <v>2006</v>
      </c>
      <c r="B59" s="0" t="n">
        <v>4</v>
      </c>
      <c r="C59" s="0" t="n">
        <v>4.19204457410374</v>
      </c>
      <c r="D59" s="0" t="n">
        <v>60.8265460122047</v>
      </c>
      <c r="E59" s="0" t="n">
        <v>1.19505144104035</v>
      </c>
      <c r="F59" s="0" t="n">
        <v>0.199676692579457</v>
      </c>
    </row>
    <row r="60" customFormat="false" ht="13.8" hidden="false" customHeight="false" outlineLevel="0" collapsed="false">
      <c r="A60" s="0" t="n">
        <v>2007</v>
      </c>
      <c r="B60" s="0" t="n">
        <v>4</v>
      </c>
      <c r="C60" s="0" t="n">
        <v>4.04186187577244</v>
      </c>
      <c r="D60" s="0" t="n">
        <v>58.6759295748624</v>
      </c>
      <c r="E60" s="0" t="n">
        <v>1.12188216215784</v>
      </c>
      <c r="F60" s="0" t="n">
        <v>0.210702541825232</v>
      </c>
    </row>
    <row r="61" customFormat="false" ht="13.8" hidden="false" customHeight="false" outlineLevel="0" collapsed="false">
      <c r="A61" s="0" t="n">
        <v>2008</v>
      </c>
      <c r="B61" s="0" t="n">
        <v>4</v>
      </c>
      <c r="C61" s="0" t="n">
        <v>4.05864922922586</v>
      </c>
      <c r="D61" s="0" t="n">
        <v>59.1173989745954</v>
      </c>
      <c r="E61" s="0" t="n">
        <v>0.767446007515259</v>
      </c>
      <c r="F61" s="0" t="n">
        <v>0.394877342075898</v>
      </c>
    </row>
    <row r="62" customFormat="false" ht="13.8" hidden="false" customHeight="false" outlineLevel="0" collapsed="false">
      <c r="A62" s="0" t="n">
        <v>2009</v>
      </c>
      <c r="B62" s="0" t="n">
        <v>4</v>
      </c>
      <c r="C62" s="0" t="n">
        <v>4.08687474094508</v>
      </c>
      <c r="D62" s="0" t="n">
        <v>59.7071694801791</v>
      </c>
    </row>
    <row r="63" customFormat="false" ht="13.8" hidden="false" customHeight="false" outlineLevel="0" collapsed="false">
      <c r="A63" s="0" t="n">
        <v>2010</v>
      </c>
      <c r="B63" s="0" t="n">
        <v>4</v>
      </c>
      <c r="C63" s="0" t="n">
        <v>4.12772809796856</v>
      </c>
      <c r="D63" s="0" t="n">
        <v>60.5651243253715</v>
      </c>
      <c r="E63" s="0" t="n">
        <v>0.529136579357166</v>
      </c>
      <c r="F63" s="0" t="n">
        <v>0.190498751028504</v>
      </c>
    </row>
    <row r="64" customFormat="false" ht="13.8" hidden="false" customHeight="false" outlineLevel="0" collapsed="false">
      <c r="A64" s="0" t="n">
        <v>2011</v>
      </c>
      <c r="B64" s="0" t="n">
        <v>4</v>
      </c>
      <c r="C64" s="0" t="n">
        <v>4.11443095675075</v>
      </c>
      <c r="D64" s="0" t="n">
        <v>60.6702630190146</v>
      </c>
      <c r="E64" s="0" t="n">
        <v>2.77189157447467</v>
      </c>
      <c r="F64" s="0" t="n">
        <v>1.37162317468732</v>
      </c>
    </row>
    <row r="65" customFormat="false" ht="13.8" hidden="false" customHeight="false" outlineLevel="0" collapsed="false">
      <c r="A65" s="0" t="n">
        <v>2012</v>
      </c>
      <c r="B65" s="0" t="n">
        <v>4</v>
      </c>
      <c r="C65" s="0" t="n">
        <v>4.08611814973654</v>
      </c>
      <c r="D65" s="0" t="n">
        <v>60.5210241269298</v>
      </c>
      <c r="E65" s="0" t="n">
        <v>0.248986770181595</v>
      </c>
      <c r="F65" s="0" t="n">
        <v>0.355072041508902</v>
      </c>
    </row>
    <row r="66" customFormat="false" ht="13.8" hidden="false" customHeight="false" outlineLevel="0" collapsed="false">
      <c r="A66" s="0" t="n">
        <v>2013</v>
      </c>
      <c r="B66" s="0" t="n">
        <v>4</v>
      </c>
      <c r="C66" s="0" t="n">
        <v>4.09537069965412</v>
      </c>
      <c r="D66" s="0" t="n">
        <v>61.0007189736466</v>
      </c>
      <c r="E66" s="0" t="n">
        <v>0.86526082106084</v>
      </c>
      <c r="F66" s="0" t="n">
        <v>0.600286459425061</v>
      </c>
    </row>
    <row r="67" customFormat="false" ht="13.8" hidden="false" customHeight="false" outlineLevel="0" collapsed="false">
      <c r="A67" s="0" t="n">
        <v>2014</v>
      </c>
      <c r="B67" s="0" t="n">
        <v>4</v>
      </c>
      <c r="C67" s="0" t="n">
        <v>4.11409528189557</v>
      </c>
      <c r="D67" s="0" t="n">
        <v>61.4759457635131</v>
      </c>
      <c r="E67" s="0" t="n">
        <v>1.70484407288024</v>
      </c>
      <c r="F67" s="0" t="n">
        <v>1.1069619294704</v>
      </c>
    </row>
    <row r="68" customFormat="false" ht="13.8" hidden="false" customHeight="false" outlineLevel="0" collapsed="false">
      <c r="A68" s="0" t="n">
        <v>2015</v>
      </c>
      <c r="B68" s="0" t="n">
        <v>4</v>
      </c>
      <c r="C68" s="0" t="n">
        <v>4.05321508059582</v>
      </c>
      <c r="D68" s="0" t="n">
        <v>60.9827010544561</v>
      </c>
      <c r="E68" s="0" t="n">
        <v>0.853144010349397</v>
      </c>
      <c r="F68" s="0" t="n">
        <v>0.515070733829227</v>
      </c>
    </row>
    <row r="69" customFormat="false" ht="13.8" hidden="false" customHeight="false" outlineLevel="0" collapsed="false">
      <c r="A69" s="0" t="n">
        <v>2016</v>
      </c>
      <c r="B69" s="0" t="n">
        <v>4</v>
      </c>
      <c r="C69" s="0" t="n">
        <v>3.99877188883844</v>
      </c>
      <c r="D69" s="0" t="n">
        <v>60.5296680961799</v>
      </c>
      <c r="E69" s="0" t="n">
        <v>0.57042693266552</v>
      </c>
      <c r="F69" s="0" t="n">
        <v>0.215712424908974</v>
      </c>
    </row>
    <row r="70" customFormat="false" ht="13.8" hidden="false" customHeight="false" outlineLevel="0" collapsed="false">
      <c r="A70" s="0" t="n">
        <v>2017</v>
      </c>
      <c r="B70" s="0" t="n">
        <v>4</v>
      </c>
      <c r="C70" s="0" t="n">
        <v>4.01726685637598</v>
      </c>
      <c r="D70" s="0" t="n">
        <v>61.2177725096604</v>
      </c>
      <c r="E70" s="0" t="n">
        <v>0.437357084584523</v>
      </c>
      <c r="F70" s="0" t="n">
        <v>0.207499501820873</v>
      </c>
    </row>
    <row r="71" customFormat="false" ht="13.8" hidden="false" customHeight="false" outlineLevel="0" collapsed="false">
      <c r="A71" s="0" t="n">
        <v>2018</v>
      </c>
      <c r="B71" s="0" t="n">
        <v>4</v>
      </c>
      <c r="C71" s="0" t="n">
        <v>4.02193767451228</v>
      </c>
      <c r="D71" s="0" t="n">
        <v>61.5309559532612</v>
      </c>
      <c r="E71" s="0" t="n">
        <v>0.784441580207739</v>
      </c>
      <c r="F71" s="0" t="n">
        <v>0.173511688441281</v>
      </c>
      <c r="G71" s="0" t="n">
        <v>19.7328669992137</v>
      </c>
      <c r="H71" s="0" t="n">
        <v>15.4676348478887</v>
      </c>
    </row>
    <row r="72" customFormat="false" ht="13.8" hidden="false" customHeight="false" outlineLevel="0" collapsed="false">
      <c r="A72" s="0" t="n">
        <v>2019</v>
      </c>
      <c r="B72" s="0" t="n">
        <v>4</v>
      </c>
      <c r="C72" s="0" t="n">
        <v>4.00657503899305</v>
      </c>
      <c r="D72" s="0" t="n">
        <v>61.576969360816</v>
      </c>
      <c r="E72" s="0" t="n">
        <v>0.591138027588961</v>
      </c>
      <c r="F72" s="0" t="n">
        <v>0.505861309406437</v>
      </c>
    </row>
    <row r="73" customFormat="false" ht="13.8" hidden="false" customHeight="false" outlineLevel="0" collapsed="false">
      <c r="A73" s="0" t="n">
        <v>2020</v>
      </c>
      <c r="B73" s="0" t="n">
        <v>4</v>
      </c>
      <c r="C73" s="0" t="n">
        <v>4.0114265176135</v>
      </c>
      <c r="D73" s="0" t="n">
        <v>61.9011312618084</v>
      </c>
      <c r="E73" s="0" t="n">
        <v>0.598003248258801</v>
      </c>
      <c r="F73" s="0" t="n">
        <v>0.566222383188223</v>
      </c>
    </row>
    <row r="74" customFormat="false" ht="13.8" hidden="false" customHeight="false" outlineLevel="0" collapsed="false">
      <c r="A74" s="0" t="n">
        <v>2021</v>
      </c>
      <c r="B74" s="0" t="n">
        <v>4</v>
      </c>
      <c r="C74" s="0" t="n">
        <v>4.0395365760693</v>
      </c>
      <c r="D74" s="0" t="n">
        <v>62.8860049760274</v>
      </c>
      <c r="E74" s="0" t="n">
        <v>0.709875968094599</v>
      </c>
      <c r="F74" s="0" t="n">
        <v>0.350746568682502</v>
      </c>
    </row>
    <row r="75" customFormat="false" ht="13.8" hidden="false" customHeight="false" outlineLevel="0" collapsed="false">
      <c r="A75" s="0" t="n">
        <v>2022</v>
      </c>
      <c r="B75" s="0" t="n">
        <v>4</v>
      </c>
      <c r="C75" s="0" t="n">
        <v>4.03418932794539</v>
      </c>
      <c r="D75" s="0" t="n">
        <v>62.9524466902753</v>
      </c>
      <c r="E75" s="0" t="n">
        <v>1.20889264189662</v>
      </c>
      <c r="F75" s="0" t="n">
        <v>0.277975858366497</v>
      </c>
    </row>
    <row r="76" customFormat="false" ht="13.8" hidden="false" customHeight="false" outlineLevel="0" collapsed="false">
      <c r="A76" s="0" t="n">
        <v>2023</v>
      </c>
      <c r="B76" s="0" t="n">
        <v>4</v>
      </c>
      <c r="C76" s="0" t="n">
        <v>4.01561616610769</v>
      </c>
      <c r="D76" s="0" t="n">
        <v>62.9482633736468</v>
      </c>
    </row>
    <row r="77" customFormat="false" ht="13.8" hidden="false" customHeight="false" outlineLevel="0" collapsed="false">
      <c r="A77" s="0" t="n">
        <v>1999</v>
      </c>
      <c r="B77" s="0" t="n">
        <v>6</v>
      </c>
      <c r="C77" s="0" t="n">
        <v>4.09398670571469</v>
      </c>
      <c r="D77" s="0" t="n">
        <v>49.1530355509668</v>
      </c>
      <c r="E77" s="0" t="n">
        <v>0.608143563288529</v>
      </c>
      <c r="F77" s="0" t="n">
        <v>0.395999078615463</v>
      </c>
    </row>
    <row r="78" customFormat="false" ht="13.8" hidden="false" customHeight="false" outlineLevel="0" collapsed="false">
      <c r="A78" s="0" t="n">
        <v>2000</v>
      </c>
      <c r="B78" s="0" t="n">
        <v>6</v>
      </c>
      <c r="C78" s="0" t="n">
        <v>4.14037254901224</v>
      </c>
      <c r="D78" s="0" t="n">
        <v>49.9375238869717</v>
      </c>
      <c r="E78" s="0" t="n">
        <v>0.806911913242062</v>
      </c>
      <c r="F78" s="0" t="n">
        <v>0.414440524871755</v>
      </c>
    </row>
    <row r="79" customFormat="false" ht="13.8" hidden="false" customHeight="false" outlineLevel="0" collapsed="false">
      <c r="A79" s="0" t="n">
        <v>2001</v>
      </c>
      <c r="B79" s="0" t="n">
        <v>6</v>
      </c>
      <c r="C79" s="0" t="n">
        <v>4.10589536043004</v>
      </c>
      <c r="D79" s="0" t="n">
        <v>49.9714696757889</v>
      </c>
      <c r="E79" s="0" t="n">
        <v>0.620784237591282</v>
      </c>
      <c r="F79" s="0" t="n">
        <v>0.157725081445436</v>
      </c>
    </row>
    <row r="80" customFormat="false" ht="13.8" hidden="false" customHeight="false" outlineLevel="0" collapsed="false">
      <c r="A80" s="0" t="n">
        <v>2002</v>
      </c>
      <c r="B80" s="0" t="n">
        <v>6</v>
      </c>
      <c r="C80" s="0" t="n">
        <v>3.95469741730553</v>
      </c>
      <c r="D80" s="0" t="n">
        <v>48.205672919274</v>
      </c>
      <c r="E80" s="0" t="n">
        <v>0.725079697940862</v>
      </c>
      <c r="F80" s="0" t="n">
        <v>0.203885815662108</v>
      </c>
    </row>
    <row r="81" customFormat="false" ht="13.8" hidden="false" customHeight="false" outlineLevel="0" collapsed="false">
      <c r="A81" s="0" t="n">
        <v>2003</v>
      </c>
      <c r="B81" s="0" t="n">
        <v>6</v>
      </c>
      <c r="C81" s="0" t="n">
        <v>3.90678729407768</v>
      </c>
      <c r="D81" s="0" t="n">
        <v>48.0013589971782</v>
      </c>
      <c r="E81" s="0" t="n">
        <v>0.49670053808795</v>
      </c>
      <c r="F81" s="0" t="n">
        <v>0.429979375354442</v>
      </c>
    </row>
    <row r="82" customFormat="false" ht="13.8" hidden="false" customHeight="false" outlineLevel="0" collapsed="false">
      <c r="A82" s="0" t="n">
        <v>2004</v>
      </c>
      <c r="B82" s="0" t="n">
        <v>6</v>
      </c>
      <c r="C82" s="0" t="n">
        <v>3.96667361709561</v>
      </c>
      <c r="D82" s="0" t="n">
        <v>49.1236588871723</v>
      </c>
      <c r="E82" s="0" t="n">
        <v>1.21237731387774</v>
      </c>
      <c r="F82" s="0" t="n">
        <v>0.257015215119034</v>
      </c>
    </row>
    <row r="83" customFormat="false" ht="13.8" hidden="false" customHeight="false" outlineLevel="0" collapsed="false">
      <c r="A83" s="0" t="n">
        <v>2005</v>
      </c>
      <c r="B83" s="0" t="n">
        <v>6</v>
      </c>
      <c r="C83" s="0" t="n">
        <v>4.0291571547587</v>
      </c>
      <c r="D83" s="0" t="n">
        <v>50.29979390403</v>
      </c>
      <c r="E83" s="0" t="n">
        <v>0.635179937040121</v>
      </c>
      <c r="F83" s="0" t="n">
        <v>0.11182305430604</v>
      </c>
      <c r="G83" s="0" t="n">
        <v>5.78650875</v>
      </c>
      <c r="H83" s="0" t="n">
        <v>4.02547125</v>
      </c>
    </row>
    <row r="84" customFormat="false" ht="13.8" hidden="false" customHeight="false" outlineLevel="0" collapsed="false">
      <c r="A84" s="0" t="n">
        <v>2006</v>
      </c>
      <c r="B84" s="0" t="n">
        <v>6</v>
      </c>
      <c r="C84" s="0" t="n">
        <v>4.01786170263098</v>
      </c>
      <c r="D84" s="0" t="n">
        <v>50.3992972197982</v>
      </c>
      <c r="E84" s="0" t="n">
        <v>0.683100392398915</v>
      </c>
      <c r="F84" s="0" t="n">
        <v>0.235029220012187</v>
      </c>
    </row>
    <row r="85" customFormat="false" ht="13.8" hidden="false" customHeight="false" outlineLevel="0" collapsed="false">
      <c r="A85" s="0" t="n">
        <v>2007</v>
      </c>
      <c r="B85" s="0" t="n">
        <v>6</v>
      </c>
      <c r="C85" s="0" t="n">
        <v>3.94510914287428</v>
      </c>
      <c r="D85" s="0" t="n">
        <v>49.8165412918028</v>
      </c>
      <c r="E85" s="0" t="n">
        <v>0.894774586982982</v>
      </c>
      <c r="F85" s="0" t="n">
        <v>0.15362272636293</v>
      </c>
    </row>
    <row r="86" customFormat="false" ht="13.8" hidden="false" customHeight="false" outlineLevel="0" collapsed="false">
      <c r="A86" s="0" t="n">
        <v>2008</v>
      </c>
      <c r="B86" s="0" t="n">
        <v>6</v>
      </c>
      <c r="C86" s="0" t="n">
        <v>3.96761462161851</v>
      </c>
      <c r="D86" s="0" t="n">
        <v>50.260521383847</v>
      </c>
      <c r="E86" s="0" t="n">
        <v>0.72988535240975</v>
      </c>
      <c r="F86" s="0" t="n">
        <v>0.175715489469922</v>
      </c>
    </row>
    <row r="87" customFormat="false" ht="13.8" hidden="false" customHeight="false" outlineLevel="0" collapsed="false">
      <c r="A87" s="0" t="n">
        <v>2009</v>
      </c>
      <c r="B87" s="0" t="n">
        <v>6</v>
      </c>
      <c r="C87" s="0" t="n">
        <v>4.06817450702458</v>
      </c>
      <c r="D87" s="0" t="n">
        <v>51.8361810455889</v>
      </c>
    </row>
    <row r="88" customFormat="false" ht="13.8" hidden="false" customHeight="false" outlineLevel="0" collapsed="false">
      <c r="A88" s="0" t="n">
        <v>2010</v>
      </c>
      <c r="B88" s="0" t="n">
        <v>6</v>
      </c>
      <c r="C88" s="0" t="n">
        <v>4.14723974082511</v>
      </c>
      <c r="D88" s="0" t="n">
        <v>53.2687088541826</v>
      </c>
      <c r="E88" s="0" t="n">
        <v>0.406949624891997</v>
      </c>
      <c r="F88" s="0" t="n">
        <v>0.131037187870652</v>
      </c>
    </row>
    <row r="89" customFormat="false" ht="13.8" hidden="false" customHeight="false" outlineLevel="0" collapsed="false">
      <c r="A89" s="0" t="n">
        <v>2011</v>
      </c>
      <c r="B89" s="0" t="n">
        <v>6</v>
      </c>
      <c r="C89" s="0" t="n">
        <v>4.15611194992592</v>
      </c>
      <c r="D89" s="0" t="n">
        <v>53.4415330453671</v>
      </c>
      <c r="E89" s="0" t="n">
        <v>2.05208546636422</v>
      </c>
      <c r="F89" s="0" t="n">
        <v>0.995874526381512</v>
      </c>
    </row>
    <row r="90" customFormat="false" ht="13.8" hidden="false" customHeight="false" outlineLevel="0" collapsed="false">
      <c r="A90" s="0" t="n">
        <v>2012</v>
      </c>
      <c r="B90" s="0" t="n">
        <v>6</v>
      </c>
      <c r="C90" s="0" t="n">
        <v>3.96795645777806</v>
      </c>
      <c r="D90" s="0" t="n">
        <v>51.3824895590104</v>
      </c>
      <c r="E90" s="0" t="n">
        <v>0.0709507392825599</v>
      </c>
      <c r="F90" s="0" t="n">
        <v>0.114501836053275</v>
      </c>
    </row>
    <row r="91" customFormat="false" ht="13.8" hidden="false" customHeight="false" outlineLevel="0" collapsed="false">
      <c r="A91" s="0" t="n">
        <v>2013</v>
      </c>
      <c r="B91" s="0" t="n">
        <v>6</v>
      </c>
      <c r="C91" s="0" t="n">
        <v>3.95885126864787</v>
      </c>
      <c r="D91" s="0" t="n">
        <v>51.5522604165088</v>
      </c>
      <c r="E91" s="0" t="n">
        <v>0.504381079655041</v>
      </c>
      <c r="F91" s="0" t="n">
        <v>0.311221473726746</v>
      </c>
    </row>
    <row r="92" customFormat="false" ht="13.8" hidden="false" customHeight="false" outlineLevel="0" collapsed="false">
      <c r="A92" s="0" t="n">
        <v>2014</v>
      </c>
      <c r="B92" s="0" t="n">
        <v>6</v>
      </c>
      <c r="C92" s="0" t="n">
        <v>4.00050558724297</v>
      </c>
      <c r="D92" s="0" t="n">
        <v>52.3858670794874</v>
      </c>
      <c r="E92" s="0" t="n">
        <v>0.940128178861238</v>
      </c>
      <c r="F92" s="0" t="n">
        <v>0.722226857246703</v>
      </c>
    </row>
    <row r="93" customFormat="false" ht="13.8" hidden="false" customHeight="false" outlineLevel="0" collapsed="false">
      <c r="A93" s="0" t="n">
        <v>2015</v>
      </c>
      <c r="B93" s="0" t="n">
        <v>6</v>
      </c>
      <c r="C93" s="0" t="n">
        <v>4.01784025261275</v>
      </c>
      <c r="D93" s="0" t="n">
        <v>53.1588097995464</v>
      </c>
      <c r="E93" s="0" t="n">
        <v>0.691886659773007</v>
      </c>
      <c r="F93" s="0" t="n">
        <v>0.234273631088082</v>
      </c>
    </row>
    <row r="94" customFormat="false" ht="13.8" hidden="false" customHeight="false" outlineLevel="0" collapsed="false">
      <c r="A94" s="0" t="n">
        <v>2016</v>
      </c>
      <c r="B94" s="0" t="n">
        <v>6</v>
      </c>
      <c r="C94" s="0" t="n">
        <v>3.98666778778685</v>
      </c>
      <c r="D94" s="0" t="n">
        <v>52.6828830583927</v>
      </c>
      <c r="E94" s="0" t="n">
        <v>0.127200995720761</v>
      </c>
      <c r="F94" s="0" t="n">
        <v>0.0859071755015369</v>
      </c>
    </row>
    <row r="95" customFormat="false" ht="13.8" hidden="false" customHeight="false" outlineLevel="0" collapsed="false">
      <c r="A95" s="0" t="n">
        <v>2017</v>
      </c>
      <c r="B95" s="0" t="n">
        <v>6</v>
      </c>
      <c r="C95" s="0" t="n">
        <v>3.99758282739412</v>
      </c>
      <c r="D95" s="0" t="n">
        <v>53.021521830152</v>
      </c>
      <c r="E95" s="0" t="n">
        <v>0.162445297020322</v>
      </c>
      <c r="F95" s="0" t="n">
        <v>0.0636884809071942</v>
      </c>
    </row>
    <row r="96" customFormat="false" ht="13.8" hidden="false" customHeight="false" outlineLevel="0" collapsed="false">
      <c r="A96" s="0" t="n">
        <v>2018</v>
      </c>
      <c r="B96" s="0" t="n">
        <v>6</v>
      </c>
      <c r="C96" s="0" t="n">
        <v>3.93074269030073</v>
      </c>
      <c r="D96" s="0" t="n">
        <v>52.7245489462765</v>
      </c>
      <c r="E96" s="0" t="n">
        <v>0.554393908464007</v>
      </c>
      <c r="F96" s="0" t="n">
        <v>0.12516494786266</v>
      </c>
      <c r="G96" s="0" t="n">
        <v>8.4167869649034</v>
      </c>
      <c r="H96" s="0" t="n">
        <v>9.71407130987336</v>
      </c>
    </row>
    <row r="97" customFormat="false" ht="13.8" hidden="false" customHeight="false" outlineLevel="0" collapsed="false">
      <c r="A97" s="0" t="n">
        <v>2019</v>
      </c>
      <c r="B97" s="0" t="n">
        <v>6</v>
      </c>
      <c r="C97" s="0" t="n">
        <v>3.90633959634041</v>
      </c>
      <c r="D97" s="0" t="n">
        <v>52.8017800646275</v>
      </c>
      <c r="E97" s="0" t="n">
        <v>0.310757555099438</v>
      </c>
      <c r="F97" s="0" t="n">
        <v>0.126244360611382</v>
      </c>
    </row>
    <row r="98" customFormat="false" ht="13.8" hidden="false" customHeight="false" outlineLevel="0" collapsed="false">
      <c r="A98" s="0" t="n">
        <v>2020</v>
      </c>
      <c r="B98" s="0" t="n">
        <v>6</v>
      </c>
      <c r="C98" s="0" t="n">
        <v>3.89821877406105</v>
      </c>
      <c r="D98" s="0" t="n">
        <v>52.9291666618268</v>
      </c>
      <c r="E98" s="0" t="n">
        <v>0.298022547389896</v>
      </c>
      <c r="F98" s="0" t="n">
        <v>0.143473448715981</v>
      </c>
    </row>
    <row r="99" customFormat="false" ht="13.8" hidden="false" customHeight="false" outlineLevel="0" collapsed="false">
      <c r="A99" s="0" t="n">
        <v>2021</v>
      </c>
      <c r="B99" s="0" t="n">
        <v>6</v>
      </c>
      <c r="C99" s="0" t="n">
        <v>3.99879070507525</v>
      </c>
      <c r="D99" s="0" t="n">
        <v>54.7762199529896</v>
      </c>
      <c r="E99" s="0" t="n">
        <v>0.676133104731505</v>
      </c>
      <c r="F99" s="0" t="n">
        <v>0.208138936547018</v>
      </c>
    </row>
    <row r="100" customFormat="false" ht="13.8" hidden="false" customHeight="false" outlineLevel="0" collapsed="false">
      <c r="A100" s="0" t="n">
        <v>2022</v>
      </c>
      <c r="B100" s="0" t="n">
        <v>6</v>
      </c>
      <c r="C100" s="0" t="n">
        <v>3.98028613132545</v>
      </c>
      <c r="D100" s="0" t="n">
        <v>54.750265808267</v>
      </c>
      <c r="E100" s="0" t="n">
        <v>0.68616118724269</v>
      </c>
      <c r="F100" s="0" t="n">
        <v>0.144664773823265</v>
      </c>
    </row>
    <row r="101" customFormat="false" ht="13.8" hidden="false" customHeight="false" outlineLevel="0" collapsed="false">
      <c r="A101" s="0" t="n">
        <v>2023</v>
      </c>
      <c r="B101" s="0" t="n">
        <v>6</v>
      </c>
      <c r="C101" s="0" t="n">
        <v>3.97251062853001</v>
      </c>
      <c r="D101" s="0" t="n">
        <v>54.8155006518269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4" min="3" style="0" width="22"/>
    <col collapsed="false" customWidth="true" hidden="false" outlineLevel="0" max="6" min="5" style="0" width="23.57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2.89961371174404</v>
      </c>
      <c r="D2" s="0" t="n">
        <v>45.786332700149</v>
      </c>
      <c r="E2" s="0" t="n">
        <f aca="false">C2*0.4897642</f>
        <v>1.42012698984135</v>
      </c>
      <c r="F2" s="0" t="n">
        <f aca="false">D2*0.4702351</f>
        <v>21.5303407358878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9.55629814210384</v>
      </c>
      <c r="D3" s="0" t="n">
        <v>167.629529722038</v>
      </c>
      <c r="E3" s="0" t="n">
        <f aca="false">C3*0.4897642</f>
        <v>4.68033271452897</v>
      </c>
      <c r="F3" s="0" t="n">
        <f aca="false">D3*0.4702351</f>
        <v>78.8252886717955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8.19908063126642</v>
      </c>
      <c r="D4" s="0" t="n">
        <v>133.865514024042</v>
      </c>
      <c r="E4" s="0" t="n">
        <f aca="false">C4*0.4897642</f>
        <v>4.01561616610769</v>
      </c>
      <c r="F4" s="0" t="n">
        <f aca="false">D4*0.4702351</f>
        <v>62.9482633736468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9.31986698970082</v>
      </c>
      <c r="D5" s="0" t="n">
        <v>138.94948715119</v>
      </c>
      <c r="E5" s="0" t="n">
        <f aca="false">C5*0.4897642</f>
        <v>4.56453720031723</v>
      </c>
      <c r="F5" s="0" t="n">
        <f aca="false">D5*0.4702351</f>
        <v>65.3389259854886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8.11106779248057</v>
      </c>
      <c r="D6" s="0" t="n">
        <v>116.570414781514</v>
      </c>
      <c r="E6" s="0" t="n">
        <f aca="false">C6*0.4897642</f>
        <v>3.97251062853001</v>
      </c>
      <c r="F6" s="0" t="n">
        <f aca="false">D6*0.4702351</f>
        <v>54.8155006518267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10.1799647722137</v>
      </c>
      <c r="D7" s="0" t="n">
        <v>170.317292020937</v>
      </c>
      <c r="E7" s="0" t="n">
        <f aca="false">C7*0.4897642</f>
        <v>4.98578230269142</v>
      </c>
      <c r="F7" s="0" t="n">
        <f aca="false">D7*0.4702351</f>
        <v>80.0891688451945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8.79495444134692</v>
      </c>
      <c r="D8" s="0" t="n">
        <v>134.657428918436</v>
      </c>
      <c r="E8" s="0" t="n">
        <f aca="false">C8*0.4897642</f>
        <v>4.30745382600272</v>
      </c>
      <c r="F8" s="0" t="n">
        <f aca="false">D8*0.4702351</f>
        <v>63.3206495532036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5.09959201441145</v>
      </c>
      <c r="D9" s="0" t="n">
        <v>80.0408924953243</v>
      </c>
      <c r="E9" s="0" t="n">
        <f aca="false">C9*0.4897642</f>
        <v>2.49759760326461</v>
      </c>
      <c r="F9" s="0" t="n">
        <f aca="false">D9*0.4702351</f>
        <v>37.6380370866281</v>
      </c>
    </row>
    <row r="10" customFormat="false" ht="15" hidden="false" customHeight="false" outlineLevel="0" collapsed="false">
      <c r="A10" s="0" t="n">
        <v>11</v>
      </c>
      <c r="B10" s="0" t="s">
        <v>34</v>
      </c>
      <c r="C10" s="0" t="n">
        <v>10.9975476107386</v>
      </c>
      <c r="D10" s="0" t="n">
        <v>192.484918687396</v>
      </c>
      <c r="E10" s="0" t="n">
        <f aca="false">C10*0.4897642</f>
        <v>5.3862051075353</v>
      </c>
      <c r="F10" s="0" t="n">
        <f aca="false">D10*0.4702351</f>
        <v>90.5131649874595</v>
      </c>
      <c r="L10" s="2"/>
    </row>
    <row r="11" customFormat="false" ht="15" hidden="false" customHeight="false" outlineLevel="0" collapsed="false">
      <c r="A11" s="0" t="n">
        <v>12</v>
      </c>
      <c r="B11" s="0" t="s">
        <v>34</v>
      </c>
      <c r="C11" s="0" t="n">
        <v>10.0585324163727</v>
      </c>
      <c r="D11" s="0" t="n">
        <v>160.646487475898</v>
      </c>
      <c r="E11" s="0" t="n">
        <f aca="false">C11*0.4897642</f>
        <v>4.92630908207884</v>
      </c>
      <c r="F11" s="0" t="n">
        <f aca="false">D11*0.4702351</f>
        <v>75.5416171028776</v>
      </c>
      <c r="L11" s="2"/>
    </row>
    <row r="12" customFormat="false" ht="15" hidden="false" customHeight="false" outlineLevel="0" collapsed="false">
      <c r="A12" s="0" t="n">
        <v>13</v>
      </c>
      <c r="B12" s="0" t="s">
        <v>34</v>
      </c>
      <c r="C12" s="0" t="n">
        <v>9.46251195952937</v>
      </c>
      <c r="D12" s="0" t="n">
        <v>118.837380397424</v>
      </c>
      <c r="E12" s="0" t="n">
        <f aca="false">C12*0.4897642</f>
        <v>4.63439959984934</v>
      </c>
      <c r="F12" s="0" t="n">
        <f aca="false">D12*0.4702351</f>
        <v>55.8815074549207</v>
      </c>
    </row>
    <row r="13" customFormat="false" ht="15" hidden="false" customHeight="false" outlineLevel="0" collapsed="false">
      <c r="A13" s="0" t="n">
        <v>14</v>
      </c>
      <c r="B13" s="0" t="s">
        <v>34</v>
      </c>
      <c r="C13" s="0" t="n">
        <v>8.7227872360579</v>
      </c>
      <c r="D13" s="0" t="n">
        <v>118.60411163068</v>
      </c>
      <c r="E13" s="0" t="n">
        <f aca="false">C13*0.4897642</f>
        <v>4.27210891243811</v>
      </c>
      <c r="F13" s="0" t="n">
        <f aca="false">D13*0.4702351</f>
        <v>55.771816293064</v>
      </c>
    </row>
    <row r="15" s="1" customFormat="true" ht="15" hidden="false" customHeight="false" outlineLevel="0" collapsed="false">
      <c r="A15" s="1" t="s">
        <v>35</v>
      </c>
      <c r="B15" s="1" t="s">
        <v>36</v>
      </c>
    </row>
    <row r="16" customFormat="false" ht="15" hidden="false" customHeight="false" outlineLevel="0" collapsed="false">
      <c r="A16" s="0" t="s">
        <v>37</v>
      </c>
      <c r="B16" s="2" t="n">
        <v>2.1135</v>
      </c>
    </row>
    <row r="17" customFormat="false" ht="15" hidden="false" customHeight="false" outlineLevel="0" collapsed="false">
      <c r="A17" s="0" t="s">
        <v>38</v>
      </c>
      <c r="B17" s="2" t="n">
        <v>2.03895833333333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54296875" defaultRowHeight="15" zeroHeight="false" outlineLevelRow="0" outlineLevelCol="0"/>
  <cols>
    <col collapsed="false" customWidth="true" hidden="false" outlineLevel="0" max="3" min="2" style="0" width="19"/>
  </cols>
  <sheetData>
    <row r="1" customFormat="false" ht="15" hidden="false" customHeight="false" outlineLevel="0" collapsed="false">
      <c r="A1" s="1" t="s">
        <v>19</v>
      </c>
      <c r="B1" s="1" t="s">
        <v>39</v>
      </c>
      <c r="C1" s="1" t="s">
        <v>40</v>
      </c>
    </row>
    <row r="2" customFormat="false" ht="15" hidden="false" customHeight="false" outlineLevel="0" collapsed="false">
      <c r="A2" s="0" t="n">
        <v>1999</v>
      </c>
      <c r="B2" s="0" t="n">
        <v>12.1896605588811</v>
      </c>
      <c r="C2" s="0" t="n">
        <v>607.8</v>
      </c>
    </row>
    <row r="3" customFormat="false" ht="15" hidden="false" customHeight="false" outlineLevel="0" collapsed="false">
      <c r="A3" s="0" t="n">
        <v>2000</v>
      </c>
      <c r="B3" s="0" t="n">
        <v>12.3936034836066</v>
      </c>
      <c r="C3" s="0" t="n">
        <v>727.2</v>
      </c>
    </row>
    <row r="4" customFormat="false" ht="15" hidden="false" customHeight="false" outlineLevel="0" collapsed="false">
      <c r="A4" s="0" t="n">
        <v>2001</v>
      </c>
      <c r="B4" s="0" t="n">
        <v>12.5413429701333</v>
      </c>
      <c r="C4" s="0" t="n">
        <v>464.2</v>
      </c>
    </row>
    <row r="5" customFormat="false" ht="15" hidden="false" customHeight="false" outlineLevel="0" collapsed="false">
      <c r="A5" s="0" t="n">
        <v>2002</v>
      </c>
      <c r="B5" s="0" t="n">
        <v>12.1158843607306</v>
      </c>
      <c r="C5" s="0" t="n">
        <v>579</v>
      </c>
    </row>
    <row r="6" customFormat="false" ht="15" hidden="false" customHeight="false" outlineLevel="0" collapsed="false">
      <c r="A6" s="0" t="n">
        <v>2003</v>
      </c>
      <c r="B6" s="0" t="n">
        <v>12.556415696347</v>
      </c>
      <c r="C6" s="0" t="n">
        <v>926.7</v>
      </c>
    </row>
    <row r="7" customFormat="false" ht="15" hidden="false" customHeight="false" outlineLevel="0" collapsed="false">
      <c r="A7" s="0" t="n">
        <v>2004</v>
      </c>
      <c r="B7" s="0" t="n">
        <v>11.9340225322629</v>
      </c>
      <c r="C7" s="0" t="n">
        <v>732.595</v>
      </c>
    </row>
    <row r="8" customFormat="false" ht="15" hidden="false" customHeight="false" outlineLevel="0" collapsed="false">
      <c r="A8" s="0" t="n">
        <v>2005</v>
      </c>
      <c r="B8" s="0" t="n">
        <v>11.712940532486</v>
      </c>
      <c r="C8" s="0" t="n">
        <v>403.168</v>
      </c>
    </row>
    <row r="9" customFormat="false" ht="15" hidden="false" customHeight="false" outlineLevel="0" collapsed="false">
      <c r="A9" s="0" t="n">
        <v>2006</v>
      </c>
      <c r="B9" s="0" t="n">
        <v>12.9596592496297</v>
      </c>
      <c r="C9" s="0" t="n">
        <v>379.756</v>
      </c>
    </row>
    <row r="10" customFormat="false" ht="15" hidden="false" customHeight="false" outlineLevel="0" collapsed="false">
      <c r="A10" s="0" t="n">
        <v>2007</v>
      </c>
      <c r="B10" s="0" t="n">
        <v>12.1091457716895</v>
      </c>
      <c r="C10" s="0" t="n">
        <v>507.853</v>
      </c>
    </row>
    <row r="11" customFormat="false" ht="15" hidden="false" customHeight="false" outlineLevel="0" collapsed="false">
      <c r="A11" s="0" t="n">
        <v>2008</v>
      </c>
      <c r="B11" s="0" t="n">
        <v>11.6727145250335</v>
      </c>
      <c r="C11" s="0" t="n">
        <v>901.667</v>
      </c>
    </row>
    <row r="12" customFormat="false" ht="15" hidden="false" customHeight="false" outlineLevel="0" collapsed="false">
      <c r="A12" s="0" t="n">
        <v>2009</v>
      </c>
      <c r="B12" s="0" t="n">
        <v>12.7068257487096</v>
      </c>
      <c r="C12" s="0" t="n">
        <v>478.548</v>
      </c>
    </row>
    <row r="13" customFormat="false" ht="15" hidden="false" customHeight="false" outlineLevel="0" collapsed="false">
      <c r="A13" s="0" t="n">
        <v>2010</v>
      </c>
      <c r="B13" s="0" t="n">
        <v>10.983</v>
      </c>
      <c r="C13" s="0" t="n">
        <v>687</v>
      </c>
    </row>
    <row r="14" customFormat="false" ht="15" hidden="false" customHeight="false" outlineLevel="0" collapsed="false">
      <c r="A14" s="0" t="n">
        <v>2011</v>
      </c>
      <c r="B14" s="0" t="n">
        <v>13.0947026553504</v>
      </c>
      <c r="C14" s="0" t="n">
        <v>549.251</v>
      </c>
    </row>
    <row r="15" customFormat="false" ht="15" hidden="false" customHeight="false" outlineLevel="0" collapsed="false">
      <c r="A15" s="0" t="n">
        <v>2012</v>
      </c>
      <c r="B15" s="0" t="n">
        <v>12.7027881013904</v>
      </c>
      <c r="C15" s="0" t="n">
        <v>500.565</v>
      </c>
    </row>
    <row r="16" customFormat="false" ht="15" hidden="false" customHeight="false" outlineLevel="0" collapsed="false">
      <c r="A16" s="0" t="n">
        <v>2013</v>
      </c>
      <c r="B16" s="0" t="n">
        <v>11.8708254608295</v>
      </c>
      <c r="C16" s="0" t="n">
        <v>783.1</v>
      </c>
    </row>
    <row r="17" customFormat="false" ht="15" hidden="false" customHeight="false" outlineLevel="0" collapsed="false">
      <c r="A17" s="0" t="n">
        <v>2014</v>
      </c>
      <c r="B17" s="0" t="n">
        <v>12.648378845135</v>
      </c>
      <c r="C17" s="0" t="n">
        <v>661.381</v>
      </c>
    </row>
    <row r="18" customFormat="false" ht="15" hidden="false" customHeight="false" outlineLevel="0" collapsed="false">
      <c r="A18" s="0" t="n">
        <v>2015</v>
      </c>
      <c r="B18" s="0" t="n">
        <v>13.2477787544077</v>
      </c>
      <c r="C18" s="0" t="n">
        <v>355.436</v>
      </c>
    </row>
    <row r="19" customFormat="false" ht="15" hidden="false" customHeight="false" outlineLevel="0" collapsed="false">
      <c r="A19" s="0" t="n">
        <v>2016</v>
      </c>
      <c r="B19" s="0" t="n">
        <v>12.7078090655013</v>
      </c>
      <c r="C19" s="0" t="n">
        <v>495.064</v>
      </c>
    </row>
    <row r="20" customFormat="false" ht="15" hidden="false" customHeight="false" outlineLevel="0" collapsed="false">
      <c r="A20" s="0" t="n">
        <v>2017</v>
      </c>
      <c r="B20" s="0" t="n">
        <v>12.37725</v>
      </c>
      <c r="C20" s="0" t="n">
        <v>445.9</v>
      </c>
    </row>
    <row r="21" customFormat="false" ht="15" hidden="false" customHeight="false" outlineLevel="0" collapsed="false">
      <c r="A21" s="0" t="n">
        <v>2018</v>
      </c>
      <c r="B21" s="0" t="n">
        <v>12.369</v>
      </c>
      <c r="C21" s="0" t="n">
        <v>1020.7</v>
      </c>
    </row>
    <row r="22" customFormat="false" ht="15" hidden="false" customHeight="false" outlineLevel="0" collapsed="false">
      <c r="A22" s="0" t="n">
        <v>2019</v>
      </c>
      <c r="B22" s="0" t="n">
        <v>13.1216560125304</v>
      </c>
      <c r="C22" s="0" t="n">
        <v>789.4</v>
      </c>
    </row>
    <row r="23" customFormat="false" ht="15" hidden="false" customHeight="false" outlineLevel="0" collapsed="false">
      <c r="A23" s="0" t="n">
        <v>2020</v>
      </c>
      <c r="B23" s="3" t="n">
        <v>13.1016373320094</v>
      </c>
      <c r="C23" s="4" t="n">
        <v>776.2</v>
      </c>
    </row>
    <row r="24" customFormat="false" ht="15" hidden="false" customHeight="false" outlineLevel="0" collapsed="false">
      <c r="A24" s="0" t="n">
        <v>2021</v>
      </c>
      <c r="B24" s="0" t="n">
        <v>12.1542587402778</v>
      </c>
      <c r="C24" s="0" t="n">
        <v>535.900000000002</v>
      </c>
    </row>
    <row r="25" customFormat="false" ht="15" hidden="false" customHeight="false" outlineLevel="0" collapsed="false">
      <c r="A25" s="0" t="n">
        <v>2022</v>
      </c>
      <c r="B25" s="0" t="n">
        <v>13.6449924657534</v>
      </c>
      <c r="C25" s="0" t="n">
        <v>477.300000000001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Z2" activeCellId="0" sqref="Z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14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0.00425723092202734</v>
      </c>
      <c r="D2" s="0" t="n">
        <v>0.0169226680484191</v>
      </c>
      <c r="E2" s="0" t="n">
        <v>0.00706063992544507</v>
      </c>
      <c r="F2" s="0" t="n">
        <v>0.0164358022267074</v>
      </c>
      <c r="G2" s="0" t="n">
        <v>0.0253760445668722</v>
      </c>
      <c r="H2" s="0" t="n">
        <v>0.0288543210819633</v>
      </c>
      <c r="I2" s="0" t="n">
        <v>0.00655388900430976</v>
      </c>
      <c r="J2" s="0" t="n">
        <v>0.00750864780826621</v>
      </c>
      <c r="K2" s="0" t="n">
        <v>0.0292402100234963</v>
      </c>
      <c r="L2" s="0" t="n">
        <v>0.0289803857274493</v>
      </c>
      <c r="M2" s="0" t="n">
        <v>0.0177773292799935</v>
      </c>
      <c r="N2" s="0" t="n">
        <v>0.0114241599404882</v>
      </c>
      <c r="O2" s="0" t="n">
        <v>0.0268698318883693</v>
      </c>
      <c r="P2" s="0" t="n">
        <v>0.0248463171826068</v>
      </c>
      <c r="Q2" s="0" t="n">
        <v>0.0290347506725691</v>
      </c>
      <c r="R2" s="0" t="n">
        <v>0.0342417412746969</v>
      </c>
      <c r="S2" s="0" t="n">
        <v>0.00234796533885991</v>
      </c>
      <c r="T2" s="0" t="n">
        <v>0.0185722458457657</v>
      </c>
      <c r="U2" s="0" t="n">
        <v>0.019008733829488</v>
      </c>
      <c r="V2" s="0" t="n">
        <v>0.0380038286166671</v>
      </c>
      <c r="W2" s="0" t="n">
        <v>0.0203861240103785</v>
      </c>
      <c r="X2" s="0" t="n">
        <v>0.0567558779498655</v>
      </c>
      <c r="Y2" s="0" t="n">
        <v>0.0113385558278791</v>
      </c>
      <c r="Z2" s="0" t="n">
        <v>0.00323738558591397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0.0197081102709371</v>
      </c>
      <c r="D3" s="0" t="n">
        <v>0.0324529323818804</v>
      </c>
      <c r="E3" s="0" t="n">
        <v>0.00592556245005093</v>
      </c>
      <c r="F3" s="0" t="n">
        <v>0.0286405762727214</v>
      </c>
      <c r="G3" s="0" t="n">
        <v>0.07156480109392</v>
      </c>
      <c r="H3" s="0" t="n">
        <v>0.0589219366861465</v>
      </c>
      <c r="I3" s="0" t="n">
        <v>0.0239556328762967</v>
      </c>
      <c r="J3" s="0" t="n">
        <v>-0.0152903127841793</v>
      </c>
      <c r="K3" s="0" t="n">
        <v>0.0295129586618265</v>
      </c>
      <c r="L3" s="0" t="n">
        <v>0.0395154567653406</v>
      </c>
      <c r="M3" s="0" t="n">
        <v>0.0741815175602377</v>
      </c>
      <c r="N3" s="0" t="n">
        <v>0.00901402133593897</v>
      </c>
      <c r="O3" s="0" t="n">
        <v>0.0171625266674982</v>
      </c>
      <c r="P3" s="0" t="n">
        <v>0.0194862220555745</v>
      </c>
      <c r="Q3" s="0" t="n">
        <v>0.0266295174461308</v>
      </c>
      <c r="R3" s="0" t="n">
        <v>0.0242726763137365</v>
      </c>
      <c r="S3" s="0" t="n">
        <v>0.00805740742777561</v>
      </c>
      <c r="T3" s="0" t="n">
        <v>0.0206598833923046</v>
      </c>
      <c r="U3" s="0" t="n">
        <v>-0.0014315364914718</v>
      </c>
      <c r="V3" s="0" t="n">
        <v>0.0241048919337348</v>
      </c>
      <c r="W3" s="0" t="n">
        <v>0.0449232261000068</v>
      </c>
      <c r="X3" s="0" t="n">
        <v>0.0507706085751058</v>
      </c>
      <c r="Y3" s="0" t="n">
        <v>0.00359242202390709</v>
      </c>
      <c r="Z3" s="0" t="n">
        <v>0.0236389496360089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0.023850266770154</v>
      </c>
      <c r="D4" s="0" t="n">
        <v>0.0334950598100259</v>
      </c>
      <c r="E4" s="0" t="n">
        <v>-0.00488458679274479</v>
      </c>
      <c r="F4" s="0" t="n">
        <v>0.0243653003632365</v>
      </c>
      <c r="G4" s="0" t="n">
        <v>0.0627815710864109</v>
      </c>
      <c r="H4" s="0" t="n">
        <v>0.050859489568492</v>
      </c>
      <c r="I4" s="0" t="n">
        <v>0.0188733611700481</v>
      </c>
      <c r="J4" s="0" t="n">
        <v>-0.016970742199885</v>
      </c>
      <c r="K4" s="0" t="n">
        <v>0.0344863723197115</v>
      </c>
      <c r="L4" s="0" t="n">
        <v>0.0316545558503519</v>
      </c>
      <c r="M4" s="0" t="n">
        <v>0.0494220541638354</v>
      </c>
      <c r="N4" s="0" t="n">
        <v>0.0303045140399053</v>
      </c>
      <c r="O4" s="0" t="n">
        <v>0.0217611682613661</v>
      </c>
      <c r="P4" s="0" t="n">
        <v>0.0339202943138089</v>
      </c>
      <c r="Q4" s="0" t="n">
        <v>0.0275962887953924</v>
      </c>
      <c r="R4" s="0" t="n">
        <v>0.0157506026095688</v>
      </c>
      <c r="S4" s="0" t="n">
        <v>0.0027517099528354</v>
      </c>
      <c r="T4" s="0" t="n">
        <v>0.0403087663249224</v>
      </c>
      <c r="U4" s="0" t="n">
        <v>0.0233144509528479</v>
      </c>
      <c r="V4" s="0" t="n">
        <v>0.0161073010925359</v>
      </c>
      <c r="W4" s="0" t="n">
        <v>0.0221362573489541</v>
      </c>
      <c r="X4" s="0" t="n">
        <v>0.0687117582727048</v>
      </c>
      <c r="Y4" s="0" t="n">
        <v>0.0069255789388995</v>
      </c>
      <c r="Z4" s="0" t="n">
        <v>0.00309580421706874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0.0436481790443725</v>
      </c>
      <c r="D5" s="0" t="n">
        <v>0.0524128318789581</v>
      </c>
      <c r="E5" s="0" t="n">
        <v>0.0193845254230431</v>
      </c>
      <c r="F5" s="0" t="n">
        <v>0.0511203608080856</v>
      </c>
      <c r="G5" s="0" t="n">
        <v>0.081426350768889</v>
      </c>
      <c r="H5" s="0" t="n">
        <v>0.066206192254081</v>
      </c>
      <c r="I5" s="0" t="n">
        <v>0.0314987909971408</v>
      </c>
      <c r="J5" s="0" t="n">
        <v>-0.00396499999676818</v>
      </c>
      <c r="K5" s="0" t="n">
        <v>0.0412831965616553</v>
      </c>
      <c r="L5" s="0" t="n">
        <v>0.0587859398582813</v>
      </c>
      <c r="M5" s="0" t="n">
        <v>0.071699645361793</v>
      </c>
      <c r="N5" s="0" t="n">
        <v>0.0309581477068451</v>
      </c>
      <c r="O5" s="0" t="n">
        <v>0.00801899168774098</v>
      </c>
      <c r="P5" s="0" t="n">
        <v>0.0501744770445724</v>
      </c>
      <c r="Q5" s="0" t="n">
        <v>0.0314839217093842</v>
      </c>
      <c r="R5" s="0" t="n">
        <v>0.0203230435789892</v>
      </c>
      <c r="S5" s="0" t="n">
        <v>0.0169470771519005</v>
      </c>
      <c r="T5" s="0" t="n">
        <v>0.0272575752765286</v>
      </c>
      <c r="U5" s="0" t="n">
        <v>0.0572268023061354</v>
      </c>
      <c r="V5" s="0" t="n">
        <v>0.0338750357581239</v>
      </c>
      <c r="W5" s="0" t="n">
        <v>0.000570053216815021</v>
      </c>
      <c r="X5" s="0" t="n">
        <v>0.0905346104809105</v>
      </c>
      <c r="Y5" s="0" t="n">
        <v>0.0406508331164641</v>
      </c>
      <c r="Z5" s="0" t="n">
        <v>-0.0475894164314734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0.0463858432975496</v>
      </c>
      <c r="D6" s="0" t="n">
        <v>0.0391004416349292</v>
      </c>
      <c r="E6" s="0" t="n">
        <v>0.0126147207070422</v>
      </c>
      <c r="F6" s="0" t="n">
        <v>0.0300433728477417</v>
      </c>
      <c r="G6" s="0" t="n">
        <v>0.083419324978633</v>
      </c>
      <c r="H6" s="0" t="n">
        <v>0.0785485742383768</v>
      </c>
      <c r="I6" s="0" t="n">
        <v>0.0292244929927475</v>
      </c>
      <c r="J6" s="0" t="n">
        <v>0.00734069843503743</v>
      </c>
      <c r="K6" s="0" t="n">
        <v>0.0339790839248552</v>
      </c>
      <c r="L6" s="0" t="n">
        <v>0.0796202971825002</v>
      </c>
      <c r="M6" s="0" t="n">
        <v>0.0938230779258261</v>
      </c>
      <c r="N6" s="0" t="n">
        <v>0.0107349758427866</v>
      </c>
      <c r="O6" s="0" t="n">
        <v>0.0234993340718001</v>
      </c>
      <c r="P6" s="0" t="n">
        <v>0.0501378496981581</v>
      </c>
      <c r="Q6" s="0" t="n">
        <v>0.0589507021222755</v>
      </c>
      <c r="R6" s="0" t="n">
        <v>0.0925648722327896</v>
      </c>
      <c r="S6" s="0" t="n">
        <v>-0.0225548119837641</v>
      </c>
      <c r="T6" s="0" t="n">
        <v>0.0344738137759456</v>
      </c>
      <c r="U6" s="0" t="n">
        <v>0.034094721316492</v>
      </c>
      <c r="V6" s="0" t="n">
        <v>0.0554230531966048</v>
      </c>
      <c r="W6" s="0" t="n">
        <v>0.0197867637997314</v>
      </c>
      <c r="X6" s="0" t="n">
        <v>0.110047168253392</v>
      </c>
      <c r="Y6" s="0" t="n">
        <v>0.0165374147830226</v>
      </c>
      <c r="Z6" s="0" t="n">
        <v>0.00819417560941616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0.0479165078482522</v>
      </c>
      <c r="D7" s="0" t="n">
        <v>0.0533325527436248</v>
      </c>
      <c r="E7" s="0" t="n">
        <v>0.020016648884124</v>
      </c>
      <c r="F7" s="0" t="n">
        <v>0.0582906173469313</v>
      </c>
      <c r="G7" s="0" t="n">
        <v>0.0969498172901766</v>
      </c>
      <c r="H7" s="0" t="n">
        <v>0.0681167927799797</v>
      </c>
      <c r="I7" s="0" t="n">
        <v>0.0409774244160655</v>
      </c>
      <c r="J7" s="0" t="n">
        <v>-0.000634608903305195</v>
      </c>
      <c r="K7" s="0" t="n">
        <v>0.0393397415936977</v>
      </c>
      <c r="L7" s="0" t="n">
        <v>0.0764837164776548</v>
      </c>
      <c r="M7" s="0" t="n">
        <v>0.0695275427896281</v>
      </c>
      <c r="N7" s="0" t="n">
        <v>0.0414386188307337</v>
      </c>
      <c r="O7" s="0" t="n">
        <v>0.0122642961990586</v>
      </c>
      <c r="P7" s="0" t="n">
        <v>0.0385461342210311</v>
      </c>
      <c r="Q7" s="0" t="n">
        <v>0.0477543251626545</v>
      </c>
      <c r="R7" s="0" t="n">
        <v>-0.00991449287587151</v>
      </c>
      <c r="S7" s="0" t="n">
        <v>0.0422124534627911</v>
      </c>
      <c r="T7" s="0" t="n">
        <v>0.0276641579824611</v>
      </c>
      <c r="U7" s="0" t="n">
        <v>0.0496895292269577</v>
      </c>
      <c r="V7" s="0" t="n">
        <v>0.0250276442863067</v>
      </c>
      <c r="W7" s="0" t="n">
        <v>0.0350894675166263</v>
      </c>
      <c r="X7" s="0" t="n">
        <v>0.0586049093790372</v>
      </c>
      <c r="Y7" s="0" t="n">
        <v>0.00323539135824943</v>
      </c>
      <c r="Z7" s="0" t="n">
        <v>0.0222316717426878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0.0664931460305193</v>
      </c>
      <c r="D8" s="0" t="n">
        <v>0.073896657012779</v>
      </c>
      <c r="E8" s="0" t="n">
        <v>0.0110839996746099</v>
      </c>
      <c r="F8" s="0" t="n">
        <v>0.0641766137847841</v>
      </c>
      <c r="G8" s="0" t="n">
        <v>0.0628894595930044</v>
      </c>
      <c r="H8" s="0" t="n">
        <v>0.0626237176320213</v>
      </c>
      <c r="I8" s="0" t="n">
        <v>0.0263430092303615</v>
      </c>
      <c r="J8" s="0" t="n">
        <v>-0.00969634906400303</v>
      </c>
      <c r="K8" s="0" t="n">
        <v>0.0493284842250513</v>
      </c>
      <c r="L8" s="0" t="n">
        <v>0.073693161539111</v>
      </c>
      <c r="M8" s="0" t="n">
        <v>0.0352500422588457</v>
      </c>
      <c r="N8" s="0" t="n">
        <v>0.0233434066305837</v>
      </c>
      <c r="O8" s="0" t="n">
        <v>0.0286970402077232</v>
      </c>
      <c r="P8" s="0" t="n">
        <v>0.0812389966311406</v>
      </c>
      <c r="Q8" s="0" t="n">
        <v>0.0562394489337201</v>
      </c>
      <c r="R8" s="0" t="n">
        <v>0.0823944717262285</v>
      </c>
      <c r="S8" s="0" t="n">
        <v>0.0158266732215221</v>
      </c>
      <c r="T8" s="0" t="n">
        <v>0.0403746062913453</v>
      </c>
      <c r="U8" s="0" t="n">
        <v>0.0447628713533554</v>
      </c>
      <c r="V8" s="0" t="n">
        <v>0.0540391581503017</v>
      </c>
      <c r="W8" s="0" t="n">
        <v>0.0310377682502548</v>
      </c>
      <c r="X8" s="0" t="n">
        <v>0.108581152554276</v>
      </c>
      <c r="Y8" s="0" t="n">
        <v>0.0390026634248098</v>
      </c>
      <c r="Z8" s="0" t="n">
        <v>-0.00254733251417879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0.0315116935659906</v>
      </c>
      <c r="D9" s="0" t="n">
        <v>0.030341287780281</v>
      </c>
      <c r="E9" s="0" t="n">
        <v>0.00568149384472575</v>
      </c>
      <c r="F9" s="0" t="n">
        <v>0.0148645435525454</v>
      </c>
      <c r="G9" s="0" t="n">
        <v>0.0480318010130899</v>
      </c>
      <c r="H9" s="0" t="n">
        <v>0.0279600302541522</v>
      </c>
      <c r="I9" s="0" t="n">
        <v>0.0181200660837398</v>
      </c>
      <c r="J9" s="0" t="n">
        <v>-0.00640239109756681</v>
      </c>
      <c r="K9" s="0" t="n">
        <v>0.0335903315019982</v>
      </c>
      <c r="L9" s="0" t="n">
        <v>0.0402873816726378</v>
      </c>
      <c r="M9" s="0" t="n">
        <v>0.0411916767027028</v>
      </c>
      <c r="N9" s="0" t="n">
        <v>0.012891962890113</v>
      </c>
      <c r="O9" s="0" t="n">
        <v>0.0179922447945394</v>
      </c>
      <c r="P9" s="0" t="n">
        <v>0.0211474169855812</v>
      </c>
      <c r="Q9" s="0" t="n">
        <v>0.0385734181493326</v>
      </c>
      <c r="R9" s="0" t="n">
        <v>0.0513161682673644</v>
      </c>
      <c r="S9" s="0" t="n">
        <v>-0.0207601579342067</v>
      </c>
      <c r="T9" s="0" t="n">
        <v>0.0212560486377343</v>
      </c>
      <c r="U9" s="0" t="n">
        <v>0.0144926277362076</v>
      </c>
      <c r="V9" s="0" t="n">
        <v>0.0408806687773803</v>
      </c>
      <c r="W9" s="0" t="n">
        <v>0.0186004793455718</v>
      </c>
      <c r="X9" s="0" t="n">
        <v>0.0432900278780141</v>
      </c>
      <c r="Y9" s="0" t="n">
        <v>0.00471148588822677</v>
      </c>
      <c r="Z9" s="0" t="n">
        <v>0.00351299621926771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0.00396878618566464</v>
      </c>
      <c r="S10" s="0" t="n">
        <v>0.00223287078754149</v>
      </c>
      <c r="T10" s="0" t="n">
        <v>0.0418305692377719</v>
      </c>
      <c r="U10" s="0" t="n">
        <v>0.0368169113084537</v>
      </c>
      <c r="V10" s="0" t="n">
        <v>0.0448141752790414</v>
      </c>
      <c r="W10" s="0" t="n">
        <v>0.0263283751498411</v>
      </c>
      <c r="X10" s="0" t="n">
        <v>0.0903128543008308</v>
      </c>
      <c r="Y10" s="0" t="n">
        <v>0.0620362957813684</v>
      </c>
      <c r="Z10" s="0" t="n">
        <v>0.00425585951342014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0.0177370459935823</v>
      </c>
      <c r="S11" s="0" t="n">
        <v>0.0168967308564266</v>
      </c>
      <c r="T11" s="0" t="n">
        <v>0.0280004217879755</v>
      </c>
      <c r="U11" s="0" t="n">
        <v>0.0608439938984388</v>
      </c>
      <c r="V11" s="0" t="n">
        <v>0.0135522509031515</v>
      </c>
      <c r="W11" s="0" t="n">
        <v>0.0144321287646881</v>
      </c>
      <c r="X11" s="0" t="n">
        <v>0.0691675945958092</v>
      </c>
      <c r="Y11" s="0" t="n">
        <v>0.0441516747421894</v>
      </c>
      <c r="Z11" s="0" t="n">
        <v>0.00554414373924815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-0.0883065247213947</v>
      </c>
      <c r="S12" s="0" t="n">
        <v>0.0486995259119588</v>
      </c>
      <c r="T12" s="0" t="n">
        <v>0.0206180093285524</v>
      </c>
      <c r="U12" s="0" t="n">
        <v>0.101145641295019</v>
      </c>
      <c r="V12" s="0" t="n">
        <v>0.0586753015762065</v>
      </c>
      <c r="W12" s="0" t="n">
        <v>0.0115884737646047</v>
      </c>
      <c r="X12" s="0" t="n">
        <v>0.0894019382818369</v>
      </c>
      <c r="Y12" s="0" t="n">
        <v>0.0224743380800347</v>
      </c>
      <c r="Z12" s="0" t="n">
        <v>-0.0169374480019668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0.00166848759583036</v>
      </c>
      <c r="S13" s="0" t="n">
        <v>0.0162666553139295</v>
      </c>
      <c r="T13" s="0" t="n">
        <v>0.0130454414294113</v>
      </c>
      <c r="U13" s="0" t="n">
        <v>0.0653123780480789</v>
      </c>
      <c r="V13" s="0" t="n">
        <v>0.0859415165693412</v>
      </c>
      <c r="W13" s="0" t="n">
        <v>0.0147657473041845</v>
      </c>
      <c r="X13" s="0" t="n">
        <v>0.103622955714437</v>
      </c>
      <c r="Y13" s="0" t="n">
        <v>0.013842296580159</v>
      </c>
      <c r="Z13" s="0" t="n">
        <v>-0.0237218204223411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14"/>
  </cols>
  <sheetData>
    <row r="1" s="1" customFormat="true" ht="13.8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n">
        <v>2023</v>
      </c>
      <c r="AB1" s="1" t="s">
        <v>41</v>
      </c>
    </row>
    <row r="2" customFormat="false" ht="13.8" hidden="false" customHeight="false" outlineLevel="0" collapsed="false">
      <c r="A2" s="0" t="n">
        <v>2</v>
      </c>
      <c r="B2" s="0" t="s">
        <v>32</v>
      </c>
      <c r="C2" s="5" t="n">
        <v>1.59663643553644</v>
      </c>
      <c r="D2" s="5" t="n">
        <v>1.60089366645846</v>
      </c>
      <c r="E2" s="5" t="n">
        <v>1.45588139259619</v>
      </c>
      <c r="F2" s="5" t="n">
        <v>1.38388963537222</v>
      </c>
      <c r="G2" s="5" t="n">
        <v>1.38639222011695</v>
      </c>
      <c r="H2" s="5" t="n">
        <v>1.40186523406891</v>
      </c>
      <c r="I2" s="5" t="n">
        <v>1.43071955515087</v>
      </c>
      <c r="J2" s="5" t="n">
        <v>1.27833218621893</v>
      </c>
      <c r="K2" s="5" t="n">
        <v>1.26540561602876</v>
      </c>
      <c r="L2" s="5" t="n">
        <v>1.29404016382216</v>
      </c>
      <c r="M2" s="5" t="n">
        <v>1.36349708378574</v>
      </c>
      <c r="N2" s="5" t="n">
        <v>1.35754430473596</v>
      </c>
      <c r="O2" s="5" t="n">
        <v>1.36807758141092</v>
      </c>
      <c r="P2" s="5" t="n">
        <v>1.3745805562559</v>
      </c>
      <c r="Q2" s="5" t="n">
        <v>1.3994268734385</v>
      </c>
      <c r="R2" s="5" t="n">
        <v>1.44010707607104</v>
      </c>
      <c r="S2" s="5" t="n">
        <v>1.46798031326436</v>
      </c>
      <c r="T2" s="5" t="n">
        <v>1.46113668346939</v>
      </c>
      <c r="U2" s="5" t="n">
        <v>1.46988298320859</v>
      </c>
      <c r="V2" s="5" t="n">
        <v>1.48488046912928</v>
      </c>
      <c r="W2" s="5" t="n">
        <v>1.43228365312267</v>
      </c>
      <c r="X2" s="5" t="n">
        <v>1.44727125199783</v>
      </c>
      <c r="Y2" s="5" t="n">
        <v>1.4644471490756</v>
      </c>
      <c r="Z2" s="5" t="n">
        <v>1.44891070660855</v>
      </c>
      <c r="AA2" s="5" t="n">
        <v>1.42012698984135</v>
      </c>
    </row>
    <row r="3" customFormat="false" ht="13.8" hidden="false" customHeight="false" outlineLevel="0" collapsed="false">
      <c r="A3" s="0" t="n">
        <v>3</v>
      </c>
      <c r="B3" s="0" t="s">
        <v>32</v>
      </c>
      <c r="C3" s="5" t="n">
        <v>4.91545650827675</v>
      </c>
      <c r="D3" s="5" t="n">
        <v>4.93516461854768</v>
      </c>
      <c r="E3" s="5" t="n">
        <v>4.9540138258364</v>
      </c>
      <c r="F3" s="5" t="n">
        <v>4.90998013915358</v>
      </c>
      <c r="G3" s="5" t="n">
        <v>4.88091477246125</v>
      </c>
      <c r="H3" s="5" t="n">
        <v>4.92136206550764</v>
      </c>
      <c r="I3" s="5" t="n">
        <v>4.95449440474088</v>
      </c>
      <c r="J3" s="5" t="n">
        <v>4.96103888762537</v>
      </c>
      <c r="K3" s="5" t="n">
        <v>4.89432243591281</v>
      </c>
      <c r="L3" s="5" t="n">
        <v>4.91572564722716</v>
      </c>
      <c r="M3" s="5" t="n">
        <v>4.94380247556966</v>
      </c>
      <c r="N3" s="5" t="n">
        <v>4.98781394229316</v>
      </c>
      <c r="O3" s="5" t="n">
        <v>4.96574748591102</v>
      </c>
      <c r="P3" s="5" t="n">
        <v>4.94496681151556</v>
      </c>
      <c r="Q3" s="5" t="n">
        <v>4.94560571334034</v>
      </c>
      <c r="R3" s="5" t="n">
        <v>4.96684111437751</v>
      </c>
      <c r="S3" s="5" t="n">
        <v>4.93622162379557</v>
      </c>
      <c r="T3" s="5" t="n">
        <v>4.92621813453788</v>
      </c>
      <c r="U3" s="5" t="n">
        <v>4.9078235254701</v>
      </c>
      <c r="V3" s="5" t="n">
        <v>4.87681428617804</v>
      </c>
      <c r="W3" s="5" t="n">
        <v>4.87960344854239</v>
      </c>
      <c r="X3" s="5" t="n">
        <v>4.6551609155047</v>
      </c>
      <c r="Y3" s="5" t="n">
        <v>4.69593507317945</v>
      </c>
      <c r="Z3" s="5" t="n">
        <v>4.67855951296862</v>
      </c>
      <c r="AA3" s="5" t="n">
        <v>4.68033271452897</v>
      </c>
    </row>
    <row r="4" customFormat="false" ht="13.8" hidden="false" customHeight="false" outlineLevel="0" collapsed="false">
      <c r="A4" s="0" t="n">
        <v>4</v>
      </c>
      <c r="B4" s="0" t="s">
        <v>32</v>
      </c>
      <c r="C4" s="5" t="n">
        <v>4.05605791849847</v>
      </c>
      <c r="D4" s="5" t="n">
        <v>4.07403046246748</v>
      </c>
      <c r="E4" s="5" t="n">
        <v>4.09898164199035</v>
      </c>
      <c r="F4" s="5" t="n">
        <v>4.05540396933881</v>
      </c>
      <c r="G4" s="5" t="n">
        <v>4.07462791231808</v>
      </c>
      <c r="H4" s="5" t="n">
        <v>4.13256098101494</v>
      </c>
      <c r="I4" s="5" t="n">
        <v>4.17994147295401</v>
      </c>
      <c r="J4" s="5" t="n">
        <v>4.19204457410374</v>
      </c>
      <c r="K4" s="5" t="n">
        <v>4.04186187577244</v>
      </c>
      <c r="L4" s="5" t="n">
        <v>4.05864922922586</v>
      </c>
      <c r="M4" s="5" t="n">
        <v>4.08687474094508</v>
      </c>
      <c r="N4" s="5" t="n">
        <v>4.12772809796856</v>
      </c>
      <c r="O4" s="5" t="n">
        <v>4.11443095675075</v>
      </c>
      <c r="P4" s="5" t="n">
        <v>4.08611814973654</v>
      </c>
      <c r="Q4" s="5" t="n">
        <v>4.09537069965412</v>
      </c>
      <c r="R4" s="5" t="n">
        <v>4.11409528189557</v>
      </c>
      <c r="S4" s="5" t="n">
        <v>4.05321508059582</v>
      </c>
      <c r="T4" s="5" t="n">
        <v>3.99877188883844</v>
      </c>
      <c r="U4" s="5" t="n">
        <v>4.01726685637598</v>
      </c>
      <c r="V4" s="5" t="n">
        <v>4.02193767451228</v>
      </c>
      <c r="W4" s="5" t="n">
        <v>4.00657503899305</v>
      </c>
      <c r="X4" s="5" t="n">
        <v>4.0114265176135</v>
      </c>
      <c r="Y4" s="5" t="n">
        <v>4.0395365760693</v>
      </c>
      <c r="Z4" s="5" t="n">
        <v>4.03418932794539</v>
      </c>
      <c r="AA4" s="5" t="n">
        <v>4.01561616610769</v>
      </c>
    </row>
    <row r="5" customFormat="false" ht="13.8" hidden="false" customHeight="false" outlineLevel="0" collapsed="false">
      <c r="A5" s="0" t="n">
        <v>5</v>
      </c>
      <c r="B5" s="0" t="s">
        <v>33</v>
      </c>
      <c r="C5" s="5" t="n">
        <v>4.07293169441134</v>
      </c>
      <c r="D5" s="5" t="n">
        <v>4.11657987345571</v>
      </c>
      <c r="E5" s="5" t="n">
        <v>4.12083666058481</v>
      </c>
      <c r="F5" s="5" t="n">
        <v>4.11744460320311</v>
      </c>
      <c r="G5" s="5" t="n">
        <v>4.14897975930061</v>
      </c>
      <c r="H5" s="5" t="n">
        <v>4.2304061100695</v>
      </c>
      <c r="I5" s="5" t="n">
        <v>4.27282978047275</v>
      </c>
      <c r="J5" s="5" t="n">
        <v>4.30312414392757</v>
      </c>
      <c r="K5" s="5" t="n">
        <v>4.27926097623347</v>
      </c>
      <c r="L5" s="5" t="n">
        <v>4.2972832398937</v>
      </c>
      <c r="M5" s="5" t="n">
        <v>4.36801573874163</v>
      </c>
      <c r="N5" s="5" t="n">
        <v>4.425177926748</v>
      </c>
      <c r="O5" s="5" t="n">
        <v>4.45191047102961</v>
      </c>
      <c r="P5" s="5" t="n">
        <v>4.4393733545378</v>
      </c>
      <c r="Q5" s="5" t="n">
        <v>4.48328542236642</v>
      </c>
      <c r="R5" s="5" t="n">
        <v>4.49124039600356</v>
      </c>
      <c r="S5" s="5" t="n">
        <v>4.41969827973713</v>
      </c>
      <c r="T5" s="5" t="n">
        <v>4.42038726992478</v>
      </c>
      <c r="U5" s="5" t="n">
        <v>4.44662653744558</v>
      </c>
      <c r="V5" s="5" t="n">
        <v>4.50385333975172</v>
      </c>
      <c r="W5" s="5" t="n">
        <v>4.53055730612844</v>
      </c>
      <c r="X5" s="5" t="n">
        <v>4.52468266146435</v>
      </c>
      <c r="Y5" s="5" t="n">
        <v>4.60587201398589</v>
      </c>
      <c r="Z5" s="5" t="n">
        <v>4.63259820958296</v>
      </c>
      <c r="AA5" s="5" t="n">
        <v>4.56453720031723</v>
      </c>
    </row>
    <row r="6" customFormat="false" ht="13.8" hidden="false" customHeight="false" outlineLevel="0" collapsed="false">
      <c r="A6" s="0" t="n">
        <v>6</v>
      </c>
      <c r="B6" s="0" t="s">
        <v>32</v>
      </c>
      <c r="C6" s="5" t="n">
        <v>4.09398670571469</v>
      </c>
      <c r="D6" s="5" t="n">
        <v>4.14037254901224</v>
      </c>
      <c r="E6" s="5" t="n">
        <v>4.10589536043004</v>
      </c>
      <c r="F6" s="5" t="n">
        <v>3.95469741730553</v>
      </c>
      <c r="G6" s="5" t="n">
        <v>3.90678729407768</v>
      </c>
      <c r="H6" s="5" t="n">
        <v>3.96667361709561</v>
      </c>
      <c r="I6" s="5" t="n">
        <v>4.0291571547587</v>
      </c>
      <c r="J6" s="5" t="n">
        <v>4.01786170263098</v>
      </c>
      <c r="K6" s="5" t="n">
        <v>3.94510914287428</v>
      </c>
      <c r="L6" s="5" t="n">
        <v>3.96761462161851</v>
      </c>
      <c r="M6" s="5" t="n">
        <v>4.06817450702458</v>
      </c>
      <c r="N6" s="5" t="n">
        <v>4.14723974082511</v>
      </c>
      <c r="O6" s="5" t="n">
        <v>4.15611194992592</v>
      </c>
      <c r="P6" s="5" t="n">
        <v>3.96795645777806</v>
      </c>
      <c r="Q6" s="5" t="n">
        <v>3.95885126864787</v>
      </c>
      <c r="R6" s="5" t="n">
        <v>4.00050558724297</v>
      </c>
      <c r="S6" s="5" t="n">
        <v>4.01784025261275</v>
      </c>
      <c r="T6" s="5" t="n">
        <v>3.98666778778685</v>
      </c>
      <c r="U6" s="5" t="n">
        <v>3.99758282739412</v>
      </c>
      <c r="V6" s="5" t="n">
        <v>3.93074269030073</v>
      </c>
      <c r="W6" s="5" t="n">
        <v>3.90633959634041</v>
      </c>
      <c r="X6" s="5" t="n">
        <v>3.89821877406105</v>
      </c>
      <c r="Y6" s="5" t="n">
        <v>3.99879070507525</v>
      </c>
      <c r="Z6" s="5" t="n">
        <v>3.98028613132545</v>
      </c>
      <c r="AA6" s="5" t="n">
        <v>3.97251062853001</v>
      </c>
    </row>
    <row r="7" customFormat="false" ht="13.8" hidden="false" customHeight="false" outlineLevel="0" collapsed="false">
      <c r="A7" s="0" t="n">
        <v>7</v>
      </c>
      <c r="B7" s="0" t="s">
        <v>33</v>
      </c>
      <c r="C7" s="5" t="n">
        <v>4.64096730507525</v>
      </c>
      <c r="D7" s="5" t="n">
        <v>4.6888838129235</v>
      </c>
      <c r="E7" s="5" t="n">
        <v>4.73258505796079</v>
      </c>
      <c r="F7" s="5" t="n">
        <v>4.73629273277439</v>
      </c>
      <c r="G7" s="5" t="n">
        <v>4.77859867443643</v>
      </c>
      <c r="H7" s="5" t="n">
        <v>4.85808358955708</v>
      </c>
      <c r="I7" s="5" t="n">
        <v>4.8994856309168</v>
      </c>
      <c r="J7" s="5" t="n">
        <v>4.8955648840853</v>
      </c>
      <c r="K7" s="5" t="n">
        <v>4.85103499667955</v>
      </c>
      <c r="L7" s="5" t="n">
        <v>4.89037473827325</v>
      </c>
      <c r="M7" s="5" t="n">
        <v>4.96441984670027</v>
      </c>
      <c r="N7" s="5" t="n">
        <v>5.00710796943687</v>
      </c>
      <c r="O7" s="5" t="n">
        <v>5.02541224711614</v>
      </c>
      <c r="P7" s="5" t="n">
        <v>5.01048157167092</v>
      </c>
      <c r="Q7" s="5" t="n">
        <v>5.04095763509088</v>
      </c>
      <c r="R7" s="5" t="n">
        <v>5.05895109717291</v>
      </c>
      <c r="S7" s="5" t="n">
        <v>5.04197959554116</v>
      </c>
      <c r="T7" s="5" t="n">
        <v>5.07366386190291</v>
      </c>
      <c r="U7" s="5" t="n">
        <v>5.0077386228661</v>
      </c>
      <c r="V7" s="5" t="n">
        <v>4.97580275760875</v>
      </c>
      <c r="W7" s="5" t="n">
        <v>5.00083040189506</v>
      </c>
      <c r="X7" s="5" t="n">
        <v>5.02352569250254</v>
      </c>
      <c r="Y7" s="5" t="n">
        <v>5.02322577146854</v>
      </c>
      <c r="Z7" s="5" t="n">
        <v>4.9843037312649</v>
      </c>
      <c r="AA7" s="5" t="n">
        <v>4.98578230269143</v>
      </c>
    </row>
    <row r="8" s="5" customFormat="true" ht="13.8" hidden="false" customHeight="false" outlineLevel="0" collapsed="false">
      <c r="A8" s="5" t="n">
        <v>9</v>
      </c>
      <c r="B8" s="5" t="s">
        <v>33</v>
      </c>
      <c r="C8" s="5" t="n">
        <v>3.80216329952542</v>
      </c>
      <c r="D8" s="5" t="n">
        <v>3.86865644555594</v>
      </c>
      <c r="E8" s="5" t="n">
        <v>3.90418616634005</v>
      </c>
      <c r="F8" s="5" t="n">
        <v>3.78338080269207</v>
      </c>
      <c r="G8" s="5" t="n">
        <v>3.79968854006118</v>
      </c>
      <c r="H8" s="5" t="n">
        <v>3.84816031942378</v>
      </c>
      <c r="I8" s="5" t="n">
        <v>3.8738606363605</v>
      </c>
      <c r="J8" s="5" t="n">
        <v>3.86998985230189</v>
      </c>
      <c r="K8" s="5" t="n">
        <v>3.83066195567135</v>
      </c>
      <c r="L8" s="5" t="n">
        <v>3.8765530529922</v>
      </c>
      <c r="M8" s="5" t="n">
        <v>3.92470082446543</v>
      </c>
      <c r="N8" s="5" t="n">
        <v>3.96020808959113</v>
      </c>
      <c r="O8" s="5" t="n">
        <v>3.92132843578597</v>
      </c>
      <c r="P8" s="5" t="n">
        <v>3.88985154764099</v>
      </c>
      <c r="Q8" s="5" t="n">
        <v>3.96224460093288</v>
      </c>
      <c r="R8" s="5" t="n">
        <v>3.98712880525922</v>
      </c>
      <c r="S8" s="5" t="n">
        <v>4.07053607527205</v>
      </c>
      <c r="T8" s="5" t="n">
        <v>4.07568444580505</v>
      </c>
      <c r="U8" s="5" t="n">
        <v>4.09659631937837</v>
      </c>
      <c r="V8" s="5" t="n">
        <v>4.14233940749939</v>
      </c>
      <c r="W8" s="5" t="n">
        <v>4.1854614810832</v>
      </c>
      <c r="X8" s="5" t="n">
        <v>4.21397478966135</v>
      </c>
      <c r="Y8" s="5" t="n">
        <v>4.32705278797978</v>
      </c>
      <c r="Z8" s="5" t="n">
        <v>4.32253703637525</v>
      </c>
      <c r="AA8" s="5" t="n">
        <v>4.30745382600272</v>
      </c>
    </row>
    <row r="9" s="5" customFormat="true" ht="13.8" hidden="false" customHeight="false" outlineLevel="0" collapsed="false">
      <c r="A9" s="5" t="n">
        <v>10</v>
      </c>
      <c r="B9" s="5" t="s">
        <v>33</v>
      </c>
      <c r="C9" s="5" t="n">
        <v>2.14377805230569</v>
      </c>
      <c r="D9" s="5" t="n">
        <v>2.17528974587169</v>
      </c>
      <c r="E9" s="5" t="n">
        <v>2.13621724754131</v>
      </c>
      <c r="F9" s="5" t="n">
        <v>2.13193843908634</v>
      </c>
      <c r="G9" s="5" t="n">
        <v>2.14611849697164</v>
      </c>
      <c r="H9" s="5" t="n">
        <v>2.19270539851714</v>
      </c>
      <c r="I9" s="5" t="n">
        <v>2.21179158915555</v>
      </c>
      <c r="J9" s="5" t="n">
        <v>2.22299294400349</v>
      </c>
      <c r="K9" s="5" t="n">
        <v>2.19965231397714</v>
      </c>
      <c r="L9" s="5" t="n">
        <v>2.23324264547914</v>
      </c>
      <c r="M9" s="5" t="n">
        <v>2.29689291593865</v>
      </c>
      <c r="N9" s="5" t="n">
        <v>2.3311509520025</v>
      </c>
      <c r="O9" s="5" t="n">
        <v>2.3563729163816</v>
      </c>
      <c r="P9" s="5" t="n">
        <v>2.33964175716467</v>
      </c>
      <c r="Q9" s="5" t="n">
        <v>2.33309966875844</v>
      </c>
      <c r="R9" s="5" t="n">
        <v>2.35503476353326</v>
      </c>
      <c r="S9" s="5" t="n">
        <v>2.40635093180063</v>
      </c>
      <c r="T9" s="5" t="n">
        <v>2.38212794437723</v>
      </c>
      <c r="U9" s="5" t="n">
        <v>2.4012559245828</v>
      </c>
      <c r="V9" s="5" t="n">
        <v>2.40420596419886</v>
      </c>
      <c r="W9" s="5" t="n">
        <v>2.444130843985</v>
      </c>
      <c r="X9" s="5" t="n">
        <v>2.46311798805475</v>
      </c>
      <c r="Y9" s="5" t="n">
        <v>2.50413299314113</v>
      </c>
      <c r="Z9" s="5" t="n">
        <v>2.51148049885901</v>
      </c>
      <c r="AA9" s="5" t="n">
        <v>2.49759760326461</v>
      </c>
    </row>
    <row r="10" customFormat="false" ht="13.8" hidden="false" customHeight="false" outlineLevel="0" collapsed="false">
      <c r="A10" s="0" t="n">
        <v>11</v>
      </c>
      <c r="B10" s="0" t="s">
        <v>34</v>
      </c>
      <c r="R10" s="0" t="n">
        <v>5.44694104431725</v>
      </c>
      <c r="S10" s="0" t="n">
        <v>5.42860026877141</v>
      </c>
      <c r="T10" s="0" t="n">
        <v>5.4170139200148</v>
      </c>
      <c r="U10" s="0" t="n">
        <v>5.38686836800156</v>
      </c>
      <c r="V10" s="0" t="n">
        <v>5.41383199826192</v>
      </c>
      <c r="W10" s="0" t="n">
        <v>5.43547533589369</v>
      </c>
      <c r="X10" s="0" t="n">
        <v>5.41510654041677</v>
      </c>
      <c r="Y10" s="0" t="n">
        <v>5.48765287659955</v>
      </c>
      <c r="Z10" s="0" t="n">
        <v>5.45010901231344</v>
      </c>
      <c r="AA10" s="0" t="n">
        <v>5.38620510753529</v>
      </c>
    </row>
    <row r="11" customFormat="false" ht="13.8" hidden="false" customHeight="false" outlineLevel="0" collapsed="false">
      <c r="A11" s="0" t="n">
        <v>12</v>
      </c>
      <c r="B11" s="0" t="s">
        <v>34</v>
      </c>
      <c r="R11" s="0" t="n">
        <v>4.77974404331821</v>
      </c>
      <c r="S11" s="0" t="n">
        <v>4.77128678509206</v>
      </c>
      <c r="T11" s="0" t="n">
        <v>4.76620458429204</v>
      </c>
      <c r="U11" s="0" t="n">
        <v>4.77954837642436</v>
      </c>
      <c r="V11" s="0" t="n">
        <v>4.83082288293879</v>
      </c>
      <c r="W11" s="0" t="n">
        <v>4.8304041327395</v>
      </c>
      <c r="X11" s="0" t="n">
        <v>4.83596130085388</v>
      </c>
      <c r="Y11" s="0" t="n">
        <v>4.88033960341549</v>
      </c>
      <c r="Z11" s="0" t="n">
        <v>4.92449127815767</v>
      </c>
      <c r="AA11" s="0" t="n">
        <v>4.92630908207885</v>
      </c>
    </row>
    <row r="12" customFormat="false" ht="13.8" hidden="false" customHeight="false" outlineLevel="0" collapsed="false">
      <c r="A12" s="0" t="n">
        <v>13</v>
      </c>
      <c r="B12" s="0" t="s">
        <v>34</v>
      </c>
      <c r="R12" s="0" t="n">
        <v>4.84793641777109</v>
      </c>
      <c r="S12" s="0" t="n">
        <v>4.75034040555504</v>
      </c>
      <c r="T12" s="0" t="n">
        <v>4.78572708181355</v>
      </c>
      <c r="U12" s="0" t="n">
        <v>4.79425641763584</v>
      </c>
      <c r="V12" s="0" t="n">
        <v>4.92649464726439</v>
      </c>
      <c r="W12" s="0" t="n">
        <v>4.871839386186</v>
      </c>
      <c r="X12" s="0" t="n">
        <v>4.84561349313842</v>
      </c>
      <c r="Y12" s="0" t="n">
        <v>4.86839797862847</v>
      </c>
      <c r="Z12" s="0" t="n">
        <v>4.81954503946872</v>
      </c>
      <c r="AA12" s="0" t="n">
        <v>4.63439959984934</v>
      </c>
    </row>
    <row r="13" customFormat="false" ht="13.8" hidden="false" customHeight="false" outlineLevel="0" collapsed="false">
      <c r="A13" s="0" t="n">
        <v>14</v>
      </c>
      <c r="B13" s="0" t="s">
        <v>34</v>
      </c>
      <c r="R13" s="0" t="n">
        <v>4.3181274101577</v>
      </c>
      <c r="S13" s="0" t="n">
        <v>4.30920944722498</v>
      </c>
      <c r="T13" s="0" t="n">
        <v>4.29142898572174</v>
      </c>
      <c r="U13" s="0" t="n">
        <v>4.25856541709052</v>
      </c>
      <c r="V13" s="0" t="n">
        <v>4.26308736563888</v>
      </c>
      <c r="W13" s="0" t="n">
        <v>4.23960012394063</v>
      </c>
      <c r="X13" s="0" t="n">
        <v>4.21914177738298</v>
      </c>
      <c r="Y13" s="0" t="n">
        <v>4.31762997083959</v>
      </c>
      <c r="Z13" s="0" t="n">
        <v>4.32662376503019</v>
      </c>
      <c r="AA13" s="0" t="n">
        <v>4.27210891243811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</row>
    <row r="20" customFormat="false" ht="13.8" hidden="false" customHeight="false" outlineLevel="0" collapsed="false">
      <c r="A20" s="0" t="s">
        <v>48</v>
      </c>
      <c r="B20" s="0" t="n">
        <f aca="false">+AVERAGE(C5:AA5,C7:AA9)</f>
        <v>3.90128267579539</v>
      </c>
      <c r="C20" s="6" t="n">
        <f aca="false">+MAX(C5:Z5,C7:Z9)</f>
        <v>5.07366386190291</v>
      </c>
      <c r="D20" s="0" t="n">
        <f aca="false">+MIN(C5:Z5,C7:Z9)</f>
        <v>2.13193843908634</v>
      </c>
      <c r="E20" s="6" t="n">
        <f aca="false">+STDEV(C5:Z5,C7:Z9)</f>
        <v>0.992113551037713</v>
      </c>
      <c r="F20" s="0" t="n">
        <f aca="false">+COUNT(C5:Z5,C7:Z9)</f>
        <v>96</v>
      </c>
      <c r="G20" s="0" t="n">
        <f aca="false">+E20/SQRT(F20)</f>
        <v>0.101257165289295</v>
      </c>
    </row>
    <row r="21" customFormat="false" ht="13.8" hidden="false" customHeight="false" outlineLevel="0" collapsed="false">
      <c r="A21" s="0" t="s">
        <v>49</v>
      </c>
      <c r="B21" s="0" t="n">
        <f aca="false">+AVERAGE(C2:Z4,C6:Z6)</f>
        <v>3.59940448882141</v>
      </c>
      <c r="C21" s="0" t="n">
        <f aca="false">+MAX(C2:Z4,C6:Z6)</f>
        <v>4.98781394229316</v>
      </c>
      <c r="D21" s="0" t="n">
        <f aca="false">+MIN(C2:Z4,C6:Z6)</f>
        <v>1.26540561602876</v>
      </c>
      <c r="E21" s="0" t="n">
        <f aca="false">+STDEV(C2:Z4,C6:Z6)</f>
        <v>1.31551643567317</v>
      </c>
      <c r="F21" s="0" t="n">
        <f aca="false">+COUNT(C2:Z4,C6:Z6)</f>
        <v>96</v>
      </c>
      <c r="G21" s="0" t="n">
        <f aca="false">+E21/SQRT(F21)</f>
        <v>0.134264333985171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9" activeCellId="0" sqref="M2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</cols>
  <sheetData>
    <row r="1" s="1" customFormat="true" ht="15" hidden="false" customHeight="false" outlineLevel="0" collapsed="false">
      <c r="A1" s="1" t="s">
        <v>20</v>
      </c>
      <c r="B1" s="1" t="s">
        <v>27</v>
      </c>
      <c r="C1" s="1" t="n">
        <v>1999</v>
      </c>
      <c r="D1" s="1" t="n">
        <v>2000</v>
      </c>
      <c r="E1" s="1" t="n">
        <v>2001</v>
      </c>
      <c r="F1" s="1" t="n">
        <v>2002</v>
      </c>
      <c r="G1" s="1" t="n">
        <v>2003</v>
      </c>
      <c r="H1" s="1" t="n">
        <v>2004</v>
      </c>
      <c r="I1" s="1" t="n">
        <v>2005</v>
      </c>
      <c r="J1" s="1" t="n">
        <v>2006</v>
      </c>
      <c r="K1" s="1" t="n">
        <v>2007</v>
      </c>
      <c r="L1" s="1" t="n">
        <v>2008</v>
      </c>
      <c r="M1" s="1" t="n">
        <v>2009</v>
      </c>
      <c r="N1" s="1" t="n">
        <v>2010</v>
      </c>
      <c r="O1" s="1" t="n">
        <v>2011</v>
      </c>
      <c r="P1" s="1" t="n">
        <v>2012</v>
      </c>
      <c r="Q1" s="1" t="n">
        <v>2013</v>
      </c>
      <c r="R1" s="1" t="n">
        <v>2014</v>
      </c>
      <c r="S1" s="1" t="n">
        <v>2015</v>
      </c>
      <c r="T1" s="1" t="n">
        <v>2016</v>
      </c>
      <c r="U1" s="1" t="n">
        <v>2017</v>
      </c>
      <c r="V1" s="1" t="n">
        <v>2018</v>
      </c>
      <c r="W1" s="1" t="n">
        <v>2019</v>
      </c>
      <c r="X1" s="1" t="n">
        <v>2020</v>
      </c>
      <c r="Y1" s="1" t="n">
        <v>2021</v>
      </c>
      <c r="Z1" s="1" t="n">
        <v>2022</v>
      </c>
      <c r="AA1" s="1" t="s">
        <v>41</v>
      </c>
    </row>
    <row r="2" customFormat="false" ht="15" hidden="false" customHeight="false" outlineLevel="0" collapsed="false">
      <c r="A2" s="0" t="n">
        <v>2</v>
      </c>
      <c r="B2" s="0" t="s">
        <v>32</v>
      </c>
      <c r="C2" s="0" t="n">
        <v>0.0548872655752363</v>
      </c>
      <c r="D2" s="0" t="n">
        <v>0.264469382020263</v>
      </c>
      <c r="E2" s="0" t="n">
        <v>0.122176474155505</v>
      </c>
      <c r="F2" s="0" t="n">
        <v>0.244471382861573</v>
      </c>
      <c r="G2" s="0" t="n">
        <v>0.399194454495949</v>
      </c>
      <c r="H2" s="0" t="n">
        <v>0.452049994176566</v>
      </c>
      <c r="I2" s="0" t="n">
        <v>0.0988255838104446</v>
      </c>
      <c r="J2" s="0" t="n">
        <v>0.114343842494542</v>
      </c>
      <c r="K2" s="0" t="n">
        <v>0.470727121015369</v>
      </c>
      <c r="L2" s="0" t="n">
        <v>0.454403555456916</v>
      </c>
      <c r="M2" s="0" t="n">
        <v>0.268150716385663</v>
      </c>
      <c r="N2" s="0" t="n">
        <v>0.173190304291575</v>
      </c>
      <c r="O2" s="0" t="n">
        <v>0.419180678309821</v>
      </c>
      <c r="P2" s="0" t="n">
        <v>0.396996341428245</v>
      </c>
      <c r="Q2" s="0" t="n">
        <v>0.453995942704585</v>
      </c>
      <c r="R2" s="0" t="n">
        <v>0.521743530421049</v>
      </c>
      <c r="S2" s="0" t="n">
        <v>0.0242602752128726</v>
      </c>
      <c r="T2" s="0" t="n">
        <v>0.292022732172524</v>
      </c>
      <c r="U2" s="0" t="n">
        <v>0.284879858775753</v>
      </c>
      <c r="V2" s="0" t="n">
        <v>0.577277802930471</v>
      </c>
      <c r="W2" s="0" t="n">
        <v>0.32606379023129</v>
      </c>
      <c r="X2" s="0" t="n">
        <v>0.861484284149107</v>
      </c>
      <c r="Y2" s="0" t="n">
        <v>0.18826512679448</v>
      </c>
      <c r="Z2" s="0" t="n">
        <v>0.0360693704254017</v>
      </c>
    </row>
    <row r="3" customFormat="false" ht="15" hidden="false" customHeight="false" outlineLevel="0" collapsed="false">
      <c r="A3" s="0" t="n">
        <v>3</v>
      </c>
      <c r="B3" s="0" t="s">
        <v>32</v>
      </c>
      <c r="C3" s="0" t="n">
        <v>0.511160062603842</v>
      </c>
      <c r="D3" s="0" t="n">
        <v>0.674548906757147</v>
      </c>
      <c r="E3" s="0" t="n">
        <v>0.11909349281812</v>
      </c>
      <c r="F3" s="0" t="n">
        <v>0.578979072266256</v>
      </c>
      <c r="G3" s="0" t="n">
        <v>1.48252351520693</v>
      </c>
      <c r="H3" s="0" t="n">
        <v>1.27155718696616</v>
      </c>
      <c r="I3" s="0" t="n">
        <v>0.554370831478624</v>
      </c>
      <c r="J3" s="0" t="n">
        <v>-0.311431174531923</v>
      </c>
      <c r="K3" s="0" t="n">
        <v>0.555430977388649</v>
      </c>
      <c r="L3" s="0" t="n">
        <v>0.979528841999482</v>
      </c>
      <c r="M3" s="0" t="n">
        <v>1.5992146996941</v>
      </c>
      <c r="N3" s="0" t="n">
        <v>0.195837996106106</v>
      </c>
      <c r="O3" s="0" t="n">
        <v>0.33407895242725</v>
      </c>
      <c r="P3" s="0" t="n">
        <v>0.447936496946077</v>
      </c>
      <c r="Q3" s="0" t="n">
        <v>0.555300091759625</v>
      </c>
      <c r="R3" s="0" t="n">
        <v>0.607693109685619</v>
      </c>
      <c r="S3" s="0" t="n">
        <v>0.228019506322962</v>
      </c>
      <c r="T3" s="0" t="n">
        <v>0.452454704731946</v>
      </c>
      <c r="U3" s="0" t="n">
        <v>0.0942533043994701</v>
      </c>
      <c r="V3" s="0" t="n">
        <v>0.479069699127873</v>
      </c>
      <c r="W3" s="0" t="n">
        <v>1.03701116946897</v>
      </c>
      <c r="X3" s="0" t="n">
        <v>1.09852696061352</v>
      </c>
      <c r="Y3" s="0" t="n">
        <v>0.0826597138950186</v>
      </c>
      <c r="Z3" s="0" t="n">
        <v>0.599857421006695</v>
      </c>
    </row>
    <row r="4" customFormat="false" ht="15" hidden="false" customHeight="false" outlineLevel="0" collapsed="false">
      <c r="A4" s="0" t="n">
        <v>4</v>
      </c>
      <c r="B4" s="0" t="s">
        <v>32</v>
      </c>
      <c r="C4" s="0" t="n">
        <v>0.451669126092479</v>
      </c>
      <c r="D4" s="0" t="n">
        <v>0.596779237138209</v>
      </c>
      <c r="E4" s="0" t="n">
        <v>-0.0939810310056058</v>
      </c>
      <c r="F4" s="0" t="n">
        <v>0.456258665648672</v>
      </c>
      <c r="G4" s="0" t="n">
        <v>1.22736056265411</v>
      </c>
      <c r="H4" s="0" t="n">
        <v>0.989493122590552</v>
      </c>
      <c r="I4" s="0" t="n">
        <v>0.386622802627714</v>
      </c>
      <c r="J4" s="0" t="n">
        <v>-0.299261902776946</v>
      </c>
      <c r="K4" s="0" t="n">
        <v>0.631201439775874</v>
      </c>
      <c r="L4" s="0" t="n">
        <v>0.646594513517704</v>
      </c>
      <c r="M4" s="0" t="n">
        <v>0.945914112813481</v>
      </c>
      <c r="N4" s="0" t="n">
        <v>0.650133594778377</v>
      </c>
      <c r="O4" s="0" t="n">
        <v>0.365438352572656</v>
      </c>
      <c r="P4" s="0" t="n">
        <v>0.702334035264555</v>
      </c>
      <c r="Q4" s="0" t="n">
        <v>0.549128010069817</v>
      </c>
      <c r="R4" s="0" t="n">
        <v>0.370196199502495</v>
      </c>
      <c r="S4" s="0" t="n">
        <v>0.0929637819317125</v>
      </c>
      <c r="T4" s="0" t="n">
        <v>0.860500069346044</v>
      </c>
      <c r="U4" s="0" t="n">
        <v>0.558401842878949</v>
      </c>
      <c r="V4" s="0" t="n">
        <v>0.3045329621149</v>
      </c>
      <c r="W4" s="0" t="n">
        <v>0.486382873116356</v>
      </c>
      <c r="X4" s="0" t="n">
        <v>1.50916429688163</v>
      </c>
      <c r="Y4" s="0" t="n">
        <v>0.170972213896644</v>
      </c>
      <c r="Z4" s="0" t="n">
        <v>0.138155702114353</v>
      </c>
    </row>
    <row r="5" customFormat="false" ht="15" hidden="false" customHeight="false" outlineLevel="0" collapsed="false">
      <c r="A5" s="0" t="n">
        <v>5</v>
      </c>
      <c r="B5" s="0" t="s">
        <v>33</v>
      </c>
      <c r="C5" s="0" t="n">
        <v>0.711206353855495</v>
      </c>
      <c r="D5" s="0" t="n">
        <v>0.878084805420073</v>
      </c>
      <c r="E5" s="0" t="n">
        <v>0.321191603516512</v>
      </c>
      <c r="F5" s="0" t="n">
        <v>0.859363912743328</v>
      </c>
      <c r="G5" s="0" t="n">
        <v>1.37203709418272</v>
      </c>
      <c r="H5" s="0" t="n">
        <v>1.18029834305502</v>
      </c>
      <c r="I5" s="0" t="n">
        <v>0.548306997664148</v>
      </c>
      <c r="J5" s="0" t="n">
        <v>-0.075588906707593</v>
      </c>
      <c r="K5" s="0" t="n">
        <v>0.657172638382203</v>
      </c>
      <c r="L5" s="0" t="n">
        <v>1.02183099716866</v>
      </c>
      <c r="M5" s="0" t="n">
        <v>1.2123990641696</v>
      </c>
      <c r="N5" s="0" t="n">
        <v>0.520330050202317</v>
      </c>
      <c r="O5" s="0" t="n">
        <v>0.091128374133795</v>
      </c>
      <c r="P5" s="0" t="n">
        <v>0.901996646372277</v>
      </c>
      <c r="Q5" s="0" t="n">
        <v>0.513944790540149</v>
      </c>
      <c r="R5" s="0" t="n">
        <v>0.373592951650778</v>
      </c>
      <c r="S5" s="0" t="n">
        <v>0.27184885309483</v>
      </c>
      <c r="T5" s="0" t="n">
        <v>0.534598005305209</v>
      </c>
      <c r="U5" s="0" t="n">
        <v>1.0485018166332</v>
      </c>
      <c r="V5" s="0" t="n">
        <v>0.590853256276675</v>
      </c>
      <c r="W5" s="0" t="n">
        <v>-0.00181455816307843</v>
      </c>
      <c r="X5" s="0" t="n">
        <v>1.63931998574645</v>
      </c>
      <c r="Y5" s="0" t="n">
        <v>0.78303591705331</v>
      </c>
      <c r="Z5" s="0" t="n">
        <v>-0.931013314208812</v>
      </c>
    </row>
    <row r="6" customFormat="false" ht="15" hidden="false" customHeight="false" outlineLevel="0" collapsed="false">
      <c r="A6" s="0" t="n">
        <v>6</v>
      </c>
      <c r="B6" s="0" t="s">
        <v>32</v>
      </c>
      <c r="C6" s="0" t="n">
        <v>0.784488336004826</v>
      </c>
      <c r="D6" s="0" t="n">
        <v>0.614191320188928</v>
      </c>
      <c r="E6" s="0" t="n">
        <v>0.209555415587707</v>
      </c>
      <c r="F6" s="0" t="n">
        <v>0.47636312051086</v>
      </c>
      <c r="G6" s="0" t="n">
        <v>1.32863701549739</v>
      </c>
      <c r="H6" s="0" t="n">
        <v>1.29348045009666</v>
      </c>
      <c r="I6" s="0" t="n">
        <v>0.484409017499562</v>
      </c>
      <c r="J6" s="0" t="n">
        <v>0.123738390687633</v>
      </c>
      <c r="K6" s="0" t="n">
        <v>0.545638256310052</v>
      </c>
      <c r="L6" s="0" t="n">
        <v>1.29170565355444</v>
      </c>
      <c r="M6" s="0" t="n">
        <v>1.5326677003095</v>
      </c>
      <c r="N6" s="0" t="n">
        <v>0.201877077169139</v>
      </c>
      <c r="O6" s="0" t="n">
        <v>0.387687232598896</v>
      </c>
      <c r="P6" s="0" t="n">
        <v>0.854374241269995</v>
      </c>
      <c r="Q6" s="0" t="n">
        <v>0.949511121092919</v>
      </c>
      <c r="R6" s="0" t="n">
        <v>1.56478338714795</v>
      </c>
      <c r="S6" s="0" t="n">
        <v>-0.37933121786991</v>
      </c>
      <c r="T6" s="0" t="n">
        <v>0.59765201892798</v>
      </c>
      <c r="U6" s="0" t="n">
        <v>0.564871192007521</v>
      </c>
      <c r="V6" s="0" t="n">
        <v>0.919767299752104</v>
      </c>
      <c r="W6" s="0" t="n">
        <v>0.339915320740557</v>
      </c>
      <c r="X6" s="0" t="n">
        <v>1.91286024862712</v>
      </c>
      <c r="Y6" s="0" t="n">
        <v>0.263199039826507</v>
      </c>
      <c r="Z6" s="0" t="n">
        <v>0.147882893976237</v>
      </c>
    </row>
    <row r="7" customFormat="false" ht="15" hidden="false" customHeight="false" outlineLevel="0" collapsed="false">
      <c r="A7" s="0" t="n">
        <v>7</v>
      </c>
      <c r="B7" s="0" t="s">
        <v>33</v>
      </c>
      <c r="C7" s="0" t="n">
        <v>1.00798352609068</v>
      </c>
      <c r="D7" s="0" t="n">
        <v>0.970280182650238</v>
      </c>
      <c r="E7" s="0" t="n">
        <v>0.415832057189414</v>
      </c>
      <c r="F7" s="0" t="n">
        <v>1.10049160319685</v>
      </c>
      <c r="G7" s="0" t="n">
        <v>1.8956860067333</v>
      </c>
      <c r="H7" s="0" t="n">
        <v>1.3538342953435</v>
      </c>
      <c r="I7" s="0" t="n">
        <v>0.848664591178628</v>
      </c>
      <c r="J7" s="0" t="n">
        <v>-0.00380002531695159</v>
      </c>
      <c r="K7" s="0" t="n">
        <v>0.725511292632426</v>
      </c>
      <c r="L7" s="0" t="n">
        <v>1.59634105083912</v>
      </c>
      <c r="M7" s="0" t="n">
        <v>1.39888089540804</v>
      </c>
      <c r="N7" s="0" t="n">
        <v>0.894904301722403</v>
      </c>
      <c r="O7" s="0" t="n">
        <v>0.195268321827421</v>
      </c>
      <c r="P7" s="0" t="n">
        <v>0.805715055515745</v>
      </c>
      <c r="Q7" s="0" t="n">
        <v>0.989896352043424</v>
      </c>
      <c r="R7" s="0" t="n">
        <v>-0.102545220880573</v>
      </c>
      <c r="S7" s="0" t="n">
        <v>0.864824353268327</v>
      </c>
      <c r="T7" s="0" t="n">
        <v>0.605695247953261</v>
      </c>
      <c r="U7" s="0" t="n">
        <v>1.11472811114171</v>
      </c>
      <c r="V7" s="0" t="n">
        <v>0.525411241200613</v>
      </c>
      <c r="W7" s="0" t="n">
        <v>0.728638960840319</v>
      </c>
      <c r="X7" s="0" t="n">
        <v>1.25142219608203</v>
      </c>
      <c r="Y7" s="0" t="n">
        <v>0.0558304607918999</v>
      </c>
      <c r="Z7" s="0" t="n">
        <v>0.51136900561557</v>
      </c>
    </row>
    <row r="8" customFormat="false" ht="15" hidden="false" customHeight="false" outlineLevel="0" collapsed="false">
      <c r="A8" s="0" t="n">
        <v>9</v>
      </c>
      <c r="B8" s="0" t="s">
        <v>33</v>
      </c>
      <c r="C8" s="0" t="n">
        <v>1.05815837240496</v>
      </c>
      <c r="D8" s="0" t="n">
        <v>1.15167486276884</v>
      </c>
      <c r="E8" s="0" t="n">
        <v>0.157453247844758</v>
      </c>
      <c r="F8" s="0" t="n">
        <v>0.9945771808027</v>
      </c>
      <c r="G8" s="0" t="n">
        <v>0.986363177018046</v>
      </c>
      <c r="H8" s="0" t="n">
        <v>1.01424197438189</v>
      </c>
      <c r="I8" s="0" t="n">
        <v>0.437933461534503</v>
      </c>
      <c r="J8" s="0" t="n">
        <v>-0.196708035528065</v>
      </c>
      <c r="K8" s="0" t="n">
        <v>0.797626068318747</v>
      </c>
      <c r="L8" s="0" t="n">
        <v>1.25634777271293</v>
      </c>
      <c r="M8" s="0" t="n">
        <v>0.558646559626008</v>
      </c>
      <c r="N8" s="0" t="n">
        <v>0.383251310104485</v>
      </c>
      <c r="O8" s="0" t="n">
        <v>0.444440888836511</v>
      </c>
      <c r="P8" s="0" t="n">
        <v>1.32245559879686</v>
      </c>
      <c r="Q8" s="0" t="n">
        <v>0.872684506779549</v>
      </c>
      <c r="R8" s="0" t="n">
        <v>1.35496497010473</v>
      </c>
      <c r="S8" s="0" t="n">
        <v>0.226506965347925</v>
      </c>
      <c r="T8" s="0" t="n">
        <v>0.640556425955496</v>
      </c>
      <c r="U8" s="0" t="n">
        <v>0.782178521033738</v>
      </c>
      <c r="V8" s="0" t="n">
        <v>0.885923059731604</v>
      </c>
      <c r="W8" s="0" t="n">
        <v>0.519649533095934</v>
      </c>
      <c r="X8" s="0" t="n">
        <v>1.78080830967506</v>
      </c>
      <c r="Y8" s="0" t="n">
        <v>0.678437137733051</v>
      </c>
      <c r="Z8" s="0" t="n">
        <v>-0.0475864226313841</v>
      </c>
    </row>
    <row r="9" customFormat="false" ht="15" hidden="false" customHeight="false" outlineLevel="0" collapsed="false">
      <c r="A9" s="0" t="n">
        <v>10</v>
      </c>
      <c r="B9" s="0" t="s">
        <v>33</v>
      </c>
      <c r="C9" s="0" t="n">
        <v>0.507342212515818</v>
      </c>
      <c r="D9" s="0" t="n">
        <v>0.504383926041572</v>
      </c>
      <c r="E9" s="0" t="n">
        <v>0.0973707197932548</v>
      </c>
      <c r="F9" s="0" t="n">
        <v>0.230126202285555</v>
      </c>
      <c r="G9" s="0" t="n">
        <v>0.829046835292371</v>
      </c>
      <c r="H9" s="0" t="n">
        <v>0.433112157719622</v>
      </c>
      <c r="I9" s="0" t="n">
        <v>0.323277230072084</v>
      </c>
      <c r="J9" s="0" t="n">
        <v>-0.118023031184872</v>
      </c>
      <c r="K9" s="0" t="n">
        <v>0.529700822279625</v>
      </c>
      <c r="L9" s="0" t="n">
        <v>0.69066833206708</v>
      </c>
      <c r="M9" s="0" t="n">
        <v>0.676127616291885</v>
      </c>
      <c r="N9" s="0" t="n">
        <v>0.213594777686522</v>
      </c>
      <c r="O9" s="0" t="n">
        <v>0.282046901659203</v>
      </c>
      <c r="P9" s="0" t="n">
        <v>0.364596276417663</v>
      </c>
      <c r="Q9" s="0" t="n">
        <v>0.647798279982081</v>
      </c>
      <c r="R9" s="0" t="n">
        <v>0.895546055244374</v>
      </c>
      <c r="S9" s="0" t="n">
        <v>-0.328120603864781</v>
      </c>
      <c r="T9" s="0" t="n">
        <v>0.364043349464107</v>
      </c>
      <c r="U9" s="0" t="n">
        <v>0.246057616212161</v>
      </c>
      <c r="V9" s="0" t="n">
        <v>0.69654917459822</v>
      </c>
      <c r="W9" s="0" t="n">
        <v>0.336809930717993</v>
      </c>
      <c r="X9" s="0" t="n">
        <v>0.745603262371312</v>
      </c>
      <c r="Y9" s="0" t="n">
        <v>0.118554254443581</v>
      </c>
      <c r="Z9" s="0" t="n">
        <v>0.0795038544887369</v>
      </c>
    </row>
    <row r="10" customFormat="false" ht="15" hidden="false" customHeight="false" outlineLevel="0" collapsed="false">
      <c r="A10" s="0" t="n">
        <v>11</v>
      </c>
      <c r="B10" s="0" t="s">
        <v>34</v>
      </c>
      <c r="R10" s="0" t="n">
        <v>0.0675711308716509</v>
      </c>
      <c r="S10" s="0" t="n">
        <v>0.0755474421562793</v>
      </c>
      <c r="T10" s="0" t="n">
        <v>0.930445368061771</v>
      </c>
      <c r="U10" s="0" t="n">
        <v>0.845473550072729</v>
      </c>
      <c r="V10" s="0" t="n">
        <v>0.99604712720767</v>
      </c>
      <c r="W10" s="0" t="n">
        <v>0.614830978188329</v>
      </c>
      <c r="X10" s="0" t="n">
        <v>2.12359958680224</v>
      </c>
      <c r="Y10" s="0" t="n">
        <v>1.41329507494055</v>
      </c>
      <c r="Z10" s="0" t="n">
        <v>0.127924777745465</v>
      </c>
    </row>
    <row r="11" customFormat="false" ht="15" hidden="false" customHeight="false" outlineLevel="0" collapsed="false">
      <c r="A11" s="0" t="n">
        <v>12</v>
      </c>
      <c r="B11" s="0" t="s">
        <v>34</v>
      </c>
      <c r="R11" s="0" t="n">
        <v>0.338388551678211</v>
      </c>
      <c r="S11" s="0" t="n">
        <v>0.28920297629205</v>
      </c>
      <c r="T11" s="0" t="n">
        <v>0.701436595752599</v>
      </c>
      <c r="U11" s="0" t="n">
        <v>1.21155936520472</v>
      </c>
      <c r="V11" s="0" t="n">
        <v>0.280421356693827</v>
      </c>
      <c r="W11" s="0" t="n">
        <v>0.289773885522835</v>
      </c>
      <c r="X11" s="0" t="n">
        <v>1.47567508298506</v>
      </c>
      <c r="Y11" s="0" t="n">
        <v>0.941043862798523</v>
      </c>
      <c r="Z11" s="0" t="n">
        <v>0.21298624312083</v>
      </c>
    </row>
    <row r="12" customFormat="false" ht="15" hidden="false" customHeight="false" outlineLevel="0" collapsed="false">
      <c r="A12" s="0" t="n">
        <v>13</v>
      </c>
      <c r="B12" s="0" t="s">
        <v>34</v>
      </c>
      <c r="R12" s="0" t="n">
        <v>-1.60060716330555</v>
      </c>
      <c r="S12" s="0" t="n">
        <v>0.72000039917395</v>
      </c>
      <c r="T12" s="0" t="n">
        <v>0.324741558783168</v>
      </c>
      <c r="U12" s="0" t="n">
        <v>1.59043579957699</v>
      </c>
      <c r="V12" s="0" t="n">
        <v>0.937875080244453</v>
      </c>
      <c r="W12" s="0" t="n">
        <v>0.162713173065966</v>
      </c>
      <c r="X12" s="0" t="n">
        <v>1.60524315737112</v>
      </c>
      <c r="Y12" s="0" t="n">
        <v>0.291004705790146</v>
      </c>
      <c r="Z12" s="0" t="n">
        <v>-0.236308319461056</v>
      </c>
    </row>
    <row r="13" customFormat="false" ht="15" hidden="false" customHeight="false" outlineLevel="0" collapsed="false">
      <c r="A13" s="0" t="n">
        <v>14</v>
      </c>
      <c r="B13" s="0" t="s">
        <v>34</v>
      </c>
      <c r="R13" s="0" t="n">
        <v>0.124329024650429</v>
      </c>
      <c r="S13" s="0" t="n">
        <v>0.272147334599812</v>
      </c>
      <c r="T13" s="0" t="n">
        <v>0.221701581267357</v>
      </c>
      <c r="U13" s="0" t="n">
        <v>1.09574918584413</v>
      </c>
      <c r="V13" s="0" t="n">
        <v>1.55289884525363</v>
      </c>
      <c r="W13" s="0" t="n">
        <v>0.228476464389113</v>
      </c>
      <c r="X13" s="0" t="n">
        <v>1.77164397856586</v>
      </c>
      <c r="Y13" s="0" t="n">
        <v>0.258771033521304</v>
      </c>
      <c r="Z13" s="0" t="n">
        <v>-0.227140187039346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"/>
  </cols>
  <sheetData>
    <row r="1" s="1" customFormat="true" ht="13.8" hidden="false" customHeight="false" outlineLevel="0" collapsed="false">
      <c r="A1" s="1" t="s">
        <v>20</v>
      </c>
      <c r="B1" s="1" t="s">
        <v>27</v>
      </c>
      <c r="C1" s="1" t="s">
        <v>20</v>
      </c>
      <c r="D1" s="1" t="s">
        <v>27</v>
      </c>
      <c r="E1" s="1" t="n">
        <v>1999</v>
      </c>
      <c r="F1" s="1" t="n">
        <v>2000</v>
      </c>
      <c r="G1" s="1" t="n">
        <v>2001</v>
      </c>
      <c r="H1" s="1" t="n">
        <v>2002</v>
      </c>
      <c r="I1" s="1" t="n">
        <v>2003</v>
      </c>
      <c r="J1" s="1" t="n">
        <v>2004</v>
      </c>
      <c r="K1" s="1" t="n">
        <v>2005</v>
      </c>
      <c r="L1" s="1" t="n">
        <v>2006</v>
      </c>
      <c r="M1" s="1" t="n">
        <v>2007</v>
      </c>
      <c r="N1" s="1" t="n">
        <v>2008</v>
      </c>
      <c r="O1" s="1" t="n">
        <v>2009</v>
      </c>
      <c r="P1" s="1" t="n">
        <v>2010</v>
      </c>
      <c r="Q1" s="1" t="n">
        <v>2011</v>
      </c>
      <c r="R1" s="1" t="n">
        <v>2012</v>
      </c>
      <c r="S1" s="1" t="n">
        <v>2013</v>
      </c>
      <c r="T1" s="1" t="n">
        <v>2014</v>
      </c>
      <c r="U1" s="1" t="n">
        <v>2015</v>
      </c>
      <c r="V1" s="1" t="n">
        <v>2016</v>
      </c>
      <c r="W1" s="1" t="n">
        <v>2017</v>
      </c>
      <c r="X1" s="1" t="n">
        <v>2018</v>
      </c>
      <c r="Y1" s="1" t="n">
        <v>2019</v>
      </c>
      <c r="Z1" s="1" t="n">
        <v>2020</v>
      </c>
      <c r="AA1" s="1" t="n">
        <v>2021</v>
      </c>
      <c r="AB1" s="1" t="n">
        <v>2022</v>
      </c>
      <c r="AC1" s="1" t="n">
        <v>2023</v>
      </c>
      <c r="AD1" s="1" t="s">
        <v>41</v>
      </c>
    </row>
    <row r="2" customFormat="false" ht="13.8" hidden="false" customHeight="false" outlineLevel="0" collapsed="false">
      <c r="A2" s="0" t="n">
        <v>2</v>
      </c>
      <c r="B2" s="0" t="s">
        <v>32</v>
      </c>
      <c r="C2" s="0" t="n">
        <v>2</v>
      </c>
      <c r="D2" s="0" t="s">
        <v>32</v>
      </c>
      <c r="E2" s="5" t="n">
        <v>22.0532931319819</v>
      </c>
      <c r="F2" s="5" t="n">
        <v>22.1081803975571</v>
      </c>
      <c r="G2" s="5" t="n">
        <v>20.472236192389</v>
      </c>
      <c r="H2" s="5" t="n">
        <v>19.6553954064544</v>
      </c>
      <c r="I2" s="5" t="n">
        <v>19.7753096330299</v>
      </c>
      <c r="J2" s="5" t="n">
        <v>20.0947239942958</v>
      </c>
      <c r="K2" s="5" t="n">
        <v>20.5467739884723</v>
      </c>
      <c r="L2" s="5" t="n">
        <v>18.7733669544277</v>
      </c>
      <c r="M2" s="5" t="n">
        <v>18.6195063591786</v>
      </c>
      <c r="N2" s="5" t="n">
        <v>19.0808551456023</v>
      </c>
      <c r="O2" s="5" t="n">
        <v>20.0077300642521</v>
      </c>
      <c r="P2" s="5" t="n">
        <v>20.082750200961</v>
      </c>
      <c r="Q2" s="5" t="n">
        <v>20.242059209117</v>
      </c>
      <c r="R2" s="5" t="n">
        <v>20.3574239968766</v>
      </c>
      <c r="S2" s="5" t="n">
        <v>20.7544203383048</v>
      </c>
      <c r="T2" s="5" t="n">
        <v>21.3329373665066</v>
      </c>
      <c r="U2" s="5" t="n">
        <v>21.75364312809</v>
      </c>
      <c r="V2" s="5" t="n">
        <v>21.7106687171774</v>
      </c>
      <c r="W2" s="5" t="n">
        <v>21.8402054381908</v>
      </c>
      <c r="X2" s="5" t="n">
        <v>22.0615877816642</v>
      </c>
      <c r="Y2" s="5" t="n">
        <v>21.2566618383417</v>
      </c>
      <c r="Z2" s="5" t="n">
        <v>21.495602192773</v>
      </c>
      <c r="AA2" s="5" t="n">
        <v>21.854494963716</v>
      </c>
      <c r="AB2" s="5" t="n">
        <v>21.7455143690425</v>
      </c>
      <c r="AC2" s="5" t="n">
        <v>21.5303407358878</v>
      </c>
    </row>
    <row r="3" customFormat="false" ht="13.8" hidden="false" customHeight="false" outlineLevel="0" collapsed="false">
      <c r="A3" s="0" t="n">
        <v>3</v>
      </c>
      <c r="B3" s="0" t="s">
        <v>32</v>
      </c>
      <c r="C3" s="0" t="n">
        <v>3</v>
      </c>
      <c r="D3" s="0" t="s">
        <v>32</v>
      </c>
      <c r="E3" s="5" t="n">
        <v>73.9858496790064</v>
      </c>
      <c r="F3" s="5" t="n">
        <v>74.4970097416103</v>
      </c>
      <c r="G3" s="5" t="n">
        <v>75.0949175217406</v>
      </c>
      <c r="H3" s="5" t="n">
        <v>74.8605434512606</v>
      </c>
      <c r="I3" s="5" t="n">
        <v>74.7886165343521</v>
      </c>
      <c r="J3" s="5" t="n">
        <v>76.0500397603572</v>
      </c>
      <c r="K3" s="5" t="n">
        <v>77.1046761327898</v>
      </c>
      <c r="L3" s="5" t="n">
        <v>77.5502234098102</v>
      </c>
      <c r="M3" s="5" t="n">
        <v>76.776550528581</v>
      </c>
      <c r="N3" s="5" t="n">
        <v>77.2320675239997</v>
      </c>
      <c r="O3" s="5" t="n">
        <v>78.1629823232362</v>
      </c>
      <c r="P3" s="5" t="n">
        <v>79.5467092889509</v>
      </c>
      <c r="Q3" s="5" t="n">
        <v>79.4965207790047</v>
      </c>
      <c r="R3" s="5" t="n">
        <v>79.492160701638</v>
      </c>
      <c r="S3" s="5" t="n">
        <v>79.8162535795939</v>
      </c>
      <c r="T3" s="5" t="n">
        <v>80.3393207258004</v>
      </c>
      <c r="U3" s="5" t="n">
        <v>80.4658106900609</v>
      </c>
      <c r="V3" s="5" t="n">
        <v>80.5167908840175</v>
      </c>
      <c r="W3" s="5" t="n">
        <v>80.6506425109051</v>
      </c>
      <c r="X3" s="5" t="n">
        <v>80.5026154438623</v>
      </c>
      <c r="Y3" s="5" t="n">
        <v>80.7600515313943</v>
      </c>
      <c r="Z3" s="5" t="n">
        <v>77.5625480353279</v>
      </c>
      <c r="AA3" s="5" t="n">
        <v>78.584982513273</v>
      </c>
      <c r="AB3" s="5" t="n">
        <v>78.3939890313551</v>
      </c>
      <c r="AC3" s="5" t="n">
        <v>78.8252886717956</v>
      </c>
    </row>
    <row r="4" customFormat="false" ht="13.8" hidden="false" customHeight="false" outlineLevel="0" collapsed="false">
      <c r="A4" s="0" t="n">
        <v>4</v>
      </c>
      <c r="B4" s="0" t="s">
        <v>32</v>
      </c>
      <c r="C4" s="0" t="n">
        <v>4</v>
      </c>
      <c r="D4" s="0" t="s">
        <v>32</v>
      </c>
      <c r="E4" s="5" t="n">
        <v>57.3766204330931</v>
      </c>
      <c r="F4" s="5" t="n">
        <v>57.757278734415</v>
      </c>
      <c r="G4" s="5" t="n">
        <v>58.2860663368208</v>
      </c>
      <c r="H4" s="5" t="n">
        <v>57.9433434885792</v>
      </c>
      <c r="I4" s="5" t="n">
        <v>58.3675840198518</v>
      </c>
      <c r="J4" s="5" t="n">
        <v>59.567181033075</v>
      </c>
      <c r="K4" s="5" t="n">
        <v>60.5018718164469</v>
      </c>
      <c r="L4" s="5" t="n">
        <v>60.8265460122047</v>
      </c>
      <c r="M4" s="5" t="n">
        <v>58.6759295748624</v>
      </c>
      <c r="N4" s="5" t="n">
        <v>59.1173989745954</v>
      </c>
      <c r="O4" s="5" t="n">
        <v>59.7071694801791</v>
      </c>
      <c r="P4" s="5" t="n">
        <v>60.5651243253715</v>
      </c>
      <c r="Q4" s="5" t="n">
        <v>60.6702630190146</v>
      </c>
      <c r="R4" s="5" t="n">
        <v>60.5210241269298</v>
      </c>
      <c r="S4" s="5" t="n">
        <v>61.0007189736466</v>
      </c>
      <c r="T4" s="5" t="n">
        <v>61.4759457635131</v>
      </c>
      <c r="U4" s="5" t="n">
        <v>60.9827010544561</v>
      </c>
      <c r="V4" s="5" t="n">
        <v>60.5296680961799</v>
      </c>
      <c r="W4" s="5" t="n">
        <v>61.2177725096604</v>
      </c>
      <c r="X4" s="5" t="n">
        <v>61.5309559532612</v>
      </c>
      <c r="Y4" s="5" t="n">
        <v>61.576969360816</v>
      </c>
      <c r="Z4" s="5" t="n">
        <v>61.9011312618084</v>
      </c>
      <c r="AA4" s="5" t="n">
        <v>62.8860049760274</v>
      </c>
      <c r="AB4" s="5" t="n">
        <v>62.9524466902753</v>
      </c>
      <c r="AC4" s="5" t="n">
        <v>62.9482633736468</v>
      </c>
    </row>
    <row r="5" s="5" customFormat="true" ht="13.8" hidden="false" customHeight="false" outlineLevel="0" collapsed="false">
      <c r="A5" s="5" t="n">
        <v>5</v>
      </c>
      <c r="B5" s="5" t="s">
        <v>33</v>
      </c>
      <c r="C5" s="5" t="n">
        <v>5</v>
      </c>
      <c r="D5" s="5" t="s">
        <v>33</v>
      </c>
      <c r="E5" s="5" t="n">
        <v>53.2972694120627</v>
      </c>
      <c r="F5" s="5" t="n">
        <v>54.0084757659182</v>
      </c>
      <c r="G5" s="5" t="n">
        <v>54.5781697766253</v>
      </c>
      <c r="H5" s="5" t="n">
        <v>54.7535843580612</v>
      </c>
      <c r="I5" s="5" t="n">
        <v>55.4722121604752</v>
      </c>
      <c r="J5" s="5" t="n">
        <v>56.8442492546579</v>
      </c>
      <c r="K5" s="5" t="n">
        <v>57.7808089767679</v>
      </c>
      <c r="L5" s="5" t="n">
        <v>58.3102573505954</v>
      </c>
      <c r="M5" s="5" t="n">
        <v>58.0686132419786</v>
      </c>
      <c r="N5" s="5" t="n">
        <v>58.5539754382765</v>
      </c>
      <c r="O5" s="5" t="n">
        <v>59.7178134492349</v>
      </c>
      <c r="P5" s="5" t="n">
        <v>60.8231461057289</v>
      </c>
      <c r="Q5" s="5" t="n">
        <v>61.3205824603265</v>
      </c>
      <c r="R5" s="5" t="n">
        <v>61.2898080331287</v>
      </c>
      <c r="S5" s="5" t="n">
        <v>62.1786398340345</v>
      </c>
      <c r="T5" s="5" t="n">
        <v>62.5247095219847</v>
      </c>
      <c r="U5" s="5" t="n">
        <v>61.9849080761508</v>
      </c>
      <c r="V5" s="5" t="n">
        <v>62.1289164678869</v>
      </c>
      <c r="W5" s="5" t="n">
        <v>62.6473099075875</v>
      </c>
      <c r="X5" s="5" t="n">
        <v>63.6958117242207</v>
      </c>
      <c r="Y5" s="5" t="n">
        <v>64.238705273363</v>
      </c>
      <c r="Z5" s="5" t="n">
        <v>64.1985690995078</v>
      </c>
      <c r="AA5" s="5" t="n">
        <v>65.799835241137</v>
      </c>
      <c r="AB5" s="5" t="n">
        <v>66.4393545542258</v>
      </c>
      <c r="AC5" s="5" t="n">
        <v>65.3389259854886</v>
      </c>
    </row>
    <row r="6" customFormat="false" ht="13.8" hidden="false" customHeight="false" outlineLevel="0" collapsed="false">
      <c r="A6" s="0" t="n">
        <v>6</v>
      </c>
      <c r="B6" s="0" t="s">
        <v>32</v>
      </c>
      <c r="C6" s="0" t="n">
        <v>6</v>
      </c>
      <c r="D6" s="0" t="s">
        <v>32</v>
      </c>
      <c r="E6" s="5" t="n">
        <v>49.1530355509668</v>
      </c>
      <c r="F6" s="5" t="n">
        <v>49.9375238869717</v>
      </c>
      <c r="G6" s="5" t="n">
        <v>49.9714696757889</v>
      </c>
      <c r="H6" s="5" t="n">
        <v>48.205672919274</v>
      </c>
      <c r="I6" s="5" t="n">
        <v>48.0013589971782</v>
      </c>
      <c r="J6" s="5" t="n">
        <v>49.1236588871723</v>
      </c>
      <c r="K6" s="5" t="n">
        <v>50.29979390403</v>
      </c>
      <c r="L6" s="5" t="n">
        <v>50.3992972197982</v>
      </c>
      <c r="M6" s="5" t="n">
        <v>49.8165412918028</v>
      </c>
      <c r="N6" s="5" t="n">
        <v>50.260521383847</v>
      </c>
      <c r="O6" s="5" t="n">
        <v>51.8361810455889</v>
      </c>
      <c r="P6" s="5" t="n">
        <v>53.2687088541826</v>
      </c>
      <c r="Q6" s="5" t="n">
        <v>53.4415330453671</v>
      </c>
      <c r="R6" s="5" t="n">
        <v>51.3824895590104</v>
      </c>
      <c r="S6" s="5" t="n">
        <v>51.5522604165088</v>
      </c>
      <c r="T6" s="5" t="n">
        <v>52.3858670794874</v>
      </c>
      <c r="U6" s="5" t="n">
        <v>53.1588097995464</v>
      </c>
      <c r="V6" s="5" t="n">
        <v>52.6828830583927</v>
      </c>
      <c r="W6" s="5" t="n">
        <v>53.021521830152</v>
      </c>
      <c r="X6" s="5" t="n">
        <v>52.7245489462765</v>
      </c>
      <c r="Y6" s="5" t="n">
        <v>52.8017800646275</v>
      </c>
      <c r="Z6" s="5" t="n">
        <v>52.9291666618268</v>
      </c>
      <c r="AA6" s="5" t="n">
        <v>54.7762199529896</v>
      </c>
      <c r="AB6" s="5" t="n">
        <v>54.750265808267</v>
      </c>
      <c r="AC6" s="5" t="n">
        <v>54.8155006518269</v>
      </c>
    </row>
    <row r="7" s="5" customFormat="true" ht="13.8" hidden="false" customHeight="false" outlineLevel="0" collapsed="false">
      <c r="A7" s="5" t="n">
        <v>7</v>
      </c>
      <c r="B7" s="5" t="s">
        <v>33</v>
      </c>
      <c r="C7" s="5" t="n">
        <v>7</v>
      </c>
      <c r="D7" s="5" t="s">
        <v>33</v>
      </c>
      <c r="E7" s="5" t="n">
        <v>66.709734207781</v>
      </c>
      <c r="F7" s="5" t="n">
        <v>67.7177177338717</v>
      </c>
      <c r="G7" s="5" t="n">
        <v>68.6326919972301</v>
      </c>
      <c r="H7" s="5" t="n">
        <v>68.9334903703607</v>
      </c>
      <c r="I7" s="5" t="n">
        <v>69.9214918849358</v>
      </c>
      <c r="J7" s="5" t="n">
        <v>71.6526221239817</v>
      </c>
      <c r="K7" s="5" t="n">
        <v>72.830614155531</v>
      </c>
      <c r="L7" s="5" t="n">
        <v>73.3271741552486</v>
      </c>
      <c r="M7" s="5" t="n">
        <v>72.9009815476157</v>
      </c>
      <c r="N7" s="5" t="n">
        <v>73.6264928402482</v>
      </c>
      <c r="O7" s="5" t="n">
        <v>75.2324608646042</v>
      </c>
      <c r="P7" s="5" t="n">
        <v>76.454273238299</v>
      </c>
      <c r="Q7" s="5" t="n">
        <v>77.1610177503823</v>
      </c>
      <c r="R7" s="5" t="n">
        <v>77.1799977607845</v>
      </c>
      <c r="S7" s="5" t="n">
        <v>77.9291861986804</v>
      </c>
      <c r="T7" s="5" t="n">
        <v>78.632750130071</v>
      </c>
      <c r="U7" s="5" t="n">
        <v>78.4776884186156</v>
      </c>
      <c r="V7" s="5" t="n">
        <v>79.2581388826395</v>
      </c>
      <c r="W7" s="5" t="n">
        <v>78.425166346066</v>
      </c>
      <c r="X7" s="5" t="n">
        <v>78.5522509756621</v>
      </c>
      <c r="Y7" s="5" t="n">
        <v>79.0776622168627</v>
      </c>
      <c r="Z7" s="5" t="n">
        <v>79.7261222686849</v>
      </c>
      <c r="AA7" s="5" t="n">
        <v>80.1057092845743</v>
      </c>
      <c r="AB7" s="5" t="n">
        <v>79.737514109215</v>
      </c>
      <c r="AC7" s="5" t="n">
        <v>80.0891688451944</v>
      </c>
    </row>
    <row r="8" s="5" customFormat="true" ht="13.8" hidden="false" customHeight="false" outlineLevel="0" collapsed="false">
      <c r="A8" s="5" t="n">
        <v>9</v>
      </c>
      <c r="B8" s="5" t="s">
        <v>33</v>
      </c>
      <c r="C8" s="5" t="n">
        <v>9</v>
      </c>
      <c r="D8" s="5" t="s">
        <v>33</v>
      </c>
      <c r="E8" s="5" t="n">
        <v>52.3559219821766</v>
      </c>
      <c r="F8" s="5" t="n">
        <v>53.4140803545817</v>
      </c>
      <c r="G8" s="5" t="n">
        <v>54.1760873031282</v>
      </c>
      <c r="H8" s="5" t="n">
        <v>52.6114690352843</v>
      </c>
      <c r="I8" s="5" t="n">
        <v>53.0415586316351</v>
      </c>
      <c r="J8" s="5" t="n">
        <v>53.8726799158166</v>
      </c>
      <c r="K8" s="5" t="n">
        <v>54.4975273198109</v>
      </c>
      <c r="L8" s="5" t="n">
        <v>54.6379704661122</v>
      </c>
      <c r="M8" s="5" t="n">
        <v>54.1746541334107</v>
      </c>
      <c r="N8" s="5" t="n">
        <v>54.9184312753475</v>
      </c>
      <c r="O8" s="5" t="n">
        <v>55.9472604141911</v>
      </c>
      <c r="P8" s="5" t="n">
        <v>56.5152446485929</v>
      </c>
      <c r="Q8" s="5" t="n">
        <v>56.2423459796851</v>
      </c>
      <c r="R8" s="5" t="n">
        <v>55.9439672723559</v>
      </c>
      <c r="S8" s="5" t="n">
        <v>57.126281410329</v>
      </c>
      <c r="T8" s="5" t="n">
        <v>57.6689840378429</v>
      </c>
      <c r="U8" s="5" t="n">
        <v>59.0397585727302</v>
      </c>
      <c r="V8" s="5" t="n">
        <v>59.0963793508544</v>
      </c>
      <c r="W8" s="5" t="n">
        <v>59.5491580416624</v>
      </c>
      <c r="X8" s="5" t="n">
        <v>60.3454175562245</v>
      </c>
      <c r="Y8" s="5" t="n">
        <v>61.0567917700592</v>
      </c>
      <c r="Z8" s="5" t="n">
        <v>61.536883867911</v>
      </c>
      <c r="AA8" s="5" t="n">
        <v>63.3882637468196</v>
      </c>
      <c r="AB8" s="5" t="n">
        <v>63.4662775760056</v>
      </c>
      <c r="AC8" s="5" t="n">
        <v>63.3206495532038</v>
      </c>
    </row>
    <row r="9" s="5" customFormat="true" ht="13.8" hidden="false" customHeight="false" outlineLevel="0" collapsed="false">
      <c r="A9" s="5" t="n">
        <v>10</v>
      </c>
      <c r="B9" s="5" t="s">
        <v>33</v>
      </c>
      <c r="C9" s="5" t="n">
        <v>10</v>
      </c>
      <c r="D9" s="5" t="s">
        <v>33</v>
      </c>
      <c r="E9" s="5" t="n">
        <v>30.5241099439699</v>
      </c>
      <c r="F9" s="5" t="n">
        <v>31.0314521564857</v>
      </c>
      <c r="G9" s="5" t="n">
        <v>30.5825854680327</v>
      </c>
      <c r="H9" s="5" t="n">
        <v>30.5699993836862</v>
      </c>
      <c r="I9" s="5" t="n">
        <v>30.7895056925979</v>
      </c>
      <c r="J9" s="5" t="n">
        <v>31.5958619002229</v>
      </c>
      <c r="K9" s="5" t="n">
        <v>31.9430571065351</v>
      </c>
      <c r="L9" s="5" t="n">
        <v>32.2075823005798</v>
      </c>
      <c r="M9" s="5" t="n">
        <v>31.8978359101415</v>
      </c>
      <c r="N9" s="5" t="n">
        <v>32.4275367324211</v>
      </c>
      <c r="O9" s="5" t="n">
        <v>33.3266108753606</v>
      </c>
      <c r="P9" s="5" t="n">
        <v>33.8928957770777</v>
      </c>
      <c r="Q9" s="5" t="n">
        <v>34.1918334245718</v>
      </c>
      <c r="R9" s="5" t="n">
        <v>34.2096825441639</v>
      </c>
      <c r="S9" s="5" t="n">
        <v>34.3359073353786</v>
      </c>
      <c r="T9" s="5" t="n">
        <v>34.8642539792335</v>
      </c>
      <c r="U9" s="5" t="n">
        <v>35.7598000344779</v>
      </c>
      <c r="V9" s="5" t="n">
        <v>35.3765249500932</v>
      </c>
      <c r="W9" s="5" t="n">
        <v>35.7070365011612</v>
      </c>
      <c r="X9" s="5" t="n">
        <v>35.8242761355616</v>
      </c>
      <c r="Y9" s="5" t="n">
        <v>36.5059157193058</v>
      </c>
      <c r="Z9" s="5" t="n">
        <v>36.8477631420455</v>
      </c>
      <c r="AA9" s="5" t="n">
        <v>37.5563627195982</v>
      </c>
      <c r="AB9" s="5" t="n">
        <v>37.6559246530786</v>
      </c>
      <c r="AC9" s="5" t="n">
        <v>37.638037086628</v>
      </c>
    </row>
    <row r="10" customFormat="false" ht="13.8" hidden="false" customHeight="false" outlineLevel="0" collapsed="false">
      <c r="A10" s="0" t="n">
        <v>11</v>
      </c>
      <c r="B10" s="0" t="s">
        <v>34</v>
      </c>
      <c r="C10" s="0" t="n">
        <v>11</v>
      </c>
      <c r="D10" s="0" t="s">
        <v>34</v>
      </c>
      <c r="T10" s="0" t="n">
        <v>87.7805779643765</v>
      </c>
      <c r="U10" s="0" t="n">
        <v>87.6954115077891</v>
      </c>
      <c r="V10" s="0" t="n">
        <v>87.6925470808702</v>
      </c>
      <c r="W10" s="0" t="n">
        <v>87.8558706949682</v>
      </c>
      <c r="X10" s="0" t="n">
        <v>88.626758893959</v>
      </c>
      <c r="Y10" s="0" t="n">
        <v>89.4434999194111</v>
      </c>
      <c r="Z10" s="0" t="n">
        <v>89.7056353645477</v>
      </c>
      <c r="AA10" s="0" t="n">
        <v>91.5965575356204</v>
      </c>
      <c r="AB10" s="0" t="n">
        <v>91.225941077858</v>
      </c>
      <c r="AC10" s="0" t="n">
        <v>90.5131649874593</v>
      </c>
    </row>
    <row r="11" customFormat="false" ht="13.8" hidden="false" customHeight="false" outlineLevel="0" collapsed="false">
      <c r="A11" s="0" t="n">
        <v>12</v>
      </c>
      <c r="B11" s="0" t="s">
        <v>34</v>
      </c>
      <c r="C11" s="0" t="n">
        <v>12</v>
      </c>
      <c r="D11" s="0" t="s">
        <v>34</v>
      </c>
      <c r="T11" s="0" t="n">
        <v>70.8779486505754</v>
      </c>
      <c r="U11" s="0" t="n">
        <v>70.9887626146791</v>
      </c>
      <c r="V11" s="0" t="n">
        <v>71.056201949476</v>
      </c>
      <c r="W11" s="0" t="n">
        <v>71.6540283013056</v>
      </c>
      <c r="X11" s="0" t="n">
        <v>72.7939655082241</v>
      </c>
      <c r="Y11" s="0" t="n">
        <v>72.9318378596725</v>
      </c>
      <c r="Z11" s="0" t="n">
        <v>73.1571017570168</v>
      </c>
      <c r="AA11" s="0" t="n">
        <v>74.4525838531919</v>
      </c>
      <c r="AB11" s="0" t="n">
        <v>75.3936277159905</v>
      </c>
      <c r="AC11" s="0" t="n">
        <v>75.5416171028776</v>
      </c>
    </row>
    <row r="12" customFormat="false" ht="13.8" hidden="false" customHeight="false" outlineLevel="0" collapsed="false">
      <c r="A12" s="0" t="n">
        <v>13</v>
      </c>
      <c r="B12" s="0" t="s">
        <v>34</v>
      </c>
      <c r="C12" s="0" t="n">
        <v>13</v>
      </c>
      <c r="D12" s="0" t="s">
        <v>34</v>
      </c>
      <c r="T12" s="0" t="n">
        <v>57.1705358748539</v>
      </c>
      <c r="U12" s="0" t="n">
        <v>55.5175290504195</v>
      </c>
      <c r="V12" s="0" t="n">
        <v>56.1505121644652</v>
      </c>
      <c r="W12" s="0" t="n">
        <v>56.3762480914804</v>
      </c>
      <c r="X12" s="0" t="n">
        <v>58.4030226933141</v>
      </c>
      <c r="Y12" s="0" t="n">
        <v>57.8875332853242</v>
      </c>
      <c r="Z12" s="0" t="n">
        <v>57.6464108489853</v>
      </c>
      <c r="AA12" s="0" t="n">
        <v>58.6709033608087</v>
      </c>
      <c r="AB12" s="0" t="n">
        <v>58.0494458593843</v>
      </c>
      <c r="AC12" s="0" t="n">
        <v>55.8815074549205</v>
      </c>
    </row>
    <row r="13" customFormat="false" ht="13.8" hidden="false" customHeight="false" outlineLevel="0" collapsed="false">
      <c r="A13" s="0" t="n">
        <v>14</v>
      </c>
      <c r="B13" s="0" t="s">
        <v>34</v>
      </c>
      <c r="C13" s="0" t="n">
        <v>14</v>
      </c>
      <c r="D13" s="0" t="s">
        <v>34</v>
      </c>
      <c r="T13" s="0" t="n">
        <v>54.3595083200078</v>
      </c>
      <c r="U13" s="0" t="n">
        <v>54.3923764590948</v>
      </c>
      <c r="V13" s="0" t="n">
        <v>54.4108683765255</v>
      </c>
      <c r="W13" s="0" t="n">
        <v>54.1300728164269</v>
      </c>
      <c r="X13" s="0" t="n">
        <v>54.5392881965407</v>
      </c>
      <c r="Y13" s="0" t="n">
        <v>54.5906213911575</v>
      </c>
      <c r="Z13" s="0" t="n">
        <v>54.5179749607445</v>
      </c>
      <c r="AA13" s="0" t="n">
        <v>56.2746591426414</v>
      </c>
      <c r="AB13" s="0" t="n">
        <v>56.5056666267317</v>
      </c>
      <c r="AC13" s="0" t="n">
        <v>55.7718162930638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D19" s="0" t="s">
        <v>42</v>
      </c>
      <c r="E19" s="0" t="s">
        <v>43</v>
      </c>
      <c r="F19" s="0" t="s">
        <v>44</v>
      </c>
      <c r="G19" s="0" t="s">
        <v>45</v>
      </c>
      <c r="H19" s="0" t="s">
        <v>46</v>
      </c>
      <c r="I19" s="0" t="s">
        <v>47</v>
      </c>
    </row>
    <row r="20" customFormat="false" ht="13.8" hidden="false" customHeight="false" outlineLevel="0" collapsed="false">
      <c r="C20" s="0" t="s">
        <v>48</v>
      </c>
      <c r="D20" s="0" t="n">
        <f aca="false">+AVERAGE(E5:AC5,E7:AC9)</f>
        <v>56.6349316546475</v>
      </c>
      <c r="E20" s="6" t="n">
        <f aca="false">+MAX(E5:AB5,E7:AB9)</f>
        <v>80.1057092845743</v>
      </c>
      <c r="F20" s="0" t="n">
        <f aca="false">+MIN(E5:AB5,E7:AB9)</f>
        <v>30.5241099439699</v>
      </c>
      <c r="G20" s="6" t="n">
        <f aca="false">+STDEV(E5:AB5,E7:AB9)</f>
        <v>15.2811738093542</v>
      </c>
      <c r="H20" s="0" t="n">
        <f aca="false">+COUNT(E5:AB5,E7:AB9)</f>
        <v>96</v>
      </c>
      <c r="I20" s="0" t="n">
        <f aca="false">+G20/SQRT(H20)</f>
        <v>1.5596282709875</v>
      </c>
    </row>
    <row r="21" customFormat="false" ht="13.8" hidden="false" customHeight="false" outlineLevel="0" collapsed="false">
      <c r="C21" s="0" t="s">
        <v>49</v>
      </c>
      <c r="D21" s="0" t="n">
        <f aca="false">+AVERAGE(E2:AB4,E6:AB6)</f>
        <v>52.6221462394216</v>
      </c>
      <c r="E21" s="0" t="n">
        <f aca="false">+MAX(E2:AB4,E6:AB6)</f>
        <v>80.7600515313943</v>
      </c>
      <c r="F21" s="0" t="n">
        <f aca="false">+MIN(E2:AB4,E6:AB6)</f>
        <v>18.6195063591786</v>
      </c>
      <c r="G21" s="0" t="n">
        <f aca="false">+STDEV(E2:AB4,E6:AB6)</f>
        <v>20.9207105446382</v>
      </c>
      <c r="H21" s="0" t="n">
        <f aca="false">+COUNT(E2:AB4,E6:AB6)</f>
        <v>96</v>
      </c>
      <c r="I21" s="0" t="n">
        <f aca="false">+G21/SQRT(H21)</f>
        <v>2.13521107878447</v>
      </c>
    </row>
    <row r="22" customFormat="false" ht="13.8" hidden="false" customHeight="false" outlineLevel="0" collapsed="false"/>
    <row r="29" customFormat="false" ht="15" hidden="false" customHeight="false" outlineLevel="0" collapsed="false">
      <c r="M29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2023-11-02T10:09:12Z</dcterms:created>
  <dc:creator>Romà Ogaya</dc:creator>
  <dc:description/>
  <dc:language>en-US</dc:language>
  <cp:lastModifiedBy/>
  <dcterms:modified xsi:type="dcterms:W3CDTF">2024-01-23T17:17:49Z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