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Resu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<sst xmlns="http://schemas.openxmlformats.org/spreadsheetml/2006/main" count="441" uniqueCount="142">
  <si>
    <t xml:space="preserve">Sample name</t>
  </si>
  <si>
    <t xml:space="preserve">SN2</t>
  </si>
  <si>
    <t xml:space="preserve">SN3</t>
  </si>
  <si>
    <t xml:space="preserve">SN4</t>
  </si>
  <si>
    <t xml:space="preserve">SN5</t>
  </si>
  <si>
    <t xml:space="preserve">BoxNo</t>
  </si>
  <si>
    <t xml:space="preserve">BoxPos</t>
  </si>
  <si>
    <t xml:space="preserve">Sample year</t>
  </si>
  <si>
    <t xml:space="preserve">Number</t>
  </si>
  <si>
    <t xml:space="preserve">Parameter</t>
  </si>
  <si>
    <t xml:space="preserve">Result</t>
  </si>
  <si>
    <t xml:space="preserve">Error</t>
  </si>
  <si>
    <t xml:space="preserve">Unit</t>
  </si>
  <si>
    <t xml:space="preserve">PD_P10_S</t>
  </si>
  <si>
    <t xml:space="preserve">0-5</t>
  </si>
  <si>
    <t xml:space="preserve">A1</t>
  </si>
  <si>
    <t xml:space="preserve">Ctotal</t>
  </si>
  <si>
    <t xml:space="preserve">%</t>
  </si>
  <si>
    <t xml:space="preserve">5-10</t>
  </si>
  <si>
    <t xml:space="preserve">A2</t>
  </si>
  <si>
    <t xml:space="preserve">PD_P10_S_25</t>
  </si>
  <si>
    <t xml:space="preserve">10-15</t>
  </si>
  <si>
    <t xml:space="preserve">A3</t>
  </si>
  <si>
    <t xml:space="preserve">15-20</t>
  </si>
  <si>
    <t xml:space="preserve">A4</t>
  </si>
  <si>
    <t xml:space="preserve">PD_P10_S_26</t>
  </si>
  <si>
    <t xml:space="preserve">A5</t>
  </si>
  <si>
    <t xml:space="preserve">A6</t>
  </si>
  <si>
    <t xml:space="preserve">PD_P10_S_27</t>
  </si>
  <si>
    <t xml:space="preserve">A7</t>
  </si>
  <si>
    <t xml:space="preserve">A8</t>
  </si>
  <si>
    <t xml:space="preserve">PD_P9_S</t>
  </si>
  <si>
    <t xml:space="preserve">A9</t>
  </si>
  <si>
    <t xml:space="preserve">A10</t>
  </si>
  <si>
    <t xml:space="preserve">PD_P9_S_1</t>
  </si>
  <si>
    <t xml:space="preserve">B1</t>
  </si>
  <si>
    <t xml:space="preserve">PD_P9_S_2</t>
  </si>
  <si>
    <t xml:space="preserve">B2</t>
  </si>
  <si>
    <t xml:space="preserve">PD_P9_S_3</t>
  </si>
  <si>
    <t xml:space="preserve">B3</t>
  </si>
  <si>
    <t xml:space="preserve">PD_P9_S_4</t>
  </si>
  <si>
    <t xml:space="preserve">B4</t>
  </si>
  <si>
    <t xml:space="preserve">PD_P7_S</t>
  </si>
  <si>
    <t xml:space="preserve">B5</t>
  </si>
  <si>
    <t xml:space="preserve">B6</t>
  </si>
  <si>
    <t xml:space="preserve">PD_P7_S_13</t>
  </si>
  <si>
    <t xml:space="preserve">B7</t>
  </si>
  <si>
    <t xml:space="preserve">B8</t>
  </si>
  <si>
    <t xml:space="preserve">PD_P7_S_14</t>
  </si>
  <si>
    <t xml:space="preserve">B9</t>
  </si>
  <si>
    <t xml:space="preserve">B10</t>
  </si>
  <si>
    <t xml:space="preserve">PD_P7_S_15</t>
  </si>
  <si>
    <t xml:space="preserve">C1</t>
  </si>
  <si>
    <t xml:space="preserve">C2</t>
  </si>
  <si>
    <t xml:space="preserve">PD_P7_S_16</t>
  </si>
  <si>
    <t xml:space="preserve">C3</t>
  </si>
  <si>
    <t xml:space="preserve">C4</t>
  </si>
  <si>
    <t xml:space="preserve">PD_P6_S</t>
  </si>
  <si>
    <t xml:space="preserve">C5</t>
  </si>
  <si>
    <t xml:space="preserve">Spani</t>
  </si>
  <si>
    <t xml:space="preserve">C</t>
  </si>
  <si>
    <t xml:space="preserve">C6</t>
  </si>
  <si>
    <t xml:space="preserve">PD_P6_S_28</t>
  </si>
  <si>
    <t xml:space="preserve">C7</t>
  </si>
  <si>
    <t xml:space="preserve">C8</t>
  </si>
  <si>
    <t xml:space="preserve">PD_P6_S_29</t>
  </si>
  <si>
    <t xml:space="preserve">C9</t>
  </si>
  <si>
    <t xml:space="preserve">PD_P5_S</t>
  </si>
  <si>
    <t xml:space="preserve">C10</t>
  </si>
  <si>
    <t xml:space="preserve">PD_P4_S_17</t>
  </si>
  <si>
    <t xml:space="preserve">PD_P6_S_30</t>
  </si>
  <si>
    <t xml:space="preserve">D1</t>
  </si>
  <si>
    <t xml:space="preserve">PD_P3_S</t>
  </si>
  <si>
    <t xml:space="preserve">D2</t>
  </si>
  <si>
    <t xml:space="preserve">PD_P2_S_7</t>
  </si>
  <si>
    <t xml:space="preserve">D3</t>
  </si>
  <si>
    <t xml:space="preserve">D4</t>
  </si>
  <si>
    <t xml:space="preserve">PD_P5_S_21</t>
  </si>
  <si>
    <t xml:space="preserve">D5</t>
  </si>
  <si>
    <t xml:space="preserve">D6</t>
  </si>
  <si>
    <t xml:space="preserve">PD_P5_S_22</t>
  </si>
  <si>
    <t xml:space="preserve">D7</t>
  </si>
  <si>
    <t xml:space="preserve">D8</t>
  </si>
  <si>
    <t xml:space="preserve">PD_P5_S_23</t>
  </si>
  <si>
    <t xml:space="preserve">D9</t>
  </si>
  <si>
    <t xml:space="preserve">D10</t>
  </si>
  <si>
    <t xml:space="preserve">PD_P5_S_24</t>
  </si>
  <si>
    <t xml:space="preserve">E1</t>
  </si>
  <si>
    <t xml:space="preserve">E2</t>
  </si>
  <si>
    <t xml:space="preserve">PD_P4_S</t>
  </si>
  <si>
    <t xml:space="preserve">E3</t>
  </si>
  <si>
    <t xml:space="preserve">E4</t>
  </si>
  <si>
    <t xml:space="preserve">E5</t>
  </si>
  <si>
    <t xml:space="preserve">E6</t>
  </si>
  <si>
    <t xml:space="preserve">PD_P4_S_18</t>
  </si>
  <si>
    <t xml:space="preserve">E7</t>
  </si>
  <si>
    <t xml:space="preserve">E8</t>
  </si>
  <si>
    <t xml:space="preserve">PD_P4_S_19</t>
  </si>
  <si>
    <t xml:space="preserve">E9</t>
  </si>
  <si>
    <t xml:space="preserve">E10</t>
  </si>
  <si>
    <t xml:space="preserve">PD_P4_S_20</t>
  </si>
  <si>
    <t xml:space="preserve">F1</t>
  </si>
  <si>
    <t xml:space="preserve">F2</t>
  </si>
  <si>
    <t xml:space="preserve">F3</t>
  </si>
  <si>
    <t xml:space="preserve">F4</t>
  </si>
  <si>
    <t xml:space="preserve">PD_P3_S_9</t>
  </si>
  <si>
    <t xml:space="preserve">F5</t>
  </si>
  <si>
    <t xml:space="preserve">F6</t>
  </si>
  <si>
    <t xml:space="preserve">PD_P3_S_10</t>
  </si>
  <si>
    <t xml:space="preserve">F7</t>
  </si>
  <si>
    <t xml:space="preserve">F8</t>
  </si>
  <si>
    <t xml:space="preserve">PD_P3_S_11</t>
  </si>
  <si>
    <t xml:space="preserve">F9</t>
  </si>
  <si>
    <t xml:space="preserve">F10</t>
  </si>
  <si>
    <t xml:space="preserve">PD_P3_S_12</t>
  </si>
  <si>
    <t xml:space="preserve">G1</t>
  </si>
  <si>
    <t xml:space="preserve">G2</t>
  </si>
  <si>
    <t xml:space="preserve">PD_P2_S</t>
  </si>
  <si>
    <t xml:space="preserve">G3</t>
  </si>
  <si>
    <t xml:space="preserve">G4</t>
  </si>
  <si>
    <t xml:space="preserve">PD_P2_S_5</t>
  </si>
  <si>
    <t xml:space="preserve">G5</t>
  </si>
  <si>
    <t xml:space="preserve">PD_P2_S_6</t>
  </si>
  <si>
    <t xml:space="preserve">G6</t>
  </si>
  <si>
    <t xml:space="preserve">G7</t>
  </si>
  <si>
    <t xml:space="preserve">G8</t>
  </si>
  <si>
    <t xml:space="preserve">PD_P2_S_8</t>
  </si>
  <si>
    <t xml:space="preserve">G9</t>
  </si>
  <si>
    <t xml:space="preserve">G10</t>
  </si>
  <si>
    <t xml:space="preserve">Organic C</t>
  </si>
  <si>
    <t xml:space="preserve">Inorganic C</t>
  </si>
  <si>
    <t xml:space="preserve">Mean</t>
  </si>
  <si>
    <t xml:space="preserve">Stdev</t>
  </si>
  <si>
    <t xml:space="preserve">P10</t>
  </si>
  <si>
    <t xml:space="preserve">-</t>
  </si>
  <si>
    <t xml:space="preserve">P9</t>
  </si>
  <si>
    <t xml:space="preserve">P7</t>
  </si>
  <si>
    <t xml:space="preserve">P6</t>
  </si>
  <si>
    <t xml:space="preserve">P5</t>
  </si>
  <si>
    <t xml:space="preserve">P4</t>
  </si>
  <si>
    <t xml:space="preserve">P3</t>
  </si>
  <si>
    <t xml:space="preserve">P2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</si>
</sst>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P54" activeCellId="0" sqref="P5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4.22"/>
    <col collapsed="false" customWidth="true" hidden="false" outlineLevel="0" max="5" min="3" style="0" width="5.58"/>
    <col collapsed="false" customWidth="true" hidden="false" outlineLevel="0" max="6" min="6" style="0" width="8.64"/>
    <col collapsed="false" customWidth="true" hidden="false" outlineLevel="0" max="7" min="7" style="0" width="9.36"/>
    <col collapsed="false" customWidth="true" hidden="false" outlineLevel="0" max="8" min="8" style="0" width="14.94"/>
    <col collapsed="false" customWidth="true" hidden="false" outlineLevel="0" max="9" min="9" style="0" width="10.44"/>
    <col collapsed="false" customWidth="true" hidden="false" outlineLevel="0" max="10" min="10" style="0" width="12.96"/>
    <col collapsed="false" customWidth="true" hidden="false" outlineLevel="0" max="11" min="11" style="0" width="8.28"/>
    <col collapsed="false" customWidth="true" hidden="false" outlineLevel="0" max="12" min="12" style="0" width="6.66"/>
    <col collapsed="false" customWidth="true" hidden="false" outlineLevel="0" max="13" min="13" style="0" width="5.94"/>
    <col collapsed="false" customWidth="false" hidden="false" outlineLevel="0" max="16" min="16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P1" s="0"/>
    </row>
    <row r="2" customFormat="false" ht="12.8" hidden="false" customHeight="false" outlineLevel="0" collapsed="false">
      <c r="A2" s="0" t="s">
        <v>13</v>
      </c>
      <c r="B2" s="0" t="s">
        <v>14</v>
      </c>
      <c r="F2" s="0" t="n">
        <v>33</v>
      </c>
      <c r="G2" s="0" t="s">
        <v>15</v>
      </c>
      <c r="H2" s="0" t="n">
        <v>2024</v>
      </c>
      <c r="I2" s="0" t="n">
        <v>6791</v>
      </c>
      <c r="J2" s="0" t="s">
        <v>16</v>
      </c>
      <c r="K2" s="2" t="n">
        <v>10.3414707183838</v>
      </c>
      <c r="M2" s="0" t="s">
        <v>17</v>
      </c>
      <c r="P2" s="0"/>
    </row>
    <row r="3" customFormat="false" ht="12.8" hidden="false" customHeight="false" outlineLevel="0" collapsed="false">
      <c r="A3" s="0" t="s">
        <v>13</v>
      </c>
      <c r="B3" s="0" t="s">
        <v>18</v>
      </c>
      <c r="F3" s="0" t="n">
        <v>33</v>
      </c>
      <c r="G3" s="0" t="s">
        <v>19</v>
      </c>
      <c r="H3" s="0" t="n">
        <v>2024</v>
      </c>
      <c r="I3" s="0" t="n">
        <v>6792</v>
      </c>
      <c r="J3" s="0" t="s">
        <v>16</v>
      </c>
      <c r="K3" s="2" t="n">
        <v>6.83980369567871</v>
      </c>
      <c r="M3" s="0" t="s">
        <v>17</v>
      </c>
      <c r="P3" s="0"/>
    </row>
    <row r="4" customFormat="false" ht="12.8" hidden="false" customHeight="false" outlineLevel="0" collapsed="false">
      <c r="A4" s="0" t="s">
        <v>20</v>
      </c>
      <c r="B4" s="0" t="s">
        <v>21</v>
      </c>
      <c r="F4" s="0" t="n">
        <v>33</v>
      </c>
      <c r="G4" s="0" t="s">
        <v>22</v>
      </c>
      <c r="H4" s="0" t="n">
        <v>2024</v>
      </c>
      <c r="I4" s="0" t="n">
        <v>6793</v>
      </c>
      <c r="J4" s="0" t="s">
        <v>16</v>
      </c>
      <c r="K4" s="2" t="n">
        <v>5.50654125213623</v>
      </c>
      <c r="M4" s="0" t="s">
        <v>17</v>
      </c>
      <c r="P4" s="0"/>
    </row>
    <row r="5" customFormat="false" ht="12.8" hidden="false" customHeight="false" outlineLevel="0" collapsed="false">
      <c r="A5" s="0" t="s">
        <v>20</v>
      </c>
      <c r="B5" s="0" t="s">
        <v>23</v>
      </c>
      <c r="F5" s="0" t="n">
        <v>33</v>
      </c>
      <c r="G5" s="0" t="s">
        <v>24</v>
      </c>
      <c r="H5" s="0" t="n">
        <v>2024</v>
      </c>
      <c r="I5" s="0" t="n">
        <v>6794</v>
      </c>
      <c r="J5" s="0" t="s">
        <v>16</v>
      </c>
      <c r="K5" s="2" t="n">
        <v>2.65850615501404</v>
      </c>
      <c r="M5" s="0" t="s">
        <v>17</v>
      </c>
      <c r="P5" s="0"/>
    </row>
    <row r="6" customFormat="false" ht="12.8" hidden="false" customHeight="false" outlineLevel="0" collapsed="false">
      <c r="A6" s="0" t="s">
        <v>25</v>
      </c>
      <c r="B6" s="0" t="s">
        <v>21</v>
      </c>
      <c r="F6" s="0" t="n">
        <v>33</v>
      </c>
      <c r="G6" s="0" t="s">
        <v>26</v>
      </c>
      <c r="H6" s="0" t="n">
        <v>2024</v>
      </c>
      <c r="I6" s="0" t="n">
        <v>6795</v>
      </c>
      <c r="J6" s="0" t="s">
        <v>16</v>
      </c>
      <c r="K6" s="2" t="n">
        <v>1.90333890914917</v>
      </c>
      <c r="M6" s="0" t="s">
        <v>17</v>
      </c>
      <c r="P6" s="0"/>
    </row>
    <row r="7" customFormat="false" ht="12.8" hidden="false" customHeight="false" outlineLevel="0" collapsed="false">
      <c r="A7" s="0" t="s">
        <v>25</v>
      </c>
      <c r="B7" s="0" t="s">
        <v>23</v>
      </c>
      <c r="F7" s="0" t="n">
        <v>33</v>
      </c>
      <c r="G7" s="0" t="s">
        <v>27</v>
      </c>
      <c r="H7" s="0" t="n">
        <v>2024</v>
      </c>
      <c r="I7" s="0" t="n">
        <v>6796</v>
      </c>
      <c r="J7" s="0" t="s">
        <v>16</v>
      </c>
      <c r="K7" s="2" t="n">
        <v>1.29653263092041</v>
      </c>
      <c r="M7" s="0" t="s">
        <v>17</v>
      </c>
      <c r="P7" s="0"/>
    </row>
    <row r="8" customFormat="false" ht="12.8" hidden="false" customHeight="false" outlineLevel="0" collapsed="false">
      <c r="A8" s="0" t="s">
        <v>28</v>
      </c>
      <c r="B8" s="0" t="s">
        <v>21</v>
      </c>
      <c r="F8" s="0" t="n">
        <v>33</v>
      </c>
      <c r="G8" s="0" t="s">
        <v>29</v>
      </c>
      <c r="H8" s="0" t="n">
        <v>2024</v>
      </c>
      <c r="I8" s="0" t="n">
        <v>6797</v>
      </c>
      <c r="J8" s="0" t="s">
        <v>16</v>
      </c>
      <c r="K8" s="2" t="n">
        <v>3.6686155796051</v>
      </c>
      <c r="M8" s="0" t="s">
        <v>17</v>
      </c>
      <c r="P8" s="0"/>
    </row>
    <row r="9" customFormat="false" ht="12.8" hidden="false" customHeight="false" outlineLevel="0" collapsed="false">
      <c r="A9" s="0" t="s">
        <v>28</v>
      </c>
      <c r="B9" s="0" t="s">
        <v>23</v>
      </c>
      <c r="F9" s="0" t="n">
        <v>33</v>
      </c>
      <c r="G9" s="0" t="s">
        <v>30</v>
      </c>
      <c r="H9" s="0" t="n">
        <v>2024</v>
      </c>
      <c r="I9" s="0" t="n">
        <v>6798</v>
      </c>
      <c r="J9" s="0" t="s">
        <v>16</v>
      </c>
      <c r="K9" s="2" t="n">
        <v>2.0182478427887</v>
      </c>
      <c r="M9" s="0" t="s">
        <v>17</v>
      </c>
      <c r="P9" s="0"/>
    </row>
    <row r="10" customFormat="false" ht="12.8" hidden="false" customHeight="false" outlineLevel="0" collapsed="false">
      <c r="A10" s="0" t="s">
        <v>31</v>
      </c>
      <c r="B10" s="0" t="s">
        <v>14</v>
      </c>
      <c r="F10" s="0" t="n">
        <v>33</v>
      </c>
      <c r="G10" s="0" t="s">
        <v>32</v>
      </c>
      <c r="H10" s="0" t="n">
        <v>2024</v>
      </c>
      <c r="I10" s="0" t="n">
        <v>6799</v>
      </c>
      <c r="J10" s="0" t="s">
        <v>16</v>
      </c>
      <c r="K10" s="2" t="n">
        <v>7.76247930526733</v>
      </c>
      <c r="M10" s="0" t="s">
        <v>17</v>
      </c>
      <c r="P10" s="0"/>
    </row>
    <row r="11" customFormat="false" ht="12.8" hidden="false" customHeight="false" outlineLevel="0" collapsed="false">
      <c r="A11" s="0" t="s">
        <v>31</v>
      </c>
      <c r="B11" s="0" t="s">
        <v>18</v>
      </c>
      <c r="F11" s="0" t="n">
        <v>33</v>
      </c>
      <c r="G11" s="0" t="s">
        <v>33</v>
      </c>
      <c r="H11" s="0" t="n">
        <v>2024</v>
      </c>
      <c r="I11" s="0" t="n">
        <v>6800</v>
      </c>
      <c r="J11" s="0" t="s">
        <v>16</v>
      </c>
      <c r="K11" s="2" t="n">
        <v>4.54429626464844</v>
      </c>
      <c r="M11" s="0" t="s">
        <v>17</v>
      </c>
      <c r="P11" s="0"/>
    </row>
    <row r="12" customFormat="false" ht="12.8" hidden="false" customHeight="false" outlineLevel="0" collapsed="false">
      <c r="A12" s="0" t="s">
        <v>34</v>
      </c>
      <c r="B12" s="0" t="s">
        <v>21</v>
      </c>
      <c r="F12" s="0" t="n">
        <v>33</v>
      </c>
      <c r="G12" s="0" t="s">
        <v>35</v>
      </c>
      <c r="H12" s="0" t="n">
        <v>2024</v>
      </c>
      <c r="I12" s="0" t="n">
        <v>6801</v>
      </c>
      <c r="J12" s="0" t="s">
        <v>16</v>
      </c>
      <c r="K12" s="2" t="n">
        <v>8.9969654083252</v>
      </c>
      <c r="M12" s="0" t="s">
        <v>17</v>
      </c>
      <c r="P12" s="0"/>
    </row>
    <row r="13" customFormat="false" ht="12.8" hidden="false" customHeight="false" outlineLevel="0" collapsed="false">
      <c r="A13" s="0" t="s">
        <v>36</v>
      </c>
      <c r="B13" s="0" t="s">
        <v>21</v>
      </c>
      <c r="F13" s="0" t="n">
        <v>33</v>
      </c>
      <c r="G13" s="0" t="s">
        <v>37</v>
      </c>
      <c r="H13" s="0" t="n">
        <v>2024</v>
      </c>
      <c r="I13" s="0" t="n">
        <v>6802</v>
      </c>
      <c r="J13" s="0" t="s">
        <v>16</v>
      </c>
      <c r="K13" s="2" t="n">
        <v>6.791335105896</v>
      </c>
      <c r="M13" s="0" t="s">
        <v>17</v>
      </c>
      <c r="P13" s="0"/>
    </row>
    <row r="14" customFormat="false" ht="12.8" hidden="false" customHeight="false" outlineLevel="0" collapsed="false">
      <c r="A14" s="0" t="s">
        <v>38</v>
      </c>
      <c r="B14" s="0" t="s">
        <v>21</v>
      </c>
      <c r="F14" s="0" t="n">
        <v>33</v>
      </c>
      <c r="G14" s="0" t="s">
        <v>39</v>
      </c>
      <c r="H14" s="0" t="n">
        <v>2024</v>
      </c>
      <c r="I14" s="0" t="n">
        <v>6803</v>
      </c>
      <c r="J14" s="0" t="s">
        <v>16</v>
      </c>
      <c r="K14" s="2" t="n">
        <v>2.06460452079773</v>
      </c>
      <c r="M14" s="0" t="s">
        <v>17</v>
      </c>
      <c r="P14" s="0"/>
    </row>
    <row r="15" customFormat="false" ht="12.8" hidden="false" customHeight="false" outlineLevel="0" collapsed="false">
      <c r="A15" s="0" t="s">
        <v>40</v>
      </c>
      <c r="B15" s="0" t="s">
        <v>21</v>
      </c>
      <c r="F15" s="0" t="n">
        <v>33</v>
      </c>
      <c r="G15" s="0" t="s">
        <v>41</v>
      </c>
      <c r="H15" s="0" t="n">
        <v>2024</v>
      </c>
      <c r="I15" s="0" t="n">
        <v>6804</v>
      </c>
      <c r="J15" s="0" t="s">
        <v>16</v>
      </c>
      <c r="K15" s="2" t="n">
        <v>1.83645737171173</v>
      </c>
      <c r="M15" s="0" t="s">
        <v>17</v>
      </c>
    </row>
    <row r="16" customFormat="false" ht="12.8" hidden="false" customHeight="false" outlineLevel="0" collapsed="false">
      <c r="A16" s="0" t="s">
        <v>42</v>
      </c>
      <c r="B16" s="0" t="s">
        <v>14</v>
      </c>
      <c r="F16" s="0" t="n">
        <v>33</v>
      </c>
      <c r="G16" s="0" t="s">
        <v>43</v>
      </c>
      <c r="H16" s="0" t="n">
        <v>2024</v>
      </c>
      <c r="I16" s="0" t="n">
        <v>6805</v>
      </c>
      <c r="J16" s="0" t="s">
        <v>16</v>
      </c>
      <c r="K16" s="2" t="n">
        <v>5.67301511764526</v>
      </c>
      <c r="M16" s="0" t="s">
        <v>17</v>
      </c>
    </row>
    <row r="17" customFormat="false" ht="12.8" hidden="false" customHeight="false" outlineLevel="0" collapsed="false">
      <c r="A17" s="0" t="s">
        <v>42</v>
      </c>
      <c r="B17" s="0" t="s">
        <v>18</v>
      </c>
      <c r="F17" s="0" t="n">
        <v>33</v>
      </c>
      <c r="G17" s="0" t="s">
        <v>44</v>
      </c>
      <c r="H17" s="0" t="n">
        <v>2024</v>
      </c>
      <c r="I17" s="0" t="n">
        <v>6806</v>
      </c>
      <c r="J17" s="0" t="s">
        <v>16</v>
      </c>
      <c r="K17" s="2" t="n">
        <v>3.06287169456482</v>
      </c>
      <c r="M17" s="0" t="s">
        <v>17</v>
      </c>
    </row>
    <row r="18" customFormat="false" ht="12.8" hidden="false" customHeight="false" outlineLevel="0" collapsed="false">
      <c r="A18" s="0" t="s">
        <v>45</v>
      </c>
      <c r="B18" s="0" t="s">
        <v>21</v>
      </c>
      <c r="F18" s="0" t="n">
        <v>33</v>
      </c>
      <c r="G18" s="0" t="s">
        <v>46</v>
      </c>
      <c r="H18" s="0" t="n">
        <v>2024</v>
      </c>
      <c r="I18" s="0" t="n">
        <v>6807</v>
      </c>
      <c r="J18" s="0" t="s">
        <v>16</v>
      </c>
      <c r="K18" s="2" t="n">
        <v>2.14168000221252</v>
      </c>
      <c r="M18" s="0" t="s">
        <v>17</v>
      </c>
    </row>
    <row r="19" customFormat="false" ht="12.8" hidden="false" customHeight="false" outlineLevel="0" collapsed="false">
      <c r="A19" s="0" t="s">
        <v>45</v>
      </c>
      <c r="B19" s="0" t="s">
        <v>23</v>
      </c>
      <c r="F19" s="0" t="n">
        <v>33</v>
      </c>
      <c r="G19" s="0" t="s">
        <v>47</v>
      </c>
      <c r="H19" s="0" t="n">
        <v>2024</v>
      </c>
      <c r="I19" s="0" t="n">
        <v>6808</v>
      </c>
      <c r="J19" s="0" t="s">
        <v>16</v>
      </c>
      <c r="K19" s="2" t="n">
        <v>1.45280468463898</v>
      </c>
      <c r="M19" s="0" t="s">
        <v>17</v>
      </c>
    </row>
    <row r="20" customFormat="false" ht="12.8" hidden="false" customHeight="false" outlineLevel="0" collapsed="false">
      <c r="A20" s="0" t="s">
        <v>48</v>
      </c>
      <c r="B20" s="0" t="s">
        <v>21</v>
      </c>
      <c r="F20" s="0" t="n">
        <v>33</v>
      </c>
      <c r="G20" s="0" t="s">
        <v>49</v>
      </c>
      <c r="H20" s="0" t="n">
        <v>2024</v>
      </c>
      <c r="I20" s="0" t="n">
        <v>6809</v>
      </c>
      <c r="J20" s="0" t="s">
        <v>16</v>
      </c>
      <c r="K20" s="2" t="n">
        <v>2.73076987266541</v>
      </c>
      <c r="M20" s="0" t="s">
        <v>17</v>
      </c>
    </row>
    <row r="21" customFormat="false" ht="12.8" hidden="false" customHeight="false" outlineLevel="0" collapsed="false">
      <c r="A21" s="0" t="s">
        <v>48</v>
      </c>
      <c r="B21" s="0" t="s">
        <v>23</v>
      </c>
      <c r="F21" s="0" t="n">
        <v>33</v>
      </c>
      <c r="G21" s="0" t="s">
        <v>50</v>
      </c>
      <c r="H21" s="0" t="n">
        <v>2024</v>
      </c>
      <c r="I21" s="0" t="n">
        <v>6810</v>
      </c>
      <c r="J21" s="0" t="s">
        <v>16</v>
      </c>
      <c r="K21" s="2" t="n">
        <v>2.02361106872559</v>
      </c>
      <c r="M21" s="0" t="s">
        <v>17</v>
      </c>
    </row>
    <row r="22" customFormat="false" ht="12.8" hidden="false" customHeight="false" outlineLevel="0" collapsed="false">
      <c r="A22" s="0" t="s">
        <v>51</v>
      </c>
      <c r="B22" s="0" t="s">
        <v>21</v>
      </c>
      <c r="F22" s="0" t="n">
        <v>33</v>
      </c>
      <c r="G22" s="0" t="s">
        <v>52</v>
      </c>
      <c r="H22" s="0" t="n">
        <v>2024</v>
      </c>
      <c r="I22" s="0" t="n">
        <v>6811</v>
      </c>
      <c r="J22" s="0" t="s">
        <v>16</v>
      </c>
      <c r="K22" s="2" t="n">
        <v>3.02453708648682</v>
      </c>
      <c r="M22" s="0" t="s">
        <v>17</v>
      </c>
    </row>
    <row r="23" customFormat="false" ht="12.8" hidden="false" customHeight="false" outlineLevel="0" collapsed="false">
      <c r="A23" s="0" t="s">
        <v>51</v>
      </c>
      <c r="B23" s="0" t="s">
        <v>23</v>
      </c>
      <c r="F23" s="0" t="n">
        <v>33</v>
      </c>
      <c r="G23" s="0" t="s">
        <v>53</v>
      </c>
      <c r="H23" s="0" t="n">
        <v>2024</v>
      </c>
      <c r="I23" s="0" t="n">
        <v>6812</v>
      </c>
      <c r="J23" s="0" t="s">
        <v>16</v>
      </c>
      <c r="K23" s="2" t="n">
        <v>2.08722448348999</v>
      </c>
      <c r="M23" s="0" t="s">
        <v>17</v>
      </c>
    </row>
    <row r="24" customFormat="false" ht="12.8" hidden="false" customHeight="false" outlineLevel="0" collapsed="false">
      <c r="A24" s="0" t="s">
        <v>54</v>
      </c>
      <c r="B24" s="0" t="s">
        <v>21</v>
      </c>
      <c r="F24" s="0" t="n">
        <v>33</v>
      </c>
      <c r="G24" s="0" t="s">
        <v>55</v>
      </c>
      <c r="H24" s="0" t="n">
        <v>2024</v>
      </c>
      <c r="I24" s="0" t="n">
        <v>6813</v>
      </c>
      <c r="J24" s="0" t="s">
        <v>16</v>
      </c>
      <c r="K24" s="2" t="n">
        <v>1.09250795841217</v>
      </c>
      <c r="M24" s="0" t="s">
        <v>17</v>
      </c>
    </row>
    <row r="25" customFormat="false" ht="12.8" hidden="false" customHeight="false" outlineLevel="0" collapsed="false">
      <c r="A25" s="0" t="s">
        <v>54</v>
      </c>
      <c r="B25" s="0" t="s">
        <v>23</v>
      </c>
      <c r="F25" s="0" t="n">
        <v>33</v>
      </c>
      <c r="G25" s="0" t="s">
        <v>56</v>
      </c>
      <c r="H25" s="0" t="n">
        <v>2024</v>
      </c>
      <c r="I25" s="0" t="n">
        <v>6814</v>
      </c>
      <c r="J25" s="0" t="s">
        <v>16</v>
      </c>
      <c r="K25" s="2" t="n">
        <v>1.26113474369049</v>
      </c>
      <c r="M25" s="0" t="s">
        <v>17</v>
      </c>
      <c r="T25" s="0" t="s">
        <v>0</v>
      </c>
      <c r="U25" s="0" t="s">
        <v>1</v>
      </c>
      <c r="V25" s="0" t="s">
        <v>2</v>
      </c>
      <c r="W25" s="0" t="s">
        <v>3</v>
      </c>
      <c r="X25" s="0" t="s">
        <v>4</v>
      </c>
      <c r="Y25" s="0" t="s">
        <v>5</v>
      </c>
      <c r="Z25" s="0" t="s">
        <v>6</v>
      </c>
      <c r="AA25" s="0" t="s">
        <v>7</v>
      </c>
      <c r="AB25" s="0" t="s">
        <v>8</v>
      </c>
      <c r="AC25" s="3" t="s">
        <v>9</v>
      </c>
      <c r="AD25" s="0" t="s">
        <v>10</v>
      </c>
    </row>
    <row r="26" customFormat="false" ht="12.8" hidden="false" customHeight="false" outlineLevel="0" collapsed="false">
      <c r="A26" s="0" t="s">
        <v>57</v>
      </c>
      <c r="B26" s="0" t="s">
        <v>14</v>
      </c>
      <c r="F26" s="0" t="n">
        <v>33</v>
      </c>
      <c r="G26" s="0" t="s">
        <v>58</v>
      </c>
      <c r="H26" s="0" t="n">
        <v>2024</v>
      </c>
      <c r="I26" s="0" t="n">
        <v>6815</v>
      </c>
      <c r="J26" s="0" t="s">
        <v>16</v>
      </c>
      <c r="K26" s="2" t="n">
        <v>4.36110782623291</v>
      </c>
      <c r="M26" s="0" t="s">
        <v>17</v>
      </c>
      <c r="T26" s="0" t="s">
        <v>20</v>
      </c>
      <c r="U26" s="0" t="s">
        <v>21</v>
      </c>
      <c r="X26" s="0" t="s">
        <v>59</v>
      </c>
      <c r="Y26" s="0" t="n">
        <v>39</v>
      </c>
      <c r="Z26" s="0" t="s">
        <v>15</v>
      </c>
      <c r="AA26" s="0" t="n">
        <v>2024</v>
      </c>
      <c r="AB26" s="0" t="n">
        <v>6861</v>
      </c>
      <c r="AC26" s="3" t="s">
        <v>60</v>
      </c>
      <c r="AD26" s="2" t="n">
        <v>0.132802858948708</v>
      </c>
    </row>
    <row r="27" customFormat="false" ht="12.8" hidden="false" customHeight="false" outlineLevel="0" collapsed="false">
      <c r="A27" s="0" t="s">
        <v>57</v>
      </c>
      <c r="B27" s="0" t="s">
        <v>18</v>
      </c>
      <c r="F27" s="0" t="n">
        <v>33</v>
      </c>
      <c r="G27" s="0" t="s">
        <v>61</v>
      </c>
      <c r="H27" s="0" t="n">
        <v>2024</v>
      </c>
      <c r="I27" s="0" t="n">
        <v>6816</v>
      </c>
      <c r="J27" s="0" t="s">
        <v>16</v>
      </c>
      <c r="K27" s="2" t="n">
        <v>2.37662363052368</v>
      </c>
      <c r="M27" s="0" t="s">
        <v>17</v>
      </c>
      <c r="T27" s="0" t="s">
        <v>36</v>
      </c>
      <c r="U27" s="0" t="s">
        <v>21</v>
      </c>
      <c r="X27" s="0" t="s">
        <v>59</v>
      </c>
      <c r="Y27" s="0" t="n">
        <v>39</v>
      </c>
      <c r="Z27" s="0" t="s">
        <v>19</v>
      </c>
      <c r="AA27" s="0" t="n">
        <v>2024</v>
      </c>
      <c r="AB27" s="0" t="n">
        <v>6862</v>
      </c>
      <c r="AC27" s="3" t="s">
        <v>60</v>
      </c>
      <c r="AD27" s="2" t="n">
        <v>0.142359927296638</v>
      </c>
    </row>
    <row r="28" customFormat="false" ht="12.8" hidden="false" customHeight="false" outlineLevel="0" collapsed="false">
      <c r="A28" s="0" t="s">
        <v>62</v>
      </c>
      <c r="B28" s="0" t="s">
        <v>21</v>
      </c>
      <c r="F28" s="0" t="n">
        <v>33</v>
      </c>
      <c r="G28" s="0" t="s">
        <v>63</v>
      </c>
      <c r="H28" s="0" t="n">
        <v>2024</v>
      </c>
      <c r="I28" s="0" t="n">
        <v>6817</v>
      </c>
      <c r="J28" s="0" t="s">
        <v>16</v>
      </c>
      <c r="K28" s="2" t="n">
        <v>1.94728863239288</v>
      </c>
      <c r="M28" s="0" t="s">
        <v>17</v>
      </c>
      <c r="T28" s="0" t="s">
        <v>42</v>
      </c>
      <c r="U28" s="0" t="s">
        <v>14</v>
      </c>
      <c r="X28" s="0" t="s">
        <v>59</v>
      </c>
      <c r="Y28" s="0" t="n">
        <v>39</v>
      </c>
      <c r="Z28" s="0" t="s">
        <v>22</v>
      </c>
      <c r="AA28" s="0" t="n">
        <v>2024</v>
      </c>
      <c r="AB28" s="0" t="n">
        <v>6863</v>
      </c>
      <c r="AC28" s="3" t="s">
        <v>60</v>
      </c>
      <c r="AD28" s="2" t="n">
        <v>0.103232309222221</v>
      </c>
    </row>
    <row r="29" customFormat="false" ht="12.8" hidden="false" customHeight="false" outlineLevel="0" collapsed="false">
      <c r="A29" s="0" t="s">
        <v>62</v>
      </c>
      <c r="B29" s="0" t="s">
        <v>23</v>
      </c>
      <c r="F29" s="0" t="n">
        <v>33</v>
      </c>
      <c r="G29" s="0" t="s">
        <v>64</v>
      </c>
      <c r="H29" s="0" t="n">
        <v>2024</v>
      </c>
      <c r="I29" s="0" t="n">
        <v>6818</v>
      </c>
      <c r="J29" s="0" t="s">
        <v>16</v>
      </c>
      <c r="K29" s="2" t="n">
        <v>1.81200754642487</v>
      </c>
      <c r="M29" s="0" t="s">
        <v>17</v>
      </c>
      <c r="T29" s="0" t="s">
        <v>57</v>
      </c>
      <c r="U29" s="0" t="s">
        <v>18</v>
      </c>
      <c r="X29" s="0" t="s">
        <v>59</v>
      </c>
      <c r="Y29" s="0" t="n">
        <v>39</v>
      </c>
      <c r="Z29" s="0" t="s">
        <v>24</v>
      </c>
      <c r="AA29" s="0" t="n">
        <v>2024</v>
      </c>
      <c r="AB29" s="0" t="n">
        <v>6864</v>
      </c>
      <c r="AC29" s="3" t="s">
        <v>60</v>
      </c>
      <c r="AD29" s="2" t="n">
        <v>0.0520350076258183</v>
      </c>
    </row>
    <row r="30" customFormat="false" ht="12.8" hidden="false" customHeight="false" outlineLevel="0" collapsed="false">
      <c r="A30" s="0" t="s">
        <v>65</v>
      </c>
      <c r="B30" s="0" t="s">
        <v>21</v>
      </c>
      <c r="F30" s="0" t="n">
        <v>33</v>
      </c>
      <c r="G30" s="0" t="s">
        <v>66</v>
      </c>
      <c r="H30" s="0" t="n">
        <v>2024</v>
      </c>
      <c r="I30" s="0" t="n">
        <v>6819</v>
      </c>
      <c r="J30" s="0" t="s">
        <v>16</v>
      </c>
      <c r="K30" s="2" t="n">
        <v>1.75916075706482</v>
      </c>
      <c r="M30" s="0" t="s">
        <v>17</v>
      </c>
      <c r="T30" s="0" t="s">
        <v>67</v>
      </c>
      <c r="U30" s="0" t="s">
        <v>14</v>
      </c>
      <c r="X30" s="0" t="s">
        <v>59</v>
      </c>
      <c r="Y30" s="0" t="n">
        <v>39</v>
      </c>
      <c r="Z30" s="0" t="s">
        <v>26</v>
      </c>
      <c r="AA30" s="0" t="n">
        <v>2024</v>
      </c>
      <c r="AB30" s="0" t="n">
        <v>6865</v>
      </c>
      <c r="AC30" s="3" t="s">
        <v>60</v>
      </c>
      <c r="AD30" s="2" t="n">
        <v>0.145122677087784</v>
      </c>
    </row>
    <row r="31" customFormat="false" ht="12.8" hidden="false" customHeight="false" outlineLevel="0" collapsed="false">
      <c r="A31" s="0" t="s">
        <v>65</v>
      </c>
      <c r="B31" s="0" t="s">
        <v>23</v>
      </c>
      <c r="F31" s="0" t="n">
        <v>33</v>
      </c>
      <c r="G31" s="0" t="s">
        <v>68</v>
      </c>
      <c r="H31" s="0" t="n">
        <v>2024</v>
      </c>
      <c r="I31" s="0" t="n">
        <v>6820</v>
      </c>
      <c r="J31" s="0" t="s">
        <v>16</v>
      </c>
      <c r="K31" s="2" t="n">
        <v>1.6262948513031</v>
      </c>
      <c r="M31" s="0" t="s">
        <v>17</v>
      </c>
      <c r="T31" s="0" t="s">
        <v>69</v>
      </c>
      <c r="U31" s="0" t="s">
        <v>23</v>
      </c>
      <c r="X31" s="0" t="s">
        <v>59</v>
      </c>
      <c r="Y31" s="0" t="n">
        <v>39</v>
      </c>
      <c r="Z31" s="0" t="s">
        <v>27</v>
      </c>
      <c r="AA31" s="0" t="n">
        <v>2024</v>
      </c>
      <c r="AB31" s="0" t="n">
        <v>6866</v>
      </c>
      <c r="AC31" s="3" t="s">
        <v>60</v>
      </c>
      <c r="AD31" s="2" t="n">
        <v>0.0420231595635414</v>
      </c>
    </row>
    <row r="32" customFormat="false" ht="12.8" hidden="false" customHeight="false" outlineLevel="0" collapsed="false">
      <c r="A32" s="0" t="s">
        <v>70</v>
      </c>
      <c r="B32" s="0" t="s">
        <v>21</v>
      </c>
      <c r="F32" s="0" t="n">
        <v>33</v>
      </c>
      <c r="G32" s="0" t="s">
        <v>71</v>
      </c>
      <c r="H32" s="0" t="n">
        <v>2024</v>
      </c>
      <c r="I32" s="0" t="n">
        <v>6821</v>
      </c>
      <c r="J32" s="0" t="s">
        <v>16</v>
      </c>
      <c r="K32" s="2" t="n">
        <v>1.34826827049255</v>
      </c>
      <c r="M32" s="0" t="s">
        <v>17</v>
      </c>
      <c r="T32" s="0" t="s">
        <v>72</v>
      </c>
      <c r="U32" s="0" t="s">
        <v>18</v>
      </c>
      <c r="X32" s="0" t="s">
        <v>59</v>
      </c>
      <c r="Y32" s="0" t="n">
        <v>39</v>
      </c>
      <c r="Z32" s="0" t="s">
        <v>29</v>
      </c>
      <c r="AA32" s="0" t="n">
        <v>2024</v>
      </c>
      <c r="AB32" s="0" t="n">
        <v>6867</v>
      </c>
      <c r="AC32" s="3" t="s">
        <v>60</v>
      </c>
      <c r="AD32" s="2" t="n">
        <v>0.0681624934077263</v>
      </c>
    </row>
    <row r="33" customFormat="false" ht="12.8" hidden="false" customHeight="false" outlineLevel="0" collapsed="false">
      <c r="A33" s="0" t="s">
        <v>70</v>
      </c>
      <c r="B33" s="0" t="s">
        <v>23</v>
      </c>
      <c r="F33" s="0" t="n">
        <v>33</v>
      </c>
      <c r="G33" s="0" t="s">
        <v>73</v>
      </c>
      <c r="H33" s="0" t="n">
        <v>2024</v>
      </c>
      <c r="I33" s="0" t="n">
        <v>6822</v>
      </c>
      <c r="J33" s="0" t="s">
        <v>16</v>
      </c>
      <c r="K33" s="2" t="n">
        <v>1.47586476802826</v>
      </c>
      <c r="M33" s="0" t="s">
        <v>17</v>
      </c>
      <c r="T33" s="0" t="s">
        <v>74</v>
      </c>
      <c r="U33" s="0" t="s">
        <v>21</v>
      </c>
      <c r="X33" s="0" t="s">
        <v>59</v>
      </c>
      <c r="Y33" s="0" t="n">
        <v>39</v>
      </c>
      <c r="Z33" s="0" t="s">
        <v>30</v>
      </c>
      <c r="AA33" s="0" t="n">
        <v>2024</v>
      </c>
      <c r="AB33" s="0" t="n">
        <v>6868</v>
      </c>
      <c r="AC33" s="3" t="s">
        <v>60</v>
      </c>
      <c r="AD33" s="2" t="n">
        <v>0.0735534876585007</v>
      </c>
    </row>
    <row r="34" customFormat="false" ht="12.8" hidden="false" customHeight="false" outlineLevel="0" collapsed="false">
      <c r="A34" s="0" t="s">
        <v>67</v>
      </c>
      <c r="B34" s="0" t="s">
        <v>14</v>
      </c>
      <c r="F34" s="0" t="n">
        <v>33</v>
      </c>
      <c r="G34" s="0" t="s">
        <v>75</v>
      </c>
      <c r="H34" s="0" t="n">
        <v>2024</v>
      </c>
      <c r="I34" s="0" t="n">
        <v>6823</v>
      </c>
      <c r="J34" s="0" t="s">
        <v>16</v>
      </c>
      <c r="K34" s="2" t="n">
        <v>7.12443780899048</v>
      </c>
      <c r="M34" s="0" t="s">
        <v>17</v>
      </c>
    </row>
    <row r="35" customFormat="false" ht="12.8" hidden="false" customHeight="false" outlineLevel="0" collapsed="false">
      <c r="A35" s="0" t="s">
        <v>67</v>
      </c>
      <c r="B35" s="0" t="s">
        <v>18</v>
      </c>
      <c r="F35" s="0" t="n">
        <v>33</v>
      </c>
      <c r="G35" s="0" t="s">
        <v>76</v>
      </c>
      <c r="H35" s="0" t="n">
        <v>2024</v>
      </c>
      <c r="I35" s="0" t="n">
        <v>6824</v>
      </c>
      <c r="J35" s="0" t="s">
        <v>16</v>
      </c>
      <c r="K35" s="2" t="n">
        <v>3.86963820457459</v>
      </c>
      <c r="M35" s="0" t="s">
        <v>17</v>
      </c>
    </row>
    <row r="36" customFormat="false" ht="12.8" hidden="false" customHeight="false" outlineLevel="0" collapsed="false">
      <c r="A36" s="0" t="s">
        <v>77</v>
      </c>
      <c r="B36" s="0" t="s">
        <v>21</v>
      </c>
      <c r="F36" s="0" t="n">
        <v>33</v>
      </c>
      <c r="G36" s="0" t="s">
        <v>78</v>
      </c>
      <c r="H36" s="0" t="n">
        <v>2024</v>
      </c>
      <c r="I36" s="0" t="n">
        <v>6825</v>
      </c>
      <c r="J36" s="0" t="s">
        <v>16</v>
      </c>
      <c r="K36" s="2" t="n">
        <v>2.59056615829468</v>
      </c>
      <c r="M36" s="0" t="s">
        <v>17</v>
      </c>
    </row>
    <row r="37" customFormat="false" ht="12.8" hidden="false" customHeight="false" outlineLevel="0" collapsed="false">
      <c r="A37" s="0" t="s">
        <v>77</v>
      </c>
      <c r="B37" s="0" t="s">
        <v>23</v>
      </c>
      <c r="F37" s="0" t="n">
        <v>33</v>
      </c>
      <c r="G37" s="0" t="s">
        <v>79</v>
      </c>
      <c r="H37" s="0" t="n">
        <v>2024</v>
      </c>
      <c r="I37" s="0" t="n">
        <v>6826</v>
      </c>
      <c r="J37" s="0" t="s">
        <v>16</v>
      </c>
      <c r="K37" s="2" t="n">
        <v>2.62427639961243</v>
      </c>
      <c r="M37" s="0" t="s">
        <v>17</v>
      </c>
    </row>
    <row r="38" customFormat="false" ht="12.8" hidden="false" customHeight="false" outlineLevel="0" collapsed="false">
      <c r="A38" s="0" t="s">
        <v>80</v>
      </c>
      <c r="B38" s="0" t="s">
        <v>21</v>
      </c>
      <c r="F38" s="0" t="n">
        <v>33</v>
      </c>
      <c r="G38" s="0" t="s">
        <v>81</v>
      </c>
      <c r="H38" s="0" t="n">
        <v>2024</v>
      </c>
      <c r="I38" s="0" t="n">
        <v>6827</v>
      </c>
      <c r="J38" s="0" t="s">
        <v>16</v>
      </c>
      <c r="K38" s="2" t="n">
        <v>2.96037912368774</v>
      </c>
      <c r="M38" s="0" t="s">
        <v>17</v>
      </c>
    </row>
    <row r="39" customFormat="false" ht="12.8" hidden="false" customHeight="false" outlineLevel="0" collapsed="false">
      <c r="A39" s="0" t="s">
        <v>80</v>
      </c>
      <c r="B39" s="0" t="s">
        <v>23</v>
      </c>
      <c r="F39" s="0" t="n">
        <v>33</v>
      </c>
      <c r="G39" s="0" t="s">
        <v>82</v>
      </c>
      <c r="H39" s="0" t="n">
        <v>2024</v>
      </c>
      <c r="I39" s="0" t="n">
        <v>6828</v>
      </c>
      <c r="J39" s="0" t="s">
        <v>16</v>
      </c>
      <c r="K39" s="2" t="n">
        <v>2.06446576118469</v>
      </c>
      <c r="M39" s="0" t="s">
        <v>17</v>
      </c>
    </row>
    <row r="40" customFormat="false" ht="12.8" hidden="false" customHeight="false" outlineLevel="0" collapsed="false">
      <c r="A40" s="0" t="s">
        <v>83</v>
      </c>
      <c r="B40" s="0" t="s">
        <v>21</v>
      </c>
      <c r="F40" s="0" t="n">
        <v>33</v>
      </c>
      <c r="G40" s="0" t="s">
        <v>84</v>
      </c>
      <c r="H40" s="0" t="n">
        <v>2024</v>
      </c>
      <c r="I40" s="0" t="n">
        <v>6829</v>
      </c>
      <c r="J40" s="0" t="s">
        <v>16</v>
      </c>
      <c r="K40" s="2" t="n">
        <v>2.20197820663452</v>
      </c>
      <c r="M40" s="0" t="s">
        <v>17</v>
      </c>
    </row>
    <row r="41" customFormat="false" ht="12.8" hidden="false" customHeight="false" outlineLevel="0" collapsed="false">
      <c r="A41" s="0" t="s">
        <v>83</v>
      </c>
      <c r="B41" s="0" t="s">
        <v>23</v>
      </c>
      <c r="F41" s="0" t="n">
        <v>33</v>
      </c>
      <c r="G41" s="0" t="s">
        <v>85</v>
      </c>
      <c r="H41" s="0" t="n">
        <v>2024</v>
      </c>
      <c r="I41" s="0" t="n">
        <v>6830</v>
      </c>
      <c r="J41" s="0" t="s">
        <v>16</v>
      </c>
      <c r="K41" s="2" t="n">
        <v>1.82142972946167</v>
      </c>
      <c r="M41" s="0" t="s">
        <v>17</v>
      </c>
    </row>
    <row r="42" customFormat="false" ht="12.8" hidden="false" customHeight="false" outlineLevel="0" collapsed="false">
      <c r="A42" s="0" t="s">
        <v>86</v>
      </c>
      <c r="B42" s="0" t="s">
        <v>21</v>
      </c>
      <c r="F42" s="0" t="n">
        <v>33</v>
      </c>
      <c r="G42" s="0" t="s">
        <v>87</v>
      </c>
      <c r="H42" s="0" t="n">
        <v>2024</v>
      </c>
      <c r="I42" s="0" t="n">
        <v>6831</v>
      </c>
      <c r="J42" s="0" t="s">
        <v>16</v>
      </c>
      <c r="K42" s="2" t="n">
        <v>2.54289031028748</v>
      </c>
      <c r="M42" s="0" t="s">
        <v>17</v>
      </c>
    </row>
    <row r="43" customFormat="false" ht="12.8" hidden="false" customHeight="false" outlineLevel="0" collapsed="false">
      <c r="A43" s="0" t="s">
        <v>86</v>
      </c>
      <c r="B43" s="0" t="s">
        <v>23</v>
      </c>
      <c r="F43" s="0" t="n">
        <v>33</v>
      </c>
      <c r="G43" s="0" t="s">
        <v>88</v>
      </c>
      <c r="H43" s="0" t="n">
        <v>2024</v>
      </c>
      <c r="I43" s="0" t="n">
        <v>6832</v>
      </c>
      <c r="J43" s="0" t="s">
        <v>16</v>
      </c>
      <c r="K43" s="2" t="n">
        <v>2.81901383399963</v>
      </c>
      <c r="M43" s="0" t="s">
        <v>17</v>
      </c>
    </row>
    <row r="44" customFormat="false" ht="12.8" hidden="false" customHeight="false" outlineLevel="0" collapsed="false">
      <c r="A44" s="0" t="s">
        <v>89</v>
      </c>
      <c r="B44" s="0" t="s">
        <v>14</v>
      </c>
      <c r="F44" s="0" t="n">
        <v>33</v>
      </c>
      <c r="G44" s="0" t="s">
        <v>90</v>
      </c>
      <c r="H44" s="0" t="n">
        <v>2024</v>
      </c>
      <c r="I44" s="0" t="n">
        <v>6833</v>
      </c>
      <c r="J44" s="0" t="s">
        <v>16</v>
      </c>
      <c r="K44" s="2" t="n">
        <v>4.68350267410278</v>
      </c>
      <c r="M44" s="0" t="s">
        <v>17</v>
      </c>
    </row>
    <row r="45" customFormat="false" ht="12.8" hidden="false" customHeight="false" outlineLevel="0" collapsed="false">
      <c r="A45" s="0" t="s">
        <v>89</v>
      </c>
      <c r="B45" s="0" t="s">
        <v>18</v>
      </c>
      <c r="F45" s="0" t="n">
        <v>33</v>
      </c>
      <c r="G45" s="0" t="s">
        <v>91</v>
      </c>
      <c r="H45" s="0" t="n">
        <v>2024</v>
      </c>
      <c r="I45" s="0" t="n">
        <v>6834</v>
      </c>
      <c r="J45" s="0" t="s">
        <v>16</v>
      </c>
      <c r="K45" s="2" t="n">
        <v>2.58562350273132</v>
      </c>
      <c r="M45" s="0" t="s">
        <v>17</v>
      </c>
    </row>
    <row r="46" customFormat="false" ht="12.8" hidden="false" customHeight="false" outlineLevel="0" collapsed="false">
      <c r="A46" s="0" t="s">
        <v>69</v>
      </c>
      <c r="B46" s="0" t="s">
        <v>21</v>
      </c>
      <c r="F46" s="0" t="n">
        <v>33</v>
      </c>
      <c r="G46" s="0" t="s">
        <v>92</v>
      </c>
      <c r="H46" s="0" t="n">
        <v>2024</v>
      </c>
      <c r="I46" s="0" t="n">
        <v>6835</v>
      </c>
      <c r="J46" s="0" t="s">
        <v>16</v>
      </c>
      <c r="K46" s="2" t="n">
        <v>2.10035705566406</v>
      </c>
      <c r="M46" s="0" t="s">
        <v>17</v>
      </c>
    </row>
    <row r="47" customFormat="false" ht="12.8" hidden="false" customHeight="false" outlineLevel="0" collapsed="false">
      <c r="A47" s="0" t="s">
        <v>69</v>
      </c>
      <c r="B47" s="0" t="s">
        <v>23</v>
      </c>
      <c r="F47" s="0" t="n">
        <v>33</v>
      </c>
      <c r="G47" s="0" t="s">
        <v>93</v>
      </c>
      <c r="H47" s="0" t="n">
        <v>2024</v>
      </c>
      <c r="I47" s="0" t="n">
        <v>6836</v>
      </c>
      <c r="J47" s="0" t="s">
        <v>16</v>
      </c>
      <c r="K47" s="2" t="n">
        <v>1.44755339622498</v>
      </c>
      <c r="M47" s="0" t="s">
        <v>17</v>
      </c>
    </row>
    <row r="48" customFormat="false" ht="12.8" hidden="false" customHeight="false" outlineLevel="0" collapsed="false">
      <c r="A48" s="0" t="s">
        <v>94</v>
      </c>
      <c r="B48" s="0" t="s">
        <v>21</v>
      </c>
      <c r="F48" s="0" t="n">
        <v>33</v>
      </c>
      <c r="G48" s="0" t="s">
        <v>95</v>
      </c>
      <c r="H48" s="0" t="n">
        <v>2024</v>
      </c>
      <c r="I48" s="0" t="n">
        <v>6837</v>
      </c>
      <c r="J48" s="0" t="s">
        <v>16</v>
      </c>
      <c r="K48" s="2" t="n">
        <v>2.705411195755</v>
      </c>
      <c r="M48" s="0" t="s">
        <v>17</v>
      </c>
    </row>
    <row r="49" customFormat="false" ht="12.8" hidden="false" customHeight="false" outlineLevel="0" collapsed="false">
      <c r="A49" s="0" t="s">
        <v>94</v>
      </c>
      <c r="B49" s="0" t="s">
        <v>23</v>
      </c>
      <c r="F49" s="0" t="n">
        <v>33</v>
      </c>
      <c r="G49" s="0" t="s">
        <v>96</v>
      </c>
      <c r="H49" s="0" t="n">
        <v>2024</v>
      </c>
      <c r="I49" s="0" t="n">
        <v>6838</v>
      </c>
      <c r="J49" s="0" t="s">
        <v>16</v>
      </c>
      <c r="K49" s="2" t="n">
        <v>2.74356269836426</v>
      </c>
      <c r="M49" s="0" t="s">
        <v>17</v>
      </c>
    </row>
    <row r="50" customFormat="false" ht="12.8" hidden="false" customHeight="false" outlineLevel="0" collapsed="false">
      <c r="A50" s="0" t="s">
        <v>97</v>
      </c>
      <c r="B50" s="0" t="s">
        <v>21</v>
      </c>
      <c r="F50" s="0" t="n">
        <v>33</v>
      </c>
      <c r="G50" s="0" t="s">
        <v>98</v>
      </c>
      <c r="H50" s="0" t="n">
        <v>2024</v>
      </c>
      <c r="I50" s="0" t="n">
        <v>6839</v>
      </c>
      <c r="J50" s="0" t="s">
        <v>16</v>
      </c>
      <c r="K50" s="2" t="n">
        <v>2.40679168701172</v>
      </c>
      <c r="M50" s="0" t="s">
        <v>17</v>
      </c>
    </row>
    <row r="51" customFormat="false" ht="12.8" hidden="false" customHeight="false" outlineLevel="0" collapsed="false">
      <c r="A51" s="0" t="s">
        <v>97</v>
      </c>
      <c r="B51" s="0" t="s">
        <v>23</v>
      </c>
      <c r="F51" s="0" t="n">
        <v>33</v>
      </c>
      <c r="G51" s="0" t="s">
        <v>99</v>
      </c>
      <c r="H51" s="0" t="n">
        <v>2024</v>
      </c>
      <c r="I51" s="0" t="n">
        <v>6840</v>
      </c>
      <c r="J51" s="0" t="s">
        <v>16</v>
      </c>
      <c r="K51" s="2" t="n">
        <v>2.25889134407043</v>
      </c>
      <c r="M51" s="0" t="s">
        <v>17</v>
      </c>
    </row>
    <row r="52" customFormat="false" ht="12.8" hidden="false" customHeight="false" outlineLevel="0" collapsed="false">
      <c r="A52" s="0" t="s">
        <v>100</v>
      </c>
      <c r="B52" s="0" t="s">
        <v>21</v>
      </c>
      <c r="F52" s="0" t="n">
        <v>33</v>
      </c>
      <c r="G52" s="0" t="s">
        <v>101</v>
      </c>
      <c r="H52" s="0" t="n">
        <v>2024</v>
      </c>
      <c r="I52" s="0" t="n">
        <v>6841</v>
      </c>
      <c r="J52" s="0" t="s">
        <v>16</v>
      </c>
      <c r="K52" s="2" t="n">
        <v>1.49306905269623</v>
      </c>
      <c r="M52" s="0" t="s">
        <v>17</v>
      </c>
    </row>
    <row r="53" customFormat="false" ht="12.8" hidden="false" customHeight="false" outlineLevel="0" collapsed="false">
      <c r="A53" s="0" t="s">
        <v>100</v>
      </c>
      <c r="B53" s="0" t="s">
        <v>23</v>
      </c>
      <c r="F53" s="0" t="n">
        <v>33</v>
      </c>
      <c r="G53" s="0" t="s">
        <v>102</v>
      </c>
      <c r="H53" s="0" t="n">
        <v>2024</v>
      </c>
      <c r="I53" s="0" t="n">
        <v>6842</v>
      </c>
      <c r="J53" s="0" t="s">
        <v>16</v>
      </c>
      <c r="K53" s="2" t="n">
        <v>1.46688294410706</v>
      </c>
      <c r="M53" s="0" t="s">
        <v>17</v>
      </c>
    </row>
    <row r="54" customFormat="false" ht="12.8" hidden="false" customHeight="false" outlineLevel="0" collapsed="false">
      <c r="A54" s="0" t="s">
        <v>72</v>
      </c>
      <c r="B54" s="0" t="s">
        <v>14</v>
      </c>
      <c r="F54" s="0" t="n">
        <v>33</v>
      </c>
      <c r="G54" s="0" t="s">
        <v>103</v>
      </c>
      <c r="H54" s="0" t="n">
        <v>2024</v>
      </c>
      <c r="I54" s="0" t="n">
        <v>6843</v>
      </c>
      <c r="J54" s="0" t="s">
        <v>16</v>
      </c>
      <c r="K54" s="2" t="n">
        <v>3.31241226196289</v>
      </c>
      <c r="M54" s="0" t="s">
        <v>17</v>
      </c>
    </row>
    <row r="55" customFormat="false" ht="12.8" hidden="false" customHeight="false" outlineLevel="0" collapsed="false">
      <c r="A55" s="0" t="s">
        <v>72</v>
      </c>
      <c r="B55" s="0" t="s">
        <v>18</v>
      </c>
      <c r="F55" s="0" t="n">
        <v>33</v>
      </c>
      <c r="G55" s="0" t="s">
        <v>104</v>
      </c>
      <c r="H55" s="0" t="n">
        <v>2024</v>
      </c>
      <c r="I55" s="0" t="n">
        <v>6844</v>
      </c>
      <c r="J55" s="0" t="s">
        <v>16</v>
      </c>
      <c r="K55" s="2" t="n">
        <v>2.64525651931763</v>
      </c>
      <c r="M55" s="0" t="s">
        <v>17</v>
      </c>
    </row>
    <row r="56" customFormat="false" ht="12.8" hidden="false" customHeight="false" outlineLevel="0" collapsed="false">
      <c r="A56" s="0" t="s">
        <v>105</v>
      </c>
      <c r="B56" s="0" t="s">
        <v>21</v>
      </c>
      <c r="F56" s="0" t="n">
        <v>33</v>
      </c>
      <c r="G56" s="0" t="s">
        <v>106</v>
      </c>
      <c r="H56" s="0" t="n">
        <v>2024</v>
      </c>
      <c r="I56" s="0" t="n">
        <v>6845</v>
      </c>
      <c r="J56" s="0" t="s">
        <v>16</v>
      </c>
      <c r="K56" s="2" t="n">
        <v>1.15396618843079</v>
      </c>
      <c r="M56" s="0" t="s">
        <v>17</v>
      </c>
    </row>
    <row r="57" customFormat="false" ht="12.8" hidden="false" customHeight="false" outlineLevel="0" collapsed="false">
      <c r="A57" s="0" t="s">
        <v>105</v>
      </c>
      <c r="B57" s="0" t="s">
        <v>23</v>
      </c>
      <c r="F57" s="0" t="n">
        <v>33</v>
      </c>
      <c r="G57" s="0" t="s">
        <v>107</v>
      </c>
      <c r="H57" s="0" t="n">
        <v>2024</v>
      </c>
      <c r="I57" s="0" t="n">
        <v>6846</v>
      </c>
      <c r="J57" s="0" t="s">
        <v>16</v>
      </c>
      <c r="K57" s="2" t="n">
        <v>0.791796803474426</v>
      </c>
      <c r="M57" s="0" t="s">
        <v>17</v>
      </c>
    </row>
    <row r="58" customFormat="false" ht="12.8" hidden="false" customHeight="false" outlineLevel="0" collapsed="false">
      <c r="A58" s="0" t="s">
        <v>108</v>
      </c>
      <c r="B58" s="0" t="s">
        <v>21</v>
      </c>
      <c r="F58" s="0" t="n">
        <v>33</v>
      </c>
      <c r="G58" s="0" t="s">
        <v>109</v>
      </c>
      <c r="H58" s="0" t="n">
        <v>2024</v>
      </c>
      <c r="I58" s="0" t="n">
        <v>6847</v>
      </c>
      <c r="J58" s="0" t="s">
        <v>16</v>
      </c>
      <c r="K58" s="2" t="n">
        <v>1.97376477718353</v>
      </c>
      <c r="M58" s="0" t="s">
        <v>17</v>
      </c>
    </row>
    <row r="59" customFormat="false" ht="12.8" hidden="false" customHeight="false" outlineLevel="0" collapsed="false">
      <c r="A59" s="0" t="s">
        <v>108</v>
      </c>
      <c r="B59" s="0" t="s">
        <v>23</v>
      </c>
      <c r="F59" s="0" t="n">
        <v>33</v>
      </c>
      <c r="G59" s="0" t="s">
        <v>110</v>
      </c>
      <c r="H59" s="0" t="n">
        <v>2024</v>
      </c>
      <c r="I59" s="0" t="n">
        <v>6848</v>
      </c>
      <c r="J59" s="0" t="s">
        <v>16</v>
      </c>
      <c r="K59" s="2" t="n">
        <v>1.38661766052246</v>
      </c>
      <c r="M59" s="0" t="s">
        <v>17</v>
      </c>
    </row>
    <row r="60" customFormat="false" ht="12.8" hidden="false" customHeight="false" outlineLevel="0" collapsed="false">
      <c r="A60" s="0" t="s">
        <v>111</v>
      </c>
      <c r="B60" s="0" t="s">
        <v>21</v>
      </c>
      <c r="F60" s="0" t="n">
        <v>33</v>
      </c>
      <c r="G60" s="0" t="s">
        <v>112</v>
      </c>
      <c r="H60" s="0" t="n">
        <v>2024</v>
      </c>
      <c r="I60" s="0" t="n">
        <v>6849</v>
      </c>
      <c r="J60" s="0" t="s">
        <v>16</v>
      </c>
      <c r="K60" s="2" t="n">
        <v>1.04729056358337</v>
      </c>
      <c r="M60" s="0" t="s">
        <v>17</v>
      </c>
    </row>
    <row r="61" customFormat="false" ht="12.8" hidden="false" customHeight="false" outlineLevel="0" collapsed="false">
      <c r="A61" s="0" t="s">
        <v>111</v>
      </c>
      <c r="B61" s="0" t="s">
        <v>23</v>
      </c>
      <c r="F61" s="0" t="n">
        <v>33</v>
      </c>
      <c r="G61" s="0" t="s">
        <v>113</v>
      </c>
      <c r="H61" s="0" t="n">
        <v>2024</v>
      </c>
      <c r="I61" s="0" t="n">
        <v>6850</v>
      </c>
      <c r="J61" s="0" t="s">
        <v>16</v>
      </c>
      <c r="K61" s="2" t="n">
        <v>1.14381575584412</v>
      </c>
      <c r="M61" s="0" t="s">
        <v>17</v>
      </c>
    </row>
    <row r="62" customFormat="false" ht="12.8" hidden="false" customHeight="false" outlineLevel="0" collapsed="false">
      <c r="A62" s="0" t="s">
        <v>114</v>
      </c>
      <c r="B62" s="0" t="s">
        <v>21</v>
      </c>
      <c r="F62" s="0" t="n">
        <v>33</v>
      </c>
      <c r="G62" s="0" t="s">
        <v>115</v>
      </c>
      <c r="H62" s="0" t="n">
        <v>2024</v>
      </c>
      <c r="I62" s="0" t="n">
        <v>6851</v>
      </c>
      <c r="J62" s="0" t="s">
        <v>16</v>
      </c>
      <c r="K62" s="2" t="n">
        <v>4.74850177764893</v>
      </c>
      <c r="M62" s="0" t="s">
        <v>17</v>
      </c>
    </row>
    <row r="63" customFormat="false" ht="12.8" hidden="false" customHeight="false" outlineLevel="0" collapsed="false">
      <c r="A63" s="0" t="s">
        <v>114</v>
      </c>
      <c r="B63" s="0" t="s">
        <v>23</v>
      </c>
      <c r="F63" s="0" t="n">
        <v>33</v>
      </c>
      <c r="G63" s="0" t="s">
        <v>116</v>
      </c>
      <c r="H63" s="0" t="n">
        <v>2024</v>
      </c>
      <c r="I63" s="0" t="n">
        <v>6852</v>
      </c>
      <c r="J63" s="0" t="s">
        <v>16</v>
      </c>
      <c r="K63" s="2" t="n">
        <v>2.82092070579529</v>
      </c>
      <c r="M63" s="0" t="s">
        <v>17</v>
      </c>
    </row>
    <row r="64" customFormat="false" ht="12.8" hidden="false" customHeight="false" outlineLevel="0" collapsed="false">
      <c r="A64" s="0" t="s">
        <v>117</v>
      </c>
      <c r="B64" s="0" t="s">
        <v>14</v>
      </c>
      <c r="F64" s="0" t="n">
        <v>33</v>
      </c>
      <c r="G64" s="0" t="s">
        <v>118</v>
      </c>
      <c r="H64" s="0" t="n">
        <v>2024</v>
      </c>
      <c r="I64" s="0" t="n">
        <v>6853</v>
      </c>
      <c r="J64" s="0" t="s">
        <v>16</v>
      </c>
      <c r="K64" s="2" t="n">
        <v>4.3198881149292</v>
      </c>
      <c r="M64" s="0" t="s">
        <v>17</v>
      </c>
    </row>
    <row r="65" customFormat="false" ht="12.8" hidden="false" customHeight="false" outlineLevel="0" collapsed="false">
      <c r="A65" s="0" t="s">
        <v>117</v>
      </c>
      <c r="B65" s="0" t="s">
        <v>18</v>
      </c>
      <c r="F65" s="0" t="n">
        <v>33</v>
      </c>
      <c r="G65" s="0" t="s">
        <v>119</v>
      </c>
      <c r="H65" s="0" t="n">
        <v>2024</v>
      </c>
      <c r="I65" s="0" t="n">
        <v>6854</v>
      </c>
      <c r="J65" s="0" t="s">
        <v>16</v>
      </c>
      <c r="K65" s="2" t="n">
        <v>3.80034041404724</v>
      </c>
      <c r="M65" s="0" t="s">
        <v>17</v>
      </c>
    </row>
    <row r="66" customFormat="false" ht="12.8" hidden="false" customHeight="false" outlineLevel="0" collapsed="false">
      <c r="A66" s="0" t="s">
        <v>120</v>
      </c>
      <c r="B66" s="0" t="s">
        <v>21</v>
      </c>
      <c r="F66" s="0" t="n">
        <v>33</v>
      </c>
      <c r="G66" s="0" t="s">
        <v>121</v>
      </c>
      <c r="H66" s="0" t="n">
        <v>2024</v>
      </c>
      <c r="I66" s="0" t="n">
        <v>6855</v>
      </c>
      <c r="J66" s="0" t="s">
        <v>16</v>
      </c>
      <c r="K66" s="2" t="n">
        <v>6.20663118362427</v>
      </c>
      <c r="M66" s="0" t="s">
        <v>17</v>
      </c>
    </row>
    <row r="67" customFormat="false" ht="12.8" hidden="false" customHeight="false" outlineLevel="0" collapsed="false">
      <c r="A67" s="0" t="s">
        <v>122</v>
      </c>
      <c r="B67" s="0" t="s">
        <v>21</v>
      </c>
      <c r="F67" s="0" t="n">
        <v>33</v>
      </c>
      <c r="G67" s="0" t="s">
        <v>123</v>
      </c>
      <c r="H67" s="0" t="n">
        <v>2024</v>
      </c>
      <c r="I67" s="0" t="n">
        <v>6856</v>
      </c>
      <c r="J67" s="0" t="s">
        <v>16</v>
      </c>
      <c r="K67" s="2" t="n">
        <v>1.32934463024139</v>
      </c>
      <c r="M67" s="0" t="s">
        <v>17</v>
      </c>
    </row>
    <row r="68" customFormat="false" ht="12.8" hidden="false" customHeight="false" outlineLevel="0" collapsed="false">
      <c r="A68" s="0" t="s">
        <v>74</v>
      </c>
      <c r="B68" s="0" t="s">
        <v>21</v>
      </c>
      <c r="F68" s="0" t="n">
        <v>33</v>
      </c>
      <c r="G68" s="0" t="s">
        <v>124</v>
      </c>
      <c r="H68" s="0" t="n">
        <v>2024</v>
      </c>
      <c r="I68" s="0" t="n">
        <v>6857</v>
      </c>
      <c r="J68" s="0" t="s">
        <v>16</v>
      </c>
      <c r="K68" s="2" t="n">
        <v>2.60951447486877</v>
      </c>
      <c r="M68" s="0" t="s">
        <v>17</v>
      </c>
    </row>
    <row r="69" customFormat="false" ht="12.8" hidden="false" customHeight="false" outlineLevel="0" collapsed="false">
      <c r="A69" s="0" t="s">
        <v>74</v>
      </c>
      <c r="B69" s="0" t="s">
        <v>23</v>
      </c>
      <c r="F69" s="0" t="n">
        <v>33</v>
      </c>
      <c r="G69" s="0" t="s">
        <v>125</v>
      </c>
      <c r="H69" s="0" t="n">
        <v>2024</v>
      </c>
      <c r="I69" s="0" t="n">
        <v>6858</v>
      </c>
      <c r="J69" s="0" t="s">
        <v>16</v>
      </c>
      <c r="K69" s="2" t="n">
        <v>2.27173018455505</v>
      </c>
      <c r="M69" s="0" t="s">
        <v>17</v>
      </c>
    </row>
    <row r="70" customFormat="false" ht="12.8" hidden="false" customHeight="false" outlineLevel="0" collapsed="false">
      <c r="A70" s="0" t="s">
        <v>126</v>
      </c>
      <c r="B70" s="0" t="s">
        <v>21</v>
      </c>
      <c r="F70" s="0" t="n">
        <v>33</v>
      </c>
      <c r="G70" s="0" t="s">
        <v>127</v>
      </c>
      <c r="H70" s="0" t="n">
        <v>2024</v>
      </c>
      <c r="I70" s="0" t="n">
        <v>6859</v>
      </c>
      <c r="J70" s="0" t="s">
        <v>16</v>
      </c>
      <c r="K70" s="2" t="n">
        <v>4.50110292434692</v>
      </c>
      <c r="M70" s="0" t="s">
        <v>17</v>
      </c>
    </row>
    <row r="71" customFormat="false" ht="12.8" hidden="false" customHeight="false" outlineLevel="0" collapsed="false">
      <c r="A71" s="0" t="s">
        <v>126</v>
      </c>
      <c r="B71" s="0" t="s">
        <v>23</v>
      </c>
      <c r="F71" s="0" t="n">
        <v>33</v>
      </c>
      <c r="G71" s="0" t="s">
        <v>128</v>
      </c>
      <c r="H71" s="0" t="n">
        <v>2024</v>
      </c>
      <c r="I71" s="0" t="n">
        <v>6860</v>
      </c>
      <c r="J71" s="0" t="s">
        <v>16</v>
      </c>
      <c r="K71" s="2" t="n">
        <v>3.69666647911072</v>
      </c>
      <c r="M71" s="0" t="s">
        <v>17</v>
      </c>
    </row>
    <row r="73" customFormat="false" ht="12.8" hidden="false" customHeight="false" outlineLevel="0" collapsed="false">
      <c r="K73" s="0" t="n">
        <f aca="false">+MIN(K2:K71)</f>
        <v>0.791796803474426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8" activeCellId="0" sqref="M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/>
      <c r="B1" s="5" t="s">
        <v>129</v>
      </c>
      <c r="C1" s="5"/>
      <c r="D1" s="5" t="s">
        <v>130</v>
      </c>
      <c r="E1" s="5"/>
    </row>
    <row r="2" customFormat="false" ht="12.8" hidden="false" customHeight="false" outlineLevel="0" collapsed="false">
      <c r="A2" s="6"/>
      <c r="B2" s="7" t="s">
        <v>131</v>
      </c>
      <c r="C2" s="8" t="s">
        <v>132</v>
      </c>
      <c r="D2" s="9" t="s">
        <v>131</v>
      </c>
      <c r="E2" s="8" t="s">
        <v>132</v>
      </c>
    </row>
    <row r="3" customFormat="false" ht="12.8" hidden="false" customHeight="false" outlineLevel="0" collapsed="false">
      <c r="A3" s="10" t="s">
        <v>133</v>
      </c>
      <c r="B3" s="11" t="n">
        <f aca="false">+AVERAGE(Sheet1!K2:K9)</f>
        <v>4.27913209795952</v>
      </c>
      <c r="C3" s="12" t="n">
        <f aca="false">+STDEV(Sheet1!K2:K9)</f>
        <v>3.10452598521211</v>
      </c>
      <c r="D3" s="13" t="n">
        <v>0.132802858948708</v>
      </c>
      <c r="E3" s="14" t="s">
        <v>134</v>
      </c>
    </row>
    <row r="4" customFormat="false" ht="12.8" hidden="false" customHeight="false" outlineLevel="0" collapsed="false">
      <c r="A4" s="10" t="s">
        <v>135</v>
      </c>
      <c r="B4" s="11" t="n">
        <f aca="false">+AVERAGE(Sheet1!K10:K15)</f>
        <v>5.33268966277441</v>
      </c>
      <c r="C4" s="12" t="n">
        <f aca="false">+STDEV(Sheet1!K10:K15)</f>
        <v>2.99946748118475</v>
      </c>
      <c r="D4" s="13" t="n">
        <v>0.142359927296638</v>
      </c>
      <c r="E4" s="14" t="s">
        <v>134</v>
      </c>
    </row>
    <row r="5" customFormat="false" ht="12.8" hidden="false" customHeight="false" outlineLevel="0" collapsed="false">
      <c r="A5" s="10" t="s">
        <v>136</v>
      </c>
      <c r="B5" s="11" t="n">
        <f aca="false">+AVERAGE(Sheet1!K16:K25)</f>
        <v>2.4550156712532</v>
      </c>
      <c r="C5" s="12" t="n">
        <f aca="false">+STDEV(Sheet1!K16:K25)</f>
        <v>1.3262800832434</v>
      </c>
      <c r="D5" s="13" t="n">
        <v>0.103232309222221</v>
      </c>
      <c r="E5" s="14" t="s">
        <v>134</v>
      </c>
    </row>
    <row r="6" customFormat="false" ht="12.8" hidden="false" customHeight="false" outlineLevel="0" collapsed="false">
      <c r="A6" s="10" t="s">
        <v>137</v>
      </c>
      <c r="B6" s="11" t="n">
        <f aca="false">+AVERAGE(Sheet1!K26:K33)</f>
        <v>2.08832703530788</v>
      </c>
      <c r="C6" s="12" t="n">
        <f aca="false">+STDEV(Sheet1!K26:K33)</f>
        <v>0.970236563454951</v>
      </c>
      <c r="D6" s="13" t="n">
        <v>0.0520350076258183</v>
      </c>
      <c r="E6" s="14" t="s">
        <v>134</v>
      </c>
    </row>
    <row r="7" customFormat="false" ht="12.8" hidden="false" customHeight="false" outlineLevel="0" collapsed="false">
      <c r="A7" s="10" t="s">
        <v>138</v>
      </c>
      <c r="B7" s="11" t="n">
        <f aca="false">+AVERAGE(Sheet1!K34:K43)</f>
        <v>3.06190755367279</v>
      </c>
      <c r="C7" s="12" t="n">
        <f aca="false">+STDEV(Sheet1!K34:K43)</f>
        <v>1.53413394828488</v>
      </c>
      <c r="D7" s="13" t="n">
        <v>0.145122677087784</v>
      </c>
      <c r="E7" s="14" t="s">
        <v>134</v>
      </c>
    </row>
    <row r="8" customFormat="false" ht="12.8" hidden="false" customHeight="false" outlineLevel="0" collapsed="false">
      <c r="A8" s="10" t="s">
        <v>139</v>
      </c>
      <c r="B8" s="11" t="n">
        <f aca="false">+AVERAGE(Sheet1!K44:K53)</f>
        <v>2.38916455507278</v>
      </c>
      <c r="C8" s="12" t="n">
        <f aca="false">+STDEV(Sheet1!K44:K53)</f>
        <v>0.952721668288169</v>
      </c>
      <c r="D8" s="13" t="n">
        <v>0.0420231595635414</v>
      </c>
      <c r="E8" s="14" t="s">
        <v>134</v>
      </c>
    </row>
    <row r="9" customFormat="false" ht="12.8" hidden="false" customHeight="false" outlineLevel="0" collapsed="false">
      <c r="A9" s="10" t="s">
        <v>140</v>
      </c>
      <c r="B9" s="11" t="n">
        <f aca="false">+AVERAGE(Sheet1!K54:K63)</f>
        <v>2.10243430137634</v>
      </c>
      <c r="C9" s="12" t="n">
        <f aca="false">+STDEV(Sheet1!K54:K63)</f>
        <v>1.26733263076084</v>
      </c>
      <c r="D9" s="13" t="n">
        <v>0.0681624934077263</v>
      </c>
      <c r="E9" s="14" t="s">
        <v>134</v>
      </c>
    </row>
    <row r="10" customFormat="false" ht="12.8" hidden="false" customHeight="false" outlineLevel="0" collapsed="false">
      <c r="A10" s="10" t="s">
        <v>141</v>
      </c>
      <c r="B10" s="11" t="n">
        <f aca="false">+AVERAGE(Sheet1!K64:K71)</f>
        <v>3.59190230071545</v>
      </c>
      <c r="C10" s="12" t="n">
        <f aca="false">+STDEV(Sheet1!K64:K71)</f>
        <v>1.51539460678306</v>
      </c>
      <c r="D10" s="13" t="n">
        <v>0.0735534876585007</v>
      </c>
      <c r="E10" s="14" t="s">
        <v>134</v>
      </c>
    </row>
    <row r="11" customFormat="false" ht="12.8" hidden="false" customHeight="false" outlineLevel="0" collapsed="false">
      <c r="A11" s="10" t="s">
        <v>14</v>
      </c>
      <c r="B11" s="11" t="n">
        <f aca="false">+AVERAGE(Sheet1!K2,Sheet1!K10,Sheet1!K16,Sheet1!K26,Sheet1!K34,Sheet1!K44,Sheet1!K54,Sheet1!K64)</f>
        <v>5.94728922843933</v>
      </c>
      <c r="C11" s="12" t="n">
        <f aca="false">+STDEV(Sheet1!K2,Sheet1!K10,Sheet1!K16,Sheet1!K26,Sheet1!K34,Sheet1!K44,Sheet1!K54,Sheet1!K64)</f>
        <v>2.32283047651783</v>
      </c>
      <c r="D11" s="11" t="n">
        <f aca="false">+AVERAGE(Sheet1!AD28,Sheet1!AD30)</f>
        <v>0.124177493155003</v>
      </c>
      <c r="E11" s="12" t="n">
        <f aca="false">+STDEV(Sheet1!AD28,Sheet1!AD30)</f>
        <v>0.0296209631841386</v>
      </c>
    </row>
    <row r="12" customFormat="false" ht="12.8" hidden="false" customHeight="false" outlineLevel="0" collapsed="false">
      <c r="A12" s="10" t="s">
        <v>18</v>
      </c>
      <c r="B12" s="11" t="n">
        <f aca="false">+AVERAGE(Sheet1!K3,Sheet1!K11,Sheet1!K17,Sheet1!K27,Sheet1!K35,Sheet1!K45,Sheet1!K55,Sheet1!K65)</f>
        <v>3.7155567407608</v>
      </c>
      <c r="C12" s="12" t="n">
        <f aca="false">+STDEV(Sheet1!K3,Sheet1!K11,Sheet1!K17,Sheet1!K27,Sheet1!K35,Sheet1!K45,Sheet1!K55,Sheet1!K65)</f>
        <v>1.46967872738794</v>
      </c>
      <c r="D12" s="11" t="n">
        <f aca="false">+AVERAGE(Sheet1!AD29,Sheet1!AD32)</f>
        <v>0.0600987505167723</v>
      </c>
      <c r="E12" s="12" t="n">
        <f aca="false">+STDEV(Sheet1!AD29,Sheet1!AD32)</f>
        <v>0.0114038545598768</v>
      </c>
    </row>
    <row r="13" customFormat="false" ht="12.8" hidden="false" customHeight="false" outlineLevel="0" collapsed="false">
      <c r="A13" s="10" t="s">
        <v>21</v>
      </c>
      <c r="B13" s="11" t="n">
        <f aca="false">+AVERAGE(Sheet1!K4,Sheet1!K6,Sheet1!K8,Sheet1!K12,Sheet1!K13,Sheet1!K14,Sheet1!K15,Sheet1!K18,Sheet1!K20,Sheet1!K22,Sheet1!K24,Sheet1!K28,Sheet1!K30,Sheet1!K32,Sheet1!K36,Sheet1!K38,Sheet1!K40,Sheet1!K42,Sheet1!K46,Sheet1!K48,Sheet1!K50,Sheet1!K52,Sheet1!K56,Sheet1!K58,Sheet1!K60,Sheet1!K62,Sheet1!K66,Sheet1!K67,Sheet1!K68,Sheet1!K70)</f>
        <v>2.91278766791026</v>
      </c>
      <c r="C13" s="12" t="n">
        <f aca="false">+STDEV(Sheet1!K4,Sheet1!K6,Sheet1!K8,Sheet1!K12,Sheet1!K13,Sheet1!K14,Sheet1!K15,Sheet1!K18,Sheet1!K20,Sheet1!K22,Sheet1!K24,Sheet1!K28,Sheet1!K30,Sheet1!K32,Sheet1!K36,Sheet1!K38,Sheet1!K40,Sheet1!K42,Sheet1!K46,Sheet1!K48,Sheet1!K50,Sheet1!K52,Sheet1!K56,Sheet1!K58,Sheet1!K60,Sheet1!K62,Sheet1!K66,Sheet1!K67,Sheet1!K68,Sheet1!K70)</f>
        <v>1.87027460397542</v>
      </c>
      <c r="D13" s="11" t="n">
        <f aca="false">+AVERAGE(Sheet1!AD26,Sheet1!AD27,Sheet1!AD33)</f>
        <v>0.116238757967949</v>
      </c>
      <c r="E13" s="12" t="n">
        <f aca="false">+STDEV(Sheet1!AD26,Sheet1!AD27,Sheet1!AD33)</f>
        <v>0.0372741011279246</v>
      </c>
    </row>
    <row r="14" customFormat="false" ht="12.8" hidden="false" customHeight="false" outlineLevel="0" collapsed="false">
      <c r="A14" s="15" t="s">
        <v>23</v>
      </c>
      <c r="B14" s="16" t="n">
        <f aca="false">+AVERAGE(Sheet1!K5,Sheet1!K7,Sheet1!K9,Sheet1!K19,Sheet1!K21,Sheet1!K23,Sheet1!K25,Sheet1!K29,Sheet1!K31,Sheet1!K33,Sheet1!K37,Sheet1!K39,Sheet1!K41,Sheet1!K43,Sheet1!K47,Sheet1!K49,Sheet1!K51,Sheet1!K53,Sheet1!K57,Sheet1!K59,Sheet1!K61,Sheet1!K63,Sheet1!K69,Sheet1!K71)</f>
        <v>1.96124385297298</v>
      </c>
      <c r="C14" s="17" t="n">
        <f aca="false">+STDEV(Sheet1!K5,Sheet1!K7,Sheet1!K9,Sheet1!K19,Sheet1!K21,Sheet1!K23,Sheet1!K25,Sheet1!K29,Sheet1!K31,Sheet1!K33,Sheet1!K37,Sheet1!K39,Sheet1!K41,Sheet1!K43,Sheet1!K47,Sheet1!K49,Sheet1!K51,Sheet1!K53,Sheet1!K57,Sheet1!K59,Sheet1!K61,Sheet1!K63,Sheet1!K69,Sheet1!K71)</f>
        <v>0.68198380821969</v>
      </c>
      <c r="D14" s="18" t="n">
        <f aca="false">+Sheet1!AD31</f>
        <v>0.0420231595635414</v>
      </c>
      <c r="E14" s="19" t="s">
        <v>134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2024-07-08T09:56:13Z</dcterms:created>
  <dc:creator/>
  <dc:description/>
  <dc:language>en-US</dc:language>
  <cp:lastModifiedBy/>
  <dcterms:modified xsi:type="dcterms:W3CDTF">2024-07-08T12:18:46Z</dcterms:modified>
  <cp:revision>2</cp:revision>
  <dc:subject/>
  <dc:title/>
</cp:coreProperties>
</file>