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soft\Desktop\Emurgo\repo\emurgo\the-bushi-shell\docs\"/>
    </mc:Choice>
  </mc:AlternateContent>
  <xr:revisionPtr revIDLastSave="0" documentId="8_{C875367D-C65F-407B-B136-10942FBABA75}" xr6:coauthVersionLast="43" xr6:coauthVersionMax="43" xr10:uidLastSave="{00000000-0000-0000-0000-000000000000}"/>
  <bookViews>
    <workbookView xWindow="-98" yWindow="-98" windowWidth="22695" windowHeight="14595" xr2:uid="{F0413930-D16A-407A-80C9-1288D7A789E2}"/>
  </bookViews>
  <sheets>
    <sheet name="3D-Printers" sheetId="5" r:id="rId1"/>
    <sheet name="Printing" sheetId="1" r:id="rId2"/>
    <sheet name="Equipment" sheetId="2" r:id="rId3"/>
    <sheet name="Net Cost" sheetId="3" r:id="rId4"/>
  </sheets>
  <definedNames>
    <definedName name="Amazon">Equipment!$B$3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G5" i="1" s="1"/>
  <c r="C19" i="3" s="1"/>
  <c r="C17" i="3"/>
  <c r="G6" i="1"/>
  <c r="C16" i="3"/>
  <c r="G4" i="1"/>
  <c r="G3" i="1"/>
  <c r="D10" i="2"/>
  <c r="C20" i="3" l="1"/>
  <c r="D11" i="2"/>
</calcChain>
</file>

<file path=xl/sharedStrings.xml><?xml version="1.0" encoding="utf-8"?>
<sst xmlns="http://schemas.openxmlformats.org/spreadsheetml/2006/main" count="84" uniqueCount="78">
  <si>
    <t>Name</t>
  </si>
  <si>
    <t>Fees</t>
  </si>
  <si>
    <t>TechShop</t>
  </si>
  <si>
    <t>PROJECT NET COST</t>
  </si>
  <si>
    <t xml:space="preserve">Possible Expenses </t>
  </si>
  <si>
    <t>Cost</t>
  </si>
  <si>
    <t>Equipment Costs</t>
  </si>
  <si>
    <t>Quantity</t>
  </si>
  <si>
    <t xml:space="preserve">Item </t>
  </si>
  <si>
    <t>Total Price</t>
  </si>
  <si>
    <t xml:space="preserve">Equipment </t>
  </si>
  <si>
    <t>Tokyo Hackerspace</t>
  </si>
  <si>
    <t>Location</t>
  </si>
  <si>
    <t>Akasaka</t>
  </si>
  <si>
    <t>Itabashi</t>
  </si>
  <si>
    <t>Pros</t>
  </si>
  <si>
    <t>Cons</t>
  </si>
  <si>
    <t>Total</t>
  </si>
  <si>
    <t>¥18,000/mo.</t>
  </si>
  <si>
    <t>• Enrollement = ¥3,000
• SBU course = ¥4,000         • Translator =  ¥5,700</t>
  </si>
  <si>
    <r>
      <rPr>
        <sz val="36"/>
        <color theme="0"/>
        <rFont val="League Gothic"/>
        <family val="3"/>
      </rPr>
      <t xml:space="preserve">     Prototype Design Locations</t>
    </r>
    <r>
      <rPr>
        <sz val="36"/>
        <color theme="1"/>
        <rFont val="Calibri"/>
        <family val="2"/>
        <scheme val="minor"/>
      </rPr>
      <t xml:space="preserve"> </t>
    </r>
  </si>
  <si>
    <t>• Classes to operate machinery mandatory (SBU) (Japanese only)          • Translator needed for classes 
• Need to purchase materials</t>
  </si>
  <si>
    <t>• Access to Pro-grade 3D Printers 
• Convinently close to Emurgo • Multiple Printers Specialized for prototyping</t>
  </si>
  <si>
    <t xml:space="preserve"> </t>
  </si>
  <si>
    <t xml:space="preserve">• 2‬4-Hour Access to tools and work area 
• No training required </t>
  </si>
  <si>
    <t>¥5,000/mo.</t>
  </si>
  <si>
    <t>• Far from Emurgo      • Need to purchase materials                     • Quality of printers unknown</t>
  </si>
  <si>
    <t>ABS Filament - Red</t>
  </si>
  <si>
    <t>Net Total</t>
  </si>
  <si>
    <t>Print Removal knife (2 set)</t>
  </si>
  <si>
    <t>URL</t>
  </si>
  <si>
    <t>Gross Total</t>
  </si>
  <si>
    <t>https://www.amazon.co.jp/DOLITY-2pcs-3D%E3%83%97%E3%83%AA%E3%83%B3%E3%82%BF%E7%94%A8-%E3%82%B9%E3%82%AF%E3%83%AC%E3%83%BC%E3%83%91%E3%83%BC-%E5%8F%96%E3%82%8A%E5%A4%96%E3%81%97%E5%B7%A5%E5%85%B7/dp/B07NZ44YCJ/ref=sr_1_2?__mk_ja_JP=%E3%82%AB%E3%82%BF%E3%82%AB%E3%83%8A&amp;keywords=3+d%E3%83%97%E3%83%AA%E3%83%B3%E3%82%BF%E3%83%BC%E3%83%84%E3%83%BC%E3%83%AB&amp;qid=1563263565&amp;s=industrial&amp;sr=1-2</t>
  </si>
  <si>
    <t>https://www.amazon.co.jp/gp/product/B01MUCBIIT/ref=ox_sc_act_title_2?smid=A3CR835WECQ5WE&amp;psc=1</t>
  </si>
  <si>
    <t xml:space="preserve">Hobby Craft Knife </t>
  </si>
  <si>
    <t>https://www.amazon.co.jp/Ehdis-1%E5%80%8B-%E3%82%AD%E3%83%A3%E3%83%83%E3%83%97%E4%BB%98%E3%81%8D-%E3%82%A2%E3%83%AB%E3%83%9F%E3%83%8F%E3%83%B3%E3%83%89%E3%83%AB%E3%83%9B%E3%83%93%E3%83%BC%E3%82%AF%E3%83%A9%E3%83%95%E3%83%88%E3%83%A6%E3%83%BC%E3%83%86%E3%82%A3%E3%83%AA%E3%83%86%E3%82%A3%E3%83%8A%E3%82%A4%E3%83%95-30%E5%BA%A6%E3%82%A2%E3%83%BC%E3%83%88%E3%83%8A%E3%82%A4%E3%83%95%E3%81%AE%E6%9F%84-%E3%83%93%E3%83%8B%E3%83%BC%E3%83%AB%E3%83%95%E3%82%A3%E3%83%AB%E3%83%A0%E3%80%81%E7%B4%99%E3%80%81%E5%B8%83%E5%9C%B0%E3%82%92%E6%BB%91%E3%82%89%E3%81%8B%E3%81%AA%E3%81%AB%E5%88%87%E6%96%AD%E3%81%99%E3%82%8B-%E3%83%8E%E3%83%B3%E3%82%B9%E3%83%AA%E3%83%83%E3%83%97%E3%82%B0%E3%83%AA%E3%83%83%E3%83%97%E4%BB%98%E3%81%8D-%E5%BD%AB%E5%88%BB%E5%88%80/dp/B01ICXZK8I/ref=pd_sbs_60_2/358-2344955-8035724?_encoding=UTF8&amp;pd_rd_i=B01ICXZK8I&amp;pd_rd_r=0f3b84b2-a7a2-11e9-9d3d-f5a036208a68&amp;pd_rd_w=DEUIq&amp;pd_rd_wg=r9gap&amp;pf_rd_p=ad2ea29d-ea11-483c-9db2-6b5875bb9b73&amp;pf_rd_r=V7E1C1P269TN5J3D7EFS&amp;psc=1&amp;refRID=V7E1C1P269TN5J3D7EFS</t>
  </si>
  <si>
    <t>Waterproof Sandpaper</t>
  </si>
  <si>
    <t>https://www.amazon.co.jp/%E3%82%AC%E3%83%AC%E3%83%BC%E3%82%B8%E3%83%BB%E3%82%BC%E3%83%AD-%E8%80%90%E6%B0%B4%E3%82%B5%E3%83%B3%E3%83%89%E3%83%9A%E3%83%BC%E3%83%91%E3%83%BC10%E6%9E%9A-%E3%82%B5%E3%82%A4%E3%82%BA9-2%C3%9723cm-2000%E3%80%815%E7%A8%AE%E9%A1%9E%E5%90%842%E6%9E%9A-GZTL33/dp/B079Y1J5VZ/ref=sr_1_5?keywords=%E3%82%B5%E3%83%B3%E3%83%89%E3%83%9A%E3%83%BC%E3%83%91%E3%83%BC&amp;qid=1563266072&amp;s=automotive&amp;sr=1-5</t>
  </si>
  <si>
    <t>Grand Total*</t>
  </si>
  <si>
    <t>Possible Expenses</t>
  </si>
  <si>
    <t>Printing Cost</t>
  </si>
  <si>
    <t>* Estimation per month</t>
  </si>
  <si>
    <t xml:space="preserve">Cost </t>
  </si>
  <si>
    <t>Adhesives (Tape/glue/etc.)</t>
  </si>
  <si>
    <t>EMURGO</t>
  </si>
  <si>
    <t xml:space="preserve">• Company ownership of a 3D printer  
• 24 access for protyping, modeling, etc.      • Cheaper in the longrun                 • Potential Income boost       • Quicker than ordering </t>
  </si>
  <si>
    <t xml:space="preserve">Membership/Cost </t>
  </si>
  <si>
    <t>University 3D-Printing Lab</t>
  </si>
  <si>
    <t>Fujisawa</t>
  </si>
  <si>
    <t>• Free Use of 3D Printer and materials</t>
  </si>
  <si>
    <t>• Far from Emurgo      • Restricted for only students                       • Heavy time constraints                  • Must fill a request form to use</t>
  </si>
  <si>
    <t xml:space="preserve">• Possible failures while printing can occur
• Need to purchase materials                     • Constant care of machinery                  </t>
  </si>
  <si>
    <t>Print failures</t>
  </si>
  <si>
    <t>Printing Option</t>
  </si>
  <si>
    <t>Model</t>
  </si>
  <si>
    <t>Specs</t>
  </si>
  <si>
    <t>• Can use any type of filament
• Extremely Reliable
• Fast
• Ready to print out of Box
• Automatic printing bed leveling</t>
  </si>
  <si>
    <r>
      <t xml:space="preserve">• </t>
    </r>
    <r>
      <rPr>
        <b/>
        <sz val="11"/>
        <color theme="1"/>
        <rFont val="Calibri"/>
        <family val="2"/>
        <scheme val="minor"/>
      </rPr>
      <t>Print Area:</t>
    </r>
    <r>
      <rPr>
        <sz val="11"/>
        <color theme="1"/>
        <rFont val="Calibri"/>
        <family val="2"/>
        <scheme val="minor"/>
      </rPr>
      <t xml:space="preserve"> 160mm x 160mm x 180mm (6.30in x 6.30in x 7.09in)
• </t>
    </r>
    <r>
      <rPr>
        <b/>
        <sz val="11"/>
        <color theme="1"/>
        <rFont val="Calibri"/>
        <family val="2"/>
        <scheme val="minor"/>
      </rPr>
      <t>Maximum Travel Speed:</t>
    </r>
    <r>
      <rPr>
        <sz val="11"/>
        <color theme="1"/>
        <rFont val="Calibri"/>
        <family val="2"/>
        <scheme val="minor"/>
      </rPr>
      <t xml:space="preserve"> 300mm/s
• </t>
    </r>
    <r>
      <rPr>
        <b/>
        <sz val="11"/>
        <color theme="1"/>
        <rFont val="Calibri"/>
        <family val="2"/>
        <scheme val="minor"/>
      </rPr>
      <t>Leveling:</t>
    </r>
    <r>
      <rPr>
        <sz val="11"/>
        <color theme="1"/>
        <rFont val="Calibri"/>
        <family val="2"/>
        <scheme val="minor"/>
      </rPr>
      <t xml:space="preserve"> Automatic Compensation
• Connectivity USB Serial and Included 8gb SD Card
• </t>
    </r>
    <r>
      <rPr>
        <b/>
        <sz val="11"/>
        <color theme="1"/>
        <rFont val="Calibri"/>
        <family val="2"/>
        <scheme val="minor"/>
      </rPr>
      <t>Stock Tool Head:</t>
    </r>
    <r>
      <rPr>
        <sz val="11"/>
        <color theme="1"/>
        <rFont val="Calibri"/>
        <family val="2"/>
        <scheme val="minor"/>
      </rPr>
      <t xml:space="preserve"> LulzBot Mini 2 Standard Tool Head
•</t>
    </r>
    <r>
      <rPr>
        <b/>
        <sz val="11"/>
        <color theme="1"/>
        <rFont val="Calibri"/>
        <family val="2"/>
        <scheme val="minor"/>
      </rPr>
      <t xml:space="preserve"> Extruder/Hot End:</t>
    </r>
    <r>
      <rPr>
        <sz val="11"/>
        <color theme="1"/>
        <rFont val="Calibri"/>
        <family val="2"/>
        <scheme val="minor"/>
      </rPr>
      <t xml:space="preserve"> E3D Titan Aero
• </t>
    </r>
    <r>
      <rPr>
        <b/>
        <sz val="11"/>
        <color theme="1"/>
        <rFont val="Calibri"/>
        <family val="2"/>
        <scheme val="minor"/>
      </rPr>
      <t>Nozzle Diameter:</t>
    </r>
    <r>
      <rPr>
        <sz val="11"/>
        <color theme="1"/>
        <rFont val="Calibri"/>
        <family val="2"/>
        <scheme val="minor"/>
      </rPr>
      <t xml:space="preserve"> 0.5mm
• </t>
    </r>
    <r>
      <rPr>
        <b/>
        <sz val="11"/>
        <color theme="1"/>
        <rFont val="Calibri"/>
        <family val="2"/>
        <scheme val="minor"/>
      </rPr>
      <t>Nozzle Material:</t>
    </r>
    <r>
      <rPr>
        <sz val="11"/>
        <color theme="1"/>
        <rFont val="Calibri"/>
        <family val="2"/>
        <scheme val="minor"/>
      </rPr>
      <t xml:space="preserve"> Nickel-Plated Copper Alloy
• </t>
    </r>
    <r>
      <rPr>
        <b/>
        <sz val="11"/>
        <color theme="1"/>
        <rFont val="Calibri"/>
        <family val="2"/>
        <scheme val="minor"/>
      </rPr>
      <t>Nozzle Temperature:</t>
    </r>
    <r>
      <rPr>
        <sz val="11"/>
        <color theme="1"/>
        <rFont val="Calibri"/>
        <family val="2"/>
        <scheme val="minor"/>
      </rPr>
      <t xml:space="preserve"> Up to 290°C
• </t>
    </r>
    <r>
      <rPr>
        <b/>
        <sz val="11"/>
        <color theme="1"/>
        <rFont val="Calibri"/>
        <family val="2"/>
        <scheme val="minor"/>
      </rPr>
      <t>Print Surface:</t>
    </r>
    <r>
      <rPr>
        <sz val="11"/>
        <color theme="1"/>
        <rFont val="Calibri"/>
        <family val="2"/>
        <scheme val="minor"/>
      </rPr>
      <t xml:space="preserve"> Heated Borosilicate Glass/PEI
• </t>
    </r>
    <r>
      <rPr>
        <b/>
        <sz val="11"/>
        <color theme="1"/>
        <rFont val="Calibri"/>
        <family val="2"/>
        <scheme val="minor"/>
      </rPr>
      <t>Maximum Print Bed Temperature:</t>
    </r>
    <r>
      <rPr>
        <sz val="11"/>
        <color theme="1"/>
        <rFont val="Calibri"/>
        <family val="2"/>
        <scheme val="minor"/>
      </rPr>
      <t xml:space="preserve"> Up to 120°C
• </t>
    </r>
    <r>
      <rPr>
        <b/>
        <sz val="11"/>
        <color theme="1"/>
        <rFont val="Calibri"/>
        <family val="2"/>
        <scheme val="minor"/>
      </rPr>
      <t>Layer Resolution:</t>
    </r>
    <r>
      <rPr>
        <sz val="11"/>
        <color theme="1"/>
        <rFont val="Calibri"/>
        <family val="2"/>
        <scheme val="minor"/>
      </rPr>
      <t xml:space="preserve"> 0.05mm-0.4mm
• </t>
    </r>
    <r>
      <rPr>
        <b/>
        <sz val="11"/>
        <color theme="1"/>
        <rFont val="Calibri"/>
        <family val="2"/>
        <scheme val="minor"/>
      </rPr>
      <t>Minimum Positive Feature Size:</t>
    </r>
    <r>
      <rPr>
        <sz val="11"/>
        <color theme="1"/>
        <rFont val="Calibri"/>
        <family val="2"/>
        <scheme val="minor"/>
      </rPr>
      <t xml:space="preserve"> 0.5mm
• </t>
    </r>
    <r>
      <rPr>
        <b/>
        <sz val="11"/>
        <color theme="1"/>
        <rFont val="Calibri"/>
        <family val="2"/>
        <scheme val="minor"/>
      </rPr>
      <t>Filament Diameter:</t>
    </r>
    <r>
      <rPr>
        <sz val="11"/>
        <color theme="1"/>
        <rFont val="Calibri"/>
        <family val="2"/>
        <scheme val="minor"/>
      </rPr>
      <t xml:space="preserve"> 2.85mm
• </t>
    </r>
    <r>
      <rPr>
        <b/>
        <sz val="11"/>
        <color theme="1"/>
        <rFont val="Calibri"/>
        <family val="2"/>
        <scheme val="minor"/>
      </rPr>
      <t xml:space="preserve">Supported Materials: </t>
    </r>
    <r>
      <rPr>
        <sz val="11"/>
        <color theme="1"/>
        <rFont val="Calibri"/>
        <family val="2"/>
        <scheme val="minor"/>
      </rPr>
      <t xml:space="preserve">PLA, Natural and Metal PLA Blends, TPU, ABS, PETG, nGen, HIPS, Polyamide, Nylon, Polycarbonate, PC
• </t>
    </r>
    <r>
      <rPr>
        <b/>
        <sz val="11"/>
        <color theme="1"/>
        <rFont val="Calibri"/>
        <family val="2"/>
        <scheme val="minor"/>
      </rPr>
      <t>Operating System Compatibility:</t>
    </r>
    <r>
      <rPr>
        <sz val="11"/>
        <color theme="1"/>
        <rFont val="Calibri"/>
        <family val="2"/>
        <scheme val="minor"/>
      </rPr>
      <t xml:space="preserve"> GNU/Linux, Mac, Windows
• </t>
    </r>
    <r>
      <rPr>
        <b/>
        <sz val="11"/>
        <color theme="1"/>
        <rFont val="Calibri"/>
        <family val="2"/>
        <scheme val="minor"/>
      </rPr>
      <t>Recommended Software:</t>
    </r>
    <r>
      <rPr>
        <sz val="11"/>
        <color theme="1"/>
        <rFont val="Calibri"/>
        <family val="2"/>
        <scheme val="minor"/>
      </rPr>
      <t xml:space="preserve"> Cura LulzBot Edition
• </t>
    </r>
    <r>
      <rPr>
        <b/>
        <sz val="11"/>
        <color theme="1"/>
        <rFont val="Calibri"/>
        <family val="2"/>
        <scheme val="minor"/>
      </rPr>
      <t>Firmware:</t>
    </r>
    <r>
      <rPr>
        <sz val="11"/>
        <color theme="1"/>
        <rFont val="Calibri"/>
        <family val="2"/>
        <scheme val="minor"/>
      </rPr>
      <t xml:space="preserve"> Marlin
• </t>
    </r>
    <r>
      <rPr>
        <b/>
        <sz val="11"/>
        <color theme="1"/>
        <rFont val="Calibri"/>
        <family val="2"/>
        <scheme val="minor"/>
      </rPr>
      <t xml:space="preserve">Supported File Types: </t>
    </r>
    <r>
      <rPr>
        <sz val="11"/>
        <color theme="1"/>
        <rFont val="Calibri"/>
        <family val="2"/>
        <scheme val="minor"/>
      </rPr>
      <t>.stl, .obj, .x3d, .3mf, .png, .jpg</t>
    </r>
  </si>
  <si>
    <r>
      <t xml:space="preserve">• Extruder/filament change issues
• Print quality depends on material
• Expensive
• </t>
    </r>
    <r>
      <rPr>
        <b/>
        <sz val="11"/>
        <color rgb="FFC00000"/>
        <rFont val="Calibri"/>
        <family val="2"/>
        <scheme val="minor"/>
      </rPr>
      <t>Must be imported to Japan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</si>
  <si>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• </t>
    </r>
    <r>
      <rPr>
        <b/>
        <sz val="11"/>
        <color theme="1"/>
        <rFont val="Calibri"/>
        <family val="2"/>
        <scheme val="minor"/>
      </rPr>
      <t xml:space="preserve">Build volume: </t>
    </r>
    <r>
      <rPr>
        <sz val="11"/>
        <color theme="1"/>
        <rFont val="Calibri"/>
        <family val="2"/>
        <scheme val="minor"/>
      </rPr>
      <t>210 x 210 x 205 mm (8.3 x 8.3 x 8.1 inches)
•</t>
    </r>
    <r>
      <rPr>
        <b/>
        <sz val="11"/>
        <color theme="1"/>
        <rFont val="Calibri"/>
        <family val="2"/>
        <scheme val="minor"/>
      </rPr>
      <t xml:space="preserve"> Layer height:</t>
    </r>
    <r>
      <rPr>
        <sz val="11"/>
        <color theme="1"/>
        <rFont val="Calibri"/>
        <family val="2"/>
        <scheme val="minor"/>
      </rPr>
      <t xml:space="preserve"> 100 – 400 Microns
• </t>
    </r>
    <r>
      <rPr>
        <b/>
        <sz val="11"/>
        <color theme="1"/>
        <rFont val="Calibri"/>
        <family val="2"/>
        <scheme val="minor"/>
      </rPr>
      <t>Feeder system:</t>
    </r>
    <r>
      <rPr>
        <sz val="11"/>
        <color theme="1"/>
        <rFont val="Calibri"/>
        <family val="2"/>
        <scheme val="minor"/>
      </rPr>
      <t xml:space="preserve"> Bowden drive and geared feeder
• </t>
    </r>
    <r>
      <rPr>
        <b/>
        <sz val="11"/>
        <color theme="1"/>
        <rFont val="Calibri"/>
        <family val="2"/>
        <scheme val="minor"/>
      </rPr>
      <t>Extruder type:</t>
    </r>
    <r>
      <rPr>
        <sz val="11"/>
        <color theme="1"/>
        <rFont val="Calibri"/>
        <family val="2"/>
        <scheme val="minor"/>
      </rPr>
      <t xml:space="preserve"> Single
• </t>
    </r>
    <r>
      <rPr>
        <b/>
        <sz val="11"/>
        <color theme="1"/>
        <rFont val="Calibri"/>
        <family val="2"/>
        <scheme val="minor"/>
      </rPr>
      <t>Nozzle size:</t>
    </r>
    <r>
      <rPr>
        <sz val="11"/>
        <color theme="1"/>
        <rFont val="Calibri"/>
        <family val="2"/>
        <scheme val="minor"/>
      </rPr>
      <t xml:space="preserve"> 0.4 mm
• </t>
    </r>
    <r>
      <rPr>
        <b/>
        <sz val="11"/>
        <color theme="1"/>
        <rFont val="Calibri"/>
        <family val="2"/>
        <scheme val="minor"/>
      </rPr>
      <t>Max. extruder temperature:</t>
    </r>
    <r>
      <rPr>
        <sz val="11"/>
        <color theme="1"/>
        <rFont val="Calibri"/>
        <family val="2"/>
        <scheme val="minor"/>
      </rPr>
      <t xml:space="preserve"> 275 °C
• </t>
    </r>
    <r>
      <rPr>
        <b/>
        <sz val="11"/>
        <color theme="1"/>
        <rFont val="Calibri"/>
        <family val="2"/>
        <scheme val="minor"/>
      </rPr>
      <t>Max. heated bed temperature:</t>
    </r>
    <r>
      <rPr>
        <sz val="11"/>
        <color theme="1"/>
        <rFont val="Calibri"/>
        <family val="2"/>
        <scheme val="minor"/>
      </rPr>
      <t xml:space="preserve"> 100 °C
• </t>
    </r>
    <r>
      <rPr>
        <b/>
        <sz val="11"/>
        <color theme="1"/>
        <rFont val="Calibri"/>
        <family val="2"/>
        <scheme val="minor"/>
      </rPr>
      <t xml:space="preserve">Frame: </t>
    </r>
    <r>
      <rPr>
        <sz val="11"/>
        <color theme="1"/>
        <rFont val="Calibri"/>
        <family val="2"/>
        <scheme val="minor"/>
      </rPr>
      <t xml:space="preserve">Aluminum
• </t>
    </r>
    <r>
      <rPr>
        <b/>
        <sz val="11"/>
        <color theme="1"/>
        <rFont val="Calibri"/>
        <family val="2"/>
        <scheme val="minor"/>
      </rPr>
      <t>Print chamber:</t>
    </r>
    <r>
      <rPr>
        <sz val="11"/>
        <color theme="1"/>
        <rFont val="Calibri"/>
        <family val="2"/>
        <scheme val="minor"/>
      </rPr>
      <t xml:space="preserve"> Open, not enclosed
• </t>
    </r>
    <r>
      <rPr>
        <b/>
        <sz val="11"/>
        <color theme="1"/>
        <rFont val="Calibri"/>
        <family val="2"/>
        <scheme val="minor"/>
      </rPr>
      <t xml:space="preserve">Bed leveling: </t>
    </r>
    <r>
      <rPr>
        <sz val="11"/>
        <color theme="1"/>
        <rFont val="Calibri"/>
        <family val="2"/>
        <scheme val="minor"/>
      </rPr>
      <t>Manual
•</t>
    </r>
    <r>
      <rPr>
        <b/>
        <sz val="11"/>
        <color theme="1"/>
        <rFont val="Calibri"/>
        <family val="2"/>
        <scheme val="minor"/>
      </rPr>
      <t xml:space="preserve"> Print bed:</t>
    </r>
    <r>
      <rPr>
        <sz val="11"/>
        <color theme="1"/>
        <rFont val="Calibri"/>
        <family val="2"/>
        <scheme val="minor"/>
      </rPr>
      <t xml:space="preserve"> Heated bed with Anycubic Ultrabase
•</t>
    </r>
    <r>
      <rPr>
        <b/>
        <sz val="11"/>
        <color theme="1"/>
        <rFont val="Calibri"/>
        <family val="2"/>
        <scheme val="minor"/>
      </rPr>
      <t xml:space="preserve"> Display: </t>
    </r>
    <r>
      <rPr>
        <sz val="11"/>
        <color theme="1"/>
        <rFont val="Calibri"/>
        <family val="2"/>
        <scheme val="minor"/>
      </rPr>
      <t xml:space="preserve">Full-Color Touch Screen
• </t>
    </r>
    <r>
      <rPr>
        <b/>
        <sz val="11"/>
        <color theme="1"/>
        <rFont val="Calibri"/>
        <family val="2"/>
        <scheme val="minor"/>
      </rPr>
      <t xml:space="preserve">Connectivity: </t>
    </r>
    <r>
      <rPr>
        <sz val="11"/>
        <color theme="1"/>
        <rFont val="Calibri"/>
        <family val="2"/>
        <scheme val="minor"/>
      </rPr>
      <t>SD, USB cable
•</t>
    </r>
    <r>
      <rPr>
        <b/>
        <sz val="11"/>
        <color theme="1"/>
        <rFont val="Calibri"/>
        <family val="2"/>
        <scheme val="minor"/>
      </rPr>
      <t xml:space="preserve"> Print recovery</t>
    </r>
    <r>
      <rPr>
        <sz val="11"/>
        <color theme="1"/>
        <rFont val="Calibri"/>
        <family val="2"/>
        <scheme val="minor"/>
      </rPr>
      <t xml:space="preserve">
• </t>
    </r>
    <r>
      <rPr>
        <b/>
        <sz val="11"/>
        <color theme="1"/>
        <rFont val="Calibri"/>
        <family val="2"/>
        <scheme val="minor"/>
      </rPr>
      <t>Filament sensor</t>
    </r>
  </si>
  <si>
    <t>• Easy to use
• Backout resistant
• Multi-material capabilities
• Material break sensor
• Strong adhesive platform
• Multi-language UI 
• Comes with all tools needed 
• Easy print removal</t>
  </si>
  <si>
    <t>• Expensive
• Print quality depends on material
• Noisy
• No warranties
• Slow</t>
  </si>
  <si>
    <t>3D Printers</t>
  </si>
  <si>
    <r>
      <t xml:space="preserve">• </t>
    </r>
    <r>
      <rPr>
        <b/>
        <sz val="11"/>
        <color theme="1"/>
        <rFont val="Calibri"/>
        <family val="2"/>
        <scheme val="minor"/>
      </rPr>
      <t xml:space="preserve">Technology: </t>
    </r>
    <r>
      <rPr>
        <sz val="11"/>
        <color theme="1"/>
        <rFont val="Calibri"/>
        <family val="2"/>
        <scheme val="minor"/>
      </rPr>
      <t xml:space="preserve">FDM
• </t>
    </r>
    <r>
      <rPr>
        <b/>
        <sz val="11"/>
        <color theme="1"/>
        <rFont val="Calibri"/>
        <family val="2"/>
        <scheme val="minor"/>
      </rPr>
      <t>Print Area:</t>
    </r>
    <r>
      <rPr>
        <sz val="11"/>
        <color theme="1"/>
        <rFont val="Calibri"/>
        <family val="2"/>
        <scheme val="minor"/>
      </rPr>
      <t xml:space="preserve"> 220 x 220 x 250mm
• </t>
    </r>
    <r>
      <rPr>
        <b/>
        <sz val="11"/>
        <color theme="1"/>
        <rFont val="Calibri"/>
        <family val="2"/>
        <scheme val="minor"/>
      </rPr>
      <t>Nozzle:</t>
    </r>
    <r>
      <rPr>
        <sz val="11"/>
        <color theme="1"/>
        <rFont val="Calibri"/>
        <family val="2"/>
        <scheme val="minor"/>
      </rPr>
      <t xml:space="preserve"> 0.4mm
• </t>
    </r>
    <r>
      <rPr>
        <b/>
        <sz val="11"/>
        <color theme="1"/>
        <rFont val="Calibri"/>
        <family val="2"/>
        <scheme val="minor"/>
      </rPr>
      <t>Filament:</t>
    </r>
    <r>
      <rPr>
        <sz val="11"/>
        <color theme="1"/>
        <rFont val="Calibri"/>
        <family val="2"/>
        <scheme val="minor"/>
      </rPr>
      <t xml:space="preserve"> 1.75mm PLA, ABS, TPU
• </t>
    </r>
    <r>
      <rPr>
        <b/>
        <sz val="11"/>
        <color theme="1"/>
        <rFont val="Calibri"/>
        <family val="2"/>
        <scheme val="minor"/>
      </rPr>
      <t>Max. Print Speed:</t>
    </r>
    <r>
      <rPr>
        <sz val="11"/>
        <color theme="1"/>
        <rFont val="Calibri"/>
        <family val="2"/>
        <scheme val="minor"/>
      </rPr>
      <t xml:space="preserve"> 200mm/s
• </t>
    </r>
    <r>
      <rPr>
        <b/>
        <sz val="11"/>
        <color theme="1"/>
        <rFont val="Calibri"/>
        <family val="2"/>
        <scheme val="minor"/>
      </rPr>
      <t>Max. Layer Resolution:</t>
    </r>
    <r>
      <rPr>
        <sz val="11"/>
        <color theme="1"/>
        <rFont val="Calibri"/>
        <family val="2"/>
        <scheme val="minor"/>
      </rPr>
      <t xml:space="preserve"> 0.1mm
• </t>
    </r>
    <r>
      <rPr>
        <b/>
        <sz val="11"/>
        <color theme="1"/>
        <rFont val="Calibri"/>
        <family val="2"/>
        <scheme val="minor"/>
      </rPr>
      <t>Print Precision:</t>
    </r>
    <r>
      <rPr>
        <sz val="11"/>
        <color theme="1"/>
        <rFont val="Calibri"/>
        <family val="2"/>
        <scheme val="minor"/>
      </rPr>
      <t xml:space="preserve"> +/-0.1mm
• </t>
    </r>
    <r>
      <rPr>
        <b/>
        <sz val="11"/>
        <color theme="1"/>
        <rFont val="Calibri"/>
        <family val="2"/>
        <scheme val="minor"/>
      </rPr>
      <t>Heated Bed:</t>
    </r>
    <r>
      <rPr>
        <sz val="11"/>
        <color theme="1"/>
        <rFont val="Calibri"/>
        <family val="2"/>
        <scheme val="minor"/>
      </rPr>
      <t xml:space="preserve"> Yes
• </t>
    </r>
    <r>
      <rPr>
        <b/>
        <sz val="11"/>
        <color theme="1"/>
        <rFont val="Calibri"/>
        <family val="2"/>
        <scheme val="minor"/>
      </rPr>
      <t>Connectivity:</t>
    </r>
    <r>
      <rPr>
        <sz val="11"/>
        <color theme="1"/>
        <rFont val="Calibri"/>
        <family val="2"/>
        <scheme val="minor"/>
      </rPr>
      <t xml:space="preserve"> SD Card, USB</t>
    </r>
  </si>
  <si>
    <t>• Affordable
• High-Quality prints
• Easy assembly 
• Upgrades are 3D printable</t>
  </si>
  <si>
    <t>• Uneven base
• Adheasion will be needed
• Manual bed leveling needed from time to time</t>
  </si>
  <si>
    <t xml:space="preserve">•	Almost silent printing
•	Filament sensor
•	Fast
•	Blackout Proof
•	Layer Recovery capabilities
•	Amazing bridging and overhangs
•	Excellent Print quality
•	Crash detection
Print pause and restart </t>
  </si>
  <si>
    <t>• Long distance prints are not reliable
• Expensive</t>
  </si>
  <si>
    <r>
      <t>•</t>
    </r>
    <r>
      <rPr>
        <b/>
        <sz val="11"/>
        <color theme="1"/>
        <rFont val="Calibri"/>
        <family val="2"/>
        <scheme val="minor"/>
      </rPr>
      <t xml:space="preserve"> Build Volume</t>
    </r>
    <r>
      <rPr>
        <sz val="11"/>
        <color theme="1"/>
        <rFont val="Calibri"/>
        <family val="2"/>
        <scheme val="minor"/>
      </rPr>
      <t xml:space="preserve">: 250 x 210 x 200 mm
• </t>
    </r>
    <r>
      <rPr>
        <b/>
        <sz val="11"/>
        <color theme="1"/>
        <rFont val="Calibri"/>
        <family val="2"/>
        <scheme val="minor"/>
      </rPr>
      <t>Print Bed:</t>
    </r>
    <r>
      <rPr>
        <sz val="11"/>
        <color theme="1"/>
        <rFont val="Calibri"/>
        <family val="2"/>
        <scheme val="minor"/>
      </rPr>
      <t xml:space="preserve"> Heated, Removable, PEI Coating
• </t>
    </r>
    <r>
      <rPr>
        <b/>
        <sz val="11"/>
        <color theme="1"/>
        <rFont val="Calibri"/>
        <family val="2"/>
        <scheme val="minor"/>
      </rPr>
      <t>Filament Diameter:</t>
    </r>
    <r>
      <rPr>
        <sz val="11"/>
        <color theme="1"/>
        <rFont val="Calibri"/>
        <family val="2"/>
        <scheme val="minor"/>
      </rPr>
      <t xml:space="preserve"> 1.75 mm
• </t>
    </r>
    <r>
      <rPr>
        <b/>
        <sz val="11"/>
        <color theme="1"/>
        <rFont val="Calibri"/>
        <family val="2"/>
        <scheme val="minor"/>
      </rPr>
      <t>Third-Party Filament:</t>
    </r>
    <r>
      <rPr>
        <sz val="11"/>
        <color theme="1"/>
        <rFont val="Calibri"/>
        <family val="2"/>
        <scheme val="minor"/>
      </rPr>
      <t xml:space="preserve"> Yes
• </t>
    </r>
    <r>
      <rPr>
        <b/>
        <sz val="11"/>
        <color theme="1"/>
        <rFont val="Calibri"/>
        <family val="2"/>
        <scheme val="minor"/>
      </rPr>
      <t>Max. Extruder Temperature:</t>
    </r>
    <r>
      <rPr>
        <sz val="11"/>
        <color theme="1"/>
        <rFont val="Calibri"/>
        <family val="2"/>
        <scheme val="minor"/>
      </rPr>
      <t xml:space="preserve"> 300ºC
• </t>
    </r>
    <r>
      <rPr>
        <b/>
        <sz val="11"/>
        <color theme="1"/>
        <rFont val="Calibri"/>
        <family val="2"/>
        <scheme val="minor"/>
      </rPr>
      <t xml:space="preserve">Max. Print Bed Temperature: </t>
    </r>
    <r>
      <rPr>
        <sz val="11"/>
        <color theme="1"/>
        <rFont val="Calibri"/>
        <family val="2"/>
        <scheme val="minor"/>
      </rPr>
      <t xml:space="preserve">120ºC
• </t>
    </r>
    <r>
      <rPr>
        <b/>
        <sz val="11"/>
        <color theme="1"/>
        <rFont val="Calibri"/>
        <family val="2"/>
        <scheme val="minor"/>
      </rPr>
      <t>Connectivity:</t>
    </r>
    <r>
      <rPr>
        <sz val="11"/>
        <color theme="1"/>
        <rFont val="Calibri"/>
        <family val="2"/>
        <scheme val="minor"/>
      </rPr>
      <t xml:space="preserve"> SD Card, USB                                                    • </t>
    </r>
    <r>
      <rPr>
        <b/>
        <sz val="11"/>
        <color theme="1"/>
        <rFont val="Calibri"/>
        <family val="2"/>
        <scheme val="minor"/>
      </rPr>
      <t>Host/Slicer Software:</t>
    </r>
    <r>
      <rPr>
        <sz val="11"/>
        <color theme="1"/>
        <rFont val="Calibri"/>
        <family val="2"/>
        <scheme val="minor"/>
      </rPr>
      <t xml:space="preserve"> Prusa Control/Prusa Slic3r
•</t>
    </r>
    <r>
      <rPr>
        <b/>
        <sz val="11"/>
        <color theme="1"/>
        <rFont val="Calibri"/>
        <family val="2"/>
        <scheme val="minor"/>
      </rPr>
      <t xml:space="preserve"> OS: </t>
    </r>
    <r>
      <rPr>
        <sz val="11"/>
        <color theme="1"/>
        <rFont val="Calibri"/>
        <family val="2"/>
        <scheme val="minor"/>
      </rPr>
      <t xml:space="preserve">Mac, Windows, Linux
• </t>
    </r>
    <r>
      <rPr>
        <b/>
        <sz val="11"/>
        <color theme="1"/>
        <rFont val="Calibri"/>
        <family val="2"/>
        <scheme val="minor"/>
      </rPr>
      <t xml:space="preserve">Firmware: </t>
    </r>
    <r>
      <rPr>
        <sz val="11"/>
        <color theme="1"/>
        <rFont val="Calibri"/>
        <family val="2"/>
        <scheme val="minor"/>
      </rPr>
      <t xml:space="preserve">Marlin
• </t>
    </r>
    <r>
      <rPr>
        <b/>
        <sz val="11"/>
        <color theme="1"/>
        <rFont val="Calibri"/>
        <family val="2"/>
        <scheme val="minor"/>
      </rPr>
      <t>Open Software/Hardware:</t>
    </r>
    <r>
      <rPr>
        <sz val="11"/>
        <color theme="1"/>
        <rFont val="Calibri"/>
        <family val="2"/>
        <scheme val="minor"/>
      </rPr>
      <t xml:space="preserve"> Yes (GNU GPLv3)</t>
    </r>
  </si>
  <si>
    <t xml:space="preserve">Original Prusa i3 MK3S </t>
  </si>
  <si>
    <t xml:space="preserve">Comgrow [Ender-3X] </t>
  </si>
  <si>
    <t>Picture link</t>
  </si>
  <si>
    <t>LulzBot Mini 2 Desktop</t>
  </si>
  <si>
    <t xml:space="preserve">ANYCUBIC MEGA-S </t>
  </si>
  <si>
    <t>Lulzbot US Amazon</t>
  </si>
  <si>
    <t>Ender 3X JP Amazon</t>
  </si>
  <si>
    <t>ANYCUBIC JP Amazon</t>
  </si>
  <si>
    <t>Prusa i3 JP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</si>
</sst>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[$¥-411]#,##0.00"/>
    <numFmt numFmtId="173" formatCode="[$¥-411]#,##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Calibri"/>
      <family val="3"/>
      <scheme val="minor"/>
    </font>
    <font>
      <sz val="36"/>
      <color theme="0"/>
      <name val="League Gothic"/>
      <family val="3"/>
    </font>
    <font>
      <sz val="12"/>
      <color theme="1"/>
      <name val="Bebas Neue"/>
      <family val="2"/>
    </font>
    <font>
      <sz val="12"/>
      <color theme="0"/>
      <name val="Bebas Neue"/>
      <family val="2"/>
    </font>
    <font>
      <sz val="11"/>
      <color theme="1"/>
      <name val="Palatino Linotype"/>
      <family val="1"/>
    </font>
    <font>
      <sz val="28"/>
      <color theme="0"/>
      <name val="Bebas Neue"/>
      <family val="2"/>
    </font>
    <font>
      <sz val="36"/>
      <color theme="0"/>
      <name val="Bebas Neue"/>
      <family val="2"/>
    </font>
    <font>
      <sz val="26"/>
      <color theme="0"/>
      <name val="League Gothic"/>
      <family val="3"/>
    </font>
    <font>
      <sz val="11"/>
      <color theme="1"/>
      <name val="Bebas Neue"/>
      <family val="2"/>
    </font>
    <font>
      <sz val="14"/>
      <color theme="1"/>
      <name val="Bebas Neue"/>
      <family val="2"/>
    </font>
    <font>
      <sz val="11"/>
      <color theme="0"/>
      <name val="Bebas Neue"/>
      <family val="2"/>
    </font>
    <font>
      <sz val="11"/>
      <color theme="1"/>
      <name val="Sitka Subheading"/>
    </font>
    <font>
      <sz val="11"/>
      <name val="Bebas Neue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Bebas Neue"/>
      <family val="2"/>
    </font>
    <font>
      <b/>
      <sz val="11"/>
      <color rgb="FFC00000"/>
      <name val="Calibri"/>
      <family val="2"/>
      <scheme val="minor"/>
    </font>
    <font>
      <u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5F5F"/>
        <bgColor indexed="64"/>
      </patternFill>
    </fill>
    <fill>
      <patternFill patternType="solid">
        <fgColor rgb="FFFF292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9" fillId="4" borderId="0" xfId="0" applyFont="1" applyFill="1" applyAlignment="1">
      <alignment horizontal="center"/>
    </xf>
    <xf numFmtId="0" fontId="2" fillId="5" borderId="0" xfId="0" applyFont="1" applyFill="1"/>
    <xf numFmtId="0" fontId="12" fillId="6" borderId="0" xfId="0" applyFont="1" applyFill="1"/>
    <xf numFmtId="0" fontId="12" fillId="6" borderId="0" xfId="0" applyFont="1" applyFill="1" applyAlignment="1">
      <alignment horizontal="left"/>
    </xf>
    <xf numFmtId="0" fontId="14" fillId="7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16" fillId="10" borderId="6" xfId="0" applyFont="1" applyFill="1" applyBorder="1" applyAlignment="1">
      <alignment vertical="center"/>
    </xf>
    <xf numFmtId="0" fontId="0" fillId="10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vertical="center" wrapText="1"/>
    </xf>
    <xf numFmtId="3" fontId="0" fillId="10" borderId="0" xfId="0" applyNumberFormat="1" applyFill="1" applyBorder="1" applyAlignment="1">
      <alignment horizontal="center" vertical="center"/>
    </xf>
    <xf numFmtId="3" fontId="0" fillId="10" borderId="0" xfId="0" applyNumberForma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/>
    </xf>
    <xf numFmtId="0" fontId="16" fillId="10" borderId="8" xfId="0" applyFont="1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172" fontId="0" fillId="4" borderId="0" xfId="0" applyNumberFormat="1" applyFill="1" applyAlignment="1">
      <alignment horizontal="center"/>
    </xf>
    <xf numFmtId="172" fontId="0" fillId="0" borderId="0" xfId="0" applyNumberFormat="1"/>
    <xf numFmtId="172" fontId="17" fillId="11" borderId="0" xfId="0" applyNumberFormat="1" applyFont="1" applyFill="1" applyAlignment="1">
      <alignment horizontal="center"/>
    </xf>
    <xf numFmtId="172" fontId="0" fillId="12" borderId="0" xfId="0" applyNumberFormat="1" applyFill="1" applyAlignment="1">
      <alignment horizontal="center"/>
    </xf>
    <xf numFmtId="0" fontId="0" fillId="4" borderId="0" xfId="0" applyFont="1" applyFill="1" applyAlignment="1">
      <alignment horizontal="left"/>
    </xf>
    <xf numFmtId="0" fontId="18" fillId="0" borderId="0" xfId="1"/>
    <xf numFmtId="172" fontId="0" fillId="13" borderId="0" xfId="0" applyNumberFormat="1" applyFill="1" applyAlignment="1">
      <alignment horizontal="center"/>
    </xf>
    <xf numFmtId="0" fontId="18" fillId="4" borderId="0" xfId="1" applyFill="1"/>
    <xf numFmtId="172" fontId="0" fillId="0" borderId="0" xfId="0" applyNumberFormat="1" applyBorder="1"/>
    <xf numFmtId="172" fontId="0" fillId="10" borderId="7" xfId="0" applyNumberFormat="1" applyFill="1" applyBorder="1" applyAlignment="1">
      <alignment horizontal="center" vertical="center"/>
    </xf>
    <xf numFmtId="172" fontId="0" fillId="4" borderId="7" xfId="0" applyNumberFormat="1" applyFill="1" applyBorder="1" applyAlignment="1">
      <alignment horizontal="center" vertical="center"/>
    </xf>
    <xf numFmtId="172" fontId="0" fillId="4" borderId="0" xfId="0" applyNumberFormat="1" applyFill="1"/>
    <xf numFmtId="172" fontId="15" fillId="5" borderId="0" xfId="0" applyNumberFormat="1" applyFont="1" applyFill="1" applyAlignment="1">
      <alignment horizontal="center"/>
    </xf>
    <xf numFmtId="172" fontId="0" fillId="0" borderId="0" xfId="0" applyNumberFormat="1" applyBorder="1" applyAlignment="1">
      <alignment horizontal="center"/>
    </xf>
    <xf numFmtId="0" fontId="7" fillId="8" borderId="0" xfId="0" applyFont="1" applyFill="1" applyAlignment="1">
      <alignment horizontal="center"/>
    </xf>
    <xf numFmtId="172" fontId="15" fillId="9" borderId="2" xfId="0" applyNumberFormat="1" applyFont="1" applyFill="1" applyBorder="1" applyAlignment="1">
      <alignment horizontal="center"/>
    </xf>
    <xf numFmtId="172" fontId="15" fillId="5" borderId="0" xfId="0" applyNumberFormat="1" applyFont="1" applyFill="1" applyBorder="1" applyAlignment="1">
      <alignment horizontal="center"/>
    </xf>
    <xf numFmtId="172" fontId="15" fillId="9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right"/>
    </xf>
    <xf numFmtId="172" fontId="0" fillId="4" borderId="0" xfId="0" applyNumberFormat="1" applyFill="1" applyBorder="1"/>
    <xf numFmtId="172" fontId="0" fillId="0" borderId="2" xfId="0" applyNumberFormat="1" applyBorder="1" applyAlignment="1">
      <alignment horizontal="center"/>
    </xf>
    <xf numFmtId="0" fontId="13" fillId="0" borderId="0" xfId="0" applyFont="1"/>
    <xf numFmtId="172" fontId="0" fillId="10" borderId="3" xfId="0" applyNumberFormat="1" applyFill="1" applyBorder="1" applyAlignment="1">
      <alignment horizontal="center" vertical="center"/>
    </xf>
    <xf numFmtId="172" fontId="0" fillId="10" borderId="0" xfId="0" applyNumberFormat="1" applyFill="1" applyBorder="1" applyAlignment="1">
      <alignment horizontal="center" vertical="center"/>
    </xf>
    <xf numFmtId="172" fontId="0" fillId="4" borderId="0" xfId="0" applyNumberFormat="1" applyFill="1" applyBorder="1" applyAlignment="1">
      <alignment horizontal="center" vertical="center"/>
    </xf>
    <xf numFmtId="172" fontId="0" fillId="10" borderId="9" xfId="0" applyNumberFormat="1" applyFill="1" applyBorder="1" applyAlignment="1">
      <alignment horizontal="center" vertical="center"/>
    </xf>
    <xf numFmtId="0" fontId="16" fillId="10" borderId="0" xfId="0" applyFont="1" applyFill="1" applyBorder="1" applyAlignment="1">
      <alignment horizontal="left" vertical="center"/>
    </xf>
    <xf numFmtId="0" fontId="3" fillId="14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left"/>
    </xf>
    <xf numFmtId="0" fontId="11" fillId="14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20" fillId="15" borderId="6" xfId="0" applyFont="1" applyFill="1" applyBorder="1" applyAlignment="1">
      <alignment horizontal="center"/>
    </xf>
    <xf numFmtId="0" fontId="20" fillId="15" borderId="0" xfId="0" applyFont="1" applyFill="1" applyBorder="1" applyAlignment="1">
      <alignment horizontal="center"/>
    </xf>
    <xf numFmtId="0" fontId="16" fillId="4" borderId="6" xfId="0" applyFont="1" applyFill="1" applyBorder="1" applyAlignment="1">
      <alignment vertical="center"/>
    </xf>
    <xf numFmtId="0" fontId="0" fillId="4" borderId="0" xfId="0" applyFill="1" applyBorder="1" applyAlignment="1">
      <alignment vertical="center" wrapText="1"/>
    </xf>
    <xf numFmtId="3" fontId="0" fillId="4" borderId="0" xfId="0" applyNumberFormat="1" applyFill="1" applyBorder="1" applyAlignment="1">
      <alignment horizontal="left" vertical="center" wrapText="1"/>
    </xf>
    <xf numFmtId="172" fontId="0" fillId="4" borderId="0" xfId="0" applyNumberFormat="1" applyFill="1" applyBorder="1" applyAlignment="1">
      <alignment horizontal="left" vertical="center" wrapText="1"/>
    </xf>
    <xf numFmtId="172" fontId="0" fillId="10" borderId="3" xfId="0" applyNumberFormat="1" applyFill="1" applyBorder="1" applyAlignment="1">
      <alignment horizontal="left" vertical="center" wrapText="1"/>
    </xf>
    <xf numFmtId="0" fontId="18" fillId="0" borderId="3" xfId="1" applyBorder="1" applyAlignment="1">
      <alignment horizontal="left" vertical="center"/>
    </xf>
    <xf numFmtId="173" fontId="0" fillId="4" borderId="0" xfId="0" applyNumberFormat="1" applyFill="1" applyBorder="1" applyAlignment="1">
      <alignment horizontal="center" vertical="center" wrapText="1"/>
    </xf>
    <xf numFmtId="0" fontId="11" fillId="14" borderId="1" xfId="0" applyFont="1" applyFill="1" applyBorder="1" applyAlignment="1"/>
    <xf numFmtId="0" fontId="0" fillId="14" borderId="5" xfId="0" applyFill="1" applyBorder="1"/>
    <xf numFmtId="0" fontId="0" fillId="15" borderId="7" xfId="0" applyFill="1" applyBorder="1" applyAlignment="1">
      <alignment horizontal="center"/>
    </xf>
    <xf numFmtId="0" fontId="18" fillId="4" borderId="0" xfId="1" applyFill="1" applyBorder="1" applyAlignment="1">
      <alignment horizontal="left" vertical="center"/>
    </xf>
    <xf numFmtId="0" fontId="18" fillId="4" borderId="7" xfId="1" applyFill="1" applyBorder="1" applyAlignment="1">
      <alignment horizontal="center" vertical="center"/>
    </xf>
    <xf numFmtId="0" fontId="16" fillId="10" borderId="6" xfId="0" applyFont="1" applyFill="1" applyBorder="1" applyAlignment="1">
      <alignment horizontal="left" vertical="center"/>
    </xf>
    <xf numFmtId="0" fontId="18" fillId="0" borderId="0" xfId="1" applyBorder="1" applyAlignment="1">
      <alignment horizontal="left" vertical="center"/>
    </xf>
    <xf numFmtId="0" fontId="18" fillId="0" borderId="7" xfId="1" applyBorder="1" applyAlignment="1">
      <alignment horizontal="left" vertical="center"/>
    </xf>
    <xf numFmtId="0" fontId="22" fillId="4" borderId="0" xfId="1" applyFont="1" applyFill="1" applyBorder="1" applyAlignment="1">
      <alignment horizontal="left" vertical="center"/>
    </xf>
    <xf numFmtId="0" fontId="18" fillId="0" borderId="9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F5F"/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hyperlink" Target="https://www.amazon.co.jp/ANYCUBIC-3D%E3%83%97%E3%83%AA%E3%83%B3%E3%82%BF%E3%83%BC-%E6%97%A5%E6%9C%AC%E8%AA%9E%E5%8F%96%E6%89%B1%E8%AA%AC%E6%98%8E%E6%9B%B8%E4%BB%98%E5%B1%9E-Titan%E6%8A%BC%E5%87%BA%E6%A9%9F-3DPrinter/dp/B07J5P3SP9/ref=zg_bs_2680372051_1?_encoding=UTF8&amp;psc=1&amp;refRID=C9M2PJSFAQC17MPA1QRE" TargetMode="External"/><Relationship Id="rId12" Type="http://schemas.microsoft.com/office/2007/relationships/hdphoto" Target="../media/hdphoto3.wdp"/><Relationship Id="rId2" Type="http://schemas.openxmlformats.org/officeDocument/2006/relationships/hyperlink" Target="https://www.amazon.co.jp/Comgrow%E3%80%90Ender-3X%E3%80%91-%EF%BC%89ender3x-3D%E3%83%97%E3%83%AA%E3%83%B3%E3%82%BF%E3%83%BCCrealityDIY-%E3%83%97%E3%83%AA%E3%83%B3%E3%82%BF%E3%83%BC%E3%82%AD%E3%83%83%E3%83%88-%E6%97%A5%E6%9C%AC%E8%AA%9E%E7%B5%84%E7%AB%8B%E5%8F%96%E6%89%B1%E8%AA%AC%E6%98%8E%E6%9B%B8%E5%AF%BE%E5%BF%9C/dp/B07FFKXR81/ref=zg_bs_2680372051_3?_encoding=UTF8&amp;psc=1&amp;refRID=C9M2PJSFAQC17MPA1QRE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3.jpeg"/><Relationship Id="rId11" Type="http://schemas.openxmlformats.org/officeDocument/2006/relationships/image" Target="../media/image5.png"/><Relationship Id="rId5" Type="http://schemas.openxmlformats.org/officeDocument/2006/relationships/hyperlink" Target="https://www.amazon.co.jp/%E3%80%90%E6%97%A5%E6%9C%AC%E6%AD%A3%E8%A6%8F%E5%93%81%E3%80%91Original-Prusa-i3-3D%E3%83%97%E3%83%AA%E3%83%B3%E3%82%BF%E3%83%BC-%E6%97%A5%E6%9C%AC%E9%9B%BB%E6%BA%90%E5%AF%BE%E5%BF%9C/dp/B07FTHMPSQ/ref=zg_bs_2680372051_21?_encoding=UTF8&amp;psc=1&amp;refRID=WSY040QBJGTD6RCSZZ21" TargetMode="External"/><Relationship Id="rId10" Type="http://schemas.openxmlformats.org/officeDocument/2006/relationships/hyperlink" Target="https://www.amazon.com/LulzBot-Mini-Desktop-3D-Printer/dp/B07D4QX9NB?SubscriptionId=AKIAIPHVZTVH6LZ5BFZA&amp;tag=hawk-future-20&amp;linkCode=xm2&amp;camp=2025&amp;creative=165953&amp;creativeASIN=B07D4QX9NB&amp;ascsubtag=tomsguide-1243794229398977231-20" TargetMode="External"/><Relationship Id="rId4" Type="http://schemas.microsoft.com/office/2007/relationships/hdphoto" Target="../media/hdphoto1.wdp"/><Relationship Id="rId9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661989</xdr:colOff>
      <xdr:row>0</xdr:row>
      <xdr:rowOff>38100</xdr:rowOff>
    </xdr:from>
    <xdr:to>
      <xdr:col>4</xdr:col>
      <xdr:colOff>1200152</xdr:colOff>
      <xdr:row>0</xdr:row>
      <xdr:rowOff>576263</xdr:rowOff>
    </xdr:to>
    <xdr:pic>
      <xdr:nvPicPr>
        <xdr:cNvPr id="5" name="Picture 4" descr="Image result for 3D printers logo png">
          <a:extLst>
            <a:ext uri="{FF2B5EF4-FFF2-40B4-BE49-F238E27FC236}">
              <a16:creationId xmlns:a16="http://schemas.microsoft.com/office/drawing/2014/main" id="{9BB479CA-485F-41F1-B08C-F81061347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2" y="38100"/>
          <a:ext cx="538163" cy="53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2028825</xdr:colOff>
      <xdr:row>4</xdr:row>
      <xdr:rowOff>271462</xdr:rowOff>
    </xdr:from>
    <xdr:to>
      <xdr:col>2</xdr:col>
      <xdr:colOff>27275</xdr:colOff>
      <xdr:row>4</xdr:row>
      <xdr:rowOff>1614487</xdr:rowOff>
    </xdr:to>
    <xdr:pic>
      <xdr:nvPicPr>
        <xdr:cNvPr id="9" name="Picture 8" descr="https://images-na.ssl-images-amazon.com/images/I/61b04h9rSHL._SL1000_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98E36F-9709-4D59-B490-140D3D110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8900" b="93600" l="10000" r="90000">
                      <a14:foregroundMark x1="28900" y1="8900" x2="38000" y2="9000"/>
                      <a14:foregroundMark x1="63900" y1="87300" x2="66300" y2="87400"/>
                      <a14:foregroundMark x1="73300" y1="93200" x2="76100" y2="936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8667750"/>
          <a:ext cx="134302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2138362</xdr:colOff>
      <xdr:row>5</xdr:row>
      <xdr:rowOff>347662</xdr:rowOff>
    </xdr:from>
    <xdr:to>
      <xdr:col>1</xdr:col>
      <xdr:colOff>1219198</xdr:colOff>
      <xdr:row>5</xdr:row>
      <xdr:rowOff>1562099</xdr:rowOff>
    </xdr:to>
    <xdr:pic>
      <xdr:nvPicPr>
        <xdr:cNvPr id="10" name="Picture 9" descr="Original Prusa i3 MK3S 3D Printer (Kit) [Japan Genuine]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09D186-1FEF-4397-93A7-BB7E3E499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8362" y="10509106"/>
          <a:ext cx="1218333" cy="121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2115110</xdr:colOff>
      <xdr:row>3</xdr:row>
      <xdr:rowOff>920577</xdr:rowOff>
    </xdr:from>
    <xdr:to>
      <xdr:col>1</xdr:col>
      <xdr:colOff>1262776</xdr:colOff>
      <xdr:row>3</xdr:row>
      <xdr:rowOff>2285997</xdr:rowOff>
    </xdr:to>
    <xdr:pic>
      <xdr:nvPicPr>
        <xdr:cNvPr id="11" name="Picture 10" descr="https://images-na.ssl-images-amazon.com/images/I/61LL8jRKJrL._SL1130_.jp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1AC0C5A-222D-4D8E-B80D-AB36DB37F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8537" b="90854" l="9901" r="95380">
                      <a14:foregroundMark x1="48185" y1="57012" x2="39604" y2="22561"/>
                      <a14:foregroundMark x1="39604" y1="22561" x2="73927" y2="44512"/>
                      <a14:foregroundMark x1="73927" y1="44512" x2="50165" y2="76220"/>
                      <a14:foregroundMark x1="50165" y1="76220" x2="41584" y2="73171"/>
                      <a14:foregroundMark x1="42904" y1="58232" x2="15842" y2="32927"/>
                      <a14:foregroundMark x1="15842" y1="32927" x2="57426" y2="25610"/>
                      <a14:foregroundMark x1="57426" y1="25610" x2="19472" y2="26524"/>
                      <a14:foregroundMark x1="19472" y1="26524" x2="37954" y2="65244"/>
                      <a14:foregroundMark x1="37954" y1="65244" x2="31683" y2="57012"/>
                      <a14:foregroundMark x1="90759" y1="14939" x2="89439" y2="25610"/>
                      <a14:foregroundMark x1="89769" y1="11890" x2="90759" y2="23171"/>
                      <a14:foregroundMark x1="24422" y1="90854" x2="64356" y2="89024"/>
                      <a14:foregroundMark x1="64356" y1="89024" x2="71617" y2="89024"/>
                      <a14:foregroundMark x1="66667" y1="29268" x2="66667" y2="29268"/>
                      <a14:foregroundMark x1="92739" y1="12805" x2="92739" y2="12805"/>
                      <a14:foregroundMark x1="93729" y1="12805" x2="93729" y2="12805"/>
                      <a14:foregroundMark x1="92079" y1="17988" x2="92079" y2="17988"/>
                      <a14:foregroundMark x1="94059" y1="17073" x2="94059" y2="17073"/>
                      <a14:foregroundMark x1="94059" y1="17073" x2="94059" y2="17073"/>
                      <a14:foregroundMark x1="95380" y1="15549" x2="95380" y2="15549"/>
                      <a14:foregroundMark x1="61716" y1="34451" x2="76238" y2="3506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110" y="6083688"/>
          <a:ext cx="1258294" cy="136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1227</xdr:colOff>
      <xdr:row>2</xdr:row>
      <xdr:rowOff>1364636</xdr:rowOff>
    </xdr:from>
    <xdr:to>
      <xdr:col>2</xdr:col>
      <xdr:colOff>53794</xdr:colOff>
      <xdr:row>2</xdr:row>
      <xdr:rowOff>2742640</xdr:rowOff>
    </xdr:to>
    <xdr:pic>
      <xdr:nvPicPr>
        <xdr:cNvPr id="12" name="Picture 11" descr="https://images-na.ssl-images-amazon.com/images/I/81sNcfyxyqL._SL1500_.jp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DD61A02-257C-429E-B7BA-E65B4B44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7583" b="91943" l="10000" r="90000">
                      <a14:foregroundMark x1="70952" y1="25592" x2="69524" y2="21090"/>
                      <a14:foregroundMark x1="51429" y1="51659" x2="59286" y2="77962"/>
                      <a14:foregroundMark x1="59286" y1="77962" x2="45952" y2="71090"/>
                      <a14:foregroundMark x1="34286" y1="75355" x2="61905" y2="77962"/>
                      <a14:foregroundMark x1="61905" y1="77962" x2="66429" y2="82938"/>
                      <a14:foregroundMark x1="37857" y1="52607" x2="63810" y2="53318"/>
                      <a14:foregroundMark x1="34762" y1="66588" x2="58333" y2="63507"/>
                      <a14:foregroundMark x1="65238" y1="60190" x2="71429" y2="59716"/>
                      <a14:foregroundMark x1="60714" y1="61848" x2="57381" y2="62085"/>
                      <a14:foregroundMark x1="62857" y1="61374" x2="55000" y2="60664"/>
                      <a14:foregroundMark x1="56346" y1="27627" x2="56672" y2="26743"/>
                      <a14:foregroundMark x1="60952" y1="61374" x2="60714" y2="62796"/>
                      <a14:foregroundMark x1="70761" y1="14804" x2="80952" y2="13033"/>
                      <a14:foregroundMark x1="67875" y1="17503" x2="84600" y2="21591"/>
                      <a14:foregroundMark x1="85084" y1="21436" x2="70599" y2="14956"/>
                      <a14:foregroundMark x1="68577" y1="11719" x2="69524" y2="11374"/>
                      <a14:foregroundMark x1="40000" y1="56635" x2="34048" y2="58057"/>
                      <a14:foregroundMark x1="35238" y1="65166" x2="44286" y2="61137"/>
                      <a14:foregroundMark x1="23810" y1="91943" x2="34286" y2="91943"/>
                      <a14:foregroundMark x1="76667" y1="49052" x2="76667" y2="65877"/>
                      <a14:backgroundMark x1="56190" y1="12085" x2="66667" y2="5213"/>
                      <a14:backgroundMark x1="63095" y1="7583" x2="65238" y2="9005"/>
                      <a14:backgroundMark x1="65238" y1="9005" x2="57381" y2="16351"/>
                      <a14:backgroundMark x1="57857" y1="17536" x2="47619" y2="22512"/>
                      <a14:backgroundMark x1="58571" y1="14692" x2="55952" y2="18720"/>
                      <a14:backgroundMark x1="58333" y1="34834" x2="67381" y2="34834"/>
                      <a14:backgroundMark x1="55476" y1="33175" x2="59762" y2="34360"/>
                      <a14:backgroundMark x1="56905" y1="31754" x2="55238" y2="24408"/>
                      <a14:backgroundMark x1="55238" y1="30332" x2="57381" y2="24408"/>
                      <a14:backgroundMark x1="56905" y1="27962" x2="55000" y2="34123"/>
                      <a14:backgroundMark x1="52143" y1="31280" x2="55000" y2="26540"/>
                      <a14:backgroundMark x1="51905" y1="31517" x2="53571" y2="34834"/>
                      <a14:backgroundMark x1="53571" y1="32938" x2="46429" y2="34834"/>
                      <a14:backgroundMark x1="86905" y1="20853" x2="87619" y2="2298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886" y="2169931"/>
          <a:ext cx="1373079" cy="1378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204787</xdr:colOff>
      <xdr:row>0</xdr:row>
      <xdr:rowOff>14287</xdr:rowOff>
    </xdr:from>
    <xdr:to>
      <xdr:col>5</xdr:col>
      <xdr:colOff>714375</xdr:colOff>
      <xdr:row>0</xdr:row>
      <xdr:rowOff>523875</xdr:rowOff>
    </xdr:to>
    <xdr:pic>
      <xdr:nvPicPr>
        <xdr:cNvPr id="5" name="Picture 4" descr="Image result for 3D printing Png">
          <a:extLst>
            <a:ext uri="{FF2B5EF4-FFF2-40B4-BE49-F238E27FC236}">
              <a16:creationId xmlns:a16="http://schemas.microsoft.com/office/drawing/2014/main" id="{C119B93C-7745-4BBB-8D47-369384B2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3088" y="14287"/>
          <a:ext cx="509588" cy="50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75646</xdr:rowOff>
    </xdr:from>
    <xdr:to>
      <xdr:col>2</xdr:col>
      <xdr:colOff>338136</xdr:colOff>
      <xdr:row>0</xdr:row>
      <xdr:rowOff>347661</xdr:rowOff>
    </xdr:to>
    <xdr:pic>
      <xdr:nvPicPr>
        <xdr:cNvPr id="3" name="Picture 2" descr="Image result for filament png">
          <a:extLst>
            <a:ext uri="{FF2B5EF4-FFF2-40B4-BE49-F238E27FC236}">
              <a16:creationId xmlns:a16="http://schemas.microsoft.com/office/drawing/2014/main" id="{3ECBE170-52BA-421B-B4A4-D0C023FF5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5646"/>
          <a:ext cx="271461" cy="272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223837</xdr:colOff>
      <xdr:row>0</xdr:row>
      <xdr:rowOff>85724</xdr:rowOff>
    </xdr:from>
    <xdr:to>
      <xdr:col>2</xdr:col>
      <xdr:colOff>533401</xdr:colOff>
      <xdr:row>0</xdr:row>
      <xdr:rowOff>395288</xdr:rowOff>
    </xdr:to>
    <xdr:pic>
      <xdr:nvPicPr>
        <xdr:cNvPr id="2" name="Picture 1" descr="http://cdn.onlinewebfonts.com/svg/img_353628.png">
          <a:extLst>
            <a:ext uri="{FF2B5EF4-FFF2-40B4-BE49-F238E27FC236}">
              <a16:creationId xmlns:a16="http://schemas.microsoft.com/office/drawing/2014/main" id="{31EC72BB-9588-4AC2-9316-1CA7BE8D2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2262" y="85724"/>
          <a:ext cx="309564" cy="309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.docs.live.net/b98bb2bfb077fcb9/Documents/Ender%203X%20JP%20Amazon" TargetMode="External"/><Relationship Id="rId2" Type="http://schemas.openxmlformats.org/officeDocument/2006/relationships/hyperlink" Target="https://www.amazon.co.jp/ANYCUBIC-3D%E3%83%97%E3%83%AA%E3%83%B3%E3%82%BF%E3%83%BC-%E6%97%A5%E6%9C%AC%E8%AA%9E%E5%8F%96%E6%89%B1%E8%AA%AC%E6%98%8E%E6%9B%B8%E4%BB%98%E5%B1%9E-Titan%E6%8A%BC%E5%87%BA%E6%A9%9F-3DPrinter/dp/B07J5P3SP9/ref=zg_bs_2680372051_1?_encoding=UTF8&amp;psc=1&amp;refRID=C9M2PJSFAQC17MPA1QRE" TargetMode="External"/><Relationship Id="rId1" Type="http://schemas.openxmlformats.org/officeDocument/2006/relationships/hyperlink" Target="https://www.amazon.com/LulzBot-Mini-Desktop-3D-Printer/dp/B07D4QX9NB?SubscriptionId=AKIAIPHVZTVH6LZ5BFZA&amp;tag=hawk-future-20&amp;linkCode=xm2&amp;camp=2025&amp;creative=165953&amp;creativeASIN=B07D4QX9NB&amp;ascsubtag=tomsguide-1243794229398977231-2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jp/%E3%80%90%E6%97%A5%E6%9C%AC%E6%AD%A3%E8%A6%8F%E5%93%81%E3%80%91Original-Prusa-i3-3D%E3%83%97%E3%83%AA%E3%83%B3%E3%82%BF%E3%83%BC-%E6%97%A5%E6%9C%AC%E9%9B%BB%E6%BA%90%E5%AF%BE%E5%BF%9C/dp/B07FTHMPSQ/ref=zg_bs_2680372051_21?_encoding=UTF8&amp;psc=1&amp;refRID=WSY040QBJGTD6RCSZZ2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jp/Ehdis-1%E5%80%8B-%E3%82%AD%E3%83%A3%E3%83%83%E3%83%97%E4%BB%98%E3%81%8D-%E3%82%A2%E3%83%AB%E3%83%9F%E3%83%8F%E3%83%B3%E3%83%89%E3%83%AB%E3%83%9B%E3%83%93%E3%83%BC%E3%82%AF%E3%83%A9%E3%83%95%E3%83%88%E3%83%A6%E3%83%BC%E3%83%86%E3%82%A3%E3%83%AA%E3%83%86%E3%82%A3%E3%83%8A%E3%82%A4%E3%83%95-30%E5%BA%A6%E3%82%A2%E3%83%BC%E3%83%88%E3%83%8A%E3%82%A4%E3%83%95%E3%81%AE%E6%9F%84-%E3%83%93%E3%83%8B%E3%83%BC%E3%83%AB%E3%83%95%E3%82%A3%E3%83%AB%E3%83%A0%E3%80%81%E7%B4%99%E3%80%81%E5%B8%83%E5%9C%B0%E3%82%92%E6%BB%91%E3%82%89%E3%81%8B%E3%81%AA%E3%81%AB%E5%88%87%E6%96%AD%E3%81%99%E3%82%8B-%E3%83%8E%E3%83%B3%E3%82%B9%E3%83%AA%E3%83%83%E3%83%97%E3%82%B0%E3%83%AA%E3%83%83%E3%83%97%E4%BB%98%E3%81%8D-%E5%BD%AB%E5%88%BB%E5%88%80/dp/B01ICXZK8I/ref=pd_sbs_60_2/358-2344955-8035724?_encoding=UTF8&amp;pd_rd_i=B01ICXZK8I&amp;pd_rd_r=0f3b84b2-a7a2-11e9-9d3d-f5a036208a68&amp;pd_rd_w=DEUIq&amp;pd_rd_wg=r9gap&amp;pf_rd_p=ad2ea29d-ea11-483c-9db2-6b5875bb9b73&amp;pf_rd_r=V7E1C1P269TN5J3D7EFS&amp;psc=1&amp;refRID=V7E1C1P269TN5J3D7EFS" TargetMode="External"/><Relationship Id="rId2" Type="http://schemas.openxmlformats.org/officeDocument/2006/relationships/hyperlink" Target="https://www.amazon.co.jp/gp/product/B01MUCBIIT/ref=ox_sc_act_title_2?smid=A3CR835WECQ5WE&amp;psc=1" TargetMode="External"/><Relationship Id="rId1" Type="http://schemas.openxmlformats.org/officeDocument/2006/relationships/hyperlink" Target="https://www.amazon.co.jp/DOLITY-2pcs-3D%E3%83%97%E3%83%AA%E3%83%B3%E3%82%BF%E7%94%A8-%E3%82%B9%E3%82%AF%E3%83%AC%E3%83%BC%E3%83%91%E3%83%BC-%E5%8F%96%E3%82%8A%E5%A4%96%E3%81%97%E5%B7%A5%E5%85%B7/dp/B07NZ44YCJ/ref=sr_1_2?__mk_ja_JP=%E3%82%AB%E3%82%BF%E3%82%AB%E3%83%8A&amp;keywords=3+d%E3%83%97%E3%83%AA%E3%83%B3%E3%82%BF%E3%83%BC%E3%83%84%E3%83%BC%E3%83%AB&amp;qid=1563263565&amp;s=industrial&amp;sr=1-2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amazon.co.jp/%E3%82%AC%E3%83%AC%E3%83%BC%E3%82%B8%E3%83%BB%E3%82%BC%E3%83%AD-%E8%80%90%E6%B0%B4%E3%82%B5%E3%83%B3%E3%83%89%E3%83%9A%E3%83%BC%E3%83%91%E3%83%BC10%E6%9E%9A-%E3%82%B5%E3%82%A4%E3%82%BA9-2%C3%9723cm-2000%E3%80%815%E7%A8%AE%E9%A1%9E%E5%90%842%E6%9E%9A-GZTL33/dp/B079Y1J5VZ/ref=sr_1_5?keywords=%E3%82%B5%E3%83%B3%E3%83%89%E3%83%9A%E3%83%BC%E3%83%91%E3%83%BC&amp;qid=1563266072&amp;s=automotive&amp;sr=1-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2784-6CA8-4972-AD7B-DEF84FA5751A}">
  <sheetPr codeName="Sheet4"/>
  <dimension ref="A1:H10"/>
  <sheetViews>
    <sheetView tabSelected="1" topLeftCell="A5" zoomScale="110" zoomScaleNormal="110" workbookViewId="0">
      <selection activeCell="I3" sqref="I3"/>
    </sheetView>
  </sheetViews>
  <sheetFormatPr defaultRowHeight="14.25" x14ac:dyDescent="0.45"/>
  <cols>
    <col min="1" max="1" width="21.46484375" style="1" bestFit="1" customWidth="1"/>
    <col min="2" max="2" width="18.46484375" customWidth="1"/>
    <col min="3" max="3" width="22.3984375" customWidth="1"/>
    <col min="4" max="4" width="21.33203125" customWidth="1"/>
    <col min="5" max="5" width="45.46484375" customWidth="1"/>
    <col min="6" max="6" width="9.6640625" bestFit="1" customWidth="1"/>
    <col min="7" max="7" width="18" bestFit="1" customWidth="1"/>
  </cols>
  <sheetData>
    <row r="1" spans="1:8" ht="47.25" x14ac:dyDescent="1.5">
      <c r="A1" s="63"/>
      <c r="B1" s="64" t="s">
        <v>23</v>
      </c>
      <c r="C1" s="65"/>
      <c r="D1" s="77" t="s">
        <v>62</v>
      </c>
      <c r="E1" s="66"/>
      <c r="F1" s="67"/>
      <c r="G1" s="78"/>
      <c r="H1" s="2"/>
    </row>
    <row r="2" spans="1:8" s="1" customFormat="1" ht="16.149999999999999" x14ac:dyDescent="0.55000000000000004">
      <c r="A2" s="68" t="s">
        <v>54</v>
      </c>
      <c r="B2" s="69" t="s">
        <v>71</v>
      </c>
      <c r="C2" s="69" t="s">
        <v>15</v>
      </c>
      <c r="D2" s="69" t="s">
        <v>16</v>
      </c>
      <c r="E2" s="69" t="s">
        <v>55</v>
      </c>
      <c r="F2" s="69" t="s">
        <v>5</v>
      </c>
      <c r="G2" s="79" t="s">
        <v>30</v>
      </c>
    </row>
    <row r="3" spans="1:8" s="13" customFormat="1" ht="343.25" customHeight="1" x14ac:dyDescent="0.45">
      <c r="A3" s="70" t="s">
        <v>72</v>
      </c>
      <c r="B3" s="80"/>
      <c r="C3" s="29" t="s">
        <v>56</v>
      </c>
      <c r="D3" s="71" t="s">
        <v>58</v>
      </c>
      <c r="E3" s="72" t="s">
        <v>57</v>
      </c>
      <c r="F3" s="76">
        <v>158895</v>
      </c>
      <c r="G3" s="81" t="s">
        <v>74</v>
      </c>
    </row>
    <row r="4" spans="1:8" s="14" customFormat="1" ht="254.65" customHeight="1" x14ac:dyDescent="0.45">
      <c r="A4" s="82" t="s">
        <v>73</v>
      </c>
      <c r="B4" s="83"/>
      <c r="C4" s="24" t="s">
        <v>60</v>
      </c>
      <c r="D4" s="24" t="s">
        <v>61</v>
      </c>
      <c r="E4" s="24" t="s">
        <v>59</v>
      </c>
      <c r="F4" s="59">
        <v>40000</v>
      </c>
      <c r="G4" s="84" t="s">
        <v>76</v>
      </c>
    </row>
    <row r="5" spans="1:8" ht="138.75" customHeight="1" x14ac:dyDescent="0.45">
      <c r="A5" s="28" t="s">
        <v>70</v>
      </c>
      <c r="B5" s="85"/>
      <c r="C5" s="29" t="s">
        <v>64</v>
      </c>
      <c r="D5" s="29" t="s">
        <v>65</v>
      </c>
      <c r="E5" s="73" t="s">
        <v>63</v>
      </c>
      <c r="F5" s="60">
        <v>26663</v>
      </c>
      <c r="G5" s="81" t="s">
        <v>75</v>
      </c>
    </row>
    <row r="6" spans="1:8" ht="165.4" customHeight="1" x14ac:dyDescent="0.45">
      <c r="A6" s="31" t="s">
        <v>69</v>
      </c>
      <c r="B6" s="75"/>
      <c r="C6" s="32" t="s">
        <v>66</v>
      </c>
      <c r="D6" s="32" t="s">
        <v>67</v>
      </c>
      <c r="E6" s="74" t="s">
        <v>68</v>
      </c>
      <c r="F6" s="58">
        <v>99800</v>
      </c>
      <c r="G6" s="86" t="s">
        <v>77</v>
      </c>
    </row>
    <row r="10" spans="1:8" x14ac:dyDescent="0.45">
      <c r="F10" s="9"/>
    </row>
  </sheetData>
  <hyperlinks>
    <hyperlink ref="G3" r:id="rId1" xr:uid="{C6F3310C-76EF-491F-ACB4-89A542E70EB7}"/>
    <hyperlink ref="G4" r:id="rId2" xr:uid="{B823C8BE-4511-41B4-B905-7E8FC0D4466B}"/>
    <hyperlink ref="G5" r:id="rId3" xr:uid="{8168A28E-3F21-43B9-BAAE-EC288228A63C}"/>
    <hyperlink ref="G6" r:id="rId4" xr:uid="{1370DBDE-61C1-4816-8206-DAE399BA14E5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E4E5-8B74-4269-B382-7EDE39CBB820}">
  <sheetPr codeName="Sheet1"/>
  <dimension ref="A1:I10"/>
  <sheetViews>
    <sheetView topLeftCell="A4" workbookViewId="0">
      <selection activeCell="A5" sqref="A5"/>
    </sheetView>
  </sheetViews>
  <sheetFormatPr defaultRowHeight="14.25" x14ac:dyDescent="0.45"/>
  <cols>
    <col min="1" max="1" width="27.73046875" style="1" bestFit="1" customWidth="1"/>
    <col min="2" max="2" width="13.06640625" customWidth="1"/>
    <col min="3" max="3" width="14.73046875" customWidth="1"/>
    <col min="4" max="4" width="18.265625" customWidth="1"/>
    <col min="5" max="5" width="13.6640625" bestFit="1" customWidth="1"/>
    <col min="6" max="6" width="22.796875" customWidth="1"/>
    <col min="7" max="7" width="10.6640625" bestFit="1" customWidth="1"/>
  </cols>
  <sheetData>
    <row r="1" spans="1:9" ht="46.15" x14ac:dyDescent="1.35">
      <c r="A1" s="15"/>
      <c r="B1" s="16" t="s">
        <v>20</v>
      </c>
      <c r="C1" s="16"/>
      <c r="D1" s="17"/>
      <c r="E1" s="17"/>
      <c r="F1" s="18"/>
      <c r="G1" s="19"/>
      <c r="H1" s="2"/>
      <c r="I1" s="2"/>
    </row>
    <row r="2" spans="1:9" s="1" customFormat="1" ht="16.149999999999999" x14ac:dyDescent="0.55000000000000004">
      <c r="A2" s="20" t="s">
        <v>0</v>
      </c>
      <c r="B2" s="21" t="s">
        <v>12</v>
      </c>
      <c r="C2" s="21" t="s">
        <v>15</v>
      </c>
      <c r="D2" s="21" t="s">
        <v>16</v>
      </c>
      <c r="E2" s="21" t="s">
        <v>46</v>
      </c>
      <c r="F2" s="21" t="s">
        <v>1</v>
      </c>
      <c r="G2" s="22" t="s">
        <v>17</v>
      </c>
    </row>
    <row r="3" spans="1:9" s="13" customFormat="1" ht="145.9" customHeight="1" x14ac:dyDescent="0.45">
      <c r="A3" s="23" t="s">
        <v>2</v>
      </c>
      <c r="B3" s="34" t="s">
        <v>13</v>
      </c>
      <c r="C3" s="24" t="s">
        <v>22</v>
      </c>
      <c r="D3" s="25" t="s">
        <v>21</v>
      </c>
      <c r="E3" s="26" t="s">
        <v>18</v>
      </c>
      <c r="F3" s="27" t="s">
        <v>19</v>
      </c>
      <c r="G3" s="45">
        <f>30700</f>
        <v>30700</v>
      </c>
    </row>
    <row r="4" spans="1:9" s="14" customFormat="1" ht="80.650000000000006" customHeight="1" x14ac:dyDescent="0.45">
      <c r="A4" s="62" t="s">
        <v>11</v>
      </c>
      <c r="B4" s="34" t="s">
        <v>14</v>
      </c>
      <c r="C4" s="24" t="s">
        <v>24</v>
      </c>
      <c r="D4" s="24" t="s">
        <v>26</v>
      </c>
      <c r="E4" s="34" t="s">
        <v>25</v>
      </c>
      <c r="F4" s="59">
        <v>0</v>
      </c>
      <c r="G4" s="45">
        <f>5000</f>
        <v>5000</v>
      </c>
    </row>
    <row r="5" spans="1:9" ht="171" x14ac:dyDescent="0.45">
      <c r="A5" s="28" t="s">
        <v>73</v>
      </c>
      <c r="B5" s="30" t="s">
        <v>44</v>
      </c>
      <c r="C5" s="29" t="s">
        <v>45</v>
      </c>
      <c r="D5" s="29" t="s">
        <v>51</v>
      </c>
      <c r="E5" s="60">
        <f>VLOOKUP(A5,'3D-Printers'!A3:F6,6,FALSE)</f>
        <v>40000</v>
      </c>
      <c r="F5" s="60">
        <v>0</v>
      </c>
      <c r="G5" s="46">
        <f>E5</f>
        <v>40000</v>
      </c>
    </row>
    <row r="6" spans="1:9" ht="99.75" x14ac:dyDescent="0.45">
      <c r="A6" s="31" t="s">
        <v>47</v>
      </c>
      <c r="B6" s="33" t="s">
        <v>48</v>
      </c>
      <c r="C6" s="32" t="s">
        <v>49</v>
      </c>
      <c r="D6" s="32" t="s">
        <v>50</v>
      </c>
      <c r="E6" s="58">
        <v>0</v>
      </c>
      <c r="F6" s="58">
        <v>0</v>
      </c>
      <c r="G6" s="61">
        <f>E6+F6</f>
        <v>0</v>
      </c>
    </row>
    <row r="10" spans="1:9" x14ac:dyDescent="0.45">
      <c r="F10" s="9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E9E71F-EEDF-4F71-8800-10EF9BA57A79}">
          <x14:formula1>
            <xm:f>'3D-Printers'!$A$3:$A$6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3A53-1756-4BC2-9F90-C198F3153F3A}">
  <sheetPr codeName="Sheet2"/>
  <dimension ref="A1:F16"/>
  <sheetViews>
    <sheetView workbookViewId="0">
      <selection activeCell="A7" sqref="A7"/>
    </sheetView>
  </sheetViews>
  <sheetFormatPr defaultRowHeight="14.25" x14ac:dyDescent="0.45"/>
  <cols>
    <col min="1" max="1" width="21.796875" bestFit="1" customWidth="1"/>
    <col min="2" max="2" width="23.1328125" customWidth="1"/>
    <col min="5" max="5" width="9.796875" customWidth="1"/>
  </cols>
  <sheetData>
    <row r="1" spans="1:6" ht="33" x14ac:dyDescent="0.95">
      <c r="A1" s="6"/>
      <c r="B1" s="7" t="s">
        <v>6</v>
      </c>
      <c r="C1" s="6"/>
      <c r="D1" s="6"/>
      <c r="E1" s="2"/>
      <c r="F1" s="2"/>
    </row>
    <row r="2" spans="1:6" ht="18.399999999999999" x14ac:dyDescent="0.6">
      <c r="A2" s="8" t="s">
        <v>8</v>
      </c>
      <c r="B2" s="8" t="s">
        <v>30</v>
      </c>
      <c r="C2" s="8" t="s">
        <v>7</v>
      </c>
      <c r="D2" s="8" t="s">
        <v>5</v>
      </c>
    </row>
    <row r="3" spans="1:6" x14ac:dyDescent="0.45">
      <c r="A3" s="11" t="s">
        <v>27</v>
      </c>
      <c r="B3" s="41" t="s">
        <v>33</v>
      </c>
      <c r="C3" s="1">
        <v>1</v>
      </c>
      <c r="D3" s="35">
        <v>2580</v>
      </c>
    </row>
    <row r="4" spans="1:6" x14ac:dyDescent="0.45">
      <c r="A4" s="40" t="s">
        <v>29</v>
      </c>
      <c r="B4" s="43" t="s">
        <v>32</v>
      </c>
      <c r="C4" s="3">
        <v>1</v>
      </c>
      <c r="D4" s="36">
        <v>860</v>
      </c>
    </row>
    <row r="5" spans="1:6" x14ac:dyDescent="0.45">
      <c r="A5" s="11" t="s">
        <v>34</v>
      </c>
      <c r="B5" s="41" t="s">
        <v>35</v>
      </c>
      <c r="C5" s="1">
        <v>1</v>
      </c>
      <c r="D5" s="35">
        <v>545</v>
      </c>
    </row>
    <row r="6" spans="1:6" x14ac:dyDescent="0.45">
      <c r="A6" s="12" t="s">
        <v>36</v>
      </c>
      <c r="B6" s="43" t="s">
        <v>37</v>
      </c>
      <c r="C6" s="3">
        <v>1</v>
      </c>
      <c r="D6" s="36">
        <v>356</v>
      </c>
    </row>
    <row r="7" spans="1:6" x14ac:dyDescent="0.45">
      <c r="C7" s="1"/>
      <c r="D7" s="35">
        <v>0</v>
      </c>
    </row>
    <row r="8" spans="1:6" ht="15" x14ac:dyDescent="0.5">
      <c r="A8" s="4"/>
      <c r="B8" s="4"/>
      <c r="C8" s="3"/>
      <c r="D8" s="36">
        <v>0</v>
      </c>
    </row>
    <row r="9" spans="1:6" x14ac:dyDescent="0.45">
      <c r="C9" s="37"/>
    </row>
    <row r="10" spans="1:6" ht="14.65" x14ac:dyDescent="0.5">
      <c r="C10" s="38" t="s">
        <v>31</v>
      </c>
      <c r="D10" s="39">
        <f>SUM(D3:D8)</f>
        <v>4341</v>
      </c>
    </row>
    <row r="11" spans="1:6" ht="14.65" x14ac:dyDescent="0.5">
      <c r="C11" s="38" t="s">
        <v>28</v>
      </c>
      <c r="D11" s="42">
        <f>D10+D10*0.08</f>
        <v>4688.28</v>
      </c>
    </row>
    <row r="16" spans="1:6" x14ac:dyDescent="0.45">
      <c r="E16" s="11"/>
    </row>
  </sheetData>
  <phoneticPr fontId="19" type="noConversion"/>
  <hyperlinks>
    <hyperlink ref="B4" r:id="rId1" display="https://www.amazon.co.jp/DOLITY-2pcs-3D%E3%83%97%E3%83%AA%E3%83%B3%E3%82%BF%E7%94%A8-%E3%82%B9%E3%82%AF%E3%83%AC%E3%83%BC%E3%83%91%E3%83%BC-%E5%8F%96%E3%82%8A%E5%A4%96%E3%81%97%E5%B7%A5%E5%85%B7/dp/B07NZ44YCJ/ref=sr_1_2?__mk_ja_JP=%E3%82%AB%E3%82%BF%E3%82%AB%E3%83%8A&amp;keywords=3+d%E3%83%97%E3%83%AA%E3%83%B3%E3%82%BF%E3%83%BC%E3%83%84%E3%83%BC%E3%83%AB&amp;qid=1563263565&amp;s=industrial&amp;sr=1-2" xr:uid="{8B8137A1-ECF3-4D2A-BA40-917193293A22}"/>
    <hyperlink ref="B3" r:id="rId2" xr:uid="{B4FEFAFD-33F8-4CA4-8218-39A1782ADBD7}"/>
    <hyperlink ref="B5" r:id="rId3" display="https://www.amazon.co.jp/Ehdis-1%E5%80%8B-%E3%82%AD%E3%83%A3%E3%83%83%E3%83%97%E4%BB%98%E3%81%8D-%E3%82%A2%E3%83%AB%E3%83%9F%E3%83%8F%E3%83%B3%E3%83%89%E3%83%AB%E3%83%9B%E3%83%93%E3%83%BC%E3%82%AF%E3%83%A9%E3%83%95%E3%83%88%E3%83%A6%E3%83%BC%E3%83%86%E3%82%A3%E3%83%AA%E3%83%86%E3%82%A3%E3%83%8A%E3%82%A4%E3%83%95-30%E5%BA%A6%E3%82%A2%E3%83%BC%E3%83%88%E3%83%8A%E3%82%A4%E3%83%95%E3%81%AE%E6%9F%84-%E3%83%93%E3%83%8B%E3%83%BC%E3%83%AB%E3%83%95%E3%82%A3%E3%83%AB%E3%83%A0%E3%80%81%E7%B4%99%E3%80%81%E5%B8%83%E5%9C%B0%E3%82%92%E6%BB%91%E3%82%89%E3%81%8B%E3%81%AA%E3%81%AB%E5%88%87%E6%96%AD%E3%81%99%E3%82%8B-%E3%83%8E%E3%83%B3%E3%82%B9%E3%83%AA%E3%83%83%E3%83%97%E3%82%B0%E3%83%AA%E3%83%83%E3%83%97%E4%BB%98%E3%81%8D-%E5%BD%AB%E5%88%BB%E5%88%80/dp/B01ICXZK8I/ref=pd_sbs_60_2/358-2344955-8035724?_encoding=UTF8&amp;pd_rd_i=B01ICXZK8I&amp;pd_rd_r=0f3b84b2-a7a2-11e9-9d3d-f5a036208a68&amp;pd_rd_w=DEUIq&amp;pd_rd_wg=r9gap&amp;pf_rd_p=ad2ea29d-ea11-483c-9db2-6b5875bb9b73&amp;pf_rd_r=V7E1C1P269TN5J3D7EFS&amp;psc=1&amp;refRID=V7E1C1P269TN5J3D7EFS" xr:uid="{547C3DA6-ABF1-407F-9101-8305AB6868F8}"/>
    <hyperlink ref="B6" r:id="rId4" display="https://www.amazon.co.jp/%E3%82%AC%E3%83%AC%E3%83%BC%E3%82%B8%E3%83%BB%E3%82%BC%E3%83%AD-%E8%80%90%E6%B0%B4%E3%82%B5%E3%83%B3%E3%83%89%E3%83%9A%E3%83%BC%E3%83%91%E3%83%BC10%E6%9E%9A-%E3%82%B5%E3%82%A4%E3%82%BA9-2%C3%9723cm-2000%E3%80%815%E7%A8%AE%E9%A1%9E%E5%90%842%E6%9E%9A-GZTL33/dp/B079Y1J5VZ/ref=sr_1_5?keywords=%E3%82%B5%E3%83%B3%E3%83%89%E3%83%9A%E3%83%BC%E3%83%91%E3%83%BC&amp;qid=1563266072&amp;s=automotive&amp;sr=1-5" xr:uid="{799B1295-701B-45ED-A255-59695DDEFAA1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FA6C-28E9-44C8-A3FF-993E31395EB3}">
  <sheetPr codeName="Sheet3"/>
  <dimension ref="A1:H21"/>
  <sheetViews>
    <sheetView workbookViewId="0">
      <selection activeCell="C18" sqref="C18"/>
    </sheetView>
  </sheetViews>
  <sheetFormatPr defaultRowHeight="14.25" x14ac:dyDescent="0.45"/>
  <cols>
    <col min="1" max="1" width="21.86328125" bestFit="1" customWidth="1"/>
    <col min="2" max="2" width="15.06640625" customWidth="1"/>
    <col min="3" max="3" width="24.86328125" bestFit="1" customWidth="1"/>
    <col min="4" max="4" width="15.73046875" bestFit="1" customWidth="1"/>
    <col min="6" max="6" width="9.06640625" customWidth="1"/>
  </cols>
  <sheetData>
    <row r="1" spans="1:8" ht="36.75" x14ac:dyDescent="1.1499999999999999">
      <c r="A1" s="5"/>
      <c r="B1" s="54" t="s">
        <v>3</v>
      </c>
      <c r="C1" s="5"/>
    </row>
    <row r="2" spans="1:8" ht="16.149999999999999" x14ac:dyDescent="0.55000000000000004">
      <c r="A2" s="50" t="s">
        <v>4</v>
      </c>
      <c r="B2" s="50" t="s">
        <v>42</v>
      </c>
      <c r="C2" s="50" t="s">
        <v>9</v>
      </c>
    </row>
    <row r="3" spans="1:8" x14ac:dyDescent="0.45">
      <c r="A3" s="37" t="s">
        <v>43</v>
      </c>
      <c r="B3" s="37">
        <v>3000</v>
      </c>
      <c r="C3" s="37"/>
    </row>
    <row r="4" spans="1:8" x14ac:dyDescent="0.45">
      <c r="A4" s="47" t="s">
        <v>52</v>
      </c>
      <c r="B4" s="47"/>
      <c r="C4" s="47"/>
    </row>
    <row r="5" spans="1:8" x14ac:dyDescent="0.45">
      <c r="A5" s="37"/>
      <c r="B5" s="37"/>
      <c r="C5" s="37"/>
    </row>
    <row r="6" spans="1:8" x14ac:dyDescent="0.45">
      <c r="A6" s="47"/>
      <c r="B6" s="47"/>
      <c r="C6" s="47"/>
    </row>
    <row r="7" spans="1:8" x14ac:dyDescent="0.45">
      <c r="A7" s="37"/>
      <c r="B7" s="37"/>
      <c r="C7" s="37"/>
    </row>
    <row r="8" spans="1:8" x14ac:dyDescent="0.45">
      <c r="A8" s="47"/>
      <c r="B8" s="47"/>
      <c r="C8" s="47"/>
    </row>
    <row r="9" spans="1:8" x14ac:dyDescent="0.45">
      <c r="A9" s="37"/>
      <c r="B9" s="37"/>
      <c r="C9" s="37"/>
    </row>
    <row r="10" spans="1:8" x14ac:dyDescent="0.45">
      <c r="A10" s="47"/>
      <c r="B10" s="47"/>
      <c r="C10" s="47"/>
    </row>
    <row r="11" spans="1:8" x14ac:dyDescent="0.45">
      <c r="A11" s="37"/>
      <c r="B11" s="37"/>
      <c r="C11" s="37"/>
    </row>
    <row r="12" spans="1:8" x14ac:dyDescent="0.45">
      <c r="A12" s="47"/>
      <c r="B12" s="47"/>
      <c r="C12" s="47"/>
    </row>
    <row r="13" spans="1:8" x14ac:dyDescent="0.45">
      <c r="A13" s="37"/>
      <c r="B13" s="37"/>
      <c r="C13" s="37"/>
    </row>
    <row r="14" spans="1:8" x14ac:dyDescent="0.45">
      <c r="A14" s="55"/>
      <c r="B14" s="55"/>
      <c r="C14" s="47"/>
    </row>
    <row r="15" spans="1:8" ht="14.65" thickBot="1" x14ac:dyDescent="0.5">
      <c r="A15" s="44"/>
      <c r="B15" s="44"/>
    </row>
    <row r="16" spans="1:8" ht="15" thickTop="1" x14ac:dyDescent="0.5">
      <c r="A16" s="44"/>
      <c r="B16" s="51" t="s">
        <v>39</v>
      </c>
      <c r="C16" s="56">
        <f>SUM(C3:C14)</f>
        <v>0</v>
      </c>
      <c r="G16" s="10"/>
      <c r="H16" s="10"/>
    </row>
    <row r="17" spans="1:8" ht="14.65" x14ac:dyDescent="0.5">
      <c r="A17" s="37"/>
      <c r="B17" s="52" t="s">
        <v>10</v>
      </c>
      <c r="C17" s="36">
        <f>Equipment!D10</f>
        <v>4341</v>
      </c>
      <c r="G17" s="2"/>
      <c r="H17" s="2"/>
    </row>
    <row r="18" spans="1:8" ht="14.65" x14ac:dyDescent="0.5">
      <c r="A18" s="37"/>
      <c r="B18" s="53" t="s">
        <v>53</v>
      </c>
      <c r="C18" s="49" t="s">
        <v>47</v>
      </c>
      <c r="G18" s="10"/>
      <c r="H18" s="10"/>
    </row>
    <row r="19" spans="1:8" ht="14.65" x14ac:dyDescent="0.5">
      <c r="B19" s="48" t="s">
        <v>40</v>
      </c>
      <c r="C19" s="36">
        <f>VLOOKUP(C18,Printing!A3:G6,7,FALSE)</f>
        <v>0</v>
      </c>
    </row>
    <row r="20" spans="1:8" ht="14.65" x14ac:dyDescent="0.5">
      <c r="B20" s="53" t="s">
        <v>38</v>
      </c>
      <c r="C20" s="42">
        <f>SUM(C17,C19)</f>
        <v>4341</v>
      </c>
    </row>
    <row r="21" spans="1:8" ht="14.65" x14ac:dyDescent="0.5">
      <c r="A21" s="57" t="s">
        <v>41</v>
      </c>
    </row>
  </sheetData>
  <mergeCells count="2">
    <mergeCell ref="G16:H16"/>
    <mergeCell ref="G18:H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94318F-38C2-4336-AC84-B10803CBBABA}">
          <x14:formula1>
            <xm:f>Printing!$A$3:$A$6</xm:f>
          </x14:formula1>
          <xm:sqref>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3D-Printers</vt:lpstr>
      <vt:lpstr>Printing</vt:lpstr>
      <vt:lpstr>Equipment</vt:lpstr>
      <vt:lpstr>Net Cost</vt:lpstr>
      <vt:lpstr>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Ayala</dc:creator>
  <cp:lastModifiedBy>Javier Ayala</cp:lastModifiedBy>
  <dcterms:created xsi:type="dcterms:W3CDTF">2019-07-16T01:49:57Z</dcterms:created>
  <dcterms:modified xsi:type="dcterms:W3CDTF">2019-07-17T09:09:53Z</dcterms:modified>
</cp:coreProperties>
</file>