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FA984474-1DA9-407C-8848-09662A7FAF1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9" i="5" l="1"/>
  <c r="G90" i="5"/>
  <c r="G91" i="5"/>
  <c r="G86" i="5"/>
  <c r="G87" i="5"/>
  <c r="G88" i="5"/>
  <c r="G113" i="1"/>
  <c r="G112" i="1"/>
  <c r="G125" i="5" l="1"/>
  <c r="G126" i="5" l="1"/>
  <c r="G127" i="5"/>
  <c r="G128" i="5"/>
  <c r="G129" i="5"/>
  <c r="G130" i="5"/>
  <c r="G131" i="5"/>
  <c r="G132" i="5"/>
  <c r="G133" i="5"/>
  <c r="G134" i="5"/>
  <c r="G135" i="5"/>
  <c r="G136" i="5"/>
  <c r="G137" i="5"/>
  <c r="G84" i="1" l="1"/>
  <c r="G147" i="5" l="1"/>
  <c r="G84" i="5"/>
  <c r="G85" i="5"/>
  <c r="G111" i="1"/>
  <c r="G30" i="5" l="1"/>
  <c r="G31" i="5"/>
  <c r="G32" i="5"/>
  <c r="G146" i="5" l="1"/>
  <c r="G145" i="5"/>
  <c r="G124" i="1"/>
  <c r="G125" i="1"/>
  <c r="G126" i="1"/>
  <c r="G38" i="5" l="1"/>
  <c r="G28" i="5" l="1"/>
  <c r="G29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G26" i="5"/>
  <c r="G27" i="5"/>
  <c r="G33" i="5"/>
  <c r="G34" i="5"/>
  <c r="G35" i="5"/>
  <c r="G36" i="5"/>
  <c r="G37" i="5"/>
  <c r="G39" i="5"/>
  <c r="G118" i="1"/>
  <c r="G83" i="5" l="1"/>
  <c r="G81" i="5"/>
  <c r="G80" i="5"/>
  <c r="G82" i="5"/>
  <c r="G79" i="5"/>
  <c r="G123" i="5" l="1"/>
  <c r="G124" i="5"/>
  <c r="G120" i="5"/>
  <c r="G121" i="5"/>
  <c r="G122" i="5"/>
  <c r="G78" i="5"/>
  <c r="G77" i="5"/>
  <c r="G76" i="5"/>
  <c r="G118" i="5"/>
  <c r="G119" i="5"/>
  <c r="G74" i="5" l="1"/>
  <c r="G75" i="5"/>
  <c r="G72" i="5"/>
  <c r="G73" i="5"/>
  <c r="G71" i="5"/>
  <c r="G70" i="5"/>
  <c r="G69" i="5"/>
  <c r="G40" i="5"/>
  <c r="G41" i="5"/>
  <c r="G65" i="5"/>
  <c r="G64" i="5"/>
  <c r="G123" i="1" l="1"/>
  <c r="G109" i="1"/>
  <c r="G110" i="1"/>
  <c r="G108" i="1"/>
  <c r="G117" i="5" l="1"/>
  <c r="G115" i="5"/>
  <c r="G116" i="5"/>
  <c r="G114" i="5"/>
  <c r="G138" i="5" l="1"/>
  <c r="G141" i="5"/>
  <c r="G140" i="5"/>
  <c r="G71" i="1" l="1"/>
  <c r="G72" i="1"/>
  <c r="G73" i="1"/>
  <c r="G74" i="1"/>
  <c r="G75" i="1"/>
  <c r="G76" i="1"/>
  <c r="G77" i="1"/>
  <c r="G78" i="1"/>
  <c r="G53" i="1" l="1"/>
  <c r="G43" i="1"/>
  <c r="G113" i="5" l="1"/>
  <c r="G59" i="5" l="1"/>
</calcChain>
</file>

<file path=xl/sharedStrings.xml><?xml version="1.0" encoding="utf-8"?>
<sst xmlns="http://schemas.openxmlformats.org/spreadsheetml/2006/main" count="1191" uniqueCount="491">
  <si>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</si>
  <si>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</si>
  <si>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</si>
  <si>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</si>
  <si>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</si>
  <si>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</si>
  <si>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</si>
  <si>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</si>
  <si>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</si>
  <si>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</si>
  <si>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</si>
  <si>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</si>
  <si>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</si>
  <si>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</si>
  <si>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</si>
  <si>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</si>
  <si>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</si>
  <si>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</si>
  <si>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</si>
  <si>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</si>
  <si>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</si>
  <si>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</si>
  <si>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</si>
  <si>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</si>
  <si>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</si>
  <si>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</si>
  <si>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</si>
  <si>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</si>
  <si>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</si>
  <si>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</si>
  <si>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</si>
  <si>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</si>
  <si>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</si>
  <si>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</si>
  <si>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</si>
  <si>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</si>
  <si>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</si>
  <si>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</si>
  <si>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</si>
  <si>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</si>
  <si>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</si>
  <si>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</si>
  <si>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</si>
  <si>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</si>
  <si>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</si>
  <si>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</si>
  <si>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</si>
  <si>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</si>
  <si>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</si>
  <si>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</si>
  <si>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</si>
  <si>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</si>
  <si>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</si>
  <si>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</si>
  <si>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</si>
  <si>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</si>
  <si>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</si>
  <si>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</si>
  <si>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</si>
  <si>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</si>
  <si>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</si>
  <si>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</si>
  <si>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</si>
  <si>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</si>
  <si>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</si>
  <si>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</si>
  <si>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</si>
  <si>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</si>
  <si>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</si>
  <si>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</si>
  <si>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</si>
  <si>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</si>
  <si>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</si>
  <si>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</si>
  <si>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</si>
  <si>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</si>
  <si>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</si>
  <si>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</si>
  <si>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Makinami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</si>
  <si>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</si>
  <si>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</si>
  <si>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</si>
  <si>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</si>
  <si>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</si>
  <si>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</si>
  <si>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</si>
  <si>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</si>
  <si>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</si>
  <si>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</si>
  <si>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</si>
  <si>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</si>
  <si>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</si>
  <si>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</si>
  <si>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</si>
  <si>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</si>
  <si>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</si>
  <si>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</si>
  <si>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</si>
  <si>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</si>
  <si>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</si>
  <si>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</si>
  <si>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</si>
  <si>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</si>
  <si>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</si>
  <si>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</si>
  <si>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</si>
  <si>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</si>
  <si>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</si>
  <si>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</si>
  <si>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</si>
  <si>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</si>
  <si>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</si>
  <si>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</si>
  <si>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</si>
  <si>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</si>
  <si>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</si>
  <si>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</si>
  <si>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</si>
  <si>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</si>
  <si>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</si>
  <si>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</si>
  <si>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</si>
  <si>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</si>
  <si>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</si>
  <si>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</si>
  <si>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</si>
  <si>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</si>
  <si>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</si>
  <si>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</si>
  <si>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</si>
  <si>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</si>
  <si>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</si>
  <si>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</si>
  <si>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</si>
  <si>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</si>
  <si>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</si>
  <si>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</si>
  <si>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</si>
  <si>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</si>
  <si>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</si>
  <si>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</si>
  <si>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</si>
  <si>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</si>
  <si>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</si>
  <si>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</si>
  <si>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</si>
  <si>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</si>
  <si>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</si>
  <si>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</si>
  <si>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</si>
  <si>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</si>
  <si>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</si>
  <si>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</si>
  <si>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</si>
  <si>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</si>
  <si>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</si>
  <si>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</si>
  <si>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</si>
  <si>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</si>
  <si>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</si>
  <si>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</si>
  <si>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</si>
  <si>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</si>
  <si>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</si>
  <si>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</si>
  <si>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</si>
  <si>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</si>
  <si>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</si>
  <si>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</si>
  <si>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</si>
  <si>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</si>
  <si>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</si>
  <si>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</si>
  <si>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</si>
  <si>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</si>
  <si>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</si>
  <si>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</si>
  <si>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</si>
  <si>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</si>
  <si>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</si>
  <si>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</si>
  <si>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</si>
  <si>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</si>
  <si>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</si>
  <si>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</si>
  <si>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</si>
  <si>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</si>
  <si>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</si>
  <si>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</si>
  <si>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</si>
  <si>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</si>
  <si>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</si>
  <si>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</si>
  <si>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</si>
  <si>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</si>
  <si>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</si>
  <si>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</si>
  <si>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</si>
  <si>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</si>
  <si>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</si>
  <si>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</si>
  <si>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</si>
  <si>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</si>
  <si>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</si>
  <si>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</si>
  <si>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</si>
  <si>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</si>
  <si>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</si>
  <si>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</si>
  <si>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</si>
  <si>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</si>
  <si>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</si>
  <si>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</si>
  <si>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</si>
  <si>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</si>
  <si>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</si>
  <si>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</si>
  <si>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</si>
  <si>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</si>
  <si>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</si>
  <si>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</si>
  <si>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</si>
  <si>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</si>
  <si>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</si>
  <si>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</si>
  <si>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</si>
  <si>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</si>
  <si>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</si>
  <si>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</si>
  <si>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</si>
  <si>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</si>
  <si>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</si>
  <si>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</si>
  <si>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</si>
  <si>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</si>
  <si>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</si>
  <si>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</si>
  <si>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</si>
  <si>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</si>
  <si>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</si>
  <si>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</si>
  <si>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</si>
  <si>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</si>
  <si>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</si>
  <si>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</si>
  <si>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</si>
  <si>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</si>
  <si>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</si>
  <si>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</si>
  <si>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</si>
  <si>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</si>
  <si>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</si>
  <si>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</si>
  <si>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</si>
  <si>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</si>
  <si>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</si>
  <si>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</si>
  <si>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</si>
  <si>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</si>
  <si>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</si>
  <si>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</si>
  <si>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</si>
  <si>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</si>
  <si>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</si>
  <si>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</si>
  <si>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</si>
  <si>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</si>
  <si>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</si>
  <si>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</si>
  <si>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</si>
  <si>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</si>
  <si>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</si>
  <si>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</si>
  <si>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</si>
  <si>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</si>
  <si>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</si>
  <si>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</si>
  <si>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</si>
  <si>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</si>
  <si>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</si>
  <si>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</si>
  <si>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</si>
  <si>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</si>
  <si>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</si>
  <si>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</si>
  <si>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</si>
  <si>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</si>
  <si>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</si>
  <si>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</si>
  <si>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</si>
  <si>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</si>
  <si>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</si>
  <si>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</si>
  <si>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</si>
  <si>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</si>
  <si>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</si>
  <si>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</si>
  <si>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</si>
  <si>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</si>
  <si>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</si>
  <si>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</si>
  <si>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</si>
  <si>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</si>
  <si>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</si>
  <si>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</si>
  <si>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</si>
  <si>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</si>
  <si>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</si>
  <si>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</si>
  <si>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</si>
  <si>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</si>
  <si>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</si>
  <si>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</si>
  <si>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</si>
  <si>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</si>
  <si>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</si>
  <si>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</si>
  <si>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</si>
  <si>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</si>
  <si>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</si>
  <si>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</si>
  <si>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</si>
  <si>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</si>
  <si>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</si>
  <si>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</si>
  <si>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</si>
  <si>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</si>
  <si>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</si>
  <si>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</si>
  <si>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</si>
  <si>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</si>
  <si>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</si>
  <si>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</si>
  <si>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</si>
  <si>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</si>
  <si>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</si>
  <si>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</si>
  <si>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</si>
  <si>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</si>
  <si>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</si>
  <si>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</si>
  <si>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</si>
  <si>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</si>
  <si>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</si>
  <si>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</si>
  <si>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</si>
  <si>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</si>
  <si>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</si>
  <si>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</si>
  <si>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</si>
  <si>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</si>
  <si>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</si>
  <si>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</si>
  <si>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</si>
  <si>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</si>
  <si>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</si>
  <si>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</si>
  <si>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</si>
  <si>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</si>
  <si>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</si>
  <si>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</si>
  <si>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</si>
  <si>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</si>
  <si>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</si>
  <si>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</si>
  <si>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</si>
  <si>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</si>
  <si>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</si>
  <si>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</si>
  <si>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</si>
  <si>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</si>
  <si>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</si>
  <si>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</si>
  <si>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</si>
  <si>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</si>
  <si>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</si>
  <si>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</si>
  <si>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</si>
  <si>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</si>
  <si>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</si>
  <si>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</si>
  <si>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</si>
  <si>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</si>
  <si>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</si>
  <si>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</si>
  <si>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</si>
  <si>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</si>
  <si>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</si>
  <si>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</si>
  <si>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</si>
  <si>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</si>
  <si>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</si>
  <si>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</si>
  <si>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</si>
  <si>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</si>
  <si>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</si>
  <si>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</si>
  <si>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</si>
  <si>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</si>
  <si>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</si>
  <si>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</si>
  <si>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</si>
  <si>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</si>
  <si>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</si>
  <si>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</si>
  <si>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</si>
  <si>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</si>
  <si>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</si>
  <si>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</si>
  <si>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</si>
  <si>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</si>
  <si>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</si>
  <si>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</si>
  <si>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</si>
  <si>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</si>
  <si>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</si>
  <si>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</si>
  <si>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</si>
  <si>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</si>
  <si>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</si>
  <si>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</si>
  <si>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</si>
  <si>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</si>
  <si>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</si>
  <si>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</si>
  <si>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</si>
  <si>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</si>
  <si>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</si>
  <si>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Southampton, Sheffield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</si>
  <si>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</si>
  <si>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</si>
  <si>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</si>
  <si>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</si>
  <si>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</si>
  <si>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</si>
  <si>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</si>
  <si>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</si>
  <si>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</si>
  <si>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Aulick, Bush, Charles Ausburne, Fletcher, Foote, Hazelwood, Jenkins, Nicholas, Radford, Spence, Thatcher, Kimberly, Mullany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</si>
  <si>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</si>
  <si>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</si>
  <si>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</si>
  <si>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</si>
  <si>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</si>
  <si>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</si>
  <si>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</si>
  <si>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</si>
  <si>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</si>
  <si>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</si>
  <si>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</si>
  <si>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</si>
  <si>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</si>
  <si>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</si>
  <si>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</si>
  <si>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</si>
  <si>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</si>
  <si>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</si>
  <si>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</si>
  <si>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</si>
  <si>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</si>
  <si>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</si>
  <si>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</si>
  <si>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</si>
  <si>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</si>
  <si>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</si>
  <si>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</si>
  <si>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</si>
  <si>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</si>
  <si>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</si>
  <si>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</si>
  <si>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</si>
  <si>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</si>
  <si>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</si>
  <si>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</si>
  <si>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</si>
  <si>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</si>
  <si>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 xml:space="preserve">
随伴之翼 (2 Fighters)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</si>
  <si>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</si>
  <si>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</si>
  <si>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</si>
  <si>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</si>
  <si>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</si>
  <si>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</si>
  <si>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</si>
  <si>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</si>
  <si>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</si>
  <si>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变迁的记忆</t>
  </si>
  <si>
    <t>Giulio Cesare, Conte di Cavour</t>
  </si>
  <si>
    <t>撒丁的威压 Big</t>
  </si>
  <si>
    <t>Giulio Cesare</t>
  </si>
  <si>
    <t>撒丁的威压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</si>
</sst>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777777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6" totalsRowShown="0" headerRowDxfId="15">
  <autoFilter ref="A1:O126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47" totalsRowShown="0" headerRowDxfId="7">
  <autoFilter ref="A1:O147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7"/>
  <sheetViews>
    <sheetView topLeftCell="A87" workbookViewId="0">
      <selection activeCell="M108" sqref="M108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186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190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438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436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189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132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352</v>
      </c>
      <c r="C11" t="s">
        <v>353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188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131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130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129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128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127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187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435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437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351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126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126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125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125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124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123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80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122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121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121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120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120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416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354</v>
      </c>
      <c r="C43" t="s">
        <v>355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90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91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119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119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119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119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439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78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356</v>
      </c>
      <c r="C53" t="s">
        <v>357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372</v>
      </c>
      <c r="C54" t="s">
        <v>373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372</v>
      </c>
      <c r="C55" t="s">
        <v>373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429</v>
      </c>
      <c r="C56" t="s">
        <v>430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429</v>
      </c>
      <c r="C57" t="s">
        <v>430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431</v>
      </c>
      <c r="C58" t="s">
        <v>432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79</v>
      </c>
      <c r="B59" s="3" t="s">
        <v>81</v>
      </c>
      <c r="C59" s="3" t="s">
        <v>82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79</v>
      </c>
      <c r="B60" t="s">
        <v>83</v>
      </c>
      <c r="C60" t="s">
        <v>191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79</v>
      </c>
      <c r="B61" t="s">
        <v>84</v>
      </c>
      <c r="C61" t="s">
        <v>85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79</v>
      </c>
      <c r="B62" t="s">
        <v>87</v>
      </c>
      <c r="C62" t="s">
        <v>86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79</v>
      </c>
      <c r="B63" s="3" t="s">
        <v>88</v>
      </c>
      <c r="C63" s="3" t="s">
        <v>192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79</v>
      </c>
      <c r="B64" t="s">
        <v>89</v>
      </c>
      <c r="C64" t="s">
        <v>92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79</v>
      </c>
      <c r="B65" t="s">
        <v>93</v>
      </c>
      <c r="C65" t="s">
        <v>335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79</v>
      </c>
      <c r="B66" t="s">
        <v>118</v>
      </c>
      <c r="C66" t="s">
        <v>94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79</v>
      </c>
      <c r="B67" s="3" t="s">
        <v>95</v>
      </c>
      <c r="C67" s="3" t="s">
        <v>468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79</v>
      </c>
      <c r="B68" t="s">
        <v>96</v>
      </c>
      <c r="C68" t="s">
        <v>97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79</v>
      </c>
      <c r="B69" t="s">
        <v>98</v>
      </c>
      <c r="C69" t="s">
        <v>467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79</v>
      </c>
      <c r="B70" t="s">
        <v>117</v>
      </c>
      <c r="C70" t="s">
        <v>99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79</v>
      </c>
      <c r="B71" t="s">
        <v>116</v>
      </c>
      <c r="C71" t="s">
        <v>100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79</v>
      </c>
      <c r="B72" t="s">
        <v>115</v>
      </c>
      <c r="C72" t="s">
        <v>101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79</v>
      </c>
      <c r="B73" t="s">
        <v>135</v>
      </c>
      <c r="C73" t="s">
        <v>102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79</v>
      </c>
      <c r="B74" t="s">
        <v>103</v>
      </c>
      <c r="C74" t="s">
        <v>194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79</v>
      </c>
      <c r="B75" t="s">
        <v>104</v>
      </c>
      <c r="C75" t="s">
        <v>105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79</v>
      </c>
      <c r="B76" t="s">
        <v>423</v>
      </c>
      <c r="C76" t="s">
        <v>428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79</v>
      </c>
      <c r="B77" t="s">
        <v>106</v>
      </c>
      <c r="C77" t="s">
        <v>107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79</v>
      </c>
      <c r="B78" t="s">
        <v>108</v>
      </c>
      <c r="C78" t="s">
        <v>193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79</v>
      </c>
      <c r="B79" t="s">
        <v>114</v>
      </c>
      <c r="C79" t="s">
        <v>109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79</v>
      </c>
      <c r="B80" t="s">
        <v>110</v>
      </c>
      <c r="C80" t="s">
        <v>111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79</v>
      </c>
      <c r="B81" t="s">
        <v>112</v>
      </c>
      <c r="C81" t="s">
        <v>113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79</v>
      </c>
      <c r="B82" t="s">
        <v>369</v>
      </c>
      <c r="C82" t="s">
        <v>336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79</v>
      </c>
      <c r="B83" t="s">
        <v>337</v>
      </c>
      <c r="C83" t="s">
        <v>338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79</v>
      </c>
      <c r="B84" t="s">
        <v>472</v>
      </c>
      <c r="C84" t="s">
        <v>473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79</v>
      </c>
      <c r="B85" t="s">
        <v>374</v>
      </c>
      <c r="C85" t="s">
        <v>375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133</v>
      </c>
      <c r="B86" t="s">
        <v>421</v>
      </c>
      <c r="C86" t="s">
        <v>422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133</v>
      </c>
      <c r="B87" t="s">
        <v>134</v>
      </c>
      <c r="C87" t="s">
        <v>136</v>
      </c>
      <c r="D87">
        <v>38</v>
      </c>
      <c r="E87">
        <v>6</v>
      </c>
      <c r="F87" s="2">
        <v>1</v>
      </c>
      <c r="G87" s="30">
        <v>228</v>
      </c>
      <c r="H87" s="13" t="s">
        <v>33</v>
      </c>
      <c r="I87" s="2">
        <v>1</v>
      </c>
      <c r="J87" s="2">
        <v>0.8</v>
      </c>
      <c r="K87" s="2">
        <v>0.6</v>
      </c>
      <c r="L87" s="15">
        <v>0.3</v>
      </c>
      <c r="M87" s="17">
        <v>1</v>
      </c>
    </row>
    <row r="88" spans="1:15" x14ac:dyDescent="0.3">
      <c r="A88" t="s">
        <v>133</v>
      </c>
      <c r="B88" t="s">
        <v>137</v>
      </c>
      <c r="C88" t="s">
        <v>138</v>
      </c>
      <c r="D88">
        <v>38</v>
      </c>
      <c r="E88">
        <v>6</v>
      </c>
      <c r="F88" s="2">
        <v>1</v>
      </c>
      <c r="G88" s="30">
        <v>229</v>
      </c>
      <c r="H88" s="13" t="s">
        <v>33</v>
      </c>
      <c r="I88" s="2">
        <v>1</v>
      </c>
      <c r="J88" s="2">
        <v>0.8</v>
      </c>
      <c r="K88" s="2">
        <v>0.6</v>
      </c>
      <c r="L88" s="15">
        <v>0.3</v>
      </c>
      <c r="M88" s="17">
        <v>2</v>
      </c>
    </row>
    <row r="89" spans="1:15" x14ac:dyDescent="0.3">
      <c r="A89" t="s">
        <v>133</v>
      </c>
      <c r="B89" t="s">
        <v>139</v>
      </c>
      <c r="C89" t="s">
        <v>140</v>
      </c>
      <c r="D89">
        <v>40</v>
      </c>
      <c r="E89">
        <v>8</v>
      </c>
      <c r="F89" s="2">
        <v>1</v>
      </c>
      <c r="G89" s="30">
        <v>320</v>
      </c>
      <c r="H89" t="s">
        <v>9</v>
      </c>
      <c r="I89" s="2">
        <v>1</v>
      </c>
      <c r="J89" s="2">
        <v>1</v>
      </c>
      <c r="K89" s="2">
        <v>1</v>
      </c>
      <c r="L89" s="15"/>
      <c r="O89" t="s">
        <v>57</v>
      </c>
    </row>
    <row r="90" spans="1:15" x14ac:dyDescent="0.3">
      <c r="A90" t="s">
        <v>133</v>
      </c>
      <c r="B90" t="s">
        <v>141</v>
      </c>
      <c r="C90" t="s">
        <v>142</v>
      </c>
      <c r="D90">
        <v>38</v>
      </c>
      <c r="E90">
        <v>8</v>
      </c>
      <c r="F90" s="2">
        <v>1</v>
      </c>
      <c r="G90" s="30">
        <v>304</v>
      </c>
      <c r="H90" t="s">
        <v>9</v>
      </c>
      <c r="I90" s="2">
        <v>1</v>
      </c>
      <c r="J90" s="2">
        <v>0.8</v>
      </c>
      <c r="K90" s="2">
        <v>0.6</v>
      </c>
      <c r="L90" s="15"/>
    </row>
    <row r="91" spans="1:15" x14ac:dyDescent="0.3">
      <c r="A91" t="s">
        <v>133</v>
      </c>
      <c r="B91" t="s">
        <v>143</v>
      </c>
      <c r="C91" t="s">
        <v>144</v>
      </c>
      <c r="D91">
        <v>40</v>
      </c>
      <c r="E91">
        <v>6</v>
      </c>
      <c r="F91" s="2">
        <v>1</v>
      </c>
      <c r="G91" s="30">
        <v>240</v>
      </c>
      <c r="H91" s="13" t="s">
        <v>33</v>
      </c>
      <c r="I91" s="2">
        <v>1</v>
      </c>
      <c r="J91" s="2">
        <v>0.8</v>
      </c>
      <c r="K91" s="2">
        <v>0.6</v>
      </c>
      <c r="L91" s="15">
        <v>0.3</v>
      </c>
      <c r="M91" s="17">
        <v>1</v>
      </c>
      <c r="O91" t="s">
        <v>57</v>
      </c>
    </row>
    <row r="92" spans="1:15" x14ac:dyDescent="0.3">
      <c r="A92" t="s">
        <v>133</v>
      </c>
      <c r="B92" t="s">
        <v>145</v>
      </c>
      <c r="C92" t="s">
        <v>146</v>
      </c>
      <c r="D92">
        <v>40</v>
      </c>
      <c r="E92">
        <v>6</v>
      </c>
      <c r="F92" s="2">
        <v>1</v>
      </c>
      <c r="G92" s="30">
        <v>240</v>
      </c>
      <c r="H92" s="13" t="s">
        <v>33</v>
      </c>
      <c r="I92" s="2">
        <v>1</v>
      </c>
      <c r="J92" s="2">
        <v>0.8</v>
      </c>
      <c r="K92" s="2">
        <v>0.6</v>
      </c>
      <c r="L92" s="15">
        <v>0.3</v>
      </c>
      <c r="M92" s="17">
        <v>2</v>
      </c>
    </row>
    <row r="93" spans="1:15" x14ac:dyDescent="0.3">
      <c r="A93" t="s">
        <v>133</v>
      </c>
      <c r="B93" t="s">
        <v>147</v>
      </c>
      <c r="C93" t="s">
        <v>148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3</v>
      </c>
      <c r="O93" t="s">
        <v>57</v>
      </c>
    </row>
    <row r="94" spans="1:15" x14ac:dyDescent="0.3">
      <c r="A94" t="s">
        <v>133</v>
      </c>
      <c r="B94" t="s">
        <v>149</v>
      </c>
      <c r="C94" t="s">
        <v>150</v>
      </c>
      <c r="D94">
        <v>40</v>
      </c>
      <c r="E94">
        <v>12</v>
      </c>
      <c r="F94" s="2">
        <v>1</v>
      </c>
      <c r="G94" s="30">
        <v>480</v>
      </c>
      <c r="H94" s="10" t="s">
        <v>27</v>
      </c>
      <c r="I94" s="2">
        <v>0.75</v>
      </c>
      <c r="J94" s="2">
        <v>1.1000000000000001</v>
      </c>
      <c r="K94" s="2">
        <v>0.75</v>
      </c>
      <c r="L94" s="15"/>
      <c r="N94" s="6">
        <v>1</v>
      </c>
    </row>
    <row r="95" spans="1:15" x14ac:dyDescent="0.3">
      <c r="A95" t="s">
        <v>133</v>
      </c>
      <c r="B95" t="s">
        <v>149</v>
      </c>
      <c r="C95" t="s">
        <v>150</v>
      </c>
      <c r="D95">
        <v>40</v>
      </c>
      <c r="E95">
        <v>11</v>
      </c>
      <c r="F95" s="2">
        <v>1</v>
      </c>
      <c r="G95" s="30">
        <v>440</v>
      </c>
      <c r="H95" t="s">
        <v>9</v>
      </c>
      <c r="I95" s="2">
        <v>1</v>
      </c>
      <c r="J95" s="2">
        <v>0.8</v>
      </c>
      <c r="K95" s="2">
        <v>0.6</v>
      </c>
      <c r="L95" s="15"/>
    </row>
    <row r="96" spans="1:15" x14ac:dyDescent="0.3">
      <c r="A96" t="s">
        <v>133</v>
      </c>
      <c r="B96" t="s">
        <v>151</v>
      </c>
      <c r="C96" t="s">
        <v>152</v>
      </c>
      <c r="D96">
        <v>40</v>
      </c>
      <c r="E96">
        <v>6</v>
      </c>
      <c r="F96" s="2">
        <v>1</v>
      </c>
      <c r="G96" s="30">
        <v>240</v>
      </c>
      <c r="H96" s="13" t="s">
        <v>33</v>
      </c>
      <c r="I96" s="2">
        <v>1</v>
      </c>
      <c r="J96" s="2">
        <v>0.8</v>
      </c>
      <c r="K96" s="2">
        <v>0.6</v>
      </c>
      <c r="L96" s="15">
        <v>0.3</v>
      </c>
      <c r="M96" s="17">
        <v>1</v>
      </c>
      <c r="O96" t="s">
        <v>57</v>
      </c>
    </row>
    <row r="97" spans="1:15" x14ac:dyDescent="0.3">
      <c r="A97" t="s">
        <v>133</v>
      </c>
      <c r="B97" t="s">
        <v>153</v>
      </c>
      <c r="C97" t="s">
        <v>154</v>
      </c>
      <c r="D97">
        <v>38</v>
      </c>
      <c r="E97">
        <v>6</v>
      </c>
      <c r="F97" s="2">
        <v>1</v>
      </c>
      <c r="G97" s="30">
        <v>228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133</v>
      </c>
      <c r="B98" t="s">
        <v>155</v>
      </c>
      <c r="C98" t="s">
        <v>156</v>
      </c>
      <c r="D98">
        <v>38</v>
      </c>
      <c r="E98">
        <v>5</v>
      </c>
      <c r="F98" s="2">
        <v>1</v>
      </c>
      <c r="G98" s="30">
        <v>190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</row>
    <row r="99" spans="1:15" x14ac:dyDescent="0.3">
      <c r="A99" t="s">
        <v>133</v>
      </c>
      <c r="B99" t="s">
        <v>157</v>
      </c>
      <c r="C99" t="s">
        <v>158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133</v>
      </c>
      <c r="B100" t="s">
        <v>159</v>
      </c>
      <c r="C100" t="s">
        <v>160</v>
      </c>
      <c r="D100">
        <v>38</v>
      </c>
      <c r="E100">
        <v>6</v>
      </c>
      <c r="F100" s="2">
        <v>1</v>
      </c>
      <c r="G100" s="30">
        <v>228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133</v>
      </c>
      <c r="B101" t="s">
        <v>161</v>
      </c>
      <c r="C101" t="s">
        <v>162</v>
      </c>
      <c r="D101">
        <v>45</v>
      </c>
      <c r="E101">
        <v>12</v>
      </c>
      <c r="F101" s="2">
        <v>1</v>
      </c>
      <c r="G101" s="30">
        <v>540</v>
      </c>
      <c r="H101" t="s">
        <v>9</v>
      </c>
      <c r="I101" s="2">
        <v>1</v>
      </c>
      <c r="J101" s="2">
        <v>1</v>
      </c>
      <c r="K101" s="2">
        <v>1</v>
      </c>
      <c r="L101" s="15"/>
    </row>
    <row r="102" spans="1:15" x14ac:dyDescent="0.3">
      <c r="A102" t="s">
        <v>133</v>
      </c>
      <c r="B102" t="s">
        <v>163</v>
      </c>
      <c r="C102" t="s">
        <v>164</v>
      </c>
      <c r="D102">
        <v>26</v>
      </c>
      <c r="E102">
        <v>15</v>
      </c>
      <c r="F102" s="2">
        <v>1</v>
      </c>
      <c r="G102" s="30">
        <v>390</v>
      </c>
      <c r="H102" s="13" t="s">
        <v>33</v>
      </c>
      <c r="I102" s="2">
        <v>1.25</v>
      </c>
      <c r="J102" s="2">
        <v>0.85</v>
      </c>
      <c r="K102" s="2">
        <v>0.65</v>
      </c>
      <c r="L102" s="15">
        <v>0.08</v>
      </c>
      <c r="M102" s="17">
        <v>3</v>
      </c>
      <c r="O102" t="s">
        <v>173</v>
      </c>
    </row>
    <row r="103" spans="1:15" x14ac:dyDescent="0.3">
      <c r="A103" t="s">
        <v>133</v>
      </c>
      <c r="B103" t="s">
        <v>165</v>
      </c>
      <c r="C103" t="s">
        <v>166</v>
      </c>
      <c r="D103">
        <v>30</v>
      </c>
      <c r="E103">
        <v>16</v>
      </c>
      <c r="F103" s="2">
        <v>1.1000000000000001</v>
      </c>
      <c r="G103" s="30">
        <v>528</v>
      </c>
      <c r="H103" s="13" t="s">
        <v>33</v>
      </c>
      <c r="I103" s="2">
        <v>1.35</v>
      </c>
      <c r="J103" s="2">
        <v>0.95</v>
      </c>
      <c r="K103" s="2">
        <v>0.7</v>
      </c>
      <c r="L103" s="15">
        <v>0.08</v>
      </c>
      <c r="M103" s="17">
        <v>3</v>
      </c>
      <c r="O103" t="s">
        <v>57</v>
      </c>
    </row>
    <row r="104" spans="1:15" x14ac:dyDescent="0.3">
      <c r="A104" t="s">
        <v>133</v>
      </c>
      <c r="B104" t="s">
        <v>167</v>
      </c>
      <c r="C104" t="s">
        <v>168</v>
      </c>
      <c r="D104">
        <v>38</v>
      </c>
      <c r="E104">
        <v>12</v>
      </c>
      <c r="F104" s="2">
        <v>1.1000000000000001</v>
      </c>
      <c r="G104" s="30">
        <v>501.6</v>
      </c>
      <c r="H104" s="13" t="s">
        <v>33</v>
      </c>
      <c r="I104" s="2">
        <v>1.1499999999999999</v>
      </c>
      <c r="J104" s="2">
        <v>0.8</v>
      </c>
      <c r="K104" s="2">
        <v>0.6</v>
      </c>
      <c r="L104" s="15">
        <v>0.08</v>
      </c>
      <c r="M104" s="17">
        <v>3</v>
      </c>
    </row>
    <row r="105" spans="1:15" x14ac:dyDescent="0.3">
      <c r="A105" t="s">
        <v>133</v>
      </c>
      <c r="B105" t="s">
        <v>169</v>
      </c>
      <c r="C105" t="s">
        <v>170</v>
      </c>
      <c r="D105">
        <v>30</v>
      </c>
      <c r="E105">
        <v>16</v>
      </c>
      <c r="F105" s="2">
        <v>1.1000000000000001</v>
      </c>
      <c r="G105" s="30">
        <v>528</v>
      </c>
      <c r="H105" s="10" t="s">
        <v>27</v>
      </c>
      <c r="I105" s="2">
        <v>0.75</v>
      </c>
      <c r="J105" s="2">
        <v>1.1000000000000001</v>
      </c>
      <c r="K105" s="2">
        <v>0.75</v>
      </c>
      <c r="L105" s="15"/>
      <c r="O105" t="s">
        <v>57</v>
      </c>
    </row>
    <row r="106" spans="1:15" x14ac:dyDescent="0.3">
      <c r="A106" t="s">
        <v>133</v>
      </c>
      <c r="B106" t="s">
        <v>169</v>
      </c>
      <c r="C106" t="s">
        <v>170</v>
      </c>
      <c r="D106">
        <v>30</v>
      </c>
      <c r="E106">
        <v>16</v>
      </c>
      <c r="F106" s="2">
        <v>1.1000000000000001</v>
      </c>
      <c r="G106" s="30">
        <v>528</v>
      </c>
      <c r="H106" s="13" t="s">
        <v>33</v>
      </c>
      <c r="I106" s="2">
        <v>1.35</v>
      </c>
      <c r="J106" s="2">
        <v>0.95</v>
      </c>
      <c r="K106" s="2">
        <v>0.7</v>
      </c>
      <c r="L106" s="15">
        <v>0.08</v>
      </c>
      <c r="M106" s="17">
        <v>3</v>
      </c>
      <c r="O106" t="s">
        <v>57</v>
      </c>
    </row>
    <row r="107" spans="1:15" x14ac:dyDescent="0.3">
      <c r="A107" t="s">
        <v>133</v>
      </c>
      <c r="B107" t="s">
        <v>171</v>
      </c>
      <c r="C107" t="s">
        <v>172</v>
      </c>
      <c r="D107">
        <v>40</v>
      </c>
      <c r="E107">
        <v>6</v>
      </c>
      <c r="F107" s="2">
        <v>1</v>
      </c>
      <c r="G107" s="30">
        <v>240</v>
      </c>
      <c r="H107" s="13" t="s">
        <v>33</v>
      </c>
      <c r="I107" s="2">
        <v>1</v>
      </c>
      <c r="J107" s="2">
        <v>0.8</v>
      </c>
      <c r="K107" s="2">
        <v>0.6</v>
      </c>
      <c r="L107" s="15">
        <v>0.3</v>
      </c>
      <c r="M107" s="17">
        <v>1</v>
      </c>
      <c r="O107" t="s">
        <v>57</v>
      </c>
    </row>
    <row r="108" spans="1:15" x14ac:dyDescent="0.3">
      <c r="A108" t="s">
        <v>133</v>
      </c>
      <c r="B108" t="s">
        <v>364</v>
      </c>
      <c r="C108" t="s">
        <v>363</v>
      </c>
      <c r="D108">
        <v>30</v>
      </c>
      <c r="E108">
        <v>15</v>
      </c>
      <c r="F108" s="2">
        <v>1</v>
      </c>
      <c r="G108" s="30">
        <f>Barrage[[#This Row],[Base Damage]]*Barrage[[#This Row],[Total Rounds]]*Barrage[[#This Row],[Coefficient]]</f>
        <v>450</v>
      </c>
      <c r="H108" s="13" t="s">
        <v>33</v>
      </c>
      <c r="I108" s="2">
        <v>1.25</v>
      </c>
      <c r="J108" s="2">
        <v>0.85</v>
      </c>
      <c r="K108" s="2">
        <v>0.65</v>
      </c>
      <c r="L108" s="23"/>
      <c r="M108" s="24"/>
    </row>
    <row r="109" spans="1:15" x14ac:dyDescent="0.3">
      <c r="A109" t="s">
        <v>133</v>
      </c>
      <c r="B109" t="s">
        <v>365</v>
      </c>
      <c r="C109" t="s">
        <v>363</v>
      </c>
      <c r="D109">
        <v>35</v>
      </c>
      <c r="E109">
        <v>15</v>
      </c>
      <c r="F109" s="2">
        <v>1</v>
      </c>
      <c r="G109" s="30">
        <f>Barrage[[#This Row],[Base Damage]]*Barrage[[#This Row],[Total Rounds]]*Barrage[[#This Row],[Coefficient]]</f>
        <v>525</v>
      </c>
      <c r="H109" s="13" t="s">
        <v>33</v>
      </c>
      <c r="I109" s="2">
        <v>1.25</v>
      </c>
      <c r="J109" s="2">
        <v>1</v>
      </c>
      <c r="K109" s="2">
        <v>0.8</v>
      </c>
      <c r="L109" s="23"/>
      <c r="M109" s="24"/>
    </row>
    <row r="110" spans="1:15" x14ac:dyDescent="0.3">
      <c r="A110" t="s">
        <v>133</v>
      </c>
      <c r="B110" t="s">
        <v>365</v>
      </c>
      <c r="C110" t="s">
        <v>363</v>
      </c>
      <c r="D110">
        <v>30</v>
      </c>
      <c r="E110">
        <v>8</v>
      </c>
      <c r="F110" s="2">
        <v>1</v>
      </c>
      <c r="G110" s="30">
        <f>Barrage[[#This Row],[Base Damage]]*Barrage[[#This Row],[Total Rounds]]*Barrage[[#This Row],[Coefficient]]</f>
        <v>240</v>
      </c>
      <c r="H110" s="10" t="s">
        <v>27</v>
      </c>
      <c r="I110" s="2">
        <v>0.75</v>
      </c>
      <c r="J110" s="2">
        <v>1.1000000000000001</v>
      </c>
      <c r="K110" s="2">
        <v>0.75</v>
      </c>
      <c r="L110" s="23"/>
      <c r="M110" s="24"/>
      <c r="O110" t="s">
        <v>366</v>
      </c>
    </row>
    <row r="111" spans="1:15" x14ac:dyDescent="0.3">
      <c r="A111" t="s">
        <v>133</v>
      </c>
      <c r="B111" t="s">
        <v>458</v>
      </c>
      <c r="C111" t="s">
        <v>459</v>
      </c>
      <c r="D111">
        <v>42</v>
      </c>
      <c r="E111">
        <v>6</v>
      </c>
      <c r="F111" s="2">
        <v>1</v>
      </c>
      <c r="G111" s="30">
        <f>Barrage[[#This Row],[Base Damage]]*Barrage[[#This Row],[Total Rounds]]*Barrage[[#This Row],[Coefficient]]</f>
        <v>252</v>
      </c>
      <c r="H111" s="10" t="s">
        <v>27</v>
      </c>
      <c r="I111" s="2">
        <v>0.85</v>
      </c>
      <c r="J111" s="2">
        <v>1.2</v>
      </c>
      <c r="K111" s="2">
        <v>0.85</v>
      </c>
      <c r="L111" s="32"/>
      <c r="M111" s="33"/>
    </row>
    <row r="112" spans="1:15" x14ac:dyDescent="0.3">
      <c r="A112" t="s">
        <v>133</v>
      </c>
      <c r="B112" s="37" t="s">
        <v>477</v>
      </c>
      <c r="C112" t="s">
        <v>478</v>
      </c>
      <c r="D112">
        <v>38</v>
      </c>
      <c r="E112">
        <v>6</v>
      </c>
      <c r="F112" s="2">
        <v>1</v>
      </c>
      <c r="G112" s="30">
        <f>Barrage[[#This Row],[Base Damage]]*Barrage[[#This Row],[Total Rounds]]*Barrage[[#This Row],[Coefficient]]</f>
        <v>228</v>
      </c>
      <c r="H112" t="s">
        <v>9</v>
      </c>
      <c r="I112">
        <v>100</v>
      </c>
      <c r="J112" s="2">
        <v>0.8</v>
      </c>
      <c r="K112" s="2">
        <v>0.6</v>
      </c>
      <c r="L112" s="15"/>
    </row>
    <row r="113" spans="1:14" x14ac:dyDescent="0.3">
      <c r="A113" t="s">
        <v>133</v>
      </c>
      <c r="B113" t="s">
        <v>479</v>
      </c>
      <c r="C113" t="s">
        <v>480</v>
      </c>
      <c r="D113">
        <v>40</v>
      </c>
      <c r="E113">
        <v>6</v>
      </c>
      <c r="F113" s="2">
        <v>1</v>
      </c>
      <c r="G113" s="30">
        <f>Barrage[[#This Row],[Base Damage]]*Barrage[[#This Row],[Total Rounds]]*Barrage[[#This Row],[Coefficient]]</f>
        <v>240</v>
      </c>
      <c r="H113" t="s">
        <v>481</v>
      </c>
      <c r="I113" s="2">
        <v>0.65</v>
      </c>
      <c r="J113" s="2">
        <v>1.25</v>
      </c>
      <c r="K113" s="2">
        <v>0.65</v>
      </c>
      <c r="L113" s="15"/>
      <c r="N113" s="6">
        <v>1</v>
      </c>
    </row>
    <row r="114" spans="1:14" x14ac:dyDescent="0.3">
      <c r="A114" t="s">
        <v>174</v>
      </c>
      <c r="B114" t="s">
        <v>453</v>
      </c>
      <c r="C114" t="s">
        <v>454</v>
      </c>
      <c r="D114">
        <v>60</v>
      </c>
      <c r="E114">
        <v>6</v>
      </c>
      <c r="F114" s="2">
        <v>1</v>
      </c>
      <c r="G114" s="30">
        <v>360</v>
      </c>
      <c r="H114" t="s">
        <v>49</v>
      </c>
      <c r="I114" s="2">
        <v>0.8</v>
      </c>
      <c r="J114" s="2">
        <v>1</v>
      </c>
      <c r="K114" s="2">
        <v>1.3</v>
      </c>
      <c r="L114" s="15"/>
      <c r="M114" s="12"/>
    </row>
    <row r="115" spans="1:14" x14ac:dyDescent="0.3">
      <c r="A115" t="s">
        <v>174</v>
      </c>
      <c r="B115" t="s">
        <v>175</v>
      </c>
      <c r="C115" t="s">
        <v>176</v>
      </c>
      <c r="D115">
        <v>60</v>
      </c>
      <c r="E115">
        <v>9</v>
      </c>
      <c r="F115" s="2">
        <v>1</v>
      </c>
      <c r="G115" s="30">
        <v>540</v>
      </c>
      <c r="H115" t="s">
        <v>49</v>
      </c>
      <c r="I115" s="2">
        <v>0.8</v>
      </c>
      <c r="J115" s="2">
        <v>1</v>
      </c>
      <c r="K115" s="2">
        <v>1.3</v>
      </c>
      <c r="L115" s="15"/>
      <c r="M115" s="12"/>
    </row>
    <row r="116" spans="1:14" x14ac:dyDescent="0.3">
      <c r="A116" t="s">
        <v>174</v>
      </c>
      <c r="B116" t="s">
        <v>182</v>
      </c>
      <c r="C116" t="s">
        <v>177</v>
      </c>
      <c r="D116">
        <v>60</v>
      </c>
      <c r="E116">
        <v>9</v>
      </c>
      <c r="F116" s="2">
        <v>1</v>
      </c>
      <c r="G116" s="30">
        <v>540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4" x14ac:dyDescent="0.3">
      <c r="A117" t="s">
        <v>174</v>
      </c>
      <c r="B117" t="s">
        <v>183</v>
      </c>
      <c r="C117" t="s">
        <v>178</v>
      </c>
      <c r="D117">
        <v>60</v>
      </c>
      <c r="E117">
        <v>6</v>
      </c>
      <c r="F117" s="2">
        <v>1</v>
      </c>
      <c r="G117" s="30">
        <v>360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174</v>
      </c>
      <c r="B118" t="s">
        <v>414</v>
      </c>
      <c r="C118" t="s">
        <v>415</v>
      </c>
      <c r="D118">
        <v>55</v>
      </c>
      <c r="E118">
        <v>6</v>
      </c>
      <c r="F118" s="2">
        <v>1</v>
      </c>
      <c r="G118" s="30">
        <f>55*6</f>
        <v>330</v>
      </c>
      <c r="H118" t="s">
        <v>49</v>
      </c>
      <c r="I118" s="2">
        <v>0.8</v>
      </c>
      <c r="J118" s="2">
        <v>1</v>
      </c>
      <c r="K118" s="2">
        <v>1.3</v>
      </c>
      <c r="L118" s="26"/>
      <c r="M118" s="28"/>
    </row>
    <row r="119" spans="1:14" x14ac:dyDescent="0.3">
      <c r="A119" t="s">
        <v>174</v>
      </c>
      <c r="B119" t="s">
        <v>184</v>
      </c>
      <c r="C119" t="s">
        <v>413</v>
      </c>
      <c r="D119">
        <v>60</v>
      </c>
      <c r="E119">
        <v>6</v>
      </c>
      <c r="F119" s="2">
        <v>1</v>
      </c>
      <c r="G119" s="30">
        <v>360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174</v>
      </c>
      <c r="B120" t="s">
        <v>450</v>
      </c>
      <c r="C120" t="s">
        <v>179</v>
      </c>
      <c r="D120">
        <v>60</v>
      </c>
      <c r="E120">
        <v>9</v>
      </c>
      <c r="F120" s="2">
        <v>1</v>
      </c>
      <c r="G120" s="30">
        <v>540</v>
      </c>
      <c r="H120" t="s">
        <v>49</v>
      </c>
      <c r="I120" s="2">
        <v>0.8</v>
      </c>
      <c r="J120" s="2">
        <v>1</v>
      </c>
      <c r="K120" s="2">
        <v>1.3</v>
      </c>
      <c r="L120" s="15"/>
      <c r="M120" s="12"/>
    </row>
    <row r="121" spans="1:14" x14ac:dyDescent="0.3">
      <c r="A121" t="s">
        <v>174</v>
      </c>
      <c r="B121" t="s">
        <v>185</v>
      </c>
      <c r="C121" t="s">
        <v>180</v>
      </c>
      <c r="D121">
        <v>150</v>
      </c>
      <c r="E121">
        <v>4</v>
      </c>
      <c r="F121" s="2">
        <v>1</v>
      </c>
      <c r="G121" s="30">
        <v>600</v>
      </c>
      <c r="H121" s="13" t="s">
        <v>33</v>
      </c>
      <c r="I121" s="2">
        <v>1.25</v>
      </c>
      <c r="J121" s="2">
        <v>0.85</v>
      </c>
      <c r="K121" s="2">
        <v>0.65</v>
      </c>
      <c r="L121" s="15">
        <v>0.08</v>
      </c>
      <c r="M121" s="12">
        <v>3</v>
      </c>
    </row>
    <row r="122" spans="1:14" x14ac:dyDescent="0.3">
      <c r="A122" t="s">
        <v>174</v>
      </c>
      <c r="B122" t="s">
        <v>465</v>
      </c>
      <c r="C122" t="s">
        <v>464</v>
      </c>
      <c r="D122">
        <v>48</v>
      </c>
      <c r="E122">
        <v>12</v>
      </c>
      <c r="F122" s="2">
        <v>1</v>
      </c>
      <c r="G122" s="30">
        <v>576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174</v>
      </c>
      <c r="B123" t="s">
        <v>367</v>
      </c>
      <c r="C123" t="s">
        <v>368</v>
      </c>
      <c r="D123">
        <v>55</v>
      </c>
      <c r="E123">
        <v>9</v>
      </c>
      <c r="F123" s="2">
        <v>1</v>
      </c>
      <c r="G123" s="30">
        <f>Barrage[[#This Row],[Base Damage]]*Barrage[[#This Row],[Total Rounds]]*Barrage[[#This Row],[Coefficient]]</f>
        <v>495</v>
      </c>
      <c r="H123" t="s">
        <v>49</v>
      </c>
      <c r="I123" s="2">
        <v>0.8</v>
      </c>
      <c r="J123" s="2">
        <v>1</v>
      </c>
      <c r="K123" s="2">
        <v>1.3</v>
      </c>
      <c r="L123" s="23"/>
      <c r="M123" s="25"/>
    </row>
    <row r="124" spans="1:14" x14ac:dyDescent="0.3">
      <c r="A124" t="s">
        <v>174</v>
      </c>
      <c r="B124" t="s">
        <v>447</v>
      </c>
      <c r="C124" t="s">
        <v>446</v>
      </c>
      <c r="D124">
        <v>60</v>
      </c>
      <c r="E124">
        <v>9</v>
      </c>
      <c r="F124" s="2">
        <v>1</v>
      </c>
      <c r="G124" s="30">
        <f>Barrage[[#This Row],[Base Damage]]*Barrage[[#This Row],[Total Rounds]]*Barrage[[#This Row],[Coefficient]]</f>
        <v>540</v>
      </c>
      <c r="H124" t="s">
        <v>49</v>
      </c>
      <c r="I124" s="2">
        <v>0.8</v>
      </c>
      <c r="J124" s="2">
        <v>1</v>
      </c>
      <c r="K124" s="2">
        <v>1.3</v>
      </c>
      <c r="L124" s="15"/>
    </row>
    <row r="125" spans="1:14" x14ac:dyDescent="0.3">
      <c r="A125" t="s">
        <v>174</v>
      </c>
      <c r="B125" t="s">
        <v>448</v>
      </c>
      <c r="C125" t="s">
        <v>449</v>
      </c>
      <c r="D125">
        <v>60</v>
      </c>
      <c r="E125">
        <v>9</v>
      </c>
      <c r="F125" s="2">
        <v>1</v>
      </c>
      <c r="G125" s="30">
        <f>Barrage[[#This Row],[Base Damage]]*Barrage[[#This Row],[Total Rounds]]*Barrage[[#This Row],[Coefficient]]</f>
        <v>540</v>
      </c>
      <c r="H125" t="s">
        <v>49</v>
      </c>
      <c r="I125" s="2">
        <v>0.8</v>
      </c>
      <c r="J125" s="2">
        <v>1</v>
      </c>
      <c r="K125" s="2">
        <v>1.3</v>
      </c>
      <c r="L125" s="15"/>
    </row>
    <row r="126" spans="1:14" x14ac:dyDescent="0.3">
      <c r="A126" t="s">
        <v>174</v>
      </c>
      <c r="B126" t="s">
        <v>451</v>
      </c>
      <c r="C126" t="s">
        <v>452</v>
      </c>
      <c r="D126">
        <v>60</v>
      </c>
      <c r="E126">
        <v>6</v>
      </c>
      <c r="F126" s="2">
        <v>1</v>
      </c>
      <c r="G126" s="30">
        <f>Barrage[[#This Row],[Base Damage]]*Barrage[[#This Row],[Total Rounds]]*Barrage[[#This Row],[Coefficient]]</f>
        <v>360</v>
      </c>
      <c r="H126" t="s">
        <v>49</v>
      </c>
      <c r="I126" s="2">
        <v>0.8</v>
      </c>
      <c r="J126" s="2">
        <v>1</v>
      </c>
      <c r="K126" s="2">
        <v>1.3</v>
      </c>
      <c r="L126" s="15"/>
    </row>
    <row r="127" spans="1:14" x14ac:dyDescent="0.3">
      <c r="G127" s="30"/>
      <c r="L127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:G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64"/>
  <sheetViews>
    <sheetView tabSelected="1" topLeftCell="A112" workbookViewId="0">
      <selection activeCell="A126" sqref="A126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186</v>
      </c>
      <c r="B1" s="1" t="s">
        <v>195</v>
      </c>
      <c r="C1" t="s">
        <v>196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198</v>
      </c>
      <c r="C2" t="s">
        <v>197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198</v>
      </c>
      <c r="C3" t="s">
        <v>197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201</v>
      </c>
      <c r="C4" s="3" t="s">
        <v>199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201</v>
      </c>
      <c r="C5" s="3" t="s">
        <v>199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202</v>
      </c>
      <c r="C6" t="s">
        <v>200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202</v>
      </c>
      <c r="C7" t="s">
        <v>200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203</v>
      </c>
      <c r="C8" t="s">
        <v>204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203</v>
      </c>
      <c r="C9" t="s">
        <v>204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205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15" x14ac:dyDescent="0.3">
      <c r="A11" t="s">
        <v>2</v>
      </c>
      <c r="B11" t="s">
        <v>207</v>
      </c>
      <c r="C11" t="s">
        <v>206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207</v>
      </c>
      <c r="C12" t="s">
        <v>206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209</v>
      </c>
      <c r="C13" t="s">
        <v>208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210</v>
      </c>
    </row>
    <row r="14" spans="1:15" x14ac:dyDescent="0.3">
      <c r="A14" t="s">
        <v>2</v>
      </c>
      <c r="B14" t="s">
        <v>358</v>
      </c>
      <c r="C14" t="s">
        <v>359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358</v>
      </c>
      <c r="C15" t="s">
        <v>359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376</v>
      </c>
      <c r="C16" t="s">
        <v>373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389</v>
      </c>
      <c r="C17" t="s">
        <v>390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417</v>
      </c>
      <c r="C18" t="s">
        <v>418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419</v>
      </c>
      <c r="C19" t="s">
        <v>420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79</v>
      </c>
      <c r="B20" t="s">
        <v>213</v>
      </c>
      <c r="C20" t="s">
        <v>211</v>
      </c>
      <c r="D20">
        <v>21</v>
      </c>
      <c r="E20">
        <v>24</v>
      </c>
      <c r="F20" s="2">
        <v>1</v>
      </c>
      <c r="G20" s="30">
        <f>Barrage4[[#This Row],[Coefficient]]*Barrage4[[#This Row],[Total Rounds]]*Barrage4[[#This Row],[Base Damage]]</f>
        <v>504</v>
      </c>
      <c r="H20" s="9" t="s">
        <v>9</v>
      </c>
      <c r="I20" s="2">
        <v>1</v>
      </c>
      <c r="J20" s="2">
        <v>0.8</v>
      </c>
      <c r="K20" s="2">
        <v>0.6</v>
      </c>
      <c r="L20" s="15"/>
    </row>
    <row r="21" spans="1:15" x14ac:dyDescent="0.3">
      <c r="A21" t="s">
        <v>79</v>
      </c>
      <c r="B21" t="s">
        <v>212</v>
      </c>
      <c r="C21" t="s">
        <v>211</v>
      </c>
      <c r="D21">
        <v>386</v>
      </c>
      <c r="E21">
        <v>18</v>
      </c>
      <c r="F21" s="2">
        <v>1</v>
      </c>
      <c r="G21" s="30">
        <f>Barrage4[[#This Row],[Coefficient]]*Barrage4[[#This Row],[Total Rounds]]*Barrage4[[#This Row],[Base Damage]]</f>
        <v>6948</v>
      </c>
      <c r="H21" s="10" t="s">
        <v>27</v>
      </c>
      <c r="I21" s="2">
        <v>0.7</v>
      </c>
      <c r="J21" s="2">
        <v>1.1000000000000001</v>
      </c>
      <c r="K21" s="2">
        <v>0.9</v>
      </c>
      <c r="L21" s="15">
        <v>0.2</v>
      </c>
      <c r="M21" s="17">
        <v>2</v>
      </c>
      <c r="N21" s="6">
        <v>2</v>
      </c>
    </row>
    <row r="22" spans="1:15" x14ac:dyDescent="0.3">
      <c r="A22" t="s">
        <v>79</v>
      </c>
      <c r="B22" t="s">
        <v>212</v>
      </c>
      <c r="C22" t="s">
        <v>211</v>
      </c>
      <c r="D22">
        <v>16</v>
      </c>
      <c r="E22">
        <v>62</v>
      </c>
      <c r="F22" s="2">
        <v>1</v>
      </c>
      <c r="G22" s="30">
        <f>Barrage4[[#This Row],[Coefficient]]*Barrage4[[#This Row],[Total Rounds]]*Barrage4[[#This Row],[Base Damage]]</f>
        <v>992</v>
      </c>
      <c r="H22" s="9" t="s">
        <v>9</v>
      </c>
      <c r="I22" s="2">
        <v>1</v>
      </c>
      <c r="J22" s="2">
        <v>0.5</v>
      </c>
      <c r="K22" s="2">
        <v>0.2</v>
      </c>
      <c r="L22" s="15"/>
    </row>
    <row r="23" spans="1:15" x14ac:dyDescent="0.3">
      <c r="A23" t="s">
        <v>79</v>
      </c>
      <c r="B23" t="s">
        <v>214</v>
      </c>
      <c r="C23" t="s">
        <v>113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3" t="s">
        <v>33</v>
      </c>
      <c r="I23" s="2">
        <v>1.2</v>
      </c>
      <c r="J23" s="2">
        <v>0.6</v>
      </c>
      <c r="K23" s="2">
        <v>0.6</v>
      </c>
      <c r="L23" s="15">
        <v>0.01</v>
      </c>
      <c r="M23" s="17">
        <v>1</v>
      </c>
      <c r="O23" t="s">
        <v>215</v>
      </c>
    </row>
    <row r="24" spans="1:15" x14ac:dyDescent="0.3">
      <c r="A24" t="s">
        <v>79</v>
      </c>
      <c r="B24" t="s">
        <v>217</v>
      </c>
      <c r="C24" t="s">
        <v>216</v>
      </c>
      <c r="D24">
        <v>40</v>
      </c>
      <c r="E24">
        <v>3</v>
      </c>
      <c r="F24" s="2">
        <v>1.1499999999999999</v>
      </c>
      <c r="G24" s="30">
        <f>Barrage4[[#This Row],[Coefficient]]*Barrage4[[#This Row],[Total Rounds]]*Barrage4[[#This Row],[Base Damage]]</f>
        <v>138</v>
      </c>
      <c r="H24" s="9" t="s">
        <v>49</v>
      </c>
      <c r="I24" s="2">
        <v>1</v>
      </c>
      <c r="J24" s="2">
        <v>1</v>
      </c>
      <c r="K24" s="2">
        <v>1</v>
      </c>
      <c r="L24" s="15"/>
      <c r="O24" t="s">
        <v>221</v>
      </c>
    </row>
    <row r="25" spans="1:15" x14ac:dyDescent="0.3">
      <c r="A25" t="s">
        <v>79</v>
      </c>
      <c r="B25" t="s">
        <v>218</v>
      </c>
      <c r="C25" t="s">
        <v>216</v>
      </c>
      <c r="D25">
        <v>40</v>
      </c>
      <c r="E25">
        <v>6</v>
      </c>
      <c r="F25" s="2">
        <v>1.45</v>
      </c>
      <c r="G25" s="30">
        <f>Barrage4[[#This Row],[Coefficient]]*Barrage4[[#This Row],[Total Rounds]]*Barrage4[[#This Row],[Base Damage]]</f>
        <v>348</v>
      </c>
      <c r="H25" s="9" t="s">
        <v>49</v>
      </c>
      <c r="I25" s="2">
        <v>1</v>
      </c>
      <c r="J25" s="2">
        <v>1</v>
      </c>
      <c r="K25" s="2">
        <v>1</v>
      </c>
      <c r="L25" s="15"/>
      <c r="O25" t="s">
        <v>221</v>
      </c>
    </row>
    <row r="26" spans="1:15" x14ac:dyDescent="0.3">
      <c r="A26" t="s">
        <v>79</v>
      </c>
      <c r="B26" t="s">
        <v>219</v>
      </c>
      <c r="C26" t="s">
        <v>216</v>
      </c>
      <c r="D26">
        <v>40</v>
      </c>
      <c r="E26">
        <v>6</v>
      </c>
      <c r="F26" s="2">
        <v>1.65</v>
      </c>
      <c r="G26" s="30">
        <f>Barrage4[[#This Row],[Coefficient]]*Barrage4[[#This Row],[Total Rounds]]*Barrage4[[#This Row],[Base Damage]]</f>
        <v>395.99999999999994</v>
      </c>
      <c r="H26" s="9" t="s">
        <v>49</v>
      </c>
      <c r="I26" s="2">
        <v>1</v>
      </c>
      <c r="J26" s="2">
        <v>1</v>
      </c>
      <c r="K26" s="2">
        <v>1</v>
      </c>
      <c r="L26" s="15"/>
      <c r="O26" t="s">
        <v>221</v>
      </c>
    </row>
    <row r="27" spans="1:15" x14ac:dyDescent="0.3">
      <c r="A27" t="s">
        <v>79</v>
      </c>
      <c r="B27" t="s">
        <v>220</v>
      </c>
      <c r="C27" t="s">
        <v>216</v>
      </c>
      <c r="D27">
        <v>140</v>
      </c>
      <c r="E27">
        <v>1</v>
      </c>
      <c r="F27" s="2">
        <v>3</v>
      </c>
      <c r="G27" s="30">
        <f>Barrage4[[#This Row],[Coefficient]]*Barrage4[[#This Row],[Total Rounds]]*Barrage4[[#This Row],[Base Damage]]</f>
        <v>420</v>
      </c>
      <c r="H27" s="9" t="s">
        <v>49</v>
      </c>
      <c r="I27" s="2">
        <v>1</v>
      </c>
      <c r="J27" s="2">
        <v>1</v>
      </c>
      <c r="K27" s="2">
        <v>1</v>
      </c>
      <c r="L27" s="15"/>
      <c r="O27" t="s">
        <v>221</v>
      </c>
    </row>
    <row r="28" spans="1:15" x14ac:dyDescent="0.3">
      <c r="A28" t="s">
        <v>79</v>
      </c>
      <c r="B28" t="s">
        <v>434</v>
      </c>
      <c r="C28" t="s">
        <v>433</v>
      </c>
      <c r="D28">
        <v>62</v>
      </c>
      <c r="E28">
        <v>12</v>
      </c>
      <c r="F28" s="2">
        <v>1</v>
      </c>
      <c r="G28" s="30">
        <f>Barrage4[[#This Row],[Coefficient]]*Barrage4[[#This Row],[Total Rounds]]*Barrage4[[#This Row],[Base Damage]]</f>
        <v>744</v>
      </c>
      <c r="H28" s="9" t="s">
        <v>9</v>
      </c>
      <c r="I28" s="2">
        <v>1</v>
      </c>
      <c r="J28" s="2">
        <v>0.8</v>
      </c>
      <c r="K28" s="2">
        <v>0.6</v>
      </c>
      <c r="L28" s="26"/>
      <c r="M28" s="27"/>
    </row>
    <row r="29" spans="1:15" x14ac:dyDescent="0.3">
      <c r="A29" t="s">
        <v>79</v>
      </c>
      <c r="B29" t="s">
        <v>434</v>
      </c>
      <c r="C29" t="s">
        <v>433</v>
      </c>
      <c r="D29">
        <v>72</v>
      </c>
      <c r="E29">
        <v>12</v>
      </c>
      <c r="F29" s="2">
        <v>1</v>
      </c>
      <c r="G29" s="30">
        <f>Barrage4[[#This Row],[Coefficient]]*Barrage4[[#This Row],[Total Rounds]]*Barrage4[[#This Row],[Base Damage]]</f>
        <v>864</v>
      </c>
      <c r="H29" s="9" t="s">
        <v>49</v>
      </c>
      <c r="I29" s="2">
        <v>0.7</v>
      </c>
      <c r="J29" s="2">
        <v>0.9</v>
      </c>
      <c r="K29" s="2">
        <v>1.2</v>
      </c>
      <c r="L29" s="26"/>
      <c r="M29" s="27"/>
    </row>
    <row r="30" spans="1:15" x14ac:dyDescent="0.3">
      <c r="A30" t="s">
        <v>79</v>
      </c>
      <c r="B30" t="s">
        <v>471</v>
      </c>
      <c r="C30" t="s">
        <v>94</v>
      </c>
      <c r="D30">
        <v>56</v>
      </c>
      <c r="E30">
        <v>6</v>
      </c>
      <c r="F30" s="2">
        <v>1.2</v>
      </c>
      <c r="G30" s="30">
        <f>Barrage4[[#This Row],[Coefficient]]*Barrage4[[#This Row],[Total Rounds]]*Barrage4[[#This Row],[Base Damage]]</f>
        <v>403.19999999999993</v>
      </c>
      <c r="H30" s="13" t="s">
        <v>33</v>
      </c>
      <c r="I30" s="2">
        <v>1.35</v>
      </c>
      <c r="J30" s="2">
        <v>0.95</v>
      </c>
      <c r="K30" s="2">
        <v>0.7</v>
      </c>
      <c r="L30" s="15"/>
    </row>
    <row r="31" spans="1:15" x14ac:dyDescent="0.3">
      <c r="A31" t="s">
        <v>79</v>
      </c>
      <c r="B31" t="s">
        <v>471</v>
      </c>
      <c r="C31" t="s">
        <v>94</v>
      </c>
      <c r="D31">
        <v>32</v>
      </c>
      <c r="E31">
        <v>12</v>
      </c>
      <c r="F31" s="2">
        <v>1</v>
      </c>
      <c r="G31" s="30">
        <f>Barrage4[[#This Row],[Coefficient]]*Barrage4[[#This Row],[Total Rounds]]*Barrage4[[#This Row],[Base Damage]]</f>
        <v>384</v>
      </c>
      <c r="H31" s="9" t="s">
        <v>49</v>
      </c>
      <c r="I31" s="2">
        <v>0.8</v>
      </c>
      <c r="J31" s="2">
        <v>1</v>
      </c>
      <c r="K31" s="2">
        <v>1.3</v>
      </c>
      <c r="L31" s="15"/>
    </row>
    <row r="32" spans="1:15" x14ac:dyDescent="0.3">
      <c r="A32" t="s">
        <v>79</v>
      </c>
      <c r="B32" t="s">
        <v>471</v>
      </c>
      <c r="C32" t="s">
        <v>94</v>
      </c>
      <c r="D32">
        <v>10</v>
      </c>
      <c r="E32">
        <v>1</v>
      </c>
      <c r="F32" s="2">
        <v>1</v>
      </c>
      <c r="G32" s="30">
        <f>Barrage4[[#This Row],[Coefficient]]*Barrage4[[#This Row],[Total Rounds]]*Barrage4[[#This Row],[Base Damage]]</f>
        <v>10</v>
      </c>
      <c r="H32" s="9" t="s">
        <v>276</v>
      </c>
      <c r="I32" s="2">
        <v>1</v>
      </c>
      <c r="J32" s="2">
        <v>0.8</v>
      </c>
      <c r="K32" s="2">
        <v>0.6</v>
      </c>
      <c r="L32" s="15"/>
    </row>
    <row r="33" spans="1:15" ht="14.4" customHeight="1" x14ac:dyDescent="0.3">
      <c r="A33" t="s">
        <v>133</v>
      </c>
      <c r="B33" s="1" t="s">
        <v>223</v>
      </c>
      <c r="C33" s="3" t="s">
        <v>224</v>
      </c>
      <c r="D33">
        <v>26</v>
      </c>
      <c r="E33">
        <v>12</v>
      </c>
      <c r="F33" s="2">
        <v>1</v>
      </c>
      <c r="G33" s="30">
        <f>Barrage4[[#This Row],[Coefficient]]*Barrage4[[#This Row],[Total Rounds]]*Barrage4[[#This Row],[Base Damage]]</f>
        <v>312</v>
      </c>
      <c r="H33" s="9" t="s">
        <v>9</v>
      </c>
      <c r="I33" s="2">
        <v>1</v>
      </c>
      <c r="J33" s="2">
        <v>0.75</v>
      </c>
      <c r="K33" s="2">
        <v>0.4</v>
      </c>
      <c r="L33" s="15"/>
    </row>
    <row r="34" spans="1:15" s="3" customFormat="1" ht="14.4" customHeight="1" x14ac:dyDescent="0.3">
      <c r="A34" t="s">
        <v>133</v>
      </c>
      <c r="B34" s="1" t="s">
        <v>223</v>
      </c>
      <c r="C34" s="3" t="s">
        <v>224</v>
      </c>
      <c r="D34" s="3">
        <v>26</v>
      </c>
      <c r="E34" s="3">
        <v>12</v>
      </c>
      <c r="F34" s="2">
        <v>1</v>
      </c>
      <c r="G34" s="30">
        <f>Barrage4[[#This Row],[Coefficient]]*Barrage4[[#This Row],[Total Rounds]]*Barrage4[[#This Row],[Base Damage]]</f>
        <v>312</v>
      </c>
      <c r="H34" s="20" t="s">
        <v>27</v>
      </c>
      <c r="I34" s="5">
        <v>1</v>
      </c>
      <c r="J34" s="5">
        <v>0.8</v>
      </c>
      <c r="K34" s="5">
        <v>0.6</v>
      </c>
      <c r="L34" s="16"/>
      <c r="M34" s="18"/>
      <c r="N34" s="7">
        <v>1</v>
      </c>
    </row>
    <row r="35" spans="1:15" x14ac:dyDescent="0.3">
      <c r="A35" t="s">
        <v>133</v>
      </c>
      <c r="B35" s="1" t="s">
        <v>223</v>
      </c>
      <c r="C35" s="3" t="s">
        <v>224</v>
      </c>
      <c r="D35">
        <v>26</v>
      </c>
      <c r="E35">
        <v>12</v>
      </c>
      <c r="F35" s="2">
        <v>1</v>
      </c>
      <c r="G35" s="30">
        <f>Barrage4[[#This Row],[Coefficient]]*Barrage4[[#This Row],[Total Rounds]]*Barrage4[[#This Row],[Base Damage]]</f>
        <v>312</v>
      </c>
      <c r="H35" s="13" t="s">
        <v>33</v>
      </c>
      <c r="I35" s="2">
        <v>1.35</v>
      </c>
      <c r="J35" s="2">
        <v>1.05</v>
      </c>
      <c r="K35" s="2">
        <v>0.7</v>
      </c>
      <c r="L35" s="15"/>
    </row>
    <row r="36" spans="1:15" x14ac:dyDescent="0.3">
      <c r="A36" t="s">
        <v>133</v>
      </c>
      <c r="B36" t="s">
        <v>225</v>
      </c>
      <c r="C36" t="s">
        <v>168</v>
      </c>
      <c r="D36">
        <v>104</v>
      </c>
      <c r="E36">
        <v>8</v>
      </c>
      <c r="F36" s="2">
        <v>1</v>
      </c>
      <c r="G36" s="30">
        <f>Barrage4[[#This Row],[Coefficient]]*Barrage4[[#This Row],[Total Rounds]]*Barrage4[[#This Row],[Base Damage]]</f>
        <v>832</v>
      </c>
      <c r="H36" s="9" t="s">
        <v>49</v>
      </c>
      <c r="I36" s="2">
        <v>0.65</v>
      </c>
      <c r="J36" s="2">
        <v>0.85</v>
      </c>
      <c r="K36" s="2">
        <v>1.1499999999999999</v>
      </c>
      <c r="L36" s="15"/>
      <c r="O36" t="s">
        <v>222</v>
      </c>
    </row>
    <row r="37" spans="1:15" x14ac:dyDescent="0.3">
      <c r="A37" t="s">
        <v>133</v>
      </c>
      <c r="B37" t="s">
        <v>227</v>
      </c>
      <c r="C37" t="s">
        <v>226</v>
      </c>
      <c r="D37">
        <v>7</v>
      </c>
      <c r="E37">
        <v>16</v>
      </c>
      <c r="F37" s="2">
        <v>2.65</v>
      </c>
      <c r="G37" s="30">
        <f>Barrage4[[#This Row],[Coefficient]]*Barrage4[[#This Row],[Total Rounds]]*Barrage4[[#This Row],[Base Damage]]</f>
        <v>296.8</v>
      </c>
      <c r="H37" s="9" t="s">
        <v>49</v>
      </c>
      <c r="I37" s="2">
        <v>1</v>
      </c>
      <c r="J37" s="2">
        <v>1</v>
      </c>
      <c r="K37" s="2">
        <v>1</v>
      </c>
      <c r="L37" s="15"/>
      <c r="O37" t="s">
        <v>221</v>
      </c>
    </row>
    <row r="38" spans="1:15" x14ac:dyDescent="0.3">
      <c r="A38" t="s">
        <v>133</v>
      </c>
      <c r="B38" t="s">
        <v>440</v>
      </c>
      <c r="C38" t="s">
        <v>441</v>
      </c>
      <c r="D38">
        <v>20</v>
      </c>
      <c r="E38">
        <v>8</v>
      </c>
      <c r="F38" s="2">
        <v>1</v>
      </c>
      <c r="G38" s="30">
        <f>Barrage4[[#This Row],[Coefficient]]*Barrage4[[#This Row],[Total Rounds]]*Barrage4[[#This Row],[Base Damage]]</f>
        <v>160</v>
      </c>
      <c r="H38" s="13" t="s">
        <v>33</v>
      </c>
      <c r="I38" s="2">
        <v>1.35</v>
      </c>
      <c r="J38" s="2">
        <v>0.95</v>
      </c>
      <c r="K38" s="2">
        <v>0.75</v>
      </c>
      <c r="L38" s="15"/>
    </row>
    <row r="39" spans="1:15" x14ac:dyDescent="0.3">
      <c r="A39" t="s">
        <v>377</v>
      </c>
      <c r="B39" t="s">
        <v>378</v>
      </c>
      <c r="C39" t="s">
        <v>379</v>
      </c>
      <c r="D39">
        <v>15</v>
      </c>
      <c r="E39">
        <v>32</v>
      </c>
      <c r="F39" s="2">
        <v>1</v>
      </c>
      <c r="G39" s="30">
        <f>Barrage4[[#This Row],[Coefficient]]*Barrage4[[#This Row],[Total Rounds]]*Barrage4[[#This Row],[Base Damage]]</f>
        <v>480</v>
      </c>
      <c r="H39" s="13" t="s">
        <v>33</v>
      </c>
      <c r="I39" s="2">
        <v>0.8</v>
      </c>
      <c r="J39" s="2">
        <v>0.8</v>
      </c>
      <c r="K39" s="2">
        <v>0.8</v>
      </c>
      <c r="L39" s="26"/>
      <c r="M39" s="27"/>
    </row>
    <row r="40" spans="1:15" x14ac:dyDescent="0.3">
      <c r="A40" t="s">
        <v>377</v>
      </c>
      <c r="B40" t="s">
        <v>378</v>
      </c>
      <c r="C40" t="s">
        <v>379</v>
      </c>
      <c r="D40">
        <v>62</v>
      </c>
      <c r="E40">
        <v>9</v>
      </c>
      <c r="F40" s="2">
        <v>1</v>
      </c>
      <c r="G40" s="30">
        <f>Barrage4[[#This Row],[Coefficient]]*Barrage4[[#This Row],[Total Rounds]]*Barrage4[[#This Row],[Base Damage]]</f>
        <v>558</v>
      </c>
      <c r="H40" s="13" t="s">
        <v>33</v>
      </c>
      <c r="I40" s="2">
        <v>1.35</v>
      </c>
      <c r="J40" s="2">
        <v>0.95</v>
      </c>
      <c r="K40" s="2">
        <v>0.7</v>
      </c>
      <c r="L40" s="26">
        <v>1</v>
      </c>
      <c r="M40" s="27">
        <v>3</v>
      </c>
    </row>
    <row r="41" spans="1:15" x14ac:dyDescent="0.3">
      <c r="A41" t="s">
        <v>377</v>
      </c>
      <c r="B41" t="s">
        <v>387</v>
      </c>
      <c r="C41" t="s">
        <v>379</v>
      </c>
      <c r="D41">
        <v>62</v>
      </c>
      <c r="E41">
        <v>6</v>
      </c>
      <c r="F41" s="2">
        <v>1</v>
      </c>
      <c r="G41" s="30">
        <f>Barrage4[[#This Row],[Coefficient]]*Barrage4[[#This Row],[Total Rounds]]*Barrage4[[#This Row],[Base Damage]]</f>
        <v>372</v>
      </c>
      <c r="H41" s="13" t="s">
        <v>388</v>
      </c>
      <c r="I41" s="2">
        <v>1.35</v>
      </c>
      <c r="J41" s="2">
        <v>0.95</v>
      </c>
      <c r="K41" s="2">
        <v>0.7</v>
      </c>
      <c r="L41" s="26">
        <v>1</v>
      </c>
      <c r="M41" s="27">
        <v>3</v>
      </c>
    </row>
    <row r="42" spans="1:15" x14ac:dyDescent="0.3">
      <c r="A42" t="s">
        <v>228</v>
      </c>
      <c r="B42" t="s">
        <v>232</v>
      </c>
      <c r="C42" t="s">
        <v>229</v>
      </c>
      <c r="D42">
        <v>174</v>
      </c>
      <c r="E42">
        <v>13</v>
      </c>
      <c r="F42" s="2">
        <v>1</v>
      </c>
      <c r="G42" s="30">
        <v>2262</v>
      </c>
      <c r="H42" s="9" t="s">
        <v>9</v>
      </c>
      <c r="I42" s="2">
        <v>0.7</v>
      </c>
      <c r="J42" s="2">
        <v>1</v>
      </c>
      <c r="K42" s="2">
        <v>0.9</v>
      </c>
      <c r="L42" s="15"/>
      <c r="O42" t="s">
        <v>53</v>
      </c>
    </row>
    <row r="43" spans="1:15" x14ac:dyDescent="0.3">
      <c r="A43" t="s">
        <v>228</v>
      </c>
      <c r="B43" t="s">
        <v>231</v>
      </c>
      <c r="C43" t="s">
        <v>230</v>
      </c>
      <c r="D43">
        <v>106</v>
      </c>
      <c r="E43">
        <v>3</v>
      </c>
      <c r="F43" s="2">
        <v>1.1000000000000001</v>
      </c>
      <c r="G43" s="30">
        <v>349.8</v>
      </c>
      <c r="H43" s="10" t="s">
        <v>27</v>
      </c>
      <c r="I43" s="2">
        <v>0.3</v>
      </c>
      <c r="J43" s="2">
        <v>1.3</v>
      </c>
      <c r="K43" s="2">
        <v>1.1000000000000001</v>
      </c>
      <c r="L43" s="15"/>
    </row>
    <row r="44" spans="1:15" x14ac:dyDescent="0.3">
      <c r="A44" t="s">
        <v>228</v>
      </c>
      <c r="B44" t="s">
        <v>233</v>
      </c>
      <c r="C44" t="s">
        <v>234</v>
      </c>
      <c r="D44">
        <v>137</v>
      </c>
      <c r="E44">
        <v>3</v>
      </c>
      <c r="F44" s="2">
        <v>1</v>
      </c>
      <c r="G44" s="30">
        <v>411</v>
      </c>
      <c r="H44" s="9" t="s">
        <v>49</v>
      </c>
      <c r="I44" s="2">
        <v>0.8</v>
      </c>
      <c r="J44" s="2">
        <v>1</v>
      </c>
      <c r="K44" s="2">
        <v>1.3</v>
      </c>
      <c r="L44" s="15"/>
      <c r="O44" t="s">
        <v>222</v>
      </c>
    </row>
    <row r="45" spans="1:15" x14ac:dyDescent="0.3">
      <c r="A45" t="s">
        <v>228</v>
      </c>
      <c r="B45" t="s">
        <v>236</v>
      </c>
      <c r="C45" t="s">
        <v>235</v>
      </c>
      <c r="D45">
        <v>20</v>
      </c>
      <c r="E45">
        <v>128</v>
      </c>
      <c r="F45" s="2">
        <v>1.1000000000000001</v>
      </c>
      <c r="G45" s="30">
        <v>2816</v>
      </c>
      <c r="H45" s="13" t="s">
        <v>237</v>
      </c>
      <c r="I45" s="2">
        <v>1.25</v>
      </c>
      <c r="J45" s="2">
        <v>1.1000000000000001</v>
      </c>
      <c r="K45" s="2">
        <v>0.95</v>
      </c>
      <c r="L45" s="15">
        <v>0.5</v>
      </c>
      <c r="M45" s="17">
        <v>3</v>
      </c>
      <c r="O45" t="s">
        <v>238</v>
      </c>
    </row>
    <row r="46" spans="1:15" x14ac:dyDescent="0.3">
      <c r="A46" t="s">
        <v>228</v>
      </c>
      <c r="B46" t="s">
        <v>240</v>
      </c>
      <c r="C46" t="s">
        <v>239</v>
      </c>
      <c r="D46">
        <v>140</v>
      </c>
      <c r="E46">
        <v>8</v>
      </c>
      <c r="F46" s="2">
        <v>1</v>
      </c>
      <c r="G46" s="30">
        <v>1120</v>
      </c>
      <c r="H46" s="13" t="s">
        <v>33</v>
      </c>
      <c r="I46" s="2">
        <v>1.35</v>
      </c>
      <c r="J46" s="2">
        <v>0.95</v>
      </c>
      <c r="K46" s="2">
        <v>0.7</v>
      </c>
      <c r="L46" s="15">
        <v>0.08</v>
      </c>
      <c r="M46" s="17">
        <v>3</v>
      </c>
    </row>
    <row r="47" spans="1:15" x14ac:dyDescent="0.3">
      <c r="A47" t="s">
        <v>228</v>
      </c>
      <c r="B47" t="s">
        <v>240</v>
      </c>
      <c r="C47" t="s">
        <v>239</v>
      </c>
      <c r="D47">
        <v>30</v>
      </c>
      <c r="E47">
        <v>16</v>
      </c>
      <c r="F47" s="2">
        <v>1</v>
      </c>
      <c r="G47" s="30">
        <v>904</v>
      </c>
      <c r="H47" s="9" t="s">
        <v>9</v>
      </c>
      <c r="I47" s="2">
        <v>1</v>
      </c>
      <c r="J47" s="2">
        <v>0.8</v>
      </c>
      <c r="K47" s="2">
        <v>0.7</v>
      </c>
      <c r="L47" s="15"/>
    </row>
    <row r="48" spans="1:15" x14ac:dyDescent="0.3">
      <c r="A48" t="s">
        <v>228</v>
      </c>
      <c r="B48" t="s">
        <v>242</v>
      </c>
      <c r="C48" t="s">
        <v>241</v>
      </c>
      <c r="D48">
        <v>226</v>
      </c>
      <c r="E48">
        <v>4</v>
      </c>
      <c r="F48" s="2">
        <v>1</v>
      </c>
      <c r="G48" s="30">
        <v>936</v>
      </c>
      <c r="H48" s="9" t="s">
        <v>9</v>
      </c>
      <c r="I48" s="2">
        <v>0.9</v>
      </c>
      <c r="J48" s="2">
        <v>1.2</v>
      </c>
      <c r="K48" s="2">
        <v>0.7</v>
      </c>
      <c r="L48" s="15"/>
    </row>
    <row r="49" spans="1:15" x14ac:dyDescent="0.3">
      <c r="A49" t="s">
        <v>228</v>
      </c>
      <c r="B49" t="s">
        <v>242</v>
      </c>
      <c r="C49" t="s">
        <v>241</v>
      </c>
      <c r="D49">
        <v>156</v>
      </c>
      <c r="E49">
        <v>6</v>
      </c>
      <c r="F49" s="2">
        <v>1</v>
      </c>
      <c r="G49" s="30">
        <v>400</v>
      </c>
      <c r="H49" s="9" t="s">
        <v>9</v>
      </c>
      <c r="I49" s="2">
        <v>0.9</v>
      </c>
      <c r="J49" s="2">
        <v>1.2</v>
      </c>
      <c r="K49" s="2">
        <v>0.7</v>
      </c>
      <c r="L49" s="15"/>
    </row>
    <row r="50" spans="1:15" x14ac:dyDescent="0.3">
      <c r="A50" t="s">
        <v>228</v>
      </c>
      <c r="B50" t="s">
        <v>242</v>
      </c>
      <c r="C50" t="s">
        <v>241</v>
      </c>
      <c r="D50">
        <v>25</v>
      </c>
      <c r="E50">
        <v>16</v>
      </c>
      <c r="F50" s="2">
        <v>1</v>
      </c>
      <c r="G50" s="30">
        <v>545.6</v>
      </c>
      <c r="H50" s="10" t="s">
        <v>27</v>
      </c>
      <c r="I50" s="2">
        <v>0.9</v>
      </c>
      <c r="J50" s="2">
        <v>0.7</v>
      </c>
      <c r="K50" s="2">
        <v>0.4</v>
      </c>
      <c r="L50" s="15"/>
    </row>
    <row r="51" spans="1:15" x14ac:dyDescent="0.3">
      <c r="A51" t="s">
        <v>228</v>
      </c>
      <c r="B51" t="s">
        <v>242</v>
      </c>
      <c r="C51" t="s">
        <v>241</v>
      </c>
      <c r="D51">
        <v>124</v>
      </c>
      <c r="E51">
        <v>4</v>
      </c>
      <c r="F51" s="2">
        <v>1.1000000000000001</v>
      </c>
      <c r="G51" s="30">
        <v>240</v>
      </c>
      <c r="H51" s="9" t="s">
        <v>49</v>
      </c>
      <c r="I51" s="2">
        <v>0.8</v>
      </c>
      <c r="J51" s="2">
        <v>1</v>
      </c>
      <c r="K51" s="2">
        <v>1.3</v>
      </c>
      <c r="L51" s="15"/>
    </row>
    <row r="52" spans="1:15" x14ac:dyDescent="0.3">
      <c r="A52" t="s">
        <v>246</v>
      </c>
      <c r="B52" t="s">
        <v>244</v>
      </c>
      <c r="C52" t="s">
        <v>243</v>
      </c>
      <c r="D52">
        <v>195</v>
      </c>
      <c r="E52">
        <v>10</v>
      </c>
      <c r="F52" s="2">
        <v>1.1000000000000001</v>
      </c>
      <c r="G52" s="30">
        <v>2145</v>
      </c>
      <c r="H52" s="9" t="s">
        <v>9</v>
      </c>
      <c r="I52" s="2">
        <v>0.7</v>
      </c>
      <c r="J52" s="2">
        <v>1</v>
      </c>
      <c r="K52" s="2">
        <v>0.9</v>
      </c>
      <c r="L52" s="15"/>
    </row>
    <row r="53" spans="1:15" x14ac:dyDescent="0.3">
      <c r="A53" t="s">
        <v>246</v>
      </c>
      <c r="B53" t="s">
        <v>244</v>
      </c>
      <c r="C53" t="s">
        <v>243</v>
      </c>
      <c r="D53">
        <v>35</v>
      </c>
      <c r="E53">
        <v>20</v>
      </c>
      <c r="F53" s="2">
        <v>1</v>
      </c>
      <c r="G53" s="30">
        <v>700</v>
      </c>
      <c r="H53" s="13" t="s">
        <v>33</v>
      </c>
      <c r="I53" s="2">
        <v>1.2</v>
      </c>
      <c r="J53" s="2">
        <v>0.6</v>
      </c>
      <c r="K53" s="2">
        <v>0.6</v>
      </c>
      <c r="L53" s="15">
        <v>0.01</v>
      </c>
      <c r="M53" s="17">
        <v>1</v>
      </c>
    </row>
    <row r="54" spans="1:15" x14ac:dyDescent="0.3">
      <c r="A54" t="s">
        <v>246</v>
      </c>
      <c r="B54" t="s">
        <v>245</v>
      </c>
      <c r="C54" t="s">
        <v>243</v>
      </c>
      <c r="D54">
        <v>96</v>
      </c>
      <c r="E54">
        <v>8</v>
      </c>
      <c r="F54" s="2">
        <v>1.1000000000000001</v>
      </c>
      <c r="G54" s="30">
        <v>844.8</v>
      </c>
      <c r="H54" s="9" t="s">
        <v>49</v>
      </c>
      <c r="I54" s="2">
        <v>0.8</v>
      </c>
      <c r="J54" s="2">
        <v>1</v>
      </c>
      <c r="K54" s="2">
        <v>1.3</v>
      </c>
      <c r="L54" s="15"/>
    </row>
    <row r="55" spans="1:15" ht="30" customHeight="1" x14ac:dyDescent="0.3">
      <c r="A55" t="s">
        <v>246</v>
      </c>
      <c r="B55" t="s">
        <v>247</v>
      </c>
      <c r="C55" s="3" t="s">
        <v>248</v>
      </c>
      <c r="D55">
        <v>156</v>
      </c>
      <c r="E55">
        <v>44</v>
      </c>
      <c r="F55" s="2">
        <v>1</v>
      </c>
      <c r="G55" s="30">
        <v>6864</v>
      </c>
      <c r="H55" s="9" t="s">
        <v>9</v>
      </c>
      <c r="I55" s="2">
        <v>1</v>
      </c>
      <c r="J55" s="2">
        <v>0.8</v>
      </c>
      <c r="K55" s="2">
        <v>0.7</v>
      </c>
      <c r="L55" s="15"/>
    </row>
    <row r="56" spans="1:15" x14ac:dyDescent="0.3">
      <c r="A56" t="s">
        <v>246</v>
      </c>
      <c r="B56" t="s">
        <v>250</v>
      </c>
      <c r="C56" t="s">
        <v>249</v>
      </c>
      <c r="D56">
        <v>120</v>
      </c>
      <c r="E56">
        <v>12</v>
      </c>
      <c r="F56" s="2">
        <v>1</v>
      </c>
      <c r="G56" s="30">
        <v>1440</v>
      </c>
      <c r="H56" s="9" t="s">
        <v>9</v>
      </c>
      <c r="I56" s="2">
        <v>0.7</v>
      </c>
      <c r="J56" s="2">
        <v>1</v>
      </c>
      <c r="K56" s="2">
        <v>0.9</v>
      </c>
      <c r="L56" s="15"/>
    </row>
    <row r="57" spans="1:15" x14ac:dyDescent="0.3">
      <c r="A57" t="s">
        <v>246</v>
      </c>
      <c r="B57" t="s">
        <v>253</v>
      </c>
      <c r="C57" s="8" t="s">
        <v>251</v>
      </c>
      <c r="D57">
        <v>137</v>
      </c>
      <c r="E57">
        <v>4</v>
      </c>
      <c r="F57" s="2">
        <v>1</v>
      </c>
      <c r="G57" s="30">
        <v>548</v>
      </c>
      <c r="H57" s="9" t="s">
        <v>49</v>
      </c>
      <c r="I57" s="2">
        <v>0.8</v>
      </c>
      <c r="J57" s="2">
        <v>1</v>
      </c>
      <c r="K57" s="2">
        <v>1.3</v>
      </c>
      <c r="L57" s="15"/>
      <c r="O57" t="s">
        <v>252</v>
      </c>
    </row>
    <row r="58" spans="1:15" x14ac:dyDescent="0.3">
      <c r="A58" t="s">
        <v>246</v>
      </c>
      <c r="B58" t="s">
        <v>255</v>
      </c>
      <c r="C58" s="8" t="s">
        <v>254</v>
      </c>
      <c r="D58">
        <v>154</v>
      </c>
      <c r="E58">
        <v>2</v>
      </c>
      <c r="F58" s="2">
        <v>1.1000000000000001</v>
      </c>
      <c r="G58" s="30">
        <v>338.8</v>
      </c>
      <c r="H58" s="10" t="s">
        <v>27</v>
      </c>
      <c r="I58" s="2">
        <v>0.3</v>
      </c>
      <c r="J58" s="2">
        <v>1.3</v>
      </c>
      <c r="K58" s="2">
        <v>1.1000000000000001</v>
      </c>
      <c r="L58" s="15"/>
      <c r="O58" t="s">
        <v>256</v>
      </c>
    </row>
    <row r="59" spans="1:15" x14ac:dyDescent="0.3">
      <c r="A59" t="s">
        <v>246</v>
      </c>
      <c r="B59" t="s">
        <v>344</v>
      </c>
      <c r="C59" s="8" t="s">
        <v>345</v>
      </c>
      <c r="D59">
        <v>184</v>
      </c>
      <c r="E59">
        <v>2</v>
      </c>
      <c r="F59" s="2">
        <v>1.1000000000000001</v>
      </c>
      <c r="G59" s="30">
        <f>184*2*1.1</f>
        <v>404.8</v>
      </c>
      <c r="H59" s="10" t="s">
        <v>27</v>
      </c>
      <c r="I59" s="2">
        <v>0.3</v>
      </c>
      <c r="J59" s="2">
        <v>1.3</v>
      </c>
      <c r="K59" s="2">
        <v>1.1000000000000001</v>
      </c>
      <c r="L59" s="21"/>
      <c r="M59" s="22"/>
      <c r="O59" t="s">
        <v>346</v>
      </c>
    </row>
    <row r="60" spans="1:15" x14ac:dyDescent="0.3">
      <c r="A60" t="s">
        <v>246</v>
      </c>
      <c r="B60" t="s">
        <v>259</v>
      </c>
      <c r="C60" t="s">
        <v>257</v>
      </c>
      <c r="D60">
        <v>108</v>
      </c>
      <c r="E60">
        <v>4</v>
      </c>
      <c r="F60" s="2">
        <v>1.1000000000000001</v>
      </c>
      <c r="G60" s="30">
        <v>475.2</v>
      </c>
      <c r="H60" s="9" t="s">
        <v>9</v>
      </c>
      <c r="I60" s="2">
        <v>0.7</v>
      </c>
      <c r="J60" s="2">
        <v>1</v>
      </c>
      <c r="K60" s="2">
        <v>0.9</v>
      </c>
      <c r="L60" s="15"/>
    </row>
    <row r="61" spans="1:15" x14ac:dyDescent="0.3">
      <c r="A61" t="s">
        <v>246</v>
      </c>
      <c r="B61" t="s">
        <v>260</v>
      </c>
      <c r="C61" t="s">
        <v>258</v>
      </c>
      <c r="D61">
        <v>174</v>
      </c>
      <c r="E61">
        <v>9</v>
      </c>
      <c r="F61" s="2">
        <v>1</v>
      </c>
      <c r="G61" s="30">
        <v>1566</v>
      </c>
      <c r="H61" s="9" t="s">
        <v>9</v>
      </c>
      <c r="I61" s="2">
        <v>0.7</v>
      </c>
      <c r="J61" s="2">
        <v>1</v>
      </c>
      <c r="K61" s="2">
        <v>0.9</v>
      </c>
      <c r="L61" s="15"/>
    </row>
    <row r="62" spans="1:15" x14ac:dyDescent="0.3">
      <c r="A62" t="s">
        <v>246</v>
      </c>
      <c r="B62" t="s">
        <v>260</v>
      </c>
      <c r="C62" t="s">
        <v>258</v>
      </c>
      <c r="D62">
        <v>20</v>
      </c>
      <c r="E62">
        <v>30</v>
      </c>
      <c r="F62" s="2">
        <v>1</v>
      </c>
      <c r="G62" s="30">
        <v>600</v>
      </c>
      <c r="H62" s="13" t="s">
        <v>33</v>
      </c>
      <c r="I62" s="2">
        <v>1.2</v>
      </c>
      <c r="J62" s="2">
        <v>0.6</v>
      </c>
      <c r="K62" s="2">
        <v>0.6</v>
      </c>
      <c r="L62" s="15">
        <v>0.01</v>
      </c>
      <c r="M62" s="17">
        <v>1</v>
      </c>
    </row>
    <row r="63" spans="1:15" x14ac:dyDescent="0.3">
      <c r="A63" t="s">
        <v>246</v>
      </c>
      <c r="B63" t="s">
        <v>263</v>
      </c>
      <c r="C63" t="s">
        <v>261</v>
      </c>
      <c r="D63">
        <v>104</v>
      </c>
      <c r="E63">
        <v>36</v>
      </c>
      <c r="F63" s="2">
        <v>1</v>
      </c>
      <c r="G63" s="30">
        <v>3744</v>
      </c>
      <c r="H63" s="10" t="s">
        <v>27</v>
      </c>
      <c r="I63" s="2">
        <v>0.5</v>
      </c>
      <c r="J63" s="2">
        <v>1.35</v>
      </c>
      <c r="K63" s="2">
        <v>1.2</v>
      </c>
      <c r="L63" s="15"/>
      <c r="N63" s="6">
        <v>1</v>
      </c>
      <c r="O63" t="s">
        <v>262</v>
      </c>
    </row>
    <row r="64" spans="1:15" x14ac:dyDescent="0.3">
      <c r="A64" t="s">
        <v>246</v>
      </c>
      <c r="B64" t="s">
        <v>370</v>
      </c>
      <c r="C64" t="s">
        <v>261</v>
      </c>
      <c r="D64">
        <v>104</v>
      </c>
      <c r="E64">
        <v>18</v>
      </c>
      <c r="F64" s="2">
        <v>1</v>
      </c>
      <c r="G64" s="30">
        <f>Barrage4[[#This Row],[Base Damage]]*Barrage4[[#This Row],[Total Rounds]]</f>
        <v>1872</v>
      </c>
      <c r="H64" s="10" t="s">
        <v>27</v>
      </c>
      <c r="I64" s="2">
        <v>0.5</v>
      </c>
      <c r="J64" s="2">
        <v>1.35</v>
      </c>
      <c r="K64" s="2">
        <v>1.2</v>
      </c>
      <c r="L64" s="15"/>
      <c r="N64" s="6">
        <v>1</v>
      </c>
      <c r="O64" t="s">
        <v>262</v>
      </c>
    </row>
    <row r="65" spans="1:15" x14ac:dyDescent="0.3">
      <c r="A65" t="s">
        <v>246</v>
      </c>
      <c r="B65" t="s">
        <v>370</v>
      </c>
      <c r="C65" t="s">
        <v>261</v>
      </c>
      <c r="D65">
        <v>104</v>
      </c>
      <c r="E65">
        <v>18</v>
      </c>
      <c r="F65" s="2">
        <v>1</v>
      </c>
      <c r="G65" s="30">
        <f>Barrage4[[#This Row],[Base Damage]]*Barrage4[[#This Row],[Total Rounds]]</f>
        <v>1872</v>
      </c>
      <c r="H65" s="9" t="s">
        <v>9</v>
      </c>
      <c r="I65" s="2">
        <v>0.5</v>
      </c>
      <c r="J65" s="2">
        <v>1.35</v>
      </c>
      <c r="K65" s="2">
        <v>1.2</v>
      </c>
      <c r="L65" s="15"/>
      <c r="N65" s="6">
        <v>0</v>
      </c>
      <c r="O65" t="s">
        <v>371</v>
      </c>
    </row>
    <row r="66" spans="1:15" x14ac:dyDescent="0.3">
      <c r="A66" t="s">
        <v>246</v>
      </c>
      <c r="B66" t="s">
        <v>265</v>
      </c>
      <c r="C66" t="s">
        <v>264</v>
      </c>
      <c r="D66">
        <v>158</v>
      </c>
      <c r="E66">
        <v>13</v>
      </c>
      <c r="F66" s="2">
        <v>1</v>
      </c>
      <c r="G66" s="30">
        <v>2054</v>
      </c>
      <c r="H66" s="10" t="s">
        <v>27</v>
      </c>
      <c r="I66" s="2">
        <v>0.4</v>
      </c>
      <c r="J66" s="2">
        <v>1.25</v>
      </c>
      <c r="K66" s="2">
        <v>1.2</v>
      </c>
      <c r="L66" s="15"/>
      <c r="O66" t="s">
        <v>262</v>
      </c>
    </row>
    <row r="67" spans="1:15" x14ac:dyDescent="0.3">
      <c r="A67" t="s">
        <v>246</v>
      </c>
      <c r="B67" t="s">
        <v>267</v>
      </c>
      <c r="C67" t="s">
        <v>266</v>
      </c>
      <c r="D67">
        <v>125</v>
      </c>
      <c r="E67">
        <v>44</v>
      </c>
      <c r="F67" s="2">
        <v>1</v>
      </c>
      <c r="G67" s="30">
        <v>5500</v>
      </c>
      <c r="H67" s="13" t="s">
        <v>33</v>
      </c>
      <c r="I67" s="2">
        <v>1.2</v>
      </c>
      <c r="J67" s="2">
        <v>1</v>
      </c>
      <c r="K67" s="2">
        <v>0.8</v>
      </c>
      <c r="L67" s="15">
        <v>0.3</v>
      </c>
      <c r="M67" s="17">
        <v>1</v>
      </c>
    </row>
    <row r="68" spans="1:15" x14ac:dyDescent="0.3">
      <c r="A68" t="s">
        <v>246</v>
      </c>
      <c r="B68" t="s">
        <v>267</v>
      </c>
      <c r="C68" t="s">
        <v>266</v>
      </c>
      <c r="D68">
        <v>125</v>
      </c>
      <c r="E68">
        <v>16</v>
      </c>
      <c r="F68" s="2">
        <v>1</v>
      </c>
      <c r="G68" s="30">
        <v>2000</v>
      </c>
      <c r="H68" s="13" t="s">
        <v>33</v>
      </c>
      <c r="I68" s="2">
        <v>0.9</v>
      </c>
      <c r="J68" s="2">
        <v>1.2</v>
      </c>
      <c r="K68" s="2">
        <v>0.7</v>
      </c>
      <c r="L68" s="15">
        <v>0.3</v>
      </c>
      <c r="M68" s="17">
        <v>1</v>
      </c>
    </row>
    <row r="69" spans="1:15" x14ac:dyDescent="0.3">
      <c r="A69" t="s">
        <v>246</v>
      </c>
      <c r="B69" t="s">
        <v>380</v>
      </c>
      <c r="C69" t="s">
        <v>381</v>
      </c>
      <c r="D69">
        <v>239</v>
      </c>
      <c r="E69">
        <v>4</v>
      </c>
      <c r="F69" s="2">
        <v>1.1000000000000001</v>
      </c>
      <c r="G69" s="30">
        <f>Barrage4[[#This Row],[Coefficient]]*Barrage4[[#This Row],[Total Rounds]]*Barrage4[[#This Row],[Base Damage]]</f>
        <v>1051.6000000000001</v>
      </c>
      <c r="H69" s="10" t="s">
        <v>27</v>
      </c>
      <c r="I69" s="2">
        <v>0.65</v>
      </c>
      <c r="J69" s="2">
        <v>1.35</v>
      </c>
      <c r="K69" s="2">
        <v>1.1499999999999999</v>
      </c>
      <c r="L69" s="26"/>
      <c r="M69" s="27"/>
      <c r="O69" t="s">
        <v>382</v>
      </c>
    </row>
    <row r="70" spans="1:15" x14ac:dyDescent="0.3">
      <c r="A70" t="s">
        <v>246</v>
      </c>
      <c r="B70" t="s">
        <v>380</v>
      </c>
      <c r="C70" t="s">
        <v>381</v>
      </c>
      <c r="D70">
        <v>35</v>
      </c>
      <c r="E70">
        <v>36</v>
      </c>
      <c r="F70" s="2">
        <v>1</v>
      </c>
      <c r="G70" s="30">
        <f>Barrage4[[#This Row],[Coefficient]]*Barrage4[[#This Row],[Total Rounds]]*Barrage4[[#This Row],[Base Damage]]</f>
        <v>1260</v>
      </c>
      <c r="H70" s="13" t="s">
        <v>33</v>
      </c>
      <c r="I70" s="2">
        <v>1.2</v>
      </c>
      <c r="J70" s="2">
        <v>0.8</v>
      </c>
      <c r="K70" s="2">
        <v>0.6</v>
      </c>
      <c r="L70" s="26">
        <v>0.01</v>
      </c>
      <c r="M70" s="27">
        <v>1</v>
      </c>
      <c r="O70" t="s">
        <v>382</v>
      </c>
    </row>
    <row r="71" spans="1:15" x14ac:dyDescent="0.3">
      <c r="A71" t="s">
        <v>246</v>
      </c>
      <c r="B71" t="s">
        <v>383</v>
      </c>
      <c r="C71" t="s">
        <v>384</v>
      </c>
      <c r="D71">
        <v>54</v>
      </c>
      <c r="E71">
        <v>10</v>
      </c>
      <c r="F71" s="2">
        <v>1</v>
      </c>
      <c r="G71" s="30">
        <f>Barrage4[[#This Row],[Coefficient]]*Barrage4[[#This Row],[Total Rounds]]*Barrage4[[#This Row],[Base Damage]]</f>
        <v>540</v>
      </c>
      <c r="H71" s="9" t="s">
        <v>9</v>
      </c>
      <c r="I71" s="2">
        <v>1.2</v>
      </c>
      <c r="J71" s="2">
        <v>0.8</v>
      </c>
      <c r="K71" s="2">
        <v>0.8</v>
      </c>
      <c r="L71" s="26"/>
      <c r="M71" s="27"/>
    </row>
    <row r="72" spans="1:15" x14ac:dyDescent="0.3">
      <c r="A72" t="s">
        <v>246</v>
      </c>
      <c r="B72" t="s">
        <v>383</v>
      </c>
      <c r="C72" t="s">
        <v>384</v>
      </c>
      <c r="D72">
        <v>54</v>
      </c>
      <c r="E72">
        <v>10</v>
      </c>
      <c r="F72" s="2">
        <v>1</v>
      </c>
      <c r="G72" s="30">
        <f>Barrage4[[#This Row],[Coefficient]]*Barrage4[[#This Row],[Total Rounds]]*Barrage4[[#This Row],[Base Damage]]</f>
        <v>540</v>
      </c>
      <c r="H72" s="9" t="s">
        <v>9</v>
      </c>
      <c r="I72" s="2">
        <v>0.8</v>
      </c>
      <c r="J72" s="2">
        <v>1.2</v>
      </c>
      <c r="K72" s="2">
        <v>0.8</v>
      </c>
      <c r="L72" s="26"/>
      <c r="M72" s="27"/>
    </row>
    <row r="73" spans="1:15" x14ac:dyDescent="0.3">
      <c r="A73" t="s">
        <v>246</v>
      </c>
      <c r="B73" t="s">
        <v>383</v>
      </c>
      <c r="C73" t="s">
        <v>384</v>
      </c>
      <c r="D73">
        <v>54</v>
      </c>
      <c r="E73">
        <v>10</v>
      </c>
      <c r="F73" s="2">
        <v>1</v>
      </c>
      <c r="G73" s="30">
        <f>Barrage4[[#This Row],[Coefficient]]*Barrage4[[#This Row],[Total Rounds]]*Barrage4[[#This Row],[Base Damage]]</f>
        <v>540</v>
      </c>
      <c r="H73" s="9" t="s">
        <v>9</v>
      </c>
      <c r="I73" s="2">
        <v>0.8</v>
      </c>
      <c r="J73" s="2">
        <v>0.8</v>
      </c>
      <c r="K73" s="2">
        <v>1.2</v>
      </c>
      <c r="L73" s="26"/>
      <c r="M73" s="27"/>
    </row>
    <row r="74" spans="1:15" x14ac:dyDescent="0.3">
      <c r="A74" t="s">
        <v>246</v>
      </c>
      <c r="B74" t="s">
        <v>385</v>
      </c>
      <c r="C74" t="s">
        <v>386</v>
      </c>
      <c r="D74">
        <v>46</v>
      </c>
      <c r="E74">
        <v>48</v>
      </c>
      <c r="F74" s="2">
        <v>1</v>
      </c>
      <c r="G74" s="30">
        <f>Barrage4[[#This Row],[Coefficient]]*Barrage4[[#This Row],[Total Rounds]]*Barrage4[[#This Row],[Base Damage]]</f>
        <v>2208</v>
      </c>
      <c r="H74" s="9" t="s">
        <v>9</v>
      </c>
      <c r="I74" s="2">
        <v>1</v>
      </c>
      <c r="J74" s="2">
        <v>1</v>
      </c>
      <c r="K74" s="2">
        <v>1</v>
      </c>
      <c r="L74" s="26"/>
      <c r="M74" s="27"/>
    </row>
    <row r="75" spans="1:15" x14ac:dyDescent="0.3">
      <c r="A75" t="s">
        <v>246</v>
      </c>
      <c r="B75" t="s">
        <v>385</v>
      </c>
      <c r="C75" t="s">
        <v>386</v>
      </c>
      <c r="D75">
        <v>181</v>
      </c>
      <c r="E75">
        <v>4</v>
      </c>
      <c r="F75" s="2">
        <v>1</v>
      </c>
      <c r="G75" s="30">
        <f>Barrage4[[#This Row],[Coefficient]]*Barrage4[[#This Row],[Total Rounds]]*Barrage4[[#This Row],[Base Damage]]</f>
        <v>724</v>
      </c>
      <c r="H75" s="14" t="s">
        <v>33</v>
      </c>
      <c r="I75" s="2">
        <v>1.4</v>
      </c>
      <c r="J75" s="2">
        <v>1.1000000000000001</v>
      </c>
      <c r="K75" s="2">
        <v>0.9</v>
      </c>
      <c r="L75" s="26">
        <v>0.5</v>
      </c>
      <c r="M75" s="27">
        <v>4</v>
      </c>
    </row>
    <row r="76" spans="1:15" x14ac:dyDescent="0.3">
      <c r="A76" t="s">
        <v>246</v>
      </c>
      <c r="B76" t="s">
        <v>394</v>
      </c>
      <c r="C76" t="s">
        <v>395</v>
      </c>
      <c r="D76">
        <v>62</v>
      </c>
      <c r="E76">
        <v>20</v>
      </c>
      <c r="F76" s="2">
        <v>1</v>
      </c>
      <c r="G76" s="30">
        <f>Barrage4[[#This Row],[Coefficient]]*Barrage4[[#This Row],[Total Rounds]]*Barrage4[[#This Row],[Base Damage]]</f>
        <v>1240</v>
      </c>
      <c r="H76" s="10" t="s">
        <v>27</v>
      </c>
      <c r="I76" s="2">
        <v>1.1000000000000001</v>
      </c>
      <c r="J76" s="2">
        <v>0.9</v>
      </c>
      <c r="K76" s="2">
        <v>0.7</v>
      </c>
      <c r="L76" s="26"/>
      <c r="M76" s="27"/>
    </row>
    <row r="77" spans="1:15" x14ac:dyDescent="0.3">
      <c r="A77" t="s">
        <v>246</v>
      </c>
      <c r="B77" t="s">
        <v>394</v>
      </c>
      <c r="C77" t="s">
        <v>395</v>
      </c>
      <c r="D77">
        <v>144</v>
      </c>
      <c r="E77">
        <v>6</v>
      </c>
      <c r="F77" s="2">
        <v>1</v>
      </c>
      <c r="G77" s="30">
        <f>Barrage4[[#This Row],[Coefficient]]*Barrage4[[#This Row],[Total Rounds]]*Barrage4[[#This Row],[Base Damage]]</f>
        <v>864</v>
      </c>
      <c r="H77" s="9" t="s">
        <v>49</v>
      </c>
      <c r="I77" s="2">
        <v>0.8</v>
      </c>
      <c r="J77" s="2">
        <v>1</v>
      </c>
      <c r="K77" s="2">
        <v>1.3</v>
      </c>
      <c r="L77" s="26"/>
      <c r="M77" s="27"/>
    </row>
    <row r="78" spans="1:15" x14ac:dyDescent="0.3">
      <c r="A78" t="s">
        <v>246</v>
      </c>
      <c r="B78" t="s">
        <v>397</v>
      </c>
      <c r="C78" t="s">
        <v>396</v>
      </c>
      <c r="D78">
        <v>72</v>
      </c>
      <c r="E78">
        <v>8</v>
      </c>
      <c r="F78" s="2">
        <v>1</v>
      </c>
      <c r="G78" s="30">
        <f>Barrage4[[#This Row],[Coefficient]]*Barrage4[[#This Row],[Total Rounds]]*Barrage4[[#This Row],[Base Damage]]</f>
        <v>576</v>
      </c>
      <c r="H78" s="9" t="s">
        <v>49</v>
      </c>
      <c r="I78" s="2">
        <v>0.8</v>
      </c>
      <c r="J78" s="2">
        <v>1</v>
      </c>
      <c r="K78" s="2">
        <v>1.3</v>
      </c>
      <c r="L78" s="26"/>
      <c r="M78" s="27"/>
    </row>
    <row r="79" spans="1:15" x14ac:dyDescent="0.3">
      <c r="A79" t="s">
        <v>246</v>
      </c>
      <c r="B79" t="s">
        <v>406</v>
      </c>
      <c r="C79" t="s">
        <v>407</v>
      </c>
      <c r="D79">
        <v>110</v>
      </c>
      <c r="E79">
        <v>8</v>
      </c>
      <c r="F79" s="2">
        <v>1</v>
      </c>
      <c r="G79" s="30">
        <f>Barrage4[[#This Row],[Coefficient]]*Barrage4[[#This Row],[Total Rounds]]*Barrage4[[#This Row],[Base Damage]]</f>
        <v>880</v>
      </c>
      <c r="H79" s="9" t="s">
        <v>9</v>
      </c>
      <c r="I79" s="2">
        <v>0.7</v>
      </c>
      <c r="J79" s="2">
        <v>1</v>
      </c>
      <c r="K79" s="2">
        <v>0.9</v>
      </c>
      <c r="L79" s="26"/>
      <c r="M79" s="27"/>
    </row>
    <row r="80" spans="1:15" x14ac:dyDescent="0.3">
      <c r="A80" t="s">
        <v>246</v>
      </c>
      <c r="B80" t="s">
        <v>406</v>
      </c>
      <c r="C80" t="s">
        <v>407</v>
      </c>
      <c r="D80">
        <v>20</v>
      </c>
      <c r="E80">
        <v>14</v>
      </c>
      <c r="F80" s="2">
        <v>1</v>
      </c>
      <c r="G80" s="30">
        <f>Barrage4[[#This Row],[Coefficient]]*Barrage4[[#This Row],[Total Rounds]]*Barrage4[[#This Row],[Base Damage]]</f>
        <v>280</v>
      </c>
      <c r="H80" s="14" t="s">
        <v>33</v>
      </c>
      <c r="I80" s="2">
        <v>1.2</v>
      </c>
      <c r="J80" s="2">
        <v>0.6</v>
      </c>
      <c r="K80" s="2">
        <v>0.6</v>
      </c>
      <c r="L80" s="26">
        <v>0.01</v>
      </c>
      <c r="M80" s="27">
        <v>1</v>
      </c>
    </row>
    <row r="81" spans="1:15" x14ac:dyDescent="0.3">
      <c r="A81" t="s">
        <v>246</v>
      </c>
      <c r="B81" t="s">
        <v>408</v>
      </c>
      <c r="C81" t="s">
        <v>409</v>
      </c>
      <c r="D81">
        <v>121</v>
      </c>
      <c r="E81">
        <v>6</v>
      </c>
      <c r="F81" s="2">
        <v>1</v>
      </c>
      <c r="G81" s="30">
        <f>Barrage4[[#This Row],[Coefficient]]*Barrage4[[#This Row],[Total Rounds]]*Barrage4[[#This Row],[Base Damage]]</f>
        <v>726</v>
      </c>
      <c r="H81" s="9" t="s">
        <v>9</v>
      </c>
      <c r="I81" s="2">
        <v>0.8</v>
      </c>
      <c r="J81" s="2">
        <v>1</v>
      </c>
      <c r="K81" s="2">
        <v>1.3</v>
      </c>
      <c r="L81" s="26"/>
      <c r="M81" s="27"/>
      <c r="O81" t="s">
        <v>411</v>
      </c>
    </row>
    <row r="82" spans="1:15" x14ac:dyDescent="0.3">
      <c r="A82" t="s">
        <v>246</v>
      </c>
      <c r="B82" t="s">
        <v>442</v>
      </c>
      <c r="C82" t="s">
        <v>409</v>
      </c>
      <c r="D82">
        <v>138</v>
      </c>
      <c r="E82">
        <v>8</v>
      </c>
      <c r="F82" s="2">
        <v>1</v>
      </c>
      <c r="G82" s="30">
        <f>Barrage4[[#This Row],[Coefficient]]*Barrage4[[#This Row],[Total Rounds]]*Barrage4[[#This Row],[Base Damage]]</f>
        <v>1104</v>
      </c>
      <c r="H82" s="9" t="s">
        <v>9</v>
      </c>
      <c r="I82" s="2">
        <v>0.8</v>
      </c>
      <c r="J82" s="2">
        <v>1</v>
      </c>
      <c r="K82" s="2">
        <v>1.3</v>
      </c>
      <c r="L82" s="26"/>
      <c r="M82" s="27"/>
      <c r="O82" t="s">
        <v>412</v>
      </c>
    </row>
    <row r="83" spans="1:15" x14ac:dyDescent="0.3">
      <c r="A83" t="s">
        <v>246</v>
      </c>
      <c r="B83" t="s">
        <v>408</v>
      </c>
      <c r="C83" t="s">
        <v>409</v>
      </c>
      <c r="D83">
        <v>20</v>
      </c>
      <c r="E83">
        <v>16</v>
      </c>
      <c r="F83" s="2">
        <v>1</v>
      </c>
      <c r="G83" s="30">
        <f>Barrage4[[#This Row],[Coefficient]]*Barrage4[[#This Row],[Total Rounds]]*Barrage4[[#This Row],[Base Damage]]</f>
        <v>320</v>
      </c>
      <c r="H83" s="9" t="s">
        <v>9</v>
      </c>
      <c r="I83" s="2">
        <v>1.2</v>
      </c>
      <c r="J83" s="2">
        <v>0.6</v>
      </c>
      <c r="K83" s="2">
        <v>0.6</v>
      </c>
      <c r="L83" s="26"/>
      <c r="M83" s="27"/>
      <c r="O83" t="s">
        <v>410</v>
      </c>
    </row>
    <row r="84" spans="1:15" x14ac:dyDescent="0.3">
      <c r="A84" t="s">
        <v>246</v>
      </c>
      <c r="B84" t="s">
        <v>460</v>
      </c>
      <c r="C84" t="s">
        <v>461</v>
      </c>
      <c r="D84">
        <v>170</v>
      </c>
      <c r="E84">
        <v>9</v>
      </c>
      <c r="F84" s="2">
        <v>1</v>
      </c>
      <c r="G84" s="30">
        <f>Barrage4[[#This Row],[Coefficient]]*Barrage4[[#This Row],[Total Rounds]]*Barrage4[[#This Row],[Base Damage]]</f>
        <v>1530</v>
      </c>
      <c r="H84" s="10" t="s">
        <v>27</v>
      </c>
      <c r="I84" s="2">
        <v>0.5</v>
      </c>
      <c r="J84" s="2">
        <v>1.2</v>
      </c>
      <c r="K84" s="2">
        <v>1.1499999999999999</v>
      </c>
      <c r="L84" s="32"/>
      <c r="M84" s="33"/>
    </row>
    <row r="85" spans="1:15" x14ac:dyDescent="0.3">
      <c r="A85" t="s">
        <v>246</v>
      </c>
      <c r="B85" t="s">
        <v>460</v>
      </c>
      <c r="C85" t="s">
        <v>461</v>
      </c>
      <c r="D85">
        <v>20</v>
      </c>
      <c r="E85">
        <v>30</v>
      </c>
      <c r="F85" s="2">
        <v>1</v>
      </c>
      <c r="G85" s="30">
        <f>Barrage4[[#This Row],[Coefficient]]*Barrage4[[#This Row],[Total Rounds]]*Barrage4[[#This Row],[Base Damage]]</f>
        <v>600</v>
      </c>
      <c r="H85" s="13" t="s">
        <v>33</v>
      </c>
      <c r="I85" s="2">
        <v>1.2</v>
      </c>
      <c r="J85" s="2">
        <v>0.6</v>
      </c>
      <c r="K85" s="2">
        <v>0.6</v>
      </c>
      <c r="L85" s="32"/>
      <c r="M85" s="33"/>
      <c r="O85" t="s">
        <v>462</v>
      </c>
    </row>
    <row r="86" spans="1:15" x14ac:dyDescent="0.3">
      <c r="A86" t="s">
        <v>246</v>
      </c>
      <c r="B86" s="37" t="s">
        <v>482</v>
      </c>
      <c r="C86" t="s">
        <v>483</v>
      </c>
      <c r="D86">
        <v>174</v>
      </c>
      <c r="E86">
        <v>6</v>
      </c>
      <c r="F86" s="2">
        <v>1</v>
      </c>
      <c r="G86" s="30">
        <f>Barrage4[[#This Row],[Coefficient]]*Barrage4[[#This Row],[Total Rounds]]*Barrage4[[#This Row],[Base Damage]]</f>
        <v>1044</v>
      </c>
      <c r="H86" s="10" t="s">
        <v>27</v>
      </c>
      <c r="I86" s="2">
        <v>0.4</v>
      </c>
      <c r="J86" s="2">
        <v>1.25</v>
      </c>
      <c r="K86" s="2">
        <v>1.25</v>
      </c>
      <c r="L86" s="15"/>
    </row>
    <row r="87" spans="1:15" x14ac:dyDescent="0.3">
      <c r="A87" t="s">
        <v>246</v>
      </c>
      <c r="B87" s="37" t="s">
        <v>484</v>
      </c>
      <c r="C87" t="s">
        <v>483</v>
      </c>
      <c r="D87">
        <v>174</v>
      </c>
      <c r="E87">
        <v>9</v>
      </c>
      <c r="F87" s="2">
        <v>1</v>
      </c>
      <c r="G87" s="30">
        <f>Barrage4[[#This Row],[Coefficient]]*Barrage4[[#This Row],[Total Rounds]]*Barrage4[[#This Row],[Base Damage]]</f>
        <v>1566</v>
      </c>
      <c r="H87" s="10" t="s">
        <v>27</v>
      </c>
      <c r="I87" s="2">
        <v>0.4</v>
      </c>
      <c r="J87" s="2">
        <v>1.25</v>
      </c>
      <c r="K87" s="2">
        <v>1.25</v>
      </c>
      <c r="L87" s="15"/>
    </row>
    <row r="88" spans="1:15" x14ac:dyDescent="0.3">
      <c r="A88" t="s">
        <v>246</v>
      </c>
      <c r="B88" s="37" t="s">
        <v>485</v>
      </c>
      <c r="C88" t="s">
        <v>483</v>
      </c>
      <c r="D88">
        <v>20</v>
      </c>
      <c r="E88">
        <v>20</v>
      </c>
      <c r="F88" s="2">
        <v>1</v>
      </c>
      <c r="G88" s="30">
        <f>Barrage4[[#This Row],[Coefficient]]*Barrage4[[#This Row],[Total Rounds]]*Barrage4[[#This Row],[Base Damage]]</f>
        <v>400</v>
      </c>
      <c r="H88" s="13" t="s">
        <v>33</v>
      </c>
      <c r="I88" s="2">
        <v>1.2</v>
      </c>
      <c r="J88" s="2">
        <v>0.6</v>
      </c>
      <c r="K88" s="2">
        <v>0.6</v>
      </c>
      <c r="L88" s="15"/>
    </row>
    <row r="89" spans="1:15" x14ac:dyDescent="0.3">
      <c r="A89" t="s">
        <v>246</v>
      </c>
      <c r="B89" s="37" t="s">
        <v>486</v>
      </c>
      <c r="C89" t="s">
        <v>487</v>
      </c>
      <c r="D89">
        <v>96</v>
      </c>
      <c r="E89">
        <v>6</v>
      </c>
      <c r="F89" s="2">
        <v>1</v>
      </c>
      <c r="G89" s="30">
        <f>Barrage4[[#This Row],[Coefficient]]*Barrage4[[#This Row],[Total Rounds]]*Barrage4[[#This Row],[Base Damage]]</f>
        <v>576</v>
      </c>
      <c r="H89" t="s">
        <v>49</v>
      </c>
      <c r="I89" s="2">
        <v>0.8</v>
      </c>
      <c r="J89" s="2">
        <v>1.1000000000000001</v>
      </c>
      <c r="K89" s="2">
        <v>1.3</v>
      </c>
      <c r="L89" s="15"/>
    </row>
    <row r="90" spans="1:15" x14ac:dyDescent="0.3">
      <c r="A90" t="s">
        <v>246</v>
      </c>
      <c r="B90" s="37" t="s">
        <v>488</v>
      </c>
      <c r="C90" t="s">
        <v>489</v>
      </c>
      <c r="D90">
        <v>140</v>
      </c>
      <c r="E90">
        <v>10</v>
      </c>
      <c r="F90" s="2">
        <v>1</v>
      </c>
      <c r="G90" s="30">
        <f>Barrage4[[#This Row],[Coefficient]]*Barrage4[[#This Row],[Total Rounds]]*Barrage4[[#This Row],[Base Damage]]</f>
        <v>1400</v>
      </c>
      <c r="H90" s="13" t="s">
        <v>33</v>
      </c>
      <c r="I90" s="2">
        <v>1.35</v>
      </c>
      <c r="J90" s="2">
        <v>0.85</v>
      </c>
      <c r="K90" s="2">
        <v>0.7</v>
      </c>
      <c r="L90" s="15"/>
    </row>
    <row r="91" spans="1:15" x14ac:dyDescent="0.3">
      <c r="A91" t="s">
        <v>246</v>
      </c>
      <c r="B91" t="s">
        <v>490</v>
      </c>
      <c r="C91" t="s">
        <v>489</v>
      </c>
      <c r="D91">
        <v>30</v>
      </c>
      <c r="E91">
        <v>14</v>
      </c>
      <c r="F91" s="2">
        <v>1</v>
      </c>
      <c r="G91" s="30">
        <f>Barrage4[[#This Row],[Coefficient]]*Barrage4[[#This Row],[Total Rounds]]*Barrage4[[#This Row],[Base Damage]]</f>
        <v>420</v>
      </c>
      <c r="H91" t="s">
        <v>9</v>
      </c>
      <c r="I91" s="2">
        <v>1</v>
      </c>
      <c r="J91" s="2">
        <v>0.8</v>
      </c>
      <c r="K91" s="2">
        <v>0.7</v>
      </c>
      <c r="L91" s="15"/>
    </row>
    <row r="92" spans="1:15" s="3" customFormat="1" ht="14.4" customHeight="1" x14ac:dyDescent="0.3">
      <c r="A92" s="3" t="s">
        <v>270</v>
      </c>
      <c r="B92" s="3" t="s">
        <v>268</v>
      </c>
      <c r="C92" s="3" t="s">
        <v>269</v>
      </c>
      <c r="D92" s="3">
        <v>108</v>
      </c>
      <c r="E92" s="3">
        <v>30</v>
      </c>
      <c r="F92" s="5">
        <v>1</v>
      </c>
      <c r="G92" s="31">
        <v>3240</v>
      </c>
      <c r="H92" s="14" t="s">
        <v>33</v>
      </c>
      <c r="I92" s="5">
        <v>1</v>
      </c>
      <c r="J92" s="5">
        <v>0.8</v>
      </c>
      <c r="K92" s="5">
        <v>0.6</v>
      </c>
      <c r="L92" s="16">
        <v>0.3</v>
      </c>
      <c r="M92" s="18">
        <v>1</v>
      </c>
      <c r="N92" s="7"/>
    </row>
    <row r="93" spans="1:15" x14ac:dyDescent="0.3">
      <c r="A93" s="3" t="s">
        <v>270</v>
      </c>
      <c r="B93" s="3" t="s">
        <v>268</v>
      </c>
      <c r="C93" s="3" t="s">
        <v>269</v>
      </c>
      <c r="D93">
        <v>108</v>
      </c>
      <c r="E93">
        <v>22</v>
      </c>
      <c r="F93" s="5">
        <v>1</v>
      </c>
      <c r="G93" s="30">
        <v>2376</v>
      </c>
      <c r="H93" s="9" t="s">
        <v>9</v>
      </c>
      <c r="I93" s="2">
        <v>1</v>
      </c>
      <c r="J93" s="2">
        <v>0.8</v>
      </c>
      <c r="K93" s="2">
        <v>0.7</v>
      </c>
      <c r="L93" s="15"/>
    </row>
    <row r="94" spans="1:15" x14ac:dyDescent="0.3">
      <c r="A94" t="s">
        <v>270</v>
      </c>
      <c r="B94" t="s">
        <v>272</v>
      </c>
      <c r="C94" t="s">
        <v>271</v>
      </c>
      <c r="D94">
        <v>72</v>
      </c>
      <c r="E94">
        <v>40</v>
      </c>
      <c r="F94" s="5">
        <v>1</v>
      </c>
      <c r="G94" s="30">
        <v>2880</v>
      </c>
      <c r="H94" s="13" t="s">
        <v>33</v>
      </c>
      <c r="I94" s="2">
        <v>0.9</v>
      </c>
      <c r="J94" s="2">
        <v>1.2</v>
      </c>
      <c r="K94" s="2">
        <v>0.7</v>
      </c>
      <c r="L94" s="15">
        <v>0.3</v>
      </c>
      <c r="M94" s="17">
        <v>1</v>
      </c>
    </row>
    <row r="95" spans="1:15" x14ac:dyDescent="0.3">
      <c r="A95" t="s">
        <v>270</v>
      </c>
      <c r="B95" t="s">
        <v>272</v>
      </c>
      <c r="C95" t="s">
        <v>271</v>
      </c>
      <c r="D95">
        <v>108</v>
      </c>
      <c r="E95">
        <v>22</v>
      </c>
      <c r="F95" s="5">
        <v>1</v>
      </c>
      <c r="G95" s="30">
        <v>2376</v>
      </c>
      <c r="H95" s="9" t="s">
        <v>9</v>
      </c>
      <c r="I95" s="2">
        <v>1</v>
      </c>
      <c r="J95" s="2">
        <v>0.8</v>
      </c>
      <c r="K95" s="2">
        <v>0.7</v>
      </c>
      <c r="L95" s="15"/>
    </row>
    <row r="96" spans="1:15" s="3" customFormat="1" ht="14.4" customHeight="1" x14ac:dyDescent="0.3">
      <c r="A96" s="3" t="s">
        <v>273</v>
      </c>
      <c r="B96" s="3" t="s">
        <v>275</v>
      </c>
      <c r="C96" s="3" t="s">
        <v>274</v>
      </c>
      <c r="D96" s="3">
        <v>235</v>
      </c>
      <c r="E96" s="3">
        <v>4</v>
      </c>
      <c r="F96" s="5">
        <v>1</v>
      </c>
      <c r="G96" s="31">
        <v>940</v>
      </c>
      <c r="H96" s="11" t="s">
        <v>276</v>
      </c>
      <c r="I96" s="5">
        <v>0.8</v>
      </c>
      <c r="J96" s="5">
        <v>0.9</v>
      </c>
      <c r="K96" s="5">
        <v>1.1000000000000001</v>
      </c>
      <c r="L96" s="16"/>
      <c r="M96" s="18"/>
      <c r="N96" s="7"/>
    </row>
    <row r="97" spans="1:15" x14ac:dyDescent="0.3">
      <c r="A97" s="3" t="s">
        <v>273</v>
      </c>
      <c r="B97" t="s">
        <v>278</v>
      </c>
      <c r="C97" t="s">
        <v>277</v>
      </c>
      <c r="D97">
        <v>222</v>
      </c>
      <c r="E97">
        <v>12</v>
      </c>
      <c r="F97" s="5">
        <v>1</v>
      </c>
      <c r="G97" s="30">
        <v>2664</v>
      </c>
      <c r="H97" s="9" t="s">
        <v>276</v>
      </c>
      <c r="I97" s="2">
        <v>0.8</v>
      </c>
      <c r="J97" s="2">
        <v>0.9</v>
      </c>
      <c r="K97" s="2">
        <v>1.1000000000000001</v>
      </c>
      <c r="L97" s="15"/>
    </row>
    <row r="98" spans="1:15" x14ac:dyDescent="0.3">
      <c r="A98" s="3" t="s">
        <v>273</v>
      </c>
      <c r="B98" t="s">
        <v>280</v>
      </c>
      <c r="C98" t="s">
        <v>279</v>
      </c>
      <c r="D98">
        <v>291</v>
      </c>
      <c r="E98">
        <v>3</v>
      </c>
      <c r="F98" s="5">
        <v>1</v>
      </c>
      <c r="G98" s="30">
        <v>873</v>
      </c>
      <c r="H98" s="9" t="s">
        <v>276</v>
      </c>
      <c r="I98" s="2">
        <v>0.7</v>
      </c>
      <c r="J98" s="2">
        <v>1.05</v>
      </c>
      <c r="K98" s="2">
        <v>1.25</v>
      </c>
      <c r="L98" s="15"/>
      <c r="O98" t="s">
        <v>282</v>
      </c>
    </row>
    <row r="99" spans="1:15" x14ac:dyDescent="0.3">
      <c r="A99" s="3" t="s">
        <v>273</v>
      </c>
      <c r="B99" t="s">
        <v>281</v>
      </c>
      <c r="C99" t="s">
        <v>279</v>
      </c>
      <c r="D99">
        <v>111</v>
      </c>
      <c r="E99">
        <v>6</v>
      </c>
      <c r="F99" s="5">
        <v>1</v>
      </c>
      <c r="G99" s="30">
        <v>666</v>
      </c>
      <c r="H99" s="9" t="s">
        <v>276</v>
      </c>
      <c r="I99" s="2">
        <v>0.8</v>
      </c>
      <c r="J99" s="2">
        <v>0.85</v>
      </c>
      <c r="K99" s="2">
        <v>1</v>
      </c>
      <c r="L99" s="15"/>
      <c r="O99" t="s">
        <v>282</v>
      </c>
    </row>
    <row r="100" spans="1:15" s="3" customFormat="1" ht="14.4" customHeight="1" x14ac:dyDescent="0.3">
      <c r="A100" s="3" t="s">
        <v>273</v>
      </c>
      <c r="B100" s="3" t="s">
        <v>284</v>
      </c>
      <c r="C100" s="3" t="s">
        <v>283</v>
      </c>
      <c r="D100" s="3">
        <v>360</v>
      </c>
      <c r="E100" s="3">
        <v>3</v>
      </c>
      <c r="F100" s="5">
        <v>1</v>
      </c>
      <c r="G100" s="31">
        <v>1080</v>
      </c>
      <c r="H100" s="11" t="s">
        <v>276</v>
      </c>
      <c r="I100" s="5">
        <v>0.8</v>
      </c>
      <c r="J100" s="5">
        <v>0.9</v>
      </c>
      <c r="K100" s="5">
        <v>1.1000000000000001</v>
      </c>
      <c r="L100" s="16"/>
      <c r="M100" s="18"/>
      <c r="N100" s="7"/>
      <c r="O100" t="s">
        <v>282</v>
      </c>
    </row>
    <row r="101" spans="1:15" x14ac:dyDescent="0.3">
      <c r="A101" s="3" t="s">
        <v>273</v>
      </c>
      <c r="B101" t="s">
        <v>286</v>
      </c>
      <c r="C101" t="s">
        <v>285</v>
      </c>
      <c r="D101">
        <v>70</v>
      </c>
      <c r="E101">
        <v>3</v>
      </c>
      <c r="F101" s="5">
        <v>1</v>
      </c>
      <c r="G101" s="30">
        <v>210</v>
      </c>
      <c r="H101" s="9" t="s">
        <v>287</v>
      </c>
      <c r="I101" s="5">
        <v>1</v>
      </c>
      <c r="J101" s="5">
        <v>0.8</v>
      </c>
      <c r="K101" s="5">
        <v>0.6</v>
      </c>
      <c r="L101" s="15"/>
      <c r="O101" t="s">
        <v>288</v>
      </c>
    </row>
    <row r="102" spans="1:15" x14ac:dyDescent="0.3">
      <c r="A102" s="3" t="s">
        <v>273</v>
      </c>
      <c r="B102" t="s">
        <v>290</v>
      </c>
      <c r="C102" t="s">
        <v>289</v>
      </c>
      <c r="D102">
        <v>120</v>
      </c>
      <c r="E102">
        <v>6</v>
      </c>
      <c r="F102" s="5">
        <v>1.05</v>
      </c>
      <c r="G102" s="30">
        <v>756</v>
      </c>
      <c r="H102" s="13" t="s">
        <v>33</v>
      </c>
      <c r="I102" s="5">
        <v>1.1499999999999999</v>
      </c>
      <c r="J102" s="5">
        <v>0.9</v>
      </c>
      <c r="K102" s="5">
        <v>0.7</v>
      </c>
      <c r="L102" s="15">
        <v>0.08</v>
      </c>
      <c r="M102" s="17">
        <v>3</v>
      </c>
      <c r="O102" t="s">
        <v>288</v>
      </c>
    </row>
    <row r="103" spans="1:15" x14ac:dyDescent="0.3">
      <c r="A103" s="3" t="s">
        <v>273</v>
      </c>
      <c r="B103" t="s">
        <v>292</v>
      </c>
      <c r="C103" t="s">
        <v>291</v>
      </c>
      <c r="D103">
        <v>336</v>
      </c>
      <c r="E103">
        <v>2</v>
      </c>
      <c r="F103" s="5">
        <v>1</v>
      </c>
      <c r="G103" s="30">
        <v>672</v>
      </c>
      <c r="H103" s="13" t="s">
        <v>300</v>
      </c>
      <c r="I103" s="2">
        <v>0.7</v>
      </c>
      <c r="J103" s="2">
        <v>1.05</v>
      </c>
      <c r="K103" s="2">
        <v>1.25</v>
      </c>
      <c r="L103" s="15">
        <v>1</v>
      </c>
      <c r="M103" s="17">
        <v>2</v>
      </c>
      <c r="O103" t="s">
        <v>296</v>
      </c>
    </row>
    <row r="104" spans="1:15" x14ac:dyDescent="0.3">
      <c r="A104" s="3" t="s">
        <v>273</v>
      </c>
      <c r="B104" t="s">
        <v>293</v>
      </c>
      <c r="C104" t="s">
        <v>291</v>
      </c>
      <c r="D104">
        <v>121</v>
      </c>
      <c r="E104">
        <v>4</v>
      </c>
      <c r="F104" s="5">
        <v>1</v>
      </c>
      <c r="G104" s="30">
        <v>484</v>
      </c>
      <c r="H104" s="13" t="s">
        <v>300</v>
      </c>
      <c r="I104" s="2">
        <v>0.8</v>
      </c>
      <c r="J104" s="2">
        <v>0.85</v>
      </c>
      <c r="K104" s="2">
        <v>1</v>
      </c>
      <c r="L104" s="15">
        <v>1</v>
      </c>
      <c r="M104" s="17">
        <v>2</v>
      </c>
      <c r="O104" t="s">
        <v>296</v>
      </c>
    </row>
    <row r="105" spans="1:15" x14ac:dyDescent="0.3">
      <c r="A105" s="3" t="s">
        <v>273</v>
      </c>
      <c r="B105" t="s">
        <v>294</v>
      </c>
      <c r="C105" t="s">
        <v>291</v>
      </c>
      <c r="D105">
        <v>202</v>
      </c>
      <c r="E105">
        <v>4</v>
      </c>
      <c r="F105" s="5">
        <v>1</v>
      </c>
      <c r="G105" s="30">
        <v>808</v>
      </c>
      <c r="H105" s="10" t="s">
        <v>295</v>
      </c>
      <c r="I105" s="2">
        <v>0.8</v>
      </c>
      <c r="J105" s="2">
        <v>1.1000000000000001</v>
      </c>
      <c r="K105" s="2">
        <v>1.3</v>
      </c>
      <c r="L105" s="15">
        <v>1</v>
      </c>
      <c r="O105" t="s">
        <v>297</v>
      </c>
    </row>
    <row r="106" spans="1:15" x14ac:dyDescent="0.3">
      <c r="A106" s="3" t="s">
        <v>273</v>
      </c>
      <c r="B106" t="s">
        <v>299</v>
      </c>
      <c r="C106" t="s">
        <v>298</v>
      </c>
      <c r="D106">
        <v>260</v>
      </c>
      <c r="E106">
        <v>24</v>
      </c>
      <c r="F106" s="5">
        <v>1</v>
      </c>
      <c r="G106" s="30">
        <v>6240</v>
      </c>
      <c r="H106" s="13" t="s">
        <v>300</v>
      </c>
      <c r="I106" s="2">
        <v>0.8</v>
      </c>
      <c r="J106" s="2">
        <v>0.9</v>
      </c>
      <c r="K106" s="2">
        <v>1.1000000000000001</v>
      </c>
      <c r="L106" s="15"/>
      <c r="O106" t="s">
        <v>282</v>
      </c>
    </row>
    <row r="107" spans="1:15" x14ac:dyDescent="0.3">
      <c r="A107" s="3" t="s">
        <v>273</v>
      </c>
      <c r="B107" t="s">
        <v>299</v>
      </c>
      <c r="C107" t="s">
        <v>298</v>
      </c>
      <c r="D107">
        <v>240</v>
      </c>
      <c r="E107">
        <v>18</v>
      </c>
      <c r="F107" s="5">
        <v>1</v>
      </c>
      <c r="G107" s="30">
        <v>4320</v>
      </c>
      <c r="H107" s="9" t="s">
        <v>302</v>
      </c>
      <c r="I107" s="2">
        <v>0.8</v>
      </c>
      <c r="J107" s="2">
        <v>1</v>
      </c>
      <c r="K107" s="2">
        <v>1.3</v>
      </c>
      <c r="L107" s="15"/>
    </row>
    <row r="108" spans="1:15" x14ac:dyDescent="0.3">
      <c r="A108" s="3" t="s">
        <v>273</v>
      </c>
      <c r="B108" t="s">
        <v>305</v>
      </c>
      <c r="C108" t="s">
        <v>303</v>
      </c>
      <c r="D108">
        <v>301</v>
      </c>
      <c r="E108">
        <v>8</v>
      </c>
      <c r="F108" s="2">
        <v>1</v>
      </c>
      <c r="G108" s="30">
        <v>2408</v>
      </c>
      <c r="H108" s="10" t="s">
        <v>295</v>
      </c>
      <c r="I108" s="2">
        <v>0.8</v>
      </c>
      <c r="J108" s="2">
        <v>1.1000000000000001</v>
      </c>
      <c r="K108" s="2">
        <v>1.3</v>
      </c>
      <c r="L108" s="15"/>
      <c r="O108" t="s">
        <v>304</v>
      </c>
    </row>
    <row r="109" spans="1:15" x14ac:dyDescent="0.3">
      <c r="A109" s="3" t="s">
        <v>273</v>
      </c>
      <c r="B109" t="s">
        <v>307</v>
      </c>
      <c r="C109" t="s">
        <v>306</v>
      </c>
      <c r="D109">
        <v>176</v>
      </c>
      <c r="E109">
        <v>1</v>
      </c>
      <c r="F109" s="2">
        <v>2.4500000000000002</v>
      </c>
      <c r="G109" s="30">
        <v>431.2</v>
      </c>
      <c r="H109" s="10" t="s">
        <v>308</v>
      </c>
      <c r="I109" s="2">
        <v>1</v>
      </c>
      <c r="J109" s="2">
        <v>1</v>
      </c>
      <c r="K109" s="2">
        <v>1</v>
      </c>
      <c r="L109" s="15"/>
      <c r="N109" s="6" t="s">
        <v>309</v>
      </c>
      <c r="O109" t="s">
        <v>301</v>
      </c>
    </row>
    <row r="110" spans="1:15" ht="30" customHeight="1" x14ac:dyDescent="0.3">
      <c r="A110" s="3" t="s">
        <v>273</v>
      </c>
      <c r="B110" s="3" t="s">
        <v>311</v>
      </c>
      <c r="C110" s="1" t="s">
        <v>310</v>
      </c>
      <c r="D110">
        <v>172</v>
      </c>
      <c r="E110">
        <v>2</v>
      </c>
      <c r="F110" s="2">
        <v>1</v>
      </c>
      <c r="G110" s="30">
        <v>344</v>
      </c>
      <c r="H110" s="9" t="s">
        <v>302</v>
      </c>
      <c r="I110" s="2">
        <v>0.8</v>
      </c>
      <c r="J110" s="2">
        <v>1.1000000000000001</v>
      </c>
      <c r="K110" s="2">
        <v>1.3</v>
      </c>
      <c r="L110" s="15"/>
    </row>
    <row r="111" spans="1:15" ht="30" customHeight="1" x14ac:dyDescent="0.3">
      <c r="A111" s="3" t="s">
        <v>273</v>
      </c>
      <c r="B111" s="3" t="s">
        <v>313</v>
      </c>
      <c r="C111" t="s">
        <v>312</v>
      </c>
      <c r="D111">
        <v>226</v>
      </c>
      <c r="E111">
        <v>1</v>
      </c>
      <c r="F111" s="2">
        <v>1</v>
      </c>
      <c r="G111" s="30">
        <v>226</v>
      </c>
      <c r="H111" s="9" t="s">
        <v>276</v>
      </c>
      <c r="I111" s="2">
        <v>0.8</v>
      </c>
      <c r="J111" s="2">
        <v>0.9</v>
      </c>
      <c r="K111" s="2">
        <v>1.1000000000000001</v>
      </c>
      <c r="L111" s="15"/>
      <c r="O111" t="s">
        <v>282</v>
      </c>
    </row>
    <row r="112" spans="1:15" ht="30" customHeight="1" x14ac:dyDescent="0.3">
      <c r="A112" s="3" t="s">
        <v>273</v>
      </c>
      <c r="B112" s="3" t="s">
        <v>314</v>
      </c>
      <c r="C112" t="s">
        <v>312</v>
      </c>
      <c r="D112">
        <v>96</v>
      </c>
      <c r="E112">
        <v>2</v>
      </c>
      <c r="F112" s="2">
        <v>1</v>
      </c>
      <c r="G112" s="30">
        <v>192</v>
      </c>
      <c r="H112" s="9" t="s">
        <v>276</v>
      </c>
      <c r="I112" s="2">
        <v>0.8</v>
      </c>
      <c r="J112" s="2">
        <v>0.85</v>
      </c>
      <c r="K112" s="2">
        <v>1</v>
      </c>
      <c r="L112" s="15"/>
      <c r="O112" t="s">
        <v>282</v>
      </c>
    </row>
    <row r="113" spans="1:15" x14ac:dyDescent="0.3">
      <c r="A113" t="s">
        <v>273</v>
      </c>
      <c r="B113" t="s">
        <v>347</v>
      </c>
      <c r="C113" t="s">
        <v>348</v>
      </c>
      <c r="D113">
        <v>222</v>
      </c>
      <c r="E113">
        <v>12</v>
      </c>
      <c r="F113" s="2">
        <v>1</v>
      </c>
      <c r="G113" s="30">
        <f>222*12</f>
        <v>2664</v>
      </c>
      <c r="H113" t="s">
        <v>276</v>
      </c>
      <c r="I113" s="2">
        <v>0.8</v>
      </c>
      <c r="J113" s="2">
        <v>0.9</v>
      </c>
      <c r="K113" s="2">
        <v>1</v>
      </c>
      <c r="L113" s="15"/>
    </row>
    <row r="114" spans="1:15" x14ac:dyDescent="0.3">
      <c r="A114" t="s">
        <v>273</v>
      </c>
      <c r="B114" t="s">
        <v>405</v>
      </c>
      <c r="C114" t="s">
        <v>362</v>
      </c>
      <c r="D114">
        <v>121</v>
      </c>
      <c r="E114">
        <v>4</v>
      </c>
      <c r="F114" s="2">
        <v>1</v>
      </c>
      <c r="G114" s="30">
        <f>Barrage4[[#This Row],[Base Damage]]*Barrage4[[#This Row],[Total Rounds]]*Barrage4[[#This Row],[Coefficient]]</f>
        <v>484</v>
      </c>
      <c r="H114" t="s">
        <v>276</v>
      </c>
      <c r="I114" s="2">
        <v>0.8</v>
      </c>
      <c r="J114" s="2">
        <v>0.85</v>
      </c>
      <c r="K114" s="2">
        <v>1</v>
      </c>
      <c r="L114" s="15"/>
      <c r="O114" t="s">
        <v>288</v>
      </c>
    </row>
    <row r="115" spans="1:15" x14ac:dyDescent="0.3">
      <c r="A115" t="s">
        <v>273</v>
      </c>
      <c r="B115" t="s">
        <v>404</v>
      </c>
      <c r="C115" t="s">
        <v>362</v>
      </c>
      <c r="D115">
        <v>456</v>
      </c>
      <c r="E115">
        <v>2</v>
      </c>
      <c r="F115" s="2">
        <v>1</v>
      </c>
      <c r="G115" s="30">
        <f>Barrage4[[#This Row],[Base Damage]]*Barrage4[[#This Row],[Total Rounds]]*Barrage4[[#This Row],[Coefficient]]</f>
        <v>912</v>
      </c>
      <c r="H115" t="s">
        <v>276</v>
      </c>
      <c r="I115" s="2">
        <v>0.7</v>
      </c>
      <c r="J115" s="2">
        <v>1.05</v>
      </c>
      <c r="K115" s="2">
        <v>1.25</v>
      </c>
      <c r="L115" s="15"/>
      <c r="O115" t="s">
        <v>288</v>
      </c>
    </row>
    <row r="116" spans="1:15" x14ac:dyDescent="0.3">
      <c r="A116" t="s">
        <v>273</v>
      </c>
      <c r="B116" t="s">
        <v>403</v>
      </c>
      <c r="C116" t="s">
        <v>362</v>
      </c>
      <c r="D116">
        <v>121</v>
      </c>
      <c r="E116">
        <v>4</v>
      </c>
      <c r="F116" s="2">
        <v>1</v>
      </c>
      <c r="G116" s="30">
        <f>Barrage4[[#This Row],[Base Damage]]*Barrage4[[#This Row],[Total Rounds]]*Barrage4[[#This Row],[Coefficient]]</f>
        <v>484</v>
      </c>
      <c r="H116" t="s">
        <v>276</v>
      </c>
      <c r="I116" s="2">
        <v>0.8</v>
      </c>
      <c r="J116" s="2">
        <v>0.85</v>
      </c>
      <c r="K116" s="2">
        <v>1</v>
      </c>
      <c r="L116" s="15"/>
      <c r="O116" t="s">
        <v>288</v>
      </c>
    </row>
    <row r="117" spans="1:15" x14ac:dyDescent="0.3">
      <c r="A117" t="s">
        <v>273</v>
      </c>
      <c r="B117" t="s">
        <v>443</v>
      </c>
      <c r="C117" t="s">
        <v>362</v>
      </c>
      <c r="D117">
        <v>240</v>
      </c>
      <c r="E117">
        <v>6</v>
      </c>
      <c r="F117" s="2">
        <v>1</v>
      </c>
      <c r="G117" s="30">
        <f>Barrage4[[#This Row],[Base Damage]]*Barrage4[[#This Row],[Total Rounds]]*Barrage4[[#This Row],[Coefficient]]</f>
        <v>1440</v>
      </c>
      <c r="H117" t="s">
        <v>49</v>
      </c>
      <c r="I117" s="2">
        <v>0.8</v>
      </c>
      <c r="J117" s="2">
        <v>1.1000000000000001</v>
      </c>
      <c r="K117" s="2">
        <v>1.3</v>
      </c>
      <c r="L117" s="15"/>
      <c r="O117" t="s">
        <v>301</v>
      </c>
    </row>
    <row r="118" spans="1:15" x14ac:dyDescent="0.3">
      <c r="A118" t="s">
        <v>273</v>
      </c>
      <c r="B118" t="s">
        <v>392</v>
      </c>
      <c r="C118" t="s">
        <v>391</v>
      </c>
      <c r="D118">
        <v>322</v>
      </c>
      <c r="E118">
        <v>3</v>
      </c>
      <c r="F118" s="2">
        <v>1</v>
      </c>
      <c r="G118" s="30">
        <f>Barrage4[[#This Row],[Base Damage]]*Barrage4[[#This Row],[Total Rounds]]*Barrage4[[#This Row],[Coefficient]]</f>
        <v>966</v>
      </c>
      <c r="H118" t="s">
        <v>276</v>
      </c>
      <c r="I118" s="2">
        <v>0.8</v>
      </c>
      <c r="J118" s="2">
        <v>0.85</v>
      </c>
      <c r="K118" s="2">
        <v>1</v>
      </c>
      <c r="L118" s="26"/>
      <c r="M118" s="27"/>
      <c r="O118" t="s">
        <v>282</v>
      </c>
    </row>
    <row r="119" spans="1:15" x14ac:dyDescent="0.3">
      <c r="A119" t="s">
        <v>273</v>
      </c>
      <c r="B119" t="s">
        <v>393</v>
      </c>
      <c r="C119" t="s">
        <v>391</v>
      </c>
      <c r="D119">
        <v>138</v>
      </c>
      <c r="E119">
        <v>6</v>
      </c>
      <c r="F119" s="2">
        <v>1</v>
      </c>
      <c r="G119" s="30">
        <f>Barrage4[[#This Row],[Base Damage]]*Barrage4[[#This Row],[Total Rounds]]*Barrage4[[#This Row],[Coefficient]]</f>
        <v>828</v>
      </c>
      <c r="H119" t="s">
        <v>276</v>
      </c>
      <c r="I119" s="2">
        <v>0.8</v>
      </c>
      <c r="J119" s="2">
        <v>0.95</v>
      </c>
      <c r="K119" s="2">
        <v>1.1499999999999999</v>
      </c>
      <c r="L119" s="26"/>
      <c r="M119" s="27"/>
      <c r="O119" t="s">
        <v>282</v>
      </c>
    </row>
    <row r="120" spans="1:15" x14ac:dyDescent="0.3">
      <c r="A120" t="s">
        <v>273</v>
      </c>
      <c r="B120" t="s">
        <v>399</v>
      </c>
      <c r="C120" t="s">
        <v>398</v>
      </c>
      <c r="D120">
        <v>28</v>
      </c>
      <c r="E120">
        <v>16</v>
      </c>
      <c r="F120" s="2">
        <v>1</v>
      </c>
      <c r="G120" s="30">
        <f>Barrage4[[#This Row],[Base Damage]]*Barrage4[[#This Row],[Total Rounds]]*Barrage4[[#This Row],[Coefficient]]</f>
        <v>448</v>
      </c>
      <c r="H120" s="10" t="s">
        <v>27</v>
      </c>
      <c r="I120" s="2">
        <v>1.1000000000000001</v>
      </c>
      <c r="J120" s="2">
        <v>0.9</v>
      </c>
      <c r="K120" s="2">
        <v>0.7</v>
      </c>
      <c r="L120" s="26"/>
      <c r="M120" s="27"/>
    </row>
    <row r="121" spans="1:15" x14ac:dyDescent="0.3">
      <c r="A121" t="s">
        <v>273</v>
      </c>
      <c r="B121" t="s">
        <v>399</v>
      </c>
      <c r="C121" t="s">
        <v>398</v>
      </c>
      <c r="D121">
        <v>20</v>
      </c>
      <c r="E121">
        <v>24</v>
      </c>
      <c r="F121" s="2">
        <v>1</v>
      </c>
      <c r="G121" s="30">
        <f>Barrage4[[#This Row],[Base Damage]]*Barrage4[[#This Row],[Total Rounds]]*Barrage4[[#This Row],[Coefficient]]</f>
        <v>480</v>
      </c>
      <c r="H121" s="13" t="s">
        <v>33</v>
      </c>
      <c r="I121" s="2">
        <v>1.2</v>
      </c>
      <c r="J121" s="2">
        <v>0.6</v>
      </c>
      <c r="K121" s="2">
        <v>0.6</v>
      </c>
      <c r="L121" s="26"/>
      <c r="M121" s="27"/>
    </row>
    <row r="122" spans="1:15" x14ac:dyDescent="0.3">
      <c r="A122" t="s">
        <v>273</v>
      </c>
      <c r="B122" t="s">
        <v>445</v>
      </c>
      <c r="C122" t="s">
        <v>398</v>
      </c>
      <c r="D122">
        <v>31</v>
      </c>
      <c r="E122">
        <v>24</v>
      </c>
      <c r="F122" s="2">
        <v>1</v>
      </c>
      <c r="G122" s="30">
        <f>Barrage4[[#This Row],[Base Damage]]*Barrage4[[#This Row],[Total Rounds]]*Barrage4[[#This Row],[Coefficient]]</f>
        <v>744</v>
      </c>
      <c r="H122" s="10" t="s">
        <v>27</v>
      </c>
      <c r="I122" s="2">
        <v>1.1000000000000001</v>
      </c>
      <c r="J122" s="2">
        <v>0.9</v>
      </c>
      <c r="K122" s="2">
        <v>0.7</v>
      </c>
      <c r="L122" s="26"/>
      <c r="M122" s="27"/>
    </row>
    <row r="123" spans="1:15" x14ac:dyDescent="0.3">
      <c r="A123" t="s">
        <v>273</v>
      </c>
      <c r="B123" t="s">
        <v>401</v>
      </c>
      <c r="C123" t="s">
        <v>400</v>
      </c>
      <c r="D123">
        <v>226</v>
      </c>
      <c r="E123">
        <v>3</v>
      </c>
      <c r="F123" s="2">
        <v>1</v>
      </c>
      <c r="G123" s="30">
        <f>Barrage4[[#This Row],[Base Damage]]*Barrage4[[#This Row],[Total Rounds]]*Barrage4[[#This Row],[Coefficient]]</f>
        <v>678</v>
      </c>
      <c r="H123" t="s">
        <v>276</v>
      </c>
      <c r="I123" s="2">
        <v>0.8</v>
      </c>
      <c r="J123" s="2">
        <v>0.9</v>
      </c>
      <c r="K123" s="2">
        <v>1.1000000000000001</v>
      </c>
      <c r="L123" s="26"/>
      <c r="M123" s="27"/>
      <c r="O123" t="s">
        <v>282</v>
      </c>
    </row>
    <row r="124" spans="1:15" x14ac:dyDescent="0.3">
      <c r="A124" t="s">
        <v>273</v>
      </c>
      <c r="B124" t="s">
        <v>402</v>
      </c>
      <c r="C124" t="s">
        <v>400</v>
      </c>
      <c r="D124">
        <v>96</v>
      </c>
      <c r="E124">
        <v>6</v>
      </c>
      <c r="F124" s="2">
        <v>1</v>
      </c>
      <c r="G124" s="30">
        <f>Barrage4[[#This Row],[Base Damage]]*Barrage4[[#This Row],[Total Rounds]]*Barrage4[[#This Row],[Coefficient]]</f>
        <v>576</v>
      </c>
      <c r="H124" t="s">
        <v>276</v>
      </c>
      <c r="I124" s="2">
        <v>0.8</v>
      </c>
      <c r="J124" s="2">
        <v>0.85</v>
      </c>
      <c r="K124" s="2">
        <v>1</v>
      </c>
      <c r="L124" s="26"/>
      <c r="M124" s="27"/>
      <c r="O124" t="s">
        <v>282</v>
      </c>
    </row>
    <row r="125" spans="1:15" ht="28.8" x14ac:dyDescent="0.3">
      <c r="A125" t="s">
        <v>273</v>
      </c>
      <c r="B125" s="3" t="s">
        <v>476</v>
      </c>
      <c r="C125" t="s">
        <v>475</v>
      </c>
      <c r="D125">
        <v>240</v>
      </c>
      <c r="E125">
        <v>12</v>
      </c>
      <c r="F125" s="2">
        <v>1</v>
      </c>
      <c r="G125" s="30">
        <f>Barrage4[[#This Row],[Base Damage]]*Barrage4[[#This Row],[Total Rounds]]*Barrage4[[#This Row],[Coefficient]]</f>
        <v>2880</v>
      </c>
      <c r="H125" t="s">
        <v>287</v>
      </c>
      <c r="I125" s="2">
        <v>0.8</v>
      </c>
      <c r="J125" s="2">
        <v>1.1000000000000001</v>
      </c>
      <c r="K125" s="2">
        <v>1.3</v>
      </c>
      <c r="L125" s="15"/>
      <c r="O125" t="s">
        <v>297</v>
      </c>
    </row>
    <row r="126" spans="1:15" x14ac:dyDescent="0.3">
      <c r="A126" t="s">
        <v>333</v>
      </c>
      <c r="B126" t="s">
        <v>318</v>
      </c>
      <c r="C126" t="s">
        <v>315</v>
      </c>
      <c r="D126">
        <v>202</v>
      </c>
      <c r="E126">
        <v>12</v>
      </c>
      <c r="F126" s="2">
        <v>1</v>
      </c>
      <c r="G126" s="30">
        <f>Barrage4[[#This Row],[Base Damage]]*Barrage4[[#This Row],[Total Rounds]]*Barrage4[[#This Row],[Coefficient]]</f>
        <v>2424</v>
      </c>
      <c r="H126" s="9" t="s">
        <v>302</v>
      </c>
      <c r="I126" s="2">
        <v>0.8</v>
      </c>
      <c r="J126" s="2">
        <v>1.1000000000000001</v>
      </c>
      <c r="K126" s="2">
        <v>1.3</v>
      </c>
      <c r="L126" s="15"/>
    </row>
    <row r="127" spans="1:15" x14ac:dyDescent="0.3">
      <c r="A127" t="s">
        <v>333</v>
      </c>
      <c r="B127" t="s">
        <v>317</v>
      </c>
      <c r="C127" t="s">
        <v>316</v>
      </c>
      <c r="D127">
        <v>240</v>
      </c>
      <c r="E127">
        <v>9</v>
      </c>
      <c r="F127" s="2">
        <v>1</v>
      </c>
      <c r="G127" s="30">
        <f>Barrage4[[#This Row],[Base Damage]]*Barrage4[[#This Row],[Total Rounds]]*Barrage4[[#This Row],[Coefficient]]</f>
        <v>2160</v>
      </c>
      <c r="H127" s="9" t="s">
        <v>302</v>
      </c>
      <c r="I127" s="2">
        <v>0.8</v>
      </c>
      <c r="J127" s="2">
        <v>1.1000000000000001</v>
      </c>
      <c r="K127" s="2">
        <v>1.3</v>
      </c>
      <c r="L127" s="15"/>
    </row>
    <row r="128" spans="1:15" x14ac:dyDescent="0.3">
      <c r="A128" t="s">
        <v>333</v>
      </c>
      <c r="B128" t="s">
        <v>319</v>
      </c>
      <c r="C128" t="s">
        <v>320</v>
      </c>
      <c r="D128">
        <v>225</v>
      </c>
      <c r="E128">
        <v>1</v>
      </c>
      <c r="F128" s="2">
        <v>2</v>
      </c>
      <c r="G128" s="30">
        <f>Barrage4[[#This Row],[Base Damage]]*Barrage4[[#This Row],[Total Rounds]]*Barrage4[[#This Row],[Coefficient]]</f>
        <v>450</v>
      </c>
      <c r="H128" s="10" t="s">
        <v>27</v>
      </c>
      <c r="I128" s="2">
        <v>1</v>
      </c>
      <c r="J128" s="2">
        <v>1</v>
      </c>
      <c r="K128" s="2">
        <v>1</v>
      </c>
      <c r="L128" s="15"/>
      <c r="O128" t="s">
        <v>301</v>
      </c>
    </row>
    <row r="129" spans="1:15" x14ac:dyDescent="0.3">
      <c r="A129" t="s">
        <v>333</v>
      </c>
      <c r="B129" t="s">
        <v>342</v>
      </c>
      <c r="C129" t="s">
        <v>341</v>
      </c>
      <c r="D129">
        <v>332</v>
      </c>
      <c r="E129">
        <v>1</v>
      </c>
      <c r="F129" s="2">
        <v>1</v>
      </c>
      <c r="G129" s="30">
        <f>Barrage4[[#This Row],[Base Damage]]*Barrage4[[#This Row],[Total Rounds]]*Barrage4[[#This Row],[Coefficient]]</f>
        <v>332</v>
      </c>
      <c r="H129" s="9" t="s">
        <v>276</v>
      </c>
      <c r="I129" s="2">
        <v>0.8</v>
      </c>
      <c r="J129" s="2">
        <v>0.95</v>
      </c>
      <c r="K129" s="2">
        <v>1.1499999999999999</v>
      </c>
      <c r="L129" s="15"/>
      <c r="O129" t="s">
        <v>282</v>
      </c>
    </row>
    <row r="130" spans="1:15" x14ac:dyDescent="0.3">
      <c r="A130" t="s">
        <v>333</v>
      </c>
      <c r="B130" t="s">
        <v>343</v>
      </c>
      <c r="C130" t="s">
        <v>341</v>
      </c>
      <c r="D130">
        <v>138</v>
      </c>
      <c r="E130">
        <v>2</v>
      </c>
      <c r="F130" s="2">
        <v>1</v>
      </c>
      <c r="G130" s="30">
        <f>Barrage4[[#This Row],[Base Damage]]*Barrage4[[#This Row],[Total Rounds]]*Barrage4[[#This Row],[Coefficient]]</f>
        <v>276</v>
      </c>
      <c r="H130" s="9" t="s">
        <v>276</v>
      </c>
      <c r="I130" s="2">
        <v>0.8</v>
      </c>
      <c r="J130" s="2">
        <v>0.85</v>
      </c>
      <c r="K130" s="2">
        <v>1</v>
      </c>
      <c r="L130" s="15"/>
      <c r="O130" t="s">
        <v>282</v>
      </c>
    </row>
    <row r="131" spans="1:15" x14ac:dyDescent="0.3">
      <c r="A131" t="s">
        <v>333</v>
      </c>
      <c r="B131" t="s">
        <v>339</v>
      </c>
      <c r="C131" t="s">
        <v>340</v>
      </c>
      <c r="D131">
        <v>288</v>
      </c>
      <c r="E131">
        <v>6</v>
      </c>
      <c r="F131" s="2">
        <v>1</v>
      </c>
      <c r="G131" s="30">
        <f>Barrage4[[#This Row],[Base Damage]]*Barrage4[[#This Row],[Total Rounds]]*Barrage4[[#This Row],[Coefficient]]</f>
        <v>1728</v>
      </c>
      <c r="H131" s="9" t="s">
        <v>287</v>
      </c>
      <c r="I131" s="2">
        <v>0.8</v>
      </c>
      <c r="J131" s="2">
        <v>1.1000000000000001</v>
      </c>
      <c r="K131" s="2">
        <v>1.3</v>
      </c>
      <c r="L131" s="15"/>
      <c r="O131" t="s">
        <v>282</v>
      </c>
    </row>
    <row r="132" spans="1:15" x14ac:dyDescent="0.3">
      <c r="A132" t="s">
        <v>333</v>
      </c>
      <c r="B132" t="s">
        <v>349</v>
      </c>
      <c r="C132" t="s">
        <v>350</v>
      </c>
      <c r="D132">
        <v>207</v>
      </c>
      <c r="E132">
        <v>3</v>
      </c>
      <c r="F132" s="2">
        <v>1</v>
      </c>
      <c r="G132" s="30">
        <f>Barrage4[[#This Row],[Base Damage]]*Barrage4[[#This Row],[Total Rounds]]*Barrage4[[#This Row],[Coefficient]]</f>
        <v>621</v>
      </c>
      <c r="H132" t="s">
        <v>49</v>
      </c>
      <c r="I132" s="2">
        <v>0.8</v>
      </c>
      <c r="J132" s="2">
        <v>1.1000000000000001</v>
      </c>
      <c r="K132" s="2">
        <v>1.3</v>
      </c>
      <c r="L132" s="15"/>
    </row>
    <row r="133" spans="1:15" x14ac:dyDescent="0.3">
      <c r="A133" t="s">
        <v>333</v>
      </c>
      <c r="B133" t="s">
        <v>444</v>
      </c>
      <c r="C133" t="s">
        <v>350</v>
      </c>
      <c r="D133">
        <v>207</v>
      </c>
      <c r="E133">
        <v>6</v>
      </c>
      <c r="F133" s="2">
        <v>1</v>
      </c>
      <c r="G133" s="30">
        <f>Barrage4[[#This Row],[Base Damage]]*Barrage4[[#This Row],[Total Rounds]]*Barrage4[[#This Row],[Coefficient]]</f>
        <v>1242</v>
      </c>
      <c r="H133" t="s">
        <v>49</v>
      </c>
      <c r="I133" s="2">
        <v>0.8</v>
      </c>
      <c r="J133" s="2">
        <v>1.1000000000000001</v>
      </c>
      <c r="K133" s="2">
        <v>1.3</v>
      </c>
      <c r="L133" s="15"/>
    </row>
    <row r="134" spans="1:15" x14ac:dyDescent="0.3">
      <c r="A134" t="s">
        <v>333</v>
      </c>
      <c r="B134" t="s">
        <v>424</v>
      </c>
      <c r="C134" t="s">
        <v>425</v>
      </c>
      <c r="D134">
        <v>294</v>
      </c>
      <c r="E134">
        <v>1</v>
      </c>
      <c r="F134" s="2">
        <v>1</v>
      </c>
      <c r="G134" s="30">
        <f>Barrage4[[#This Row],[Base Damage]]*Barrage4[[#This Row],[Total Rounds]]*Barrage4[[#This Row],[Coefficient]]</f>
        <v>294</v>
      </c>
      <c r="H134" s="13" t="s">
        <v>300</v>
      </c>
      <c r="I134" s="2">
        <v>1</v>
      </c>
      <c r="J134" s="2">
        <v>1</v>
      </c>
      <c r="K134" s="2">
        <v>1</v>
      </c>
      <c r="L134" s="26">
        <v>0.5</v>
      </c>
      <c r="M134" s="27">
        <v>3</v>
      </c>
      <c r="O134" t="s">
        <v>426</v>
      </c>
    </row>
    <row r="135" spans="1:15" x14ac:dyDescent="0.3">
      <c r="A135" t="s">
        <v>333</v>
      </c>
      <c r="B135" t="s">
        <v>424</v>
      </c>
      <c r="C135" t="s">
        <v>425</v>
      </c>
      <c r="D135">
        <v>248</v>
      </c>
      <c r="E135">
        <v>3</v>
      </c>
      <c r="F135" s="2">
        <v>1</v>
      </c>
      <c r="G135" s="30">
        <f>Barrage4[[#This Row],[Base Damage]]*Barrage4[[#This Row],[Total Rounds]]*Barrage4[[#This Row],[Coefficient]]</f>
        <v>744</v>
      </c>
      <c r="H135" s="10" t="s">
        <v>427</v>
      </c>
      <c r="I135" s="2">
        <v>1</v>
      </c>
      <c r="J135" s="2">
        <v>1</v>
      </c>
      <c r="K135" s="2">
        <v>1</v>
      </c>
      <c r="L135" s="26"/>
      <c r="M135" s="27"/>
    </row>
    <row r="136" spans="1:15" x14ac:dyDescent="0.3">
      <c r="A136" t="s">
        <v>333</v>
      </c>
      <c r="B136" t="s">
        <v>424</v>
      </c>
      <c r="C136" t="s">
        <v>425</v>
      </c>
      <c r="D136">
        <v>72</v>
      </c>
      <c r="E136">
        <v>24</v>
      </c>
      <c r="F136" s="2">
        <v>1</v>
      </c>
      <c r="G136" s="30">
        <f>Barrage4[[#This Row],[Base Damage]]*Barrage4[[#This Row],[Total Rounds]]*Barrage4[[#This Row],[Coefficient]]</f>
        <v>1728</v>
      </c>
      <c r="H136" t="s">
        <v>276</v>
      </c>
      <c r="I136" s="2">
        <v>1</v>
      </c>
      <c r="J136" s="2">
        <v>1</v>
      </c>
      <c r="K136" s="2">
        <v>1</v>
      </c>
      <c r="L136" s="26"/>
      <c r="M136" s="27"/>
    </row>
    <row r="137" spans="1:15" x14ac:dyDescent="0.3">
      <c r="A137" t="s">
        <v>333</v>
      </c>
      <c r="B137" t="s">
        <v>470</v>
      </c>
      <c r="C137" t="s">
        <v>466</v>
      </c>
      <c r="D137">
        <v>380</v>
      </c>
      <c r="E137">
        <v>6</v>
      </c>
      <c r="F137" s="2">
        <v>1</v>
      </c>
      <c r="G137" s="30">
        <f>Barrage4[[#This Row],[Base Damage]]*Barrage4[[#This Row],[Total Rounds]]*Barrage4[[#This Row],[Coefficient]]</f>
        <v>2280</v>
      </c>
      <c r="H137" t="s">
        <v>276</v>
      </c>
      <c r="I137" s="2">
        <v>0.8</v>
      </c>
      <c r="J137" s="2">
        <v>0.9</v>
      </c>
      <c r="K137" s="2">
        <v>1.1000000000000001</v>
      </c>
      <c r="L137" s="15"/>
      <c r="M137" s="12"/>
    </row>
    <row r="138" spans="1:15" x14ac:dyDescent="0.3">
      <c r="A138" t="s">
        <v>334</v>
      </c>
      <c r="B138" t="s">
        <v>360</v>
      </c>
      <c r="C138" t="s">
        <v>361</v>
      </c>
      <c r="D138">
        <v>173</v>
      </c>
      <c r="E138">
        <v>15</v>
      </c>
      <c r="F138" s="2">
        <v>1</v>
      </c>
      <c r="G138" s="30">
        <f>Barrage4[[#This Row],[Base Damage]]*Barrage4[[#This Row],[Total Rounds]]*Barrage4[[#This Row],[Coefficient]]</f>
        <v>2595</v>
      </c>
      <c r="H138" t="s">
        <v>276</v>
      </c>
      <c r="I138" s="2">
        <v>0.8</v>
      </c>
      <c r="J138" s="2">
        <v>0.85</v>
      </c>
      <c r="K138" s="2">
        <v>1</v>
      </c>
      <c r="L138" s="15"/>
      <c r="O138" t="s">
        <v>282</v>
      </c>
    </row>
    <row r="139" spans="1:15" x14ac:dyDescent="0.3">
      <c r="A139" t="s">
        <v>334</v>
      </c>
      <c r="B139" t="s">
        <v>322</v>
      </c>
      <c r="C139" t="s">
        <v>321</v>
      </c>
      <c r="D139">
        <v>100</v>
      </c>
      <c r="E139">
        <v>8</v>
      </c>
      <c r="F139" s="2">
        <v>1</v>
      </c>
      <c r="G139" s="30">
        <v>800</v>
      </c>
      <c r="H139" s="13" t="s">
        <v>33</v>
      </c>
      <c r="I139" s="2">
        <v>1.4</v>
      </c>
      <c r="J139" s="2">
        <v>1.1000000000000001</v>
      </c>
      <c r="K139" s="2">
        <v>0.9</v>
      </c>
      <c r="L139" s="15"/>
    </row>
    <row r="140" spans="1:15" x14ac:dyDescent="0.3">
      <c r="A140" t="s">
        <v>334</v>
      </c>
      <c r="B140" t="s">
        <v>324</v>
      </c>
      <c r="C140" t="s">
        <v>323</v>
      </c>
      <c r="D140">
        <v>332</v>
      </c>
      <c r="E140">
        <v>2</v>
      </c>
      <c r="F140" s="2">
        <v>1</v>
      </c>
      <c r="G140" s="30">
        <f>Barrage4[[#This Row],[Base Damage]]*Barrage4[[#This Row],[Total Rounds]]</f>
        <v>664</v>
      </c>
      <c r="H140" s="9" t="s">
        <v>276</v>
      </c>
      <c r="I140" s="2">
        <v>0.8</v>
      </c>
      <c r="J140" s="2">
        <v>0.95</v>
      </c>
      <c r="K140" s="2">
        <v>1.1499999999999999</v>
      </c>
      <c r="L140" s="15"/>
      <c r="O140" t="s">
        <v>282</v>
      </c>
    </row>
    <row r="141" spans="1:15" x14ac:dyDescent="0.3">
      <c r="A141" t="s">
        <v>334</v>
      </c>
      <c r="B141" t="s">
        <v>325</v>
      </c>
      <c r="C141" t="s">
        <v>323</v>
      </c>
      <c r="D141">
        <v>276</v>
      </c>
      <c r="E141">
        <v>2</v>
      </c>
      <c r="F141" s="2">
        <v>1</v>
      </c>
      <c r="G141" s="30">
        <f>Barrage4[[#This Row],[Base Damage]]*Barrage4[[#This Row],[Total Rounds]]</f>
        <v>552</v>
      </c>
      <c r="H141" s="9" t="s">
        <v>276</v>
      </c>
      <c r="I141" s="2">
        <v>0.8</v>
      </c>
      <c r="J141" s="2">
        <v>0.85</v>
      </c>
      <c r="K141" s="2">
        <v>1</v>
      </c>
      <c r="L141" s="15"/>
      <c r="O141" t="s">
        <v>282</v>
      </c>
    </row>
    <row r="142" spans="1:15" x14ac:dyDescent="0.3">
      <c r="A142" t="s">
        <v>174</v>
      </c>
      <c r="B142" t="s">
        <v>326</v>
      </c>
      <c r="C142" t="s">
        <v>329</v>
      </c>
      <c r="D142">
        <v>50</v>
      </c>
      <c r="E142">
        <v>7</v>
      </c>
      <c r="F142" s="2">
        <v>1</v>
      </c>
      <c r="G142" s="30">
        <v>350</v>
      </c>
      <c r="H142" s="9" t="s">
        <v>49</v>
      </c>
      <c r="I142" s="2">
        <v>0.8</v>
      </c>
      <c r="J142" s="2">
        <v>1</v>
      </c>
      <c r="K142" s="2">
        <v>1.3</v>
      </c>
      <c r="L142"/>
      <c r="M142"/>
      <c r="N142"/>
    </row>
    <row r="143" spans="1:15" x14ac:dyDescent="0.3">
      <c r="A143" t="s">
        <v>174</v>
      </c>
      <c r="B143" t="s">
        <v>327</v>
      </c>
      <c r="C143" t="s">
        <v>176</v>
      </c>
      <c r="D143">
        <v>48</v>
      </c>
      <c r="E143">
        <v>6</v>
      </c>
      <c r="F143" s="2">
        <v>1</v>
      </c>
      <c r="G143" s="30">
        <v>288</v>
      </c>
      <c r="H143" s="10" t="s">
        <v>330</v>
      </c>
      <c r="I143" s="2">
        <v>0.8</v>
      </c>
      <c r="J143" s="2">
        <v>1</v>
      </c>
      <c r="K143" s="2">
        <v>1.3</v>
      </c>
      <c r="L143"/>
      <c r="M143"/>
      <c r="N143"/>
      <c r="O143" t="s">
        <v>332</v>
      </c>
    </row>
    <row r="144" spans="1:15" x14ac:dyDescent="0.3">
      <c r="A144" t="s">
        <v>174</v>
      </c>
      <c r="B144" t="s">
        <v>328</v>
      </c>
      <c r="C144" t="s">
        <v>181</v>
      </c>
      <c r="D144">
        <v>40</v>
      </c>
      <c r="E144">
        <v>6</v>
      </c>
      <c r="F144" s="2">
        <v>1</v>
      </c>
      <c r="G144" s="30">
        <v>240</v>
      </c>
      <c r="H144" s="13" t="s">
        <v>331</v>
      </c>
      <c r="I144" s="2">
        <v>0.8</v>
      </c>
      <c r="J144" s="2">
        <v>1</v>
      </c>
      <c r="K144" s="2">
        <v>1.3</v>
      </c>
      <c r="L144" s="26">
        <v>0.7</v>
      </c>
      <c r="M144" s="27">
        <v>2</v>
      </c>
      <c r="N144"/>
      <c r="O144" t="s">
        <v>474</v>
      </c>
    </row>
    <row r="145" spans="1:15" x14ac:dyDescent="0.3">
      <c r="A145" t="s">
        <v>174</v>
      </c>
      <c r="B145" t="s">
        <v>456</v>
      </c>
      <c r="C145" t="s">
        <v>449</v>
      </c>
      <c r="D145">
        <v>60</v>
      </c>
      <c r="E145">
        <v>10</v>
      </c>
      <c r="F145" s="2">
        <v>1</v>
      </c>
      <c r="G145" s="30">
        <f>Barrage4[[#This Row],[Coefficient]]*Barrage4[[#This Row],[Total Rounds]]*Barrage4[[#This Row],[Base Damage]]</f>
        <v>600</v>
      </c>
      <c r="H145" s="9" t="s">
        <v>49</v>
      </c>
      <c r="I145" s="2">
        <v>0.8</v>
      </c>
      <c r="J145" s="2">
        <v>1</v>
      </c>
      <c r="K145" s="2">
        <v>1.3</v>
      </c>
      <c r="L145" s="15"/>
    </row>
    <row r="146" spans="1:15" x14ac:dyDescent="0.3">
      <c r="A146" t="s">
        <v>174</v>
      </c>
      <c r="B146" t="s">
        <v>457</v>
      </c>
      <c r="C146" t="s">
        <v>455</v>
      </c>
      <c r="D146">
        <v>36</v>
      </c>
      <c r="E146">
        <v>12</v>
      </c>
      <c r="F146" s="2">
        <v>1</v>
      </c>
      <c r="G146" s="30">
        <f>Barrage4[[#This Row],[Coefficient]]*Barrage4[[#This Row],[Total Rounds]]*Barrage4[[#This Row],[Base Damage]]</f>
        <v>432</v>
      </c>
      <c r="H146" s="9" t="s">
        <v>49</v>
      </c>
      <c r="I146" s="2">
        <v>1</v>
      </c>
      <c r="J146" s="2">
        <v>1</v>
      </c>
      <c r="K146" s="2">
        <v>1</v>
      </c>
      <c r="L146" s="15"/>
    </row>
    <row r="147" spans="1:15" x14ac:dyDescent="0.3">
      <c r="A147" t="s">
        <v>174</v>
      </c>
      <c r="B147" t="s">
        <v>469</v>
      </c>
      <c r="C147" t="s">
        <v>463</v>
      </c>
      <c r="D147">
        <v>36</v>
      </c>
      <c r="E147">
        <v>7</v>
      </c>
      <c r="F147" s="2">
        <v>1</v>
      </c>
      <c r="G147" s="30">
        <f>Barrage4[[#This Row],[Coefficient]]*Barrage4[[#This Row],[Total Rounds]]*Barrage4[[#This Row],[Base Damage]]</f>
        <v>252</v>
      </c>
      <c r="H147" s="9" t="s">
        <v>49</v>
      </c>
      <c r="I147" s="2">
        <v>0.8</v>
      </c>
      <c r="J147" s="2">
        <v>1</v>
      </c>
      <c r="K147" s="2">
        <v>1.3</v>
      </c>
      <c r="L147" s="32"/>
      <c r="M147" s="33"/>
    </row>
    <row r="148" spans="1:15" x14ac:dyDescent="0.3">
      <c r="B148" s="36"/>
      <c r="G148" s="30"/>
      <c r="H148" s="13"/>
      <c r="L148" s="15"/>
    </row>
    <row r="149" spans="1:15" x14ac:dyDescent="0.3">
      <c r="L149" s="15"/>
    </row>
    <row r="150" spans="1:15" x14ac:dyDescent="0.3">
      <c r="H150" s="13"/>
      <c r="L150" s="15"/>
    </row>
    <row r="151" spans="1:15" x14ac:dyDescent="0.3">
      <c r="H151" s="13"/>
      <c r="L151" s="15"/>
    </row>
    <row r="152" spans="1:15" x14ac:dyDescent="0.3">
      <c r="H152" s="13"/>
      <c r="L152" s="15"/>
    </row>
    <row r="153" spans="1:15" x14ac:dyDescent="0.3">
      <c r="H153" s="10"/>
      <c r="L153" s="15"/>
    </row>
    <row r="154" spans="1:15" x14ac:dyDescent="0.3">
      <c r="H154" s="13"/>
      <c r="L154" s="15"/>
    </row>
    <row r="155" spans="1:15" x14ac:dyDescent="0.3">
      <c r="H155" s="13"/>
      <c r="L155" s="15"/>
    </row>
    <row r="156" spans="1:15" x14ac:dyDescent="0.3">
      <c r="I156"/>
      <c r="L156" s="15"/>
      <c r="M156" s="12"/>
    </row>
    <row r="157" spans="1:15" x14ac:dyDescent="0.3">
      <c r="I157"/>
      <c r="L157" s="15"/>
      <c r="M157" s="12"/>
    </row>
    <row r="158" spans="1:15" s="6" customFormat="1" x14ac:dyDescent="0.3">
      <c r="A158"/>
      <c r="B158"/>
      <c r="C158"/>
      <c r="D158"/>
      <c r="E158"/>
      <c r="F158" s="2"/>
      <c r="G158" s="29"/>
      <c r="H158"/>
      <c r="I158"/>
      <c r="J158" s="2"/>
      <c r="K158" s="2"/>
      <c r="L158" s="15"/>
      <c r="M158" s="12"/>
      <c r="O158"/>
    </row>
    <row r="159" spans="1:15" s="6" customFormat="1" x14ac:dyDescent="0.3">
      <c r="A159"/>
      <c r="B159"/>
      <c r="C159"/>
      <c r="D159"/>
      <c r="E159"/>
      <c r="F159" s="2"/>
      <c r="G159" s="29"/>
      <c r="H159"/>
      <c r="I159"/>
      <c r="J159" s="2"/>
      <c r="K159" s="2"/>
      <c r="L159" s="15"/>
      <c r="M159" s="12"/>
      <c r="O159"/>
    </row>
    <row r="160" spans="1:15" s="6" customFormat="1" x14ac:dyDescent="0.3">
      <c r="A160"/>
      <c r="B160"/>
      <c r="C160"/>
      <c r="D160"/>
      <c r="E160"/>
      <c r="F160" s="2"/>
      <c r="G160" s="29"/>
      <c r="H160"/>
      <c r="I160"/>
      <c r="J160" s="2"/>
      <c r="K160" s="2"/>
      <c r="L160" s="15"/>
      <c r="M160" s="12"/>
      <c r="O160"/>
    </row>
    <row r="161" spans="1:15" s="6" customFormat="1" x14ac:dyDescent="0.3">
      <c r="A161"/>
      <c r="B161"/>
      <c r="C161"/>
      <c r="D161"/>
      <c r="E161"/>
      <c r="F161" s="2"/>
      <c r="G161" s="29"/>
      <c r="H161"/>
      <c r="I161"/>
      <c r="J161" s="2"/>
      <c r="K161" s="2"/>
      <c r="L161" s="15"/>
      <c r="M161" s="12"/>
      <c r="O161"/>
    </row>
    <row r="162" spans="1:15" s="6" customFormat="1" x14ac:dyDescent="0.3">
      <c r="A162"/>
      <c r="B162"/>
      <c r="C162"/>
      <c r="D162"/>
      <c r="E162"/>
      <c r="F162" s="2"/>
      <c r="G162" s="29"/>
      <c r="H162" s="13"/>
      <c r="I162"/>
      <c r="J162" s="2"/>
      <c r="K162" s="2"/>
      <c r="L162" s="15"/>
      <c r="M162" s="12"/>
      <c r="O162"/>
    </row>
    <row r="163" spans="1:15" s="6" customFormat="1" x14ac:dyDescent="0.3">
      <c r="A163"/>
      <c r="B163"/>
      <c r="C163"/>
      <c r="D163"/>
      <c r="E163"/>
      <c r="F163" s="2"/>
      <c r="G163" s="29"/>
      <c r="H163"/>
      <c r="I163"/>
      <c r="J163" s="2"/>
      <c r="K163" s="2"/>
      <c r="L163" s="15"/>
      <c r="M163" s="12"/>
      <c r="O163"/>
    </row>
    <row r="164" spans="1:15" s="6" customFormat="1" x14ac:dyDescent="0.3">
      <c r="A164"/>
      <c r="B164"/>
      <c r="C164"/>
      <c r="D164"/>
      <c r="E164"/>
      <c r="F164" s="2"/>
      <c r="G164" s="29"/>
      <c r="H164"/>
      <c r="I164"/>
      <c r="J164" s="2"/>
      <c r="K164" s="2"/>
      <c r="L164" s="2"/>
      <c r="M164" s="12"/>
      <c r="O164"/>
    </row>
  </sheetData>
  <phoneticPr fontId="15" type="noConversion"/>
  <conditionalFormatting sqref="G2:G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:G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:G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2019-09-11T17:48:35Z</dcterms:modified>
</cp:coreProperties>
</file>