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CA\Pictures\AL\Analysis\"/>
    </mc:Choice>
  </mc:AlternateContent>
  <xr:revisionPtr revIDLastSave="0" documentId="13_ncr:1_{2C02F169-FCDB-41C7-81A1-3B71FBBEE3C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Barrage - Frontline" sheetId="1" r:id="rId1"/>
    <sheet name="Skill Barrag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5" l="1"/>
  <c r="G62" i="1"/>
  <c r="G48" i="5"/>
  <c r="G149" i="5"/>
  <c r="G150" i="5"/>
  <c r="G25" i="5" l="1"/>
  <c r="G40" i="5"/>
  <c r="G59" i="1"/>
  <c r="G60" i="1"/>
  <c r="G61" i="1"/>
  <c r="G94" i="1"/>
  <c r="G95" i="1"/>
  <c r="G96" i="1"/>
  <c r="G97" i="1"/>
  <c r="G98" i="1"/>
  <c r="G99" i="1"/>
  <c r="G106" i="5"/>
  <c r="G107" i="5"/>
  <c r="G108" i="5"/>
  <c r="G59" i="5" l="1"/>
  <c r="G58" i="5"/>
  <c r="G102" i="5"/>
  <c r="G103" i="5"/>
  <c r="G104" i="5"/>
  <c r="G105" i="5"/>
  <c r="G93" i="1" l="1"/>
  <c r="G128" i="1" l="1"/>
  <c r="G175" i="5" l="1"/>
  <c r="G147" i="5" l="1"/>
  <c r="G148" i="5"/>
  <c r="G146" i="5"/>
  <c r="G163" i="5"/>
  <c r="G47" i="5"/>
  <c r="G174" i="5"/>
  <c r="G24" i="5"/>
  <c r="G23" i="5"/>
  <c r="G22" i="5"/>
  <c r="G143" i="5" l="1"/>
  <c r="G144" i="5"/>
  <c r="G145" i="5"/>
  <c r="G91" i="1"/>
  <c r="G92" i="1"/>
  <c r="G142" i="1" l="1"/>
  <c r="G21" i="5" l="1"/>
  <c r="G20" i="5"/>
  <c r="G99" i="5" l="1"/>
  <c r="G100" i="5"/>
  <c r="G101" i="5"/>
  <c r="G96" i="5"/>
  <c r="G97" i="5"/>
  <c r="G98" i="5"/>
  <c r="G127" i="1"/>
  <c r="G126" i="1"/>
  <c r="G142" i="5" l="1"/>
  <c r="G151" i="5" l="1"/>
  <c r="G152" i="5"/>
  <c r="G153" i="5"/>
  <c r="G154" i="5"/>
  <c r="G155" i="5"/>
  <c r="G156" i="5"/>
  <c r="G157" i="5"/>
  <c r="G158" i="5"/>
  <c r="G159" i="5"/>
  <c r="G160" i="5"/>
  <c r="G161" i="5"/>
  <c r="G162" i="5"/>
  <c r="G88" i="1" l="1"/>
  <c r="G173" i="5" l="1"/>
  <c r="G94" i="5"/>
  <c r="G95" i="5"/>
  <c r="G125" i="1"/>
  <c r="G37" i="5" l="1"/>
  <c r="G38" i="5"/>
  <c r="G39" i="5"/>
  <c r="G172" i="5" l="1"/>
  <c r="G171" i="5"/>
  <c r="G139" i="1"/>
  <c r="G140" i="1"/>
  <c r="G141" i="1"/>
  <c r="G46" i="5" l="1"/>
  <c r="G35" i="5" l="1"/>
  <c r="G36" i="5"/>
  <c r="G58" i="1"/>
  <c r="G57" i="1"/>
  <c r="G56" i="1"/>
  <c r="G83" i="1" l="1"/>
  <c r="G84" i="1"/>
  <c r="G85" i="1"/>
  <c r="G86" i="1"/>
  <c r="G87" i="1"/>
  <c r="G89" i="1"/>
  <c r="G90" i="1"/>
  <c r="G19" i="5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7" i="5"/>
  <c r="G28" i="5"/>
  <c r="G29" i="5"/>
  <c r="G30" i="5"/>
  <c r="G31" i="5"/>
  <c r="G32" i="5"/>
  <c r="G33" i="5"/>
  <c r="G34" i="5"/>
  <c r="G41" i="5"/>
  <c r="G42" i="5"/>
  <c r="G43" i="5"/>
  <c r="G44" i="5"/>
  <c r="G45" i="5"/>
  <c r="G49" i="5"/>
  <c r="G133" i="1"/>
  <c r="G93" i="5" l="1"/>
  <c r="G91" i="5"/>
  <c r="G90" i="5"/>
  <c r="G92" i="5"/>
  <c r="G89" i="5"/>
  <c r="G140" i="5" l="1"/>
  <c r="G141" i="5"/>
  <c r="G137" i="5"/>
  <c r="G138" i="5"/>
  <c r="G139" i="5"/>
  <c r="G88" i="5"/>
  <c r="G87" i="5"/>
  <c r="G86" i="5"/>
  <c r="G135" i="5"/>
  <c r="G136" i="5"/>
  <c r="G84" i="5" l="1"/>
  <c r="G85" i="5"/>
  <c r="G82" i="5"/>
  <c r="G83" i="5"/>
  <c r="G81" i="5"/>
  <c r="G80" i="5"/>
  <c r="G79" i="5"/>
  <c r="G50" i="5"/>
  <c r="G51" i="5"/>
  <c r="G75" i="5"/>
  <c r="G74" i="5"/>
  <c r="G138" i="1" l="1"/>
  <c r="G123" i="1"/>
  <c r="G124" i="1"/>
  <c r="G122" i="1"/>
  <c r="G134" i="5" l="1"/>
  <c r="G132" i="5"/>
  <c r="G133" i="5"/>
  <c r="G131" i="5"/>
  <c r="G164" i="5" l="1"/>
  <c r="G167" i="5"/>
  <c r="G166" i="5"/>
  <c r="G75" i="1" l="1"/>
  <c r="G76" i="1"/>
  <c r="G77" i="1"/>
  <c r="G78" i="1"/>
  <c r="G79" i="1"/>
  <c r="G80" i="1"/>
  <c r="G81" i="1"/>
  <c r="G82" i="1"/>
  <c r="G53" i="1" l="1"/>
  <c r="G43" i="1"/>
  <c r="G130" i="5" l="1"/>
  <c r="G69" i="5" l="1"/>
</calcChain>
</file>

<file path=xl/sharedStrings.xml><?xml version="1.0" encoding="utf-8"?>
<sst xmlns="http://schemas.openxmlformats.org/spreadsheetml/2006/main" count="1380" uniqueCount="570">
  <si>
    <t>Barrage Name (Skill Level 2)</t>
  </si>
  <si>
    <t>B-Class Barrage</t>
  </si>
  <si>
    <t>DD</t>
  </si>
  <si>
    <t>Ships With Barrage</t>
  </si>
  <si>
    <t>Base Damage</t>
  </si>
  <si>
    <t>Total Rounds</t>
  </si>
  <si>
    <t>Coefficient</t>
  </si>
  <si>
    <t>Total Damage</t>
  </si>
  <si>
    <t>Round Type</t>
  </si>
  <si>
    <t>Normal</t>
  </si>
  <si>
    <t>Light Armor</t>
  </si>
  <si>
    <t>Medium Armor</t>
  </si>
  <si>
    <t>Heavy Armor</t>
  </si>
  <si>
    <t>Mahan-Class Barrage</t>
  </si>
  <si>
    <t>Cassin, Downes</t>
  </si>
  <si>
    <t>Fletcher-Class Barrage</t>
  </si>
  <si>
    <t>C-Class Barrage</t>
  </si>
  <si>
    <t>Comet, Crescent, Cygnet</t>
  </si>
  <si>
    <t>1936-Class Barrage</t>
  </si>
  <si>
    <t>Kagerou-Class Barrage</t>
  </si>
  <si>
    <t>Hamakaze, Isokaze, Kagerou, Kuroshio, Nowaki, Oyashio, Shiranui, Tanikaze, Urakaze</t>
  </si>
  <si>
    <t>Gridley-Class Barrage</t>
  </si>
  <si>
    <t>Craven, Gridley, Maury, McCall</t>
  </si>
  <si>
    <t>F-Class Barrage</t>
  </si>
  <si>
    <t>Glowworm</t>
  </si>
  <si>
    <t>Shiratsuyu-Class Barrage</t>
  </si>
  <si>
    <t>Javelin</t>
  </si>
  <si>
    <t>AP</t>
  </si>
  <si>
    <t>Burn %</t>
  </si>
  <si>
    <t>Burn Priority</t>
  </si>
  <si>
    <t>AP Pen</t>
  </si>
  <si>
    <t>Vampire</t>
  </si>
  <si>
    <t>Laffey</t>
  </si>
  <si>
    <t>HE</t>
  </si>
  <si>
    <t>Z1</t>
  </si>
  <si>
    <t>Z23</t>
  </si>
  <si>
    <t>A-Class Barrage</t>
  </si>
  <si>
    <t>Akatsuki-Class Barrage</t>
  </si>
  <si>
    <t>J-Class Barrage</t>
  </si>
  <si>
    <t>Sims-Class Barrage</t>
  </si>
  <si>
    <t>Hammann, Sims</t>
  </si>
  <si>
    <t>Benson-Class Barrage</t>
  </si>
  <si>
    <t>Mutsuki-Class Barrage</t>
  </si>
  <si>
    <t>Hatsuharu-Class Barrage</t>
  </si>
  <si>
    <t>Ariake, Hatsuharu, Hatsushimo, Wakaba, Yuugure</t>
  </si>
  <si>
    <t>Kamikaze-Class Barrage</t>
  </si>
  <si>
    <t>Hatakaze, Kamikaze, Matsukaze</t>
  </si>
  <si>
    <t>Yuudachi</t>
  </si>
  <si>
    <t>Torpedo</t>
  </si>
  <si>
    <t>Extra</t>
  </si>
  <si>
    <t>80% Torpedo Stat</t>
  </si>
  <si>
    <t>Z46</t>
  </si>
  <si>
    <t>Affected by skill</t>
  </si>
  <si>
    <t>Eldridge</t>
  </si>
  <si>
    <t>Ayanami</t>
  </si>
  <si>
    <t>Harutsuki, Niizuki, Yoizuki</t>
  </si>
  <si>
    <t>MGM+1</t>
  </si>
  <si>
    <t>Anshan-Class Barrage</t>
  </si>
  <si>
    <t>Anshan, Chang Chun, Fu Shun, Tai Yuan</t>
  </si>
  <si>
    <t>M-Class Barrage</t>
  </si>
  <si>
    <t>Matchless, Musketeer</t>
  </si>
  <si>
    <t>Yukikaze</t>
  </si>
  <si>
    <t>Asashio-Class Barrage</t>
  </si>
  <si>
    <t>Kawakaze</t>
  </si>
  <si>
    <t>Z25</t>
  </si>
  <si>
    <t>1936A-Class Barrage</t>
  </si>
  <si>
    <t>1936B-Class Barrage</t>
  </si>
  <si>
    <t>Normal (White)</t>
  </si>
  <si>
    <t>Normal (Blue)</t>
  </si>
  <si>
    <t>Normal (Red)</t>
  </si>
  <si>
    <t>Le Triomphant</t>
  </si>
  <si>
    <t>L'Adroit-Class Barrage</t>
  </si>
  <si>
    <t>Forbin, Le Mars</t>
  </si>
  <si>
    <t>Le Temeraire</t>
  </si>
  <si>
    <t>Yuugumo-Class Barrage</t>
  </si>
  <si>
    <t>CL</t>
  </si>
  <si>
    <t>Akizuki-Class Barrage</t>
  </si>
  <si>
    <t>Omaha-Class Barrage</t>
  </si>
  <si>
    <t>Königsberg-Class Barrage</t>
  </si>
  <si>
    <t>Leander-Class Barrage</t>
  </si>
  <si>
    <t>Achilles, Ajax, Leander</t>
  </si>
  <si>
    <t>Nagara-Class Barrage</t>
  </si>
  <si>
    <t>St. Louis-Class Barrage</t>
  </si>
  <si>
    <t>Ning Hai-Class Barrage</t>
  </si>
  <si>
    <t>22-Exclusive Barrage</t>
  </si>
  <si>
    <t>33-Exclusive Barrage</t>
  </si>
  <si>
    <t>Ping Hai, Ning hai</t>
  </si>
  <si>
    <t>Edinburgh-Class Barrage</t>
  </si>
  <si>
    <t>Yuubari</t>
  </si>
  <si>
    <t>Cleveland-Class Barrage</t>
  </si>
  <si>
    <t>Arethusa-Class Barrage</t>
  </si>
  <si>
    <t>Arethusa, Aurora, Galatea</t>
  </si>
  <si>
    <t>Atlanta-Class Barrage</t>
  </si>
  <si>
    <t>Leipzig</t>
  </si>
  <si>
    <t>Belfast</t>
  </si>
  <si>
    <t>Avrora</t>
  </si>
  <si>
    <t>Yat Sen</t>
  </si>
  <si>
    <t>Sendai-Class Barrage</t>
  </si>
  <si>
    <t>Fiji-Class Barrage</t>
  </si>
  <si>
    <t>Fiji, Jamaica</t>
  </si>
  <si>
    <t>Agano-Class Barrage</t>
  </si>
  <si>
    <t>Agano</t>
  </si>
  <si>
    <t>Mogami-Class Barrage</t>
  </si>
  <si>
    <t>Neptune</t>
  </si>
  <si>
    <t>Emile Bertin-Exclusive Barrage</t>
  </si>
  <si>
    <t>Emile Bertin</t>
  </si>
  <si>
    <t>San Diego Kai-Exclusive Barrage</t>
  </si>
  <si>
    <t>San Diego Kai</t>
  </si>
  <si>
    <t>Neptune-Exclusive Barrage</t>
  </si>
  <si>
    <t>Avrora-Exclusive Barrage</t>
  </si>
  <si>
    <t>Belfast-Exclusive Barrage</t>
  </si>
  <si>
    <t>Leipzig-Exclusive Barrage</t>
  </si>
  <si>
    <t>Yuubari-Exclusive Barrage</t>
  </si>
  <si>
    <t>Le Triomphant-Exclusive Barrage</t>
  </si>
  <si>
    <t>Kawakaze-Exclusive Barrage</t>
  </si>
  <si>
    <t>Yukikaze-Exclusive Barrage</t>
  </si>
  <si>
    <t>Fubuki-Exclusive Barrage</t>
  </si>
  <si>
    <t>Ayanami-Exclusive Barrage</t>
  </si>
  <si>
    <t>Eldridge-Exclusive Barrage</t>
  </si>
  <si>
    <t>Z46-Exclusive Barrage</t>
  </si>
  <si>
    <t>Yuudachi-Exclusive Barrage</t>
  </si>
  <si>
    <t>Z23-Exclusive Barrage</t>
  </si>
  <si>
    <t>Z1-Exclusive Barrage</t>
  </si>
  <si>
    <t>Laffey-Exclusive Barrage</t>
  </si>
  <si>
    <t>Vampire-Exclusive Barrage</t>
  </si>
  <si>
    <t>Javelin-Exclusive Barrage</t>
  </si>
  <si>
    <t>Glowworm-Exclusive Barrage</t>
  </si>
  <si>
    <t>CA</t>
  </si>
  <si>
    <t>Furutaka-Class Barrage</t>
  </si>
  <si>
    <t>Yat Sen-Exclusive Barrage</t>
  </si>
  <si>
    <t>Furutaka, Kako</t>
  </si>
  <si>
    <t>Aoba-Class Barrage</t>
  </si>
  <si>
    <t>Aoba, Kinugasa</t>
  </si>
  <si>
    <t>Pensacola-Class Barrage</t>
  </si>
  <si>
    <t>Pensacola, Salt Lake City</t>
  </si>
  <si>
    <t>York-Class Barrage</t>
  </si>
  <si>
    <t>Exeter, York</t>
  </si>
  <si>
    <t>Northampton-Class Barrage</t>
  </si>
  <si>
    <t>Chicago, Houston, Northampton</t>
  </si>
  <si>
    <t>Admiral Hipper-Class Barrage</t>
  </si>
  <si>
    <t>Admiral Hipper, Prinz Eugen</t>
  </si>
  <si>
    <t>Portland-Class Barrage</t>
  </si>
  <si>
    <t>Indianapolis, Portland</t>
  </si>
  <si>
    <t>Deutschland-Class Barrage</t>
  </si>
  <si>
    <t>Admiral Graf Spee, Deutschland</t>
  </si>
  <si>
    <t>Wichita-Exclusive Barrage</t>
  </si>
  <si>
    <t>Wichita</t>
  </si>
  <si>
    <t>Norfolk-Class Barrage</t>
  </si>
  <si>
    <t>Dorsetshire, Norfolk</t>
  </si>
  <si>
    <t>London-Class Barrage</t>
  </si>
  <si>
    <t>London, Shropshire, Sussex</t>
  </si>
  <si>
    <t>Kent-Class Barrage</t>
  </si>
  <si>
    <t>Kent, Suffolk</t>
  </si>
  <si>
    <t>Myoukou-Class Barrage</t>
  </si>
  <si>
    <t>Ashigara, Myoukou, Nachi</t>
  </si>
  <si>
    <t>Takao-Class Barrage</t>
  </si>
  <si>
    <t>Atago, Choukai, Maya, Takao</t>
  </si>
  <si>
    <t>Mogami-Exclusive Barrage</t>
  </si>
  <si>
    <t>Mogami Kai</t>
  </si>
  <si>
    <t>Saint Louis-Exclusive Barrage</t>
  </si>
  <si>
    <t>Saint Louis</t>
  </si>
  <si>
    <t>Ibuki-Exclusive Barrage</t>
  </si>
  <si>
    <t>Ibuki</t>
  </si>
  <si>
    <t>Roon-Exclusive Barrage</t>
  </si>
  <si>
    <t>Roon</t>
  </si>
  <si>
    <t>New Orleans-Class Barrage</t>
  </si>
  <si>
    <t>Astoria, Minneapolis, Quincy, Vincennes</t>
  </si>
  <si>
    <t>MGM+1 | Affected by skill</t>
  </si>
  <si>
    <t>SS</t>
  </si>
  <si>
    <t>I-19-Exclusive Barrage</t>
  </si>
  <si>
    <t>I-19</t>
  </si>
  <si>
    <t>U-81</t>
  </si>
  <si>
    <t>Dace</t>
  </si>
  <si>
    <t>U-47</t>
  </si>
  <si>
    <t>Surcouf</t>
  </si>
  <si>
    <t>Albacore</t>
  </si>
  <si>
    <t>U-81-Exclusive Barrage</t>
  </si>
  <si>
    <t>Gato-Class Barrage</t>
  </si>
  <si>
    <t>VIIC-Class Barrage</t>
  </si>
  <si>
    <t>Surcouf-Exclusive Barrage</t>
  </si>
  <si>
    <t>Type</t>
  </si>
  <si>
    <t>Acasta, Amazon, Ardent</t>
  </si>
  <si>
    <t>Shigure, Shiratsuyu</t>
  </si>
  <si>
    <t>Fortune, Foxhound</t>
  </si>
  <si>
    <t>Beagle, Bulldog</t>
  </si>
  <si>
    <t>Karlsruhe, Koln, Konigsberg,</t>
  </si>
  <si>
    <t>Brooklyn, Helena, Honolulu, Phoenix, St. Louis</t>
  </si>
  <si>
    <t>Mikuma, Mogami</t>
  </si>
  <si>
    <t>Jintsuu, Naka, Sendai,</t>
  </si>
  <si>
    <t>Skill Name (Max Level)</t>
  </si>
  <si>
    <t>Ship</t>
  </si>
  <si>
    <t>Ayanami Kai</t>
  </si>
  <si>
    <t>Demon Dance</t>
  </si>
  <si>
    <t>Javelin Kai</t>
  </si>
  <si>
    <t>Laffey Kai</t>
  </si>
  <si>
    <t>Attack Mode - EX</t>
  </si>
  <si>
    <t>Termination Mode</t>
  </si>
  <si>
    <t>Destruction Mode</t>
  </si>
  <si>
    <t>Z23 Kai</t>
  </si>
  <si>
    <t>Vampire's Kiss</t>
  </si>
  <si>
    <t>White Heart</t>
  </si>
  <si>
    <t>Getter Ravine</t>
  </si>
  <si>
    <t>Nekone</t>
  </si>
  <si>
    <t>Evening Star</t>
  </si>
  <si>
    <t>100% Firepower</t>
  </si>
  <si>
    <t>Purple Heart</t>
  </si>
  <si>
    <t>Victory Slash</t>
  </si>
  <si>
    <t>Blaze Break</t>
  </si>
  <si>
    <t>Song of the Stars</t>
  </si>
  <si>
    <t>Homing Effect</t>
  </si>
  <si>
    <t>Rurutie</t>
  </si>
  <si>
    <t>Lily Root I</t>
  </si>
  <si>
    <t>Lily Root II</t>
  </si>
  <si>
    <t>Lily Root III</t>
  </si>
  <si>
    <t>Lily Root IV</t>
  </si>
  <si>
    <t>100% Torpedo Stat</t>
  </si>
  <si>
    <t>120% Torpedo Stat</t>
  </si>
  <si>
    <t>Lace Dance</t>
  </si>
  <si>
    <t>Black Heart</t>
  </si>
  <si>
    <t>Flash of Lightning</t>
  </si>
  <si>
    <t>Kuon</t>
  </si>
  <si>
    <t>Ten Sisters</t>
  </si>
  <si>
    <t>BC</t>
  </si>
  <si>
    <t>Hood</t>
  </si>
  <si>
    <t>Scharnhorst</t>
  </si>
  <si>
    <t>Sniper</t>
  </si>
  <si>
    <t>Glory of the Royal Navy</t>
  </si>
  <si>
    <t>Torpedo Launch</t>
  </si>
  <si>
    <t>Scharnhorst, Gneisenau</t>
  </si>
  <si>
    <t>Kirishima</t>
  </si>
  <si>
    <t>Blaze of Glory</t>
  </si>
  <si>
    <t>Sanshikidan</t>
  </si>
  <si>
    <t>150% Firepower Stat</t>
  </si>
  <si>
    <t>Dunkerque</t>
  </si>
  <si>
    <t>Frontal Barrage</t>
  </si>
  <si>
    <t>Amagi</t>
  </si>
  <si>
    <t>True Strike</t>
  </si>
  <si>
    <t>Kaga (BB)</t>
  </si>
  <si>
    <t>Fight to Win!</t>
  </si>
  <si>
    <t>Conquer to Seize!</t>
  </si>
  <si>
    <t>BB</t>
  </si>
  <si>
    <t>Big Seven</t>
  </si>
  <si>
    <t>Colorado, Maryland, Nelson, Rodney, West Virginia</t>
  </si>
  <si>
    <t>Pennsylvania</t>
  </si>
  <si>
    <t>Big Sis Penn!</t>
  </si>
  <si>
    <t>Tirpitz</t>
  </si>
  <si>
    <t>150% Torpedo Stat</t>
  </si>
  <si>
    <t>Magnetic Torpedo</t>
  </si>
  <si>
    <t>Warspite</t>
  </si>
  <si>
    <t>Divine Marksman</t>
  </si>
  <si>
    <t>80% Firepower in PvP</t>
  </si>
  <si>
    <t>Duke of York</t>
  </si>
  <si>
    <t>Washington</t>
  </si>
  <si>
    <t>Concerto of Blood</t>
  </si>
  <si>
    <t>Courageous Shelling</t>
  </si>
  <si>
    <t>Izumo</t>
  </si>
  <si>
    <t>120% Firepower Stat</t>
  </si>
  <si>
    <t xml:space="preserve"> A Legend's Inheritance</t>
  </si>
  <si>
    <t>Monarch</t>
  </si>
  <si>
    <t>Monarch's Coercion</t>
  </si>
  <si>
    <t>Mutsu, Nagato</t>
  </si>
  <si>
    <t>Big Seven - Sakura</t>
  </si>
  <si>
    <t>Infinite Darkness</t>
  </si>
  <si>
    <t>Erebus, Terror</t>
  </si>
  <si>
    <t>BM</t>
  </si>
  <si>
    <t>Abercrombie</t>
  </si>
  <si>
    <t>Artillery Volley</t>
  </si>
  <si>
    <t>CV</t>
  </si>
  <si>
    <t>Green Heart</t>
  </si>
  <si>
    <t>Rainy Ratnapura</t>
  </si>
  <si>
    <t>Bomb</t>
  </si>
  <si>
    <t>Hornet</t>
  </si>
  <si>
    <t>Doolittle Raid</t>
  </si>
  <si>
    <t>Yorktown</t>
  </si>
  <si>
    <t>Vengeful Strike (2000lb)</t>
  </si>
  <si>
    <t>Vengeful Strike (100lb)</t>
  </si>
  <si>
    <t>80% Airpower Stat</t>
  </si>
  <si>
    <t>Wasp</t>
  </si>
  <si>
    <t>Wasp's Double Sting</t>
  </si>
  <si>
    <t>Ark Royal</t>
  </si>
  <si>
    <t>Swordfish, Take Off!</t>
  </si>
  <si>
    <t>Torpedo (CV)</t>
  </si>
  <si>
    <t>120% Airpower Stat</t>
  </si>
  <si>
    <t>Lexington, Saratoga</t>
  </si>
  <si>
    <t>Supporting Fire</t>
  </si>
  <si>
    <t>Saratoga Kai</t>
  </si>
  <si>
    <t>Magical Girl's Prank (2000lb)</t>
  </si>
  <si>
    <t>Magical Girl's Prank (100lb)</t>
  </si>
  <si>
    <t>Magical Girl's Prank (CV Torpedo)</t>
  </si>
  <si>
    <t>Flood (Torpedo)</t>
  </si>
  <si>
    <t>120% Airpower Stat | 0.1 Burn Coeff</t>
  </si>
  <si>
    <t>120% Airpower Stat | 0.2 Flood Coeff</t>
  </si>
  <si>
    <t>Taihou</t>
  </si>
  <si>
    <t>Dice of Destiny</t>
  </si>
  <si>
    <t>HE Bomb</t>
  </si>
  <si>
    <t>100% Airpower Stat</t>
  </si>
  <si>
    <t>Torpedo Sakura</t>
  </si>
  <si>
    <t>Essex</t>
  </si>
  <si>
    <t>0.3 Flood Coeff</t>
  </si>
  <si>
    <t>Warrior Vessel</t>
  </si>
  <si>
    <t>Fumiruiru</t>
  </si>
  <si>
    <t>Honey Moon</t>
  </si>
  <si>
    <t>Laser</t>
  </si>
  <si>
    <t>Infinite</t>
  </si>
  <si>
    <t>Hiryuu Kai</t>
  </si>
  <si>
    <t>Deck of Aces (5 - 7%, 3 - 12%, 2 - 51%, 1 - 30%)</t>
  </si>
  <si>
    <t>Souryuu Kai</t>
  </si>
  <si>
    <t>Deck of Aces (5 - 7%, 3 - 12%, 2 - 51%, 1 - 30%) (500lb)</t>
  </si>
  <si>
    <t>Deck of Aces (5 - 7%, 3 - 12%, 2 - 51%, 1 - 30%) (100lb)</t>
  </si>
  <si>
    <t>Centaur</t>
  </si>
  <si>
    <t>Hiyou, Junyou</t>
  </si>
  <si>
    <t>Eagle's Defiance</t>
  </si>
  <si>
    <t>Swordfishes, Strike!</t>
  </si>
  <si>
    <t>Twin Shadow Musou</t>
  </si>
  <si>
    <t>Saraana &amp; Uruuru</t>
  </si>
  <si>
    <t>Hyuuga Kai</t>
  </si>
  <si>
    <t>Melee Artillery</t>
  </si>
  <si>
    <t>Ise Kai</t>
  </si>
  <si>
    <t>Aviation Battleship Fleet (1000lb)</t>
  </si>
  <si>
    <t>Aviation Battleship Fleet (100lb)</t>
  </si>
  <si>
    <t>Curtain Call</t>
  </si>
  <si>
    <t>Fatal Penetration</t>
  </si>
  <si>
    <t>Surprise Gift</t>
  </si>
  <si>
    <t>I-58</t>
  </si>
  <si>
    <t>AP Torpedo</t>
  </si>
  <si>
    <t>HE Torpedo</t>
  </si>
  <si>
    <t>120% Torpedo Coeff</t>
  </si>
  <si>
    <t>CVL</t>
  </si>
  <si>
    <t>BBV</t>
  </si>
  <si>
    <t>Edinburgh, Belchan</t>
  </si>
  <si>
    <t>Curacoa, Curlew</t>
  </si>
  <si>
    <t>Sirius-Exclusive Barrage</t>
  </si>
  <si>
    <t>Sirius</t>
  </si>
  <si>
    <t>816 Squadron</t>
  </si>
  <si>
    <t>Chaser</t>
  </si>
  <si>
    <t>Ryuujou</t>
  </si>
  <si>
    <t>Air Strike Signal (1000lb)</t>
  </si>
  <si>
    <t>Air Strike Signal (100lb)</t>
  </si>
  <si>
    <t>Divine Marksman +</t>
  </si>
  <si>
    <t>Warspite Kai</t>
  </si>
  <si>
    <t>80% Firepower, 100% Crit Rate</t>
  </si>
  <si>
    <t>Doolittle Raid Kai</t>
  </si>
  <si>
    <t>Shangri-La</t>
  </si>
  <si>
    <t>Knight of the Sky</t>
  </si>
  <si>
    <t>Independence</t>
  </si>
  <si>
    <t>Fumizuki, Kisaragi, Mikazuki, Minazuki, Mutsuki, Nagatsuki, Uzuki</t>
  </si>
  <si>
    <t>G-Class Barrage</t>
  </si>
  <si>
    <t>Grenville</t>
  </si>
  <si>
    <t>1934-Class Barrage</t>
  </si>
  <si>
    <t>Z2</t>
  </si>
  <si>
    <t>H-Class Barrage</t>
  </si>
  <si>
    <t>Hardy, Hunter</t>
  </si>
  <si>
    <t>Star of the Fjords</t>
  </si>
  <si>
    <t>Hardy</t>
  </si>
  <si>
    <t>Air Reserve</t>
  </si>
  <si>
    <t>Fusou, Yamashiro</t>
  </si>
  <si>
    <t>Bunker Hill</t>
  </si>
  <si>
    <t>Suzuya</t>
  </si>
  <si>
    <t>Suyuza-Exclusive Barrage</t>
  </si>
  <si>
    <t>Suyuza-Exclusive Barrage (Enhanced)</t>
  </si>
  <si>
    <t>Skill-Related</t>
  </si>
  <si>
    <t>I-13-Exclussive Barrage</t>
  </si>
  <si>
    <t>I-13</t>
  </si>
  <si>
    <t>Ceres-Class Cruiser Barrage</t>
  </si>
  <si>
    <t xml:space="preserve"> A Legend's Inheritance EX</t>
  </si>
  <si>
    <t>120% Firepower Stat | Small AoE</t>
  </si>
  <si>
    <t>Kitakaze-Exclusive Barrage</t>
  </si>
  <si>
    <t>Kitakaze</t>
  </si>
  <si>
    <t>Seattle-Exclusive Barrage</t>
  </si>
  <si>
    <t>Seattle</t>
  </si>
  <si>
    <t>Ryu-style Six Lotus Torpedoes</t>
  </si>
  <si>
    <t>CB</t>
  </si>
  <si>
    <t>Special Cannon Training</t>
  </si>
  <si>
    <t>Azuma</t>
  </si>
  <si>
    <t>Heavy Barrel Blaster</t>
  </si>
  <si>
    <t>Georgia</t>
  </si>
  <si>
    <t>100% Crit</t>
  </si>
  <si>
    <t>Accurate Operations Protocol</t>
  </si>
  <si>
    <t>Gascogne</t>
  </si>
  <si>
    <t>Chaotic Sonata</t>
  </si>
  <si>
    <t>Friedrich der Grosse</t>
  </si>
  <si>
    <t>Special Cannon Training  Enhanced</t>
  </si>
  <si>
    <t>HE Arching</t>
  </si>
  <si>
    <t>Crisis Prevention</t>
  </si>
  <si>
    <t>Kizuna Ai</t>
  </si>
  <si>
    <t>Kizuna Ai - Anniversary</t>
  </si>
  <si>
    <t>Future Base (1000lb)</t>
  </si>
  <si>
    <t>Future Base (100lb)</t>
  </si>
  <si>
    <t>Super Aiming Adjustment</t>
  </si>
  <si>
    <t>Kizuna Ai - Super Gamer</t>
  </si>
  <si>
    <t>Little Hiei</t>
  </si>
  <si>
    <t>Torpedoes, Launch!</t>
  </si>
  <si>
    <t>Little Zeppelin</t>
  </si>
  <si>
    <t>Eat My Shells!</t>
  </si>
  <si>
    <t>Little Akagi</t>
  </si>
  <si>
    <t>Preemptive Strike (500lb)</t>
  </si>
  <si>
    <t>Preemptive Strike (100lb)</t>
  </si>
  <si>
    <t>Relentless Persistence - Bomber (100lb)</t>
  </si>
  <si>
    <t>Relentless Persistence - Bomber (2000lb)</t>
  </si>
  <si>
    <t>Relentless Persistence- Fighter (100lb)</t>
  </si>
  <si>
    <t>Unyielding Power</t>
  </si>
  <si>
    <t>Bismarck</t>
  </si>
  <si>
    <t>Effective Armament</t>
  </si>
  <si>
    <t>King George V</t>
  </si>
  <si>
    <t>120 Range</t>
  </si>
  <si>
    <t>Without 356mm</t>
  </si>
  <si>
    <t>With 356mm</t>
  </si>
  <si>
    <t>U-557 and U556</t>
  </si>
  <si>
    <t>VIIB-Class Barrage</t>
  </si>
  <si>
    <t>U73</t>
  </si>
  <si>
    <t>Z35 and Z36</t>
  </si>
  <si>
    <t>Magic Bash</t>
  </si>
  <si>
    <t>Z36</t>
  </si>
  <si>
    <t>Destruction Mode - Prototype</t>
  </si>
  <si>
    <t>Z1 Kai</t>
  </si>
  <si>
    <t>Swiftsure-Class Barrage</t>
  </si>
  <si>
    <t>Swiftsure</t>
  </si>
  <si>
    <t>Southampton-Class Barrage</t>
  </si>
  <si>
    <t>Destiny Draw</t>
  </si>
  <si>
    <t>Hermes Kai</t>
  </si>
  <si>
    <t>0.3 Burn Coeff</t>
  </si>
  <si>
    <t>AP Bomb</t>
  </si>
  <si>
    <t>Le Malin-Exclusive Barrage</t>
  </si>
  <si>
    <t>Le Malin</t>
  </si>
  <si>
    <t>Le Opiniatre-Exclusive Barrage</t>
  </si>
  <si>
    <t>Le Opiniatre</t>
  </si>
  <si>
    <t>Emile Bertin Kai</t>
  </si>
  <si>
    <t>Angel of Love</t>
  </si>
  <si>
    <t>Juno, Jupiter, Jersey</t>
  </si>
  <si>
    <t>Z18, Z19, Z20, Z21</t>
  </si>
  <si>
    <t>Bailey, Benson, Hobby, Kalk</t>
  </si>
  <si>
    <t>Le Hardi-Class Barrage</t>
  </si>
  <si>
    <t>Flashing Blade of Surabaya</t>
  </si>
  <si>
    <t>Ashigara</t>
  </si>
  <si>
    <t>Effective Armament Enhanced</t>
  </si>
  <si>
    <t>Relentless Persistence - Torpedo Bomber</t>
  </si>
  <si>
    <t>Knight of the Sky Enhanced</t>
  </si>
  <si>
    <t>Eat My Shells! Enhanced</t>
  </si>
  <si>
    <t>U-101</t>
  </si>
  <si>
    <t>U-101-Exclusive Barrage</t>
  </si>
  <si>
    <t>I-168-Exclusive Barrage</t>
  </si>
  <si>
    <t>I-168</t>
  </si>
  <si>
    <t>U-47-Exclusive Barrage</t>
  </si>
  <si>
    <t>IXC-Class Barrage</t>
  </si>
  <si>
    <t>U-522</t>
  </si>
  <si>
    <t>I-Full Barrage-Class</t>
  </si>
  <si>
    <t>I-26, I-58, I-25, I-56</t>
  </si>
  <si>
    <t>I-25</t>
  </si>
  <si>
    <t>Vengeful Blade</t>
  </si>
  <si>
    <t>Parting Ceremony</t>
  </si>
  <si>
    <t>Baltimore-Class Barrage</t>
  </si>
  <si>
    <t>Lucky A</t>
  </si>
  <si>
    <t>Alabama</t>
  </si>
  <si>
    <t>50 Range</t>
  </si>
  <si>
    <t>Cavalla</t>
  </si>
  <si>
    <t>Albacore, Cavalla</t>
  </si>
  <si>
    <t>Albacore-Class Barrage</t>
  </si>
  <si>
    <t>Bataan</t>
  </si>
  <si>
    <t>Atlanta, Juneau, San Diego, San Juan</t>
  </si>
  <si>
    <t>Double-winged Shark</t>
  </si>
  <si>
    <t>Roaring Challenger</t>
  </si>
  <si>
    <t>Erratic Inventor</t>
  </si>
  <si>
    <t>Dido-Class Barrage</t>
  </si>
  <si>
    <t>Black Prince</t>
  </si>
  <si>
    <t>0.4 Burn Coeff</t>
  </si>
  <si>
    <t>Formidable</t>
  </si>
  <si>
    <t>Trento-Class Barrage</t>
  </si>
  <si>
    <t>Trento</t>
  </si>
  <si>
    <t>Zara-Class Barrage</t>
  </si>
  <si>
    <t>Zara</t>
  </si>
  <si>
    <t>SAP</t>
  </si>
  <si>
    <t>Rose Bombardamento</t>
  </si>
  <si>
    <t>Littorio</t>
  </si>
  <si>
    <t>Rose Bombardamento Enhanced</t>
  </si>
  <si>
    <t>Rose Bombardamento Small</t>
  </si>
  <si>
    <t>Giulio Cesare, Conte di Cavour</t>
  </si>
  <si>
    <t>Giulio Cesare</t>
  </si>
  <si>
    <t>Supporting Wings (2 Fighters)</t>
  </si>
  <si>
    <t>Sardegnian Coercion Big</t>
  </si>
  <si>
    <t>Sardegnian Coercion Small</t>
  </si>
  <si>
    <t>Fading Memories of Glory</t>
  </si>
  <si>
    <t>Makinami, Kiyonami</t>
  </si>
  <si>
    <t>Shigure Kai</t>
  </si>
  <si>
    <t>Buffs the specific Anshan's main gun damage by 16% and strengthens barrage</t>
  </si>
  <si>
    <t>IXB-Class Barrage</t>
  </si>
  <si>
    <t>U-110</t>
  </si>
  <si>
    <t>Dance of Wind and Rain</t>
  </si>
  <si>
    <t>Seal of the Four Gods</t>
  </si>
  <si>
    <t>Cleveland Muse Barrage</t>
  </si>
  <si>
    <t>Sheffield Muse Barrage</t>
  </si>
  <si>
    <t>Sheffield Muse</t>
  </si>
  <si>
    <t>Cleveland Muse</t>
  </si>
  <si>
    <t>Purple</t>
  </si>
  <si>
    <t>Blue</t>
  </si>
  <si>
    <t>Akagi Muse</t>
  </si>
  <si>
    <t>Dualism 500lb (3 planes)</t>
  </si>
  <si>
    <t>Dualism 100lb (3 planes)</t>
  </si>
  <si>
    <t>Dualism Torpedo (3 planes)</t>
  </si>
  <si>
    <t>Southampton, Sheffield, Glasglow</t>
  </si>
  <si>
    <t>Shirakami Fubuki</t>
  </si>
  <si>
    <t>60% Torpedo Stat</t>
  </si>
  <si>
    <t>Natsuiro Matsuri</t>
  </si>
  <si>
    <t>Minato Aqua</t>
  </si>
  <si>
    <t>Nakiri Ayame</t>
  </si>
  <si>
    <t>Slash</t>
  </si>
  <si>
    <t>AOE, 120 Range</t>
  </si>
  <si>
    <t>Murasaki Shion</t>
  </si>
  <si>
    <t>Magic</t>
  </si>
  <si>
    <t>100% Airpower Stat | 45 AOE</t>
  </si>
  <si>
    <t>Tokino Sora</t>
  </si>
  <si>
    <t xml:space="preserve">
Dream☆Story</t>
  </si>
  <si>
    <t>Ookami Mio</t>
  </si>
  <si>
    <t>Promise to the Sunflower</t>
  </si>
  <si>
    <t>Promise to the Sunflower Enhanced</t>
  </si>
  <si>
    <t>MP Burst - Explosion</t>
  </si>
  <si>
    <t>Wild Dualism TP</t>
  </si>
  <si>
    <t>Wild Dualism Bomb</t>
  </si>
  <si>
    <t>The Summer Flower We Watch AP</t>
  </si>
  <si>
    <t>The Summer Flower We Watch HE</t>
  </si>
  <si>
    <t>Ashura Shura Demon-god Killing Slash</t>
  </si>
  <si>
    <t>Mach 2.42 Blossom</t>
  </si>
  <si>
    <t>Admiral Hipper Muse Barrage</t>
  </si>
  <si>
    <t>Admiral Hipper Muse</t>
  </si>
  <si>
    <t>Arashio, Asashio, Michishio, Ooshio, Kasumi</t>
  </si>
  <si>
    <t>Akatsuki, Ikazuchi, Inazuma, Hibiki</t>
  </si>
  <si>
    <t>Abukuma, Isuzu, Nagara, Kinu</t>
  </si>
  <si>
    <t>Noshiro-Exclusive Barrage</t>
  </si>
  <si>
    <t>Noshiro</t>
  </si>
  <si>
    <t>Suruga</t>
  </si>
  <si>
    <t>Unleashed Tactics TP</t>
  </si>
  <si>
    <t>Unleashed Tactics Normal</t>
  </si>
  <si>
    <t>Unleashed Tactics PVP Pellets</t>
  </si>
  <si>
    <t>Unleashed Tactics Pellets</t>
  </si>
  <si>
    <t>Dido-Exclusive Barrage Normal</t>
  </si>
  <si>
    <t>Dido</t>
  </si>
  <si>
    <t>Dido-Exclusive Barrage AP</t>
  </si>
  <si>
    <t>Gloucester-Class Barrage</t>
  </si>
  <si>
    <t>Gloucester</t>
  </si>
  <si>
    <t>Cleveland, Columbia, Denver, Montpelier, Birmingham, Biloxi</t>
  </si>
  <si>
    <t>Fubuki, Uranami</t>
  </si>
  <si>
    <t>Aulick, Bush, Charles Ausburne, Fletcher, Foote, Hazelwood, Jenkins, Nicholas, Radford, Spence, Thatcher, Kimberly, Mullany, Stanley, Smalley, Halsey Powell</t>
  </si>
  <si>
    <t>Tashkent</t>
  </si>
  <si>
    <t>Gnevny-Class Barrage</t>
  </si>
  <si>
    <t>Grozny</t>
  </si>
  <si>
    <t>Leningrad-Class Barrage</t>
  </si>
  <si>
    <t>Minsk</t>
  </si>
  <si>
    <t>Chapayev-Exclusive Barrage</t>
  </si>
  <si>
    <t>Chapayev</t>
  </si>
  <si>
    <t>Bogatyr-Class Barrage</t>
  </si>
  <si>
    <t>Pamiat Merkuria</t>
  </si>
  <si>
    <t>Rossiya</t>
  </si>
  <si>
    <t>冰结锋芒 1</t>
  </si>
  <si>
    <t>冰结锋芒 2</t>
  </si>
  <si>
    <t>冰结锋芒 3</t>
  </si>
  <si>
    <t>Icicle</t>
  </si>
  <si>
    <t>40% SPD debuff + Flood DoT</t>
  </si>
  <si>
    <t>虚空的白骑兵</t>
  </si>
  <si>
    <t>Tashkent-Exclusive Barrage</t>
  </si>
  <si>
    <t>Fairy</t>
  </si>
  <si>
    <t>Intrepid2000</t>
  </si>
  <si>
    <t>Intrepid</t>
  </si>
  <si>
    <t>Intrepid500</t>
  </si>
  <si>
    <t>Reno</t>
  </si>
  <si>
    <t>Reno-Exclusive Barrage</t>
  </si>
  <si>
    <t>Concord, Memphis, Omaha, Raleigh, Richmond, Marblehead</t>
  </si>
  <si>
    <t>Baltimore, Bremerton</t>
  </si>
  <si>
    <t>Bremerton</t>
  </si>
  <si>
    <t>Allen Sumner-Class Barrage</t>
  </si>
  <si>
    <t>Cooper</t>
  </si>
  <si>
    <t>Catalina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</si>
</sst>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9" fontId="6" fillId="0" borderId="0" xfId="0" applyNumberFormat="1" applyFont="1"/>
    <xf numFmtId="9" fontId="6" fillId="0" borderId="0" xfId="0" applyNumberFormat="1" applyFont="1" applyAlignment="1">
      <alignment wrapText="1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" fontId="2" fillId="0" borderId="0" xfId="0" applyNumberFormat="1" applyFont="1"/>
    <xf numFmtId="0" fontId="4" fillId="0" borderId="0" xfId="0" applyFont="1" applyAlignment="1">
      <alignment wrapText="1"/>
    </xf>
    <xf numFmtId="9" fontId="7" fillId="0" borderId="0" xfId="0" applyNumberFormat="1" applyFont="1"/>
    <xf numFmtId="1" fontId="8" fillId="0" borderId="0" xfId="0" applyNumberFormat="1" applyFont="1"/>
    <xf numFmtId="9" fontId="9" fillId="0" borderId="0" xfId="0" applyNumberFormat="1" applyFont="1"/>
    <xf numFmtId="1" fontId="10" fillId="0" borderId="0" xfId="0" applyNumberFormat="1" applyFont="1"/>
    <xf numFmtId="0" fontId="10" fillId="0" borderId="0" xfId="0" applyFont="1"/>
    <xf numFmtId="9" fontId="11" fillId="0" borderId="0" xfId="0" applyNumberFormat="1" applyFont="1"/>
    <xf numFmtId="1" fontId="12" fillId="0" borderId="0" xfId="0" applyNumberFormat="1" applyFont="1"/>
    <xf numFmtId="0" fontId="12" fillId="0" borderId="0" xfId="0" applyFo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9" fontId="13" fillId="0" borderId="0" xfId="0" applyNumberFormat="1" applyFont="1"/>
    <xf numFmtId="1" fontId="14" fillId="0" borderId="0" xfId="0" applyNumberFormat="1" applyFont="1"/>
    <xf numFmtId="9" fontId="16" fillId="0" borderId="0" xfId="0" applyNumberFormat="1" applyFont="1"/>
    <xf numFmtId="1" fontId="17" fillId="0" borderId="0" xfId="0" applyNumberFormat="1" applyFont="1"/>
    <xf numFmtId="0" fontId="18" fillId="0" borderId="0" xfId="0" applyFont="1"/>
    <xf numFmtId="9" fontId="19" fillId="0" borderId="0" xfId="0" applyNumberFormat="1" applyFont="1"/>
    <xf numFmtId="1" fontId="20" fillId="0" borderId="0" xfId="0" applyNumberFormat="1" applyFont="1"/>
    <xf numFmtId="0" fontId="21" fillId="0" borderId="0" xfId="0" applyFont="1"/>
    <xf numFmtId="0" fontId="0" fillId="0" borderId="0" xfId="0" applyAlignment="1"/>
    <xf numFmtId="9" fontId="22" fillId="0" borderId="0" xfId="0" applyNumberFormat="1" applyFont="1"/>
    <xf numFmtId="1" fontId="23" fillId="0" borderId="0" xfId="0" applyNumberFormat="1" applyFont="1"/>
    <xf numFmtId="165" fontId="6" fillId="0" borderId="0" xfId="0" applyNumberFormat="1" applyFont="1"/>
    <xf numFmtId="9" fontId="24" fillId="0" borderId="0" xfId="0" applyNumberFormat="1" applyFont="1"/>
    <xf numFmtId="1" fontId="25" fillId="0" borderId="0" xfId="0" applyNumberFormat="1" applyFont="1"/>
    <xf numFmtId="9" fontId="26" fillId="0" borderId="0" xfId="0" applyNumberFormat="1" applyFont="1"/>
    <xf numFmtId="1" fontId="27" fillId="0" borderId="0" xfId="0" applyNumberFormat="1" applyFont="1"/>
    <xf numFmtId="0" fontId="27" fillId="0" borderId="0" xfId="0" applyFont="1"/>
  </cellXfs>
  <cellStyles count="1">
    <cellStyle name="Normal" xfId="0" builtinId="0"/>
  </cellStyles>
  <dxfs count="16"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298F29"/>
      <color rgb="FF00B8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rrage" displayName="Barrage" ref="A1:O142" totalsRowShown="0" headerRowDxfId="15">
  <autoFilter ref="A1:O142" xr:uid="{00000000-0009-0000-0100-000001000000}"/>
  <tableColumns count="15">
    <tableColumn id="1" xr3:uid="{00000000-0010-0000-0000-000001000000}" name="Type"/>
    <tableColumn id="2" xr3:uid="{00000000-0010-0000-0000-000002000000}" name="Barrage Name (Skill Level 2)"/>
    <tableColumn id="3" xr3:uid="{00000000-0010-0000-0000-000003000000}" name="Ships With Barrage"/>
    <tableColumn id="4" xr3:uid="{00000000-0010-0000-0000-000004000000}" name="Base Damage"/>
    <tableColumn id="5" xr3:uid="{00000000-0010-0000-0000-000005000000}" name="Total Rounds"/>
    <tableColumn id="6" xr3:uid="{00000000-0010-0000-0000-000006000000}" name="Coefficient" dataDxfId="14"/>
    <tableColumn id="7" xr3:uid="{00000000-0010-0000-0000-000007000000}" name="Total Damage" dataDxfId="13"/>
    <tableColumn id="8" xr3:uid="{00000000-0010-0000-0000-000008000000}" name="Round Type"/>
    <tableColumn id="9" xr3:uid="{00000000-0010-0000-0000-000009000000}" name="Light Armor"/>
    <tableColumn id="10" xr3:uid="{00000000-0010-0000-0000-00000A000000}" name="Medium Armor" dataDxfId="12"/>
    <tableColumn id="11" xr3:uid="{00000000-0010-0000-0000-00000B000000}" name="Heavy Armor" dataDxfId="11"/>
    <tableColumn id="12" xr3:uid="{00000000-0010-0000-0000-00000C000000}" name="Burn %" dataDxfId="10"/>
    <tableColumn id="13" xr3:uid="{00000000-0010-0000-0000-00000D000000}" name="Burn Priority" dataDxfId="9"/>
    <tableColumn id="14" xr3:uid="{00000000-0010-0000-0000-00000E000000}" name="AP Pen" dataDxfId="8"/>
    <tableColumn id="15" xr3:uid="{00000000-0010-0000-0000-00000F000000}" name="Extr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arrage4" displayName="Barrage4" ref="A1:O175" totalsRowShown="0" headerRowDxfId="7">
  <autoFilter ref="A1:O175" xr:uid="{00000000-0009-0000-0100-000003000000}"/>
  <tableColumns count="15">
    <tableColumn id="1" xr3:uid="{00000000-0010-0000-0200-000001000000}" name="Type"/>
    <tableColumn id="2" xr3:uid="{00000000-0010-0000-0200-000002000000}" name="Skill Name (Max Level)"/>
    <tableColumn id="3" xr3:uid="{00000000-0010-0000-0200-000003000000}" name="Ship"/>
    <tableColumn id="4" xr3:uid="{00000000-0010-0000-0200-000004000000}" name="Base Damage"/>
    <tableColumn id="5" xr3:uid="{00000000-0010-0000-0200-000005000000}" name="Total Rounds"/>
    <tableColumn id="6" xr3:uid="{00000000-0010-0000-0200-000006000000}" name="Coefficient" dataDxfId="6"/>
    <tableColumn id="7" xr3:uid="{00000000-0010-0000-0200-000007000000}" name="Total Damage" dataDxfId="5"/>
    <tableColumn id="8" xr3:uid="{00000000-0010-0000-0200-000008000000}" name="Round Type"/>
    <tableColumn id="9" xr3:uid="{00000000-0010-0000-0200-000009000000}" name="Light Armor"/>
    <tableColumn id="10" xr3:uid="{00000000-0010-0000-0200-00000A000000}" name="Medium Armor" dataDxfId="4"/>
    <tableColumn id="11" xr3:uid="{00000000-0010-0000-0200-00000B000000}" name="Heavy Armor" dataDxfId="3"/>
    <tableColumn id="12" xr3:uid="{00000000-0010-0000-0200-00000C000000}" name="Burn %" dataDxfId="2"/>
    <tableColumn id="13" xr3:uid="{00000000-0010-0000-0200-00000D000000}" name="Burn Priority" dataDxfId="1"/>
    <tableColumn id="14" xr3:uid="{00000000-0010-0000-0200-00000E000000}" name="AP Pen" dataDxfId="0"/>
    <tableColumn id="15" xr3:uid="{00000000-0010-0000-0200-00000F000000}" name="Extr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2"/>
  <sheetViews>
    <sheetView topLeftCell="A42" workbookViewId="0">
      <selection activeCell="K62" sqref="H62:K62"/>
    </sheetView>
  </sheetViews>
  <sheetFormatPr defaultRowHeight="14.4" x14ac:dyDescent="0.3"/>
  <cols>
    <col min="1" max="1" width="7" customWidth="1"/>
    <col min="2" max="2" width="30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24.77734375" customWidth="1"/>
  </cols>
  <sheetData>
    <row r="1" spans="1:15" ht="16.05" customHeight="1" x14ac:dyDescent="0.3">
      <c r="A1" t="s">
        <v>180</v>
      </c>
      <c r="B1" s="1" t="s">
        <v>0</v>
      </c>
      <c r="C1" t="s">
        <v>3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49</v>
      </c>
    </row>
    <row r="2" spans="1:15" x14ac:dyDescent="0.3">
      <c r="A2" t="s">
        <v>2</v>
      </c>
      <c r="B2" t="s">
        <v>1</v>
      </c>
      <c r="C2" t="s">
        <v>184</v>
      </c>
      <c r="D2">
        <v>10</v>
      </c>
      <c r="E2">
        <v>16</v>
      </c>
      <c r="F2" s="2">
        <v>1.25</v>
      </c>
      <c r="G2" s="30">
        <v>200</v>
      </c>
      <c r="H2" t="s">
        <v>9</v>
      </c>
      <c r="I2" s="2">
        <v>1</v>
      </c>
      <c r="J2" s="2">
        <v>1</v>
      </c>
      <c r="K2" s="2">
        <v>1</v>
      </c>
      <c r="L2" s="15"/>
    </row>
    <row r="3" spans="1:15" x14ac:dyDescent="0.3">
      <c r="A3" t="s">
        <v>2</v>
      </c>
      <c r="B3" t="s">
        <v>13</v>
      </c>
      <c r="C3" t="s">
        <v>14</v>
      </c>
      <c r="D3">
        <v>10</v>
      </c>
      <c r="E3">
        <v>10</v>
      </c>
      <c r="F3" s="2">
        <v>1.25</v>
      </c>
      <c r="G3" s="30">
        <v>125</v>
      </c>
      <c r="H3" t="s">
        <v>9</v>
      </c>
      <c r="I3" s="2">
        <v>1</v>
      </c>
      <c r="J3" s="2">
        <v>0.75</v>
      </c>
      <c r="K3" s="2">
        <v>0.4</v>
      </c>
      <c r="L3" s="15"/>
    </row>
    <row r="4" spans="1:15" ht="43.95" customHeight="1" x14ac:dyDescent="0.3">
      <c r="A4" s="1" t="s">
        <v>2</v>
      </c>
      <c r="B4" s="1" t="s">
        <v>15</v>
      </c>
      <c r="C4" s="3" t="s">
        <v>540</v>
      </c>
      <c r="D4">
        <v>10</v>
      </c>
      <c r="E4">
        <v>20</v>
      </c>
      <c r="F4" s="2">
        <v>1.25</v>
      </c>
      <c r="G4" s="30">
        <v>250</v>
      </c>
      <c r="H4" t="s">
        <v>9</v>
      </c>
      <c r="I4" s="2">
        <v>1</v>
      </c>
      <c r="J4" s="2">
        <v>0.75</v>
      </c>
      <c r="K4" s="2">
        <v>0.4</v>
      </c>
      <c r="L4" s="15"/>
    </row>
    <row r="5" spans="1:15" x14ac:dyDescent="0.3">
      <c r="A5" t="s">
        <v>2</v>
      </c>
      <c r="B5" t="s">
        <v>16</v>
      </c>
      <c r="C5" t="s">
        <v>17</v>
      </c>
      <c r="D5">
        <v>10</v>
      </c>
      <c r="E5">
        <v>12</v>
      </c>
      <c r="F5" s="2">
        <v>1.25</v>
      </c>
      <c r="G5" s="30">
        <v>150</v>
      </c>
      <c r="H5" t="s">
        <v>9</v>
      </c>
      <c r="I5" s="2">
        <v>1</v>
      </c>
      <c r="J5" s="2">
        <v>0.75</v>
      </c>
      <c r="K5" s="2">
        <v>0.4</v>
      </c>
      <c r="L5" s="15"/>
    </row>
    <row r="6" spans="1:15" x14ac:dyDescent="0.3">
      <c r="A6" t="s">
        <v>2</v>
      </c>
      <c r="B6" t="s">
        <v>18</v>
      </c>
      <c r="C6" t="s">
        <v>429</v>
      </c>
      <c r="D6">
        <v>10</v>
      </c>
      <c r="E6">
        <v>12</v>
      </c>
      <c r="F6" s="2">
        <v>1.25</v>
      </c>
      <c r="G6" s="30">
        <v>150</v>
      </c>
      <c r="H6" t="s">
        <v>9</v>
      </c>
      <c r="I6" s="2">
        <v>1</v>
      </c>
      <c r="J6" s="2">
        <v>0.5</v>
      </c>
      <c r="K6" s="2">
        <v>0.2</v>
      </c>
      <c r="L6" s="15"/>
    </row>
    <row r="7" spans="1:15" ht="43.95" customHeight="1" x14ac:dyDescent="0.3">
      <c r="A7" t="s">
        <v>2</v>
      </c>
      <c r="B7" s="1" t="s">
        <v>19</v>
      </c>
      <c r="C7" s="3" t="s">
        <v>20</v>
      </c>
      <c r="D7">
        <v>10</v>
      </c>
      <c r="E7">
        <v>10</v>
      </c>
      <c r="F7" s="2">
        <v>1.25</v>
      </c>
      <c r="G7" s="30">
        <v>125</v>
      </c>
      <c r="H7" t="s">
        <v>9</v>
      </c>
      <c r="I7" s="2">
        <v>1</v>
      </c>
      <c r="J7" s="2">
        <v>0.8</v>
      </c>
      <c r="K7" s="2">
        <v>0.6</v>
      </c>
      <c r="L7" s="15"/>
    </row>
    <row r="8" spans="1:15" x14ac:dyDescent="0.3">
      <c r="A8" t="s">
        <v>2</v>
      </c>
      <c r="B8" t="s">
        <v>21</v>
      </c>
      <c r="C8" t="s">
        <v>22</v>
      </c>
      <c r="D8">
        <v>10</v>
      </c>
      <c r="E8">
        <v>12</v>
      </c>
      <c r="F8" s="2">
        <v>1.25</v>
      </c>
      <c r="G8" s="30">
        <v>150</v>
      </c>
      <c r="H8" t="s">
        <v>9</v>
      </c>
      <c r="I8" s="2">
        <v>1</v>
      </c>
      <c r="J8" s="2">
        <v>0.75</v>
      </c>
      <c r="K8" s="2">
        <v>0.4</v>
      </c>
      <c r="L8" s="15"/>
    </row>
    <row r="9" spans="1:15" x14ac:dyDescent="0.3">
      <c r="A9" t="s">
        <v>2</v>
      </c>
      <c r="B9" t="s">
        <v>23</v>
      </c>
      <c r="C9" t="s">
        <v>183</v>
      </c>
      <c r="D9">
        <v>10</v>
      </c>
      <c r="E9">
        <v>20</v>
      </c>
      <c r="F9" s="2">
        <v>1.25</v>
      </c>
      <c r="G9" s="30">
        <v>250</v>
      </c>
      <c r="H9" t="s">
        <v>9</v>
      </c>
      <c r="I9" s="2">
        <v>1</v>
      </c>
      <c r="J9" s="2">
        <v>0.75</v>
      </c>
      <c r="K9" s="2">
        <v>0.4</v>
      </c>
      <c r="L9" s="15"/>
    </row>
    <row r="10" spans="1:15" x14ac:dyDescent="0.3">
      <c r="A10" t="s">
        <v>2</v>
      </c>
      <c r="B10" t="s">
        <v>126</v>
      </c>
      <c r="C10" t="s">
        <v>24</v>
      </c>
      <c r="D10">
        <v>12</v>
      </c>
      <c r="E10">
        <v>12</v>
      </c>
      <c r="F10" s="2">
        <v>1.25</v>
      </c>
      <c r="G10" s="30">
        <v>180</v>
      </c>
      <c r="H10" t="s">
        <v>9</v>
      </c>
      <c r="I10" s="2">
        <v>1</v>
      </c>
      <c r="J10" s="2">
        <v>1</v>
      </c>
      <c r="K10" s="2">
        <v>1</v>
      </c>
      <c r="L10" s="15"/>
    </row>
    <row r="11" spans="1:15" x14ac:dyDescent="0.3">
      <c r="A11" t="s">
        <v>2</v>
      </c>
      <c r="B11" t="s">
        <v>346</v>
      </c>
      <c r="C11" t="s">
        <v>347</v>
      </c>
      <c r="D11">
        <v>12</v>
      </c>
      <c r="E11">
        <v>12</v>
      </c>
      <c r="F11" s="2">
        <v>1.25</v>
      </c>
      <c r="G11" s="30">
        <v>180</v>
      </c>
      <c r="H11" t="s">
        <v>9</v>
      </c>
      <c r="I11" s="2">
        <v>1</v>
      </c>
      <c r="J11" s="2">
        <v>1</v>
      </c>
      <c r="K11" s="2">
        <v>1</v>
      </c>
      <c r="L11" s="15"/>
    </row>
    <row r="12" spans="1:15" x14ac:dyDescent="0.3">
      <c r="A12" t="s">
        <v>2</v>
      </c>
      <c r="B12" t="s">
        <v>25</v>
      </c>
      <c r="C12" t="s">
        <v>182</v>
      </c>
      <c r="D12">
        <v>10</v>
      </c>
      <c r="E12">
        <v>20</v>
      </c>
      <c r="F12" s="2">
        <v>1.25</v>
      </c>
      <c r="G12" s="30">
        <v>250</v>
      </c>
      <c r="H12" t="s">
        <v>9</v>
      </c>
      <c r="I12" s="2">
        <v>1</v>
      </c>
      <c r="J12" s="2">
        <v>0.75</v>
      </c>
      <c r="K12" s="2">
        <v>0.4</v>
      </c>
      <c r="L12" s="15"/>
    </row>
    <row r="13" spans="1:15" x14ac:dyDescent="0.3">
      <c r="A13" t="s">
        <v>2</v>
      </c>
      <c r="B13" t="s">
        <v>125</v>
      </c>
      <c r="C13" t="s">
        <v>26</v>
      </c>
      <c r="D13">
        <v>12</v>
      </c>
      <c r="E13">
        <v>24</v>
      </c>
      <c r="F13" s="2">
        <v>1.25</v>
      </c>
      <c r="G13" s="30">
        <v>360</v>
      </c>
      <c r="H13" s="10" t="s">
        <v>27</v>
      </c>
      <c r="I13" s="2">
        <v>0.9</v>
      </c>
      <c r="J13" s="2">
        <v>0.7</v>
      </c>
      <c r="K13" s="2">
        <v>0.4</v>
      </c>
      <c r="L13" s="15"/>
      <c r="N13" s="6">
        <v>1</v>
      </c>
    </row>
    <row r="14" spans="1:15" x14ac:dyDescent="0.3">
      <c r="A14" t="s">
        <v>2</v>
      </c>
      <c r="B14" t="s">
        <v>124</v>
      </c>
      <c r="C14" t="s">
        <v>31</v>
      </c>
      <c r="D14">
        <v>12</v>
      </c>
      <c r="E14">
        <v>18</v>
      </c>
      <c r="F14" s="2">
        <v>1.25</v>
      </c>
      <c r="G14" s="30">
        <v>270</v>
      </c>
      <c r="H14" t="s">
        <v>9</v>
      </c>
      <c r="I14" s="2">
        <v>1</v>
      </c>
      <c r="J14" s="2">
        <v>0.75</v>
      </c>
      <c r="K14" s="2">
        <v>0.4</v>
      </c>
      <c r="L14" s="15"/>
    </row>
    <row r="15" spans="1:15" x14ac:dyDescent="0.3">
      <c r="A15" t="s">
        <v>2</v>
      </c>
      <c r="B15" t="s">
        <v>123</v>
      </c>
      <c r="C15" t="s">
        <v>32</v>
      </c>
      <c r="D15">
        <v>12</v>
      </c>
      <c r="E15">
        <v>28</v>
      </c>
      <c r="F15" s="2">
        <v>1.25</v>
      </c>
      <c r="G15" s="30">
        <v>420</v>
      </c>
      <c r="H15" s="13" t="s">
        <v>33</v>
      </c>
      <c r="I15" s="2">
        <v>1.2</v>
      </c>
      <c r="J15" s="2">
        <v>0.6</v>
      </c>
      <c r="K15" s="2">
        <v>0.6</v>
      </c>
      <c r="L15" s="15">
        <v>0.01</v>
      </c>
      <c r="M15" s="17">
        <v>1</v>
      </c>
    </row>
    <row r="16" spans="1:15" x14ac:dyDescent="0.3">
      <c r="A16" t="s">
        <v>2</v>
      </c>
      <c r="B16" t="s">
        <v>122</v>
      </c>
      <c r="C16" t="s">
        <v>34</v>
      </c>
      <c r="D16">
        <v>12</v>
      </c>
      <c r="E16">
        <v>24</v>
      </c>
      <c r="F16" s="2">
        <v>1.25</v>
      </c>
      <c r="G16" s="30">
        <v>360</v>
      </c>
      <c r="H16" t="s">
        <v>9</v>
      </c>
      <c r="I16" s="2">
        <v>1</v>
      </c>
      <c r="J16" s="2">
        <v>0.5</v>
      </c>
      <c r="K16" s="2">
        <v>0.2</v>
      </c>
      <c r="L16" s="15"/>
    </row>
    <row r="17" spans="1:15" x14ac:dyDescent="0.3">
      <c r="A17" t="s">
        <v>2</v>
      </c>
      <c r="B17" t="s">
        <v>121</v>
      </c>
      <c r="C17" t="s">
        <v>35</v>
      </c>
      <c r="D17">
        <v>12</v>
      </c>
      <c r="E17">
        <v>20</v>
      </c>
      <c r="F17" s="2">
        <v>1.25</v>
      </c>
      <c r="G17" s="30">
        <v>300</v>
      </c>
      <c r="H17" s="10" t="s">
        <v>27</v>
      </c>
      <c r="I17" s="2">
        <v>1</v>
      </c>
      <c r="J17" s="2">
        <v>0.8</v>
      </c>
      <c r="K17" s="2">
        <v>0.6</v>
      </c>
      <c r="L17" s="15"/>
      <c r="N17" s="6">
        <v>1</v>
      </c>
    </row>
    <row r="18" spans="1:15" x14ac:dyDescent="0.3">
      <c r="A18" t="s">
        <v>2</v>
      </c>
      <c r="B18" t="s">
        <v>36</v>
      </c>
      <c r="C18" t="s">
        <v>181</v>
      </c>
      <c r="D18">
        <v>10</v>
      </c>
      <c r="E18">
        <v>10</v>
      </c>
      <c r="F18" s="2">
        <v>1.25</v>
      </c>
      <c r="G18" s="30">
        <v>125</v>
      </c>
      <c r="H18" t="s">
        <v>9</v>
      </c>
      <c r="I18" s="2">
        <v>1</v>
      </c>
      <c r="J18" s="2">
        <v>0.8</v>
      </c>
      <c r="K18" s="2">
        <v>0.6</v>
      </c>
      <c r="L18" s="15"/>
    </row>
    <row r="19" spans="1:15" x14ac:dyDescent="0.3">
      <c r="A19" t="s">
        <v>2</v>
      </c>
      <c r="B19" t="s">
        <v>37</v>
      </c>
      <c r="C19" t="s">
        <v>524</v>
      </c>
      <c r="D19">
        <v>10</v>
      </c>
      <c r="E19">
        <v>17</v>
      </c>
      <c r="F19" s="2">
        <v>1.25</v>
      </c>
      <c r="G19" s="30">
        <v>212.5</v>
      </c>
      <c r="H19" t="s">
        <v>9</v>
      </c>
      <c r="I19" s="2">
        <v>1</v>
      </c>
      <c r="J19" s="2">
        <v>0.9</v>
      </c>
      <c r="K19" s="2">
        <v>0.5</v>
      </c>
      <c r="L19" s="15"/>
    </row>
    <row r="20" spans="1:15" x14ac:dyDescent="0.3">
      <c r="A20" t="s">
        <v>2</v>
      </c>
      <c r="B20" t="s">
        <v>38</v>
      </c>
      <c r="C20" t="s">
        <v>428</v>
      </c>
      <c r="D20">
        <v>10</v>
      </c>
      <c r="E20">
        <v>24</v>
      </c>
      <c r="F20" s="2">
        <v>1.25</v>
      </c>
      <c r="G20" s="30">
        <v>300</v>
      </c>
      <c r="H20" t="s">
        <v>9</v>
      </c>
      <c r="I20" s="2">
        <v>1</v>
      </c>
      <c r="J20" s="2">
        <v>0.75</v>
      </c>
      <c r="K20" s="2">
        <v>0.4</v>
      </c>
      <c r="L20" s="15"/>
    </row>
    <row r="21" spans="1:15" x14ac:dyDescent="0.3">
      <c r="A21" t="s">
        <v>2</v>
      </c>
      <c r="B21" t="s">
        <v>39</v>
      </c>
      <c r="C21" t="s">
        <v>40</v>
      </c>
      <c r="D21">
        <v>10</v>
      </c>
      <c r="E21">
        <v>24</v>
      </c>
      <c r="F21" s="2">
        <v>1.25</v>
      </c>
      <c r="G21" s="30">
        <v>300</v>
      </c>
      <c r="H21" t="s">
        <v>9</v>
      </c>
      <c r="I21" s="2">
        <v>1</v>
      </c>
      <c r="J21" s="2">
        <v>0.75</v>
      </c>
      <c r="K21" s="2">
        <v>0.4</v>
      </c>
      <c r="L21" s="15"/>
    </row>
    <row r="22" spans="1:15" x14ac:dyDescent="0.3">
      <c r="A22" t="s">
        <v>2</v>
      </c>
      <c r="B22" t="s">
        <v>41</v>
      </c>
      <c r="C22" t="s">
        <v>430</v>
      </c>
      <c r="D22">
        <v>10</v>
      </c>
      <c r="E22">
        <v>15</v>
      </c>
      <c r="F22" s="2">
        <v>1.25</v>
      </c>
      <c r="G22" s="30">
        <v>187.5</v>
      </c>
      <c r="H22" t="s">
        <v>9</v>
      </c>
      <c r="I22" s="2">
        <v>1</v>
      </c>
      <c r="J22" s="2">
        <v>1</v>
      </c>
      <c r="K22" s="2">
        <v>1</v>
      </c>
      <c r="L22" s="15"/>
    </row>
    <row r="23" spans="1:15" ht="31.95" customHeight="1" x14ac:dyDescent="0.3">
      <c r="A23" t="s">
        <v>2</v>
      </c>
      <c r="B23" s="1" t="s">
        <v>43</v>
      </c>
      <c r="C23" s="3" t="s">
        <v>44</v>
      </c>
      <c r="D23">
        <v>10</v>
      </c>
      <c r="E23">
        <v>12</v>
      </c>
      <c r="F23" s="2">
        <v>1.25</v>
      </c>
      <c r="G23" s="30">
        <v>150</v>
      </c>
      <c r="H23" t="s">
        <v>9</v>
      </c>
      <c r="I23" s="2">
        <v>1</v>
      </c>
      <c r="J23" s="2">
        <v>0.5</v>
      </c>
      <c r="K23" s="2">
        <v>0.2</v>
      </c>
      <c r="L23" s="15"/>
    </row>
    <row r="24" spans="1:15" s="3" customFormat="1" ht="31.95" customHeight="1" x14ac:dyDescent="0.3">
      <c r="A24" s="3" t="s">
        <v>2</v>
      </c>
      <c r="B24" s="4" t="s">
        <v>42</v>
      </c>
      <c r="C24" s="3" t="s">
        <v>345</v>
      </c>
      <c r="D24" s="3">
        <v>10</v>
      </c>
      <c r="E24" s="3">
        <v>27</v>
      </c>
      <c r="F24" s="5">
        <v>1.25</v>
      </c>
      <c r="G24" s="31">
        <v>337.5</v>
      </c>
      <c r="H24" s="14" t="s">
        <v>33</v>
      </c>
      <c r="I24" s="5">
        <v>1.2</v>
      </c>
      <c r="J24" s="5">
        <v>0.6</v>
      </c>
      <c r="K24" s="5">
        <v>0.6</v>
      </c>
      <c r="L24" s="16">
        <v>0.01</v>
      </c>
      <c r="M24" s="18">
        <v>1</v>
      </c>
      <c r="N24" s="7"/>
    </row>
    <row r="25" spans="1:15" x14ac:dyDescent="0.3">
      <c r="A25" t="s">
        <v>2</v>
      </c>
      <c r="B25" t="s">
        <v>45</v>
      </c>
      <c r="C25" t="s">
        <v>46</v>
      </c>
      <c r="D25">
        <v>10</v>
      </c>
      <c r="E25">
        <v>26</v>
      </c>
      <c r="F25" s="2">
        <v>1.25</v>
      </c>
      <c r="G25" s="30">
        <v>325</v>
      </c>
      <c r="H25" s="13" t="s">
        <v>33</v>
      </c>
      <c r="I25" s="2">
        <v>1.2</v>
      </c>
      <c r="J25" s="2">
        <v>0.6</v>
      </c>
      <c r="K25" s="2">
        <v>0.6</v>
      </c>
      <c r="L25" s="15">
        <v>0.01</v>
      </c>
      <c r="M25" s="17">
        <v>1</v>
      </c>
    </row>
    <row r="26" spans="1:15" x14ac:dyDescent="0.3">
      <c r="A26" t="s">
        <v>2</v>
      </c>
      <c r="B26" t="s">
        <v>120</v>
      </c>
      <c r="C26" t="s">
        <v>47</v>
      </c>
      <c r="D26">
        <v>12</v>
      </c>
      <c r="E26">
        <v>30</v>
      </c>
      <c r="F26" s="2">
        <v>1.25</v>
      </c>
      <c r="G26" s="30">
        <v>450</v>
      </c>
      <c r="H26" s="13" t="s">
        <v>33</v>
      </c>
      <c r="I26" s="2">
        <v>1.2</v>
      </c>
      <c r="J26" s="2">
        <v>1</v>
      </c>
      <c r="K26" s="2">
        <v>0.9</v>
      </c>
      <c r="L26" s="15">
        <v>0.01</v>
      </c>
      <c r="M26" s="17">
        <v>1</v>
      </c>
    </row>
    <row r="27" spans="1:15" x14ac:dyDescent="0.3">
      <c r="A27" t="s">
        <v>2</v>
      </c>
      <c r="B27" t="s">
        <v>120</v>
      </c>
      <c r="C27" t="s">
        <v>47</v>
      </c>
      <c r="D27">
        <v>45</v>
      </c>
      <c r="E27">
        <v>4</v>
      </c>
      <c r="F27" s="2">
        <v>1</v>
      </c>
      <c r="G27" s="30">
        <v>180</v>
      </c>
      <c r="H27" t="s">
        <v>48</v>
      </c>
      <c r="I27" s="2">
        <v>0.7</v>
      </c>
      <c r="J27" s="2">
        <v>0.9</v>
      </c>
      <c r="K27" s="2">
        <v>1.2</v>
      </c>
      <c r="L27" s="15"/>
      <c r="O27" t="s">
        <v>50</v>
      </c>
    </row>
    <row r="28" spans="1:15" x14ac:dyDescent="0.3">
      <c r="A28" t="s">
        <v>2</v>
      </c>
      <c r="B28" t="s">
        <v>119</v>
      </c>
      <c r="C28" t="s">
        <v>51</v>
      </c>
      <c r="D28">
        <v>12</v>
      </c>
      <c r="E28">
        <v>48</v>
      </c>
      <c r="F28" s="2">
        <v>1.25</v>
      </c>
      <c r="G28" s="30">
        <v>720</v>
      </c>
      <c r="H28" s="10" t="s">
        <v>27</v>
      </c>
      <c r="I28" s="2">
        <v>0.9</v>
      </c>
      <c r="J28" s="2">
        <v>0.7</v>
      </c>
      <c r="K28" s="2">
        <v>0.4</v>
      </c>
      <c r="L28" s="15"/>
      <c r="N28" s="6">
        <v>0</v>
      </c>
      <c r="O28" t="s">
        <v>52</v>
      </c>
    </row>
    <row r="29" spans="1:15" x14ac:dyDescent="0.3">
      <c r="A29" t="s">
        <v>2</v>
      </c>
      <c r="B29" t="s">
        <v>119</v>
      </c>
      <c r="C29" t="s">
        <v>51</v>
      </c>
      <c r="D29">
        <v>40</v>
      </c>
      <c r="E29">
        <v>4</v>
      </c>
      <c r="F29" s="2">
        <v>1</v>
      </c>
      <c r="G29" s="30">
        <v>160</v>
      </c>
      <c r="H29" t="s">
        <v>48</v>
      </c>
      <c r="I29" s="2">
        <v>0.7</v>
      </c>
      <c r="J29" s="2">
        <v>0.9</v>
      </c>
      <c r="K29" s="2">
        <v>1.2</v>
      </c>
      <c r="L29" s="15"/>
    </row>
    <row r="30" spans="1:15" x14ac:dyDescent="0.3">
      <c r="A30" t="s">
        <v>2</v>
      </c>
      <c r="B30" t="s">
        <v>118</v>
      </c>
      <c r="C30" t="s">
        <v>53</v>
      </c>
      <c r="D30">
        <v>12</v>
      </c>
      <c r="E30">
        <v>36</v>
      </c>
      <c r="F30" s="2">
        <v>1</v>
      </c>
      <c r="G30" s="30">
        <v>432</v>
      </c>
      <c r="H30" s="10" t="s">
        <v>27</v>
      </c>
      <c r="I30" s="2">
        <v>1.2</v>
      </c>
      <c r="J30" s="2">
        <v>1.2</v>
      </c>
      <c r="K30" s="2">
        <v>1.2</v>
      </c>
      <c r="L30" s="15"/>
      <c r="N30" s="6">
        <v>1</v>
      </c>
    </row>
    <row r="31" spans="1:15" x14ac:dyDescent="0.3">
      <c r="A31" t="s">
        <v>2</v>
      </c>
      <c r="B31" t="s">
        <v>117</v>
      </c>
      <c r="C31" t="s">
        <v>54</v>
      </c>
      <c r="D31">
        <v>12</v>
      </c>
      <c r="E31">
        <v>36</v>
      </c>
      <c r="F31" s="2">
        <v>1.25</v>
      </c>
      <c r="G31" s="30">
        <v>540</v>
      </c>
      <c r="H31" s="13" t="s">
        <v>33</v>
      </c>
      <c r="I31" s="2">
        <v>1.2</v>
      </c>
      <c r="J31" s="2">
        <v>0.6</v>
      </c>
      <c r="K31" s="2">
        <v>0.6</v>
      </c>
      <c r="L31" s="15">
        <v>0.01</v>
      </c>
      <c r="M31" s="17">
        <v>1</v>
      </c>
    </row>
    <row r="32" spans="1:15" x14ac:dyDescent="0.3">
      <c r="A32" t="s">
        <v>2</v>
      </c>
      <c r="B32" t="s">
        <v>76</v>
      </c>
      <c r="C32" t="s">
        <v>55</v>
      </c>
      <c r="D32">
        <v>10</v>
      </c>
      <c r="E32">
        <v>16</v>
      </c>
      <c r="F32" s="2">
        <v>1.25</v>
      </c>
      <c r="G32" s="30">
        <v>200</v>
      </c>
      <c r="H32" s="13" t="s">
        <v>33</v>
      </c>
      <c r="I32" s="2">
        <v>1.4</v>
      </c>
      <c r="J32" s="2">
        <v>0.9</v>
      </c>
      <c r="K32" s="2">
        <v>0.7</v>
      </c>
      <c r="L32" s="15">
        <v>0.03</v>
      </c>
      <c r="M32" s="17">
        <v>2</v>
      </c>
      <c r="O32" t="s">
        <v>56</v>
      </c>
    </row>
    <row r="33" spans="1:15" x14ac:dyDescent="0.3">
      <c r="A33" t="s">
        <v>2</v>
      </c>
      <c r="B33" t="s">
        <v>116</v>
      </c>
      <c r="C33" t="s">
        <v>539</v>
      </c>
      <c r="D33">
        <v>10</v>
      </c>
      <c r="E33">
        <v>16</v>
      </c>
      <c r="F33" s="2">
        <v>1.25</v>
      </c>
      <c r="G33" s="30">
        <v>200</v>
      </c>
      <c r="H33" t="s">
        <v>9</v>
      </c>
      <c r="I33" s="2">
        <v>1</v>
      </c>
      <c r="J33" s="2">
        <v>0.9</v>
      </c>
      <c r="K33" s="2">
        <v>0.5</v>
      </c>
      <c r="L33" s="15"/>
    </row>
    <row r="34" spans="1:15" x14ac:dyDescent="0.3">
      <c r="A34" t="s">
        <v>2</v>
      </c>
      <c r="B34" t="s">
        <v>57</v>
      </c>
      <c r="C34" t="s">
        <v>58</v>
      </c>
      <c r="D34">
        <v>12</v>
      </c>
      <c r="E34">
        <v>20</v>
      </c>
      <c r="F34" s="2">
        <v>1.25</v>
      </c>
      <c r="G34" s="30">
        <v>300</v>
      </c>
      <c r="H34" t="s">
        <v>9</v>
      </c>
      <c r="I34" s="2">
        <v>1.3</v>
      </c>
      <c r="J34" s="2">
        <v>0.9</v>
      </c>
      <c r="K34" s="2">
        <v>0.6</v>
      </c>
      <c r="L34" s="15"/>
    </row>
    <row r="35" spans="1:15" x14ac:dyDescent="0.3">
      <c r="A35" t="s">
        <v>2</v>
      </c>
      <c r="B35" t="s">
        <v>59</v>
      </c>
      <c r="C35" t="s">
        <v>60</v>
      </c>
      <c r="D35">
        <v>10</v>
      </c>
      <c r="E35">
        <v>26</v>
      </c>
      <c r="F35" s="2">
        <v>1.25</v>
      </c>
      <c r="G35" s="30">
        <v>325</v>
      </c>
      <c r="H35" t="s">
        <v>9</v>
      </c>
      <c r="I35" s="2">
        <v>1</v>
      </c>
      <c r="J35" s="2">
        <v>0.75</v>
      </c>
      <c r="K35" s="2">
        <v>0.4</v>
      </c>
      <c r="L35" s="15"/>
    </row>
    <row r="36" spans="1:15" x14ac:dyDescent="0.3">
      <c r="A36" t="s">
        <v>2</v>
      </c>
      <c r="B36" t="s">
        <v>115</v>
      </c>
      <c r="C36" t="s">
        <v>61</v>
      </c>
      <c r="D36">
        <v>12</v>
      </c>
      <c r="E36">
        <v>18</v>
      </c>
      <c r="F36" s="2">
        <v>1.25</v>
      </c>
      <c r="G36" s="30">
        <v>270</v>
      </c>
      <c r="H36" s="13" t="s">
        <v>33</v>
      </c>
      <c r="I36" s="2">
        <v>1.2</v>
      </c>
      <c r="J36" s="2">
        <v>0.6</v>
      </c>
      <c r="K36" s="2">
        <v>0.6</v>
      </c>
      <c r="L36" s="15">
        <v>0.01</v>
      </c>
      <c r="M36" s="17">
        <v>1</v>
      </c>
    </row>
    <row r="37" spans="1:15" x14ac:dyDescent="0.3">
      <c r="A37" t="s">
        <v>2</v>
      </c>
      <c r="B37" t="s">
        <v>115</v>
      </c>
      <c r="C37" t="s">
        <v>61</v>
      </c>
      <c r="D37">
        <v>60</v>
      </c>
      <c r="E37">
        <v>4</v>
      </c>
      <c r="F37" s="2">
        <v>1</v>
      </c>
      <c r="G37" s="30">
        <v>240</v>
      </c>
      <c r="H37" t="s">
        <v>48</v>
      </c>
      <c r="I37" s="2">
        <v>0.8</v>
      </c>
      <c r="J37" s="2">
        <v>1</v>
      </c>
      <c r="K37" s="2">
        <v>1.3</v>
      </c>
      <c r="L37" s="15"/>
    </row>
    <row r="38" spans="1:15" ht="28.8" x14ac:dyDescent="0.3">
      <c r="A38" t="s">
        <v>2</v>
      </c>
      <c r="B38" s="1" t="s">
        <v>62</v>
      </c>
      <c r="C38" s="3" t="s">
        <v>523</v>
      </c>
      <c r="D38">
        <v>10</v>
      </c>
      <c r="E38">
        <v>18</v>
      </c>
      <c r="F38" s="2">
        <v>1.25</v>
      </c>
      <c r="G38" s="30">
        <v>225</v>
      </c>
      <c r="H38" s="13" t="s">
        <v>33</v>
      </c>
      <c r="I38" s="2">
        <v>1</v>
      </c>
      <c r="J38" s="2">
        <v>0.8</v>
      </c>
      <c r="K38" s="2">
        <v>0.6</v>
      </c>
      <c r="L38" s="15">
        <v>0.01</v>
      </c>
      <c r="M38" s="17">
        <v>1</v>
      </c>
    </row>
    <row r="39" spans="1:15" x14ac:dyDescent="0.3">
      <c r="A39" t="s">
        <v>2</v>
      </c>
      <c r="B39" t="s">
        <v>114</v>
      </c>
      <c r="C39" t="s">
        <v>63</v>
      </c>
      <c r="D39">
        <v>12</v>
      </c>
      <c r="E39">
        <v>30</v>
      </c>
      <c r="F39" s="2">
        <v>1.25</v>
      </c>
      <c r="G39" s="30">
        <v>450</v>
      </c>
      <c r="H39" t="s">
        <v>9</v>
      </c>
      <c r="I39" s="2">
        <v>1.05</v>
      </c>
      <c r="J39" s="2">
        <v>0.9</v>
      </c>
      <c r="K39" s="2">
        <v>0.85</v>
      </c>
      <c r="L39" s="15"/>
    </row>
    <row r="40" spans="1:15" x14ac:dyDescent="0.3">
      <c r="A40" t="s">
        <v>2</v>
      </c>
      <c r="B40" t="s">
        <v>114</v>
      </c>
      <c r="C40" t="s">
        <v>63</v>
      </c>
      <c r="D40">
        <v>45</v>
      </c>
      <c r="E40">
        <v>4</v>
      </c>
      <c r="F40" s="2">
        <v>1</v>
      </c>
      <c r="G40" s="30">
        <v>180</v>
      </c>
      <c r="H40" t="s">
        <v>48</v>
      </c>
      <c r="I40" s="2">
        <v>0.7</v>
      </c>
      <c r="J40" s="2">
        <v>0.9</v>
      </c>
      <c r="K40" s="2">
        <v>1.25</v>
      </c>
      <c r="L40" s="15"/>
      <c r="O40" t="s">
        <v>50</v>
      </c>
    </row>
    <row r="41" spans="1:15" x14ac:dyDescent="0.3">
      <c r="A41" t="s">
        <v>2</v>
      </c>
      <c r="B41" t="s">
        <v>65</v>
      </c>
      <c r="C41" t="s">
        <v>64</v>
      </c>
      <c r="D41">
        <v>12</v>
      </c>
      <c r="E41">
        <v>18</v>
      </c>
      <c r="F41" s="2">
        <v>1.25</v>
      </c>
      <c r="G41" s="30">
        <v>270</v>
      </c>
      <c r="H41" s="10" t="s">
        <v>27</v>
      </c>
      <c r="I41" s="2">
        <v>1.1000000000000001</v>
      </c>
      <c r="J41" s="2">
        <v>0.9</v>
      </c>
      <c r="K41" s="2">
        <v>0.7</v>
      </c>
      <c r="L41" s="15"/>
      <c r="N41" s="6">
        <v>1</v>
      </c>
    </row>
    <row r="42" spans="1:15" x14ac:dyDescent="0.3">
      <c r="A42" t="s">
        <v>2</v>
      </c>
      <c r="B42" t="s">
        <v>66</v>
      </c>
      <c r="C42" t="s">
        <v>410</v>
      </c>
      <c r="D42">
        <v>10</v>
      </c>
      <c r="E42">
        <v>24</v>
      </c>
      <c r="F42" s="2">
        <v>1.25</v>
      </c>
      <c r="G42" s="30">
        <v>300</v>
      </c>
      <c r="H42" s="13" t="s">
        <v>33</v>
      </c>
      <c r="I42" s="2">
        <v>1.2</v>
      </c>
      <c r="J42" s="2">
        <v>0.6</v>
      </c>
      <c r="K42" s="2">
        <v>0.6</v>
      </c>
      <c r="L42" s="15"/>
    </row>
    <row r="43" spans="1:15" x14ac:dyDescent="0.3">
      <c r="A43" t="s">
        <v>2</v>
      </c>
      <c r="B43" t="s">
        <v>348</v>
      </c>
      <c r="C43" t="s">
        <v>349</v>
      </c>
      <c r="D43">
        <v>10</v>
      </c>
      <c r="E43">
        <v>16</v>
      </c>
      <c r="F43" s="2">
        <v>1.25</v>
      </c>
      <c r="G43" s="30">
        <f>10*1.25*16</f>
        <v>200</v>
      </c>
      <c r="H43" s="10" t="s">
        <v>27</v>
      </c>
      <c r="I43" s="2">
        <v>0.9</v>
      </c>
      <c r="J43" s="2">
        <v>0.7</v>
      </c>
      <c r="K43" s="2">
        <v>0.4</v>
      </c>
      <c r="L43" s="15"/>
      <c r="N43" s="6">
        <v>0</v>
      </c>
    </row>
    <row r="44" spans="1:15" x14ac:dyDescent="0.3">
      <c r="A44" t="s">
        <v>2</v>
      </c>
      <c r="B44" t="s">
        <v>84</v>
      </c>
      <c r="C44" s="8">
        <v>22</v>
      </c>
      <c r="D44">
        <v>10</v>
      </c>
      <c r="E44">
        <v>32</v>
      </c>
      <c r="F44" s="2">
        <v>1</v>
      </c>
      <c r="G44" s="30">
        <v>320</v>
      </c>
      <c r="H44" t="s">
        <v>9</v>
      </c>
      <c r="I44" s="2">
        <v>1</v>
      </c>
      <c r="J44" s="2">
        <v>0.8</v>
      </c>
      <c r="K44" s="2">
        <v>0.6</v>
      </c>
      <c r="L44" s="15"/>
    </row>
    <row r="45" spans="1:15" x14ac:dyDescent="0.3">
      <c r="A45" t="s">
        <v>2</v>
      </c>
      <c r="B45" t="s">
        <v>85</v>
      </c>
      <c r="C45" s="8">
        <v>33</v>
      </c>
      <c r="D45">
        <v>10</v>
      </c>
      <c r="E45">
        <v>32</v>
      </c>
      <c r="F45" s="2">
        <v>1</v>
      </c>
      <c r="G45" s="30">
        <v>321</v>
      </c>
      <c r="H45" t="s">
        <v>9</v>
      </c>
      <c r="I45" s="2">
        <v>1</v>
      </c>
      <c r="J45" s="2">
        <v>0.8</v>
      </c>
      <c r="K45" s="2">
        <v>0.6</v>
      </c>
      <c r="L45" s="15"/>
    </row>
    <row r="46" spans="1:15" x14ac:dyDescent="0.3">
      <c r="A46" t="s">
        <v>2</v>
      </c>
      <c r="B46" t="s">
        <v>113</v>
      </c>
      <c r="C46" t="s">
        <v>70</v>
      </c>
      <c r="D46">
        <v>12</v>
      </c>
      <c r="E46">
        <v>12</v>
      </c>
      <c r="F46" s="2">
        <v>1.25</v>
      </c>
      <c r="G46" s="30">
        <v>180</v>
      </c>
      <c r="H46" t="s">
        <v>67</v>
      </c>
      <c r="I46" s="2">
        <v>1</v>
      </c>
      <c r="J46" s="2">
        <v>0.75</v>
      </c>
      <c r="K46" s="2">
        <v>0.4</v>
      </c>
      <c r="L46" s="15"/>
    </row>
    <row r="47" spans="1:15" x14ac:dyDescent="0.3">
      <c r="A47" t="s">
        <v>2</v>
      </c>
      <c r="B47" t="s">
        <v>113</v>
      </c>
      <c r="C47" t="s">
        <v>70</v>
      </c>
      <c r="D47">
        <v>12</v>
      </c>
      <c r="E47">
        <v>12</v>
      </c>
      <c r="F47" s="2">
        <v>1.25</v>
      </c>
      <c r="G47" s="30">
        <v>180</v>
      </c>
      <c r="H47" t="s">
        <v>68</v>
      </c>
      <c r="I47" s="2">
        <v>1</v>
      </c>
      <c r="J47" s="2">
        <v>0.8</v>
      </c>
      <c r="K47" s="2">
        <v>0.6</v>
      </c>
      <c r="L47" s="15"/>
    </row>
    <row r="48" spans="1:15" x14ac:dyDescent="0.3">
      <c r="A48" t="s">
        <v>2</v>
      </c>
      <c r="B48" t="s">
        <v>113</v>
      </c>
      <c r="C48" t="s">
        <v>70</v>
      </c>
      <c r="D48">
        <v>12</v>
      </c>
      <c r="E48">
        <v>12</v>
      </c>
      <c r="F48" s="2">
        <v>1.25</v>
      </c>
      <c r="G48" s="30">
        <v>180</v>
      </c>
      <c r="H48" t="s">
        <v>69</v>
      </c>
      <c r="I48" s="2">
        <v>1.2</v>
      </c>
      <c r="J48" s="2">
        <v>0.6</v>
      </c>
      <c r="K48" s="2">
        <v>0.6</v>
      </c>
      <c r="L48" s="15"/>
    </row>
    <row r="49" spans="1:15" x14ac:dyDescent="0.3">
      <c r="A49" t="s">
        <v>2</v>
      </c>
      <c r="B49" t="s">
        <v>113</v>
      </c>
      <c r="C49" t="s">
        <v>70</v>
      </c>
      <c r="D49">
        <v>45</v>
      </c>
      <c r="E49">
        <v>3</v>
      </c>
      <c r="F49" s="2">
        <v>1</v>
      </c>
      <c r="G49" s="30">
        <v>135</v>
      </c>
      <c r="H49" t="s">
        <v>48</v>
      </c>
      <c r="I49" s="2">
        <v>0.7</v>
      </c>
      <c r="J49" s="2">
        <v>0.9</v>
      </c>
      <c r="K49" s="2">
        <v>1.25</v>
      </c>
      <c r="L49" s="15"/>
    </row>
    <row r="50" spans="1:15" x14ac:dyDescent="0.3">
      <c r="A50" t="s">
        <v>2</v>
      </c>
      <c r="B50" t="s">
        <v>71</v>
      </c>
      <c r="C50" t="s">
        <v>72</v>
      </c>
      <c r="D50">
        <v>10</v>
      </c>
      <c r="E50">
        <v>24</v>
      </c>
      <c r="F50" s="2">
        <v>1.25</v>
      </c>
      <c r="G50" s="30">
        <v>300</v>
      </c>
      <c r="H50" s="13" t="s">
        <v>33</v>
      </c>
      <c r="I50" s="2">
        <v>1.2</v>
      </c>
      <c r="J50" s="2">
        <v>0.6</v>
      </c>
      <c r="K50" s="2">
        <v>0.6</v>
      </c>
      <c r="L50" s="15"/>
    </row>
    <row r="51" spans="1:15" x14ac:dyDescent="0.3">
      <c r="A51" t="s">
        <v>2</v>
      </c>
      <c r="B51" t="s">
        <v>431</v>
      </c>
      <c r="C51" t="s">
        <v>73</v>
      </c>
      <c r="D51">
        <v>12</v>
      </c>
      <c r="E51">
        <v>18</v>
      </c>
      <c r="F51" s="2">
        <v>1.25</v>
      </c>
      <c r="G51" s="30">
        <v>270</v>
      </c>
      <c r="H51" t="s">
        <v>9</v>
      </c>
      <c r="I51" s="2">
        <v>1</v>
      </c>
      <c r="J51" s="2">
        <v>0.75</v>
      </c>
      <c r="K51" s="2">
        <v>0.4</v>
      </c>
      <c r="L51" s="15"/>
    </row>
    <row r="52" spans="1:15" x14ac:dyDescent="0.3">
      <c r="A52" t="s">
        <v>2</v>
      </c>
      <c r="B52" t="s">
        <v>74</v>
      </c>
      <c r="C52" t="s">
        <v>481</v>
      </c>
      <c r="D52">
        <v>10</v>
      </c>
      <c r="E52">
        <v>12</v>
      </c>
      <c r="F52" s="2">
        <v>1.25</v>
      </c>
      <c r="G52" s="30">
        <v>150</v>
      </c>
      <c r="H52" t="s">
        <v>9</v>
      </c>
      <c r="I52" s="2">
        <v>1</v>
      </c>
      <c r="J52" s="2">
        <v>0.8</v>
      </c>
      <c r="K52" s="2">
        <v>0.6</v>
      </c>
      <c r="L52" s="15"/>
    </row>
    <row r="53" spans="1:15" x14ac:dyDescent="0.3">
      <c r="A53" t="s">
        <v>2</v>
      </c>
      <c r="B53" t="s">
        <v>350</v>
      </c>
      <c r="C53" t="s">
        <v>351</v>
      </c>
      <c r="D53">
        <v>10</v>
      </c>
      <c r="E53">
        <v>14</v>
      </c>
      <c r="F53" s="2">
        <v>1.25</v>
      </c>
      <c r="G53" s="30">
        <f>1.25*10*14</f>
        <v>175</v>
      </c>
      <c r="H53" t="s">
        <v>9</v>
      </c>
      <c r="I53" s="2">
        <v>1</v>
      </c>
      <c r="J53" s="2">
        <v>0.8</v>
      </c>
      <c r="K53" s="2">
        <v>0.6</v>
      </c>
      <c r="L53" s="15"/>
    </row>
    <row r="54" spans="1:15" x14ac:dyDescent="0.3">
      <c r="A54" t="s">
        <v>2</v>
      </c>
      <c r="B54" t="s">
        <v>366</v>
      </c>
      <c r="C54" t="s">
        <v>367</v>
      </c>
      <c r="D54">
        <v>12</v>
      </c>
      <c r="E54">
        <v>32</v>
      </c>
      <c r="F54" s="2">
        <v>1</v>
      </c>
      <c r="G54" s="30">
        <v>384</v>
      </c>
      <c r="H54" s="13" t="s">
        <v>33</v>
      </c>
      <c r="I54" s="2">
        <v>1.1000000000000001</v>
      </c>
      <c r="J54" s="2">
        <v>0.6</v>
      </c>
      <c r="K54" s="2">
        <v>0.3</v>
      </c>
      <c r="L54" s="15">
        <v>0.01</v>
      </c>
      <c r="M54" s="17">
        <v>1</v>
      </c>
    </row>
    <row r="55" spans="1:15" x14ac:dyDescent="0.3">
      <c r="A55" t="s">
        <v>2</v>
      </c>
      <c r="B55" t="s">
        <v>366</v>
      </c>
      <c r="C55" t="s">
        <v>367</v>
      </c>
      <c r="D55">
        <v>78</v>
      </c>
      <c r="E55">
        <v>6</v>
      </c>
      <c r="F55" s="2">
        <v>1</v>
      </c>
      <c r="G55" s="30">
        <v>468</v>
      </c>
      <c r="H55" s="9" t="s">
        <v>48</v>
      </c>
      <c r="I55" s="2">
        <v>0.8</v>
      </c>
      <c r="J55" s="2">
        <v>1</v>
      </c>
      <c r="K55" s="2">
        <v>1.3</v>
      </c>
      <c r="L55" s="15"/>
      <c r="O55" t="s">
        <v>50</v>
      </c>
    </row>
    <row r="56" spans="1:15" x14ac:dyDescent="0.3">
      <c r="A56" t="s">
        <v>2</v>
      </c>
      <c r="B56" t="s">
        <v>422</v>
      </c>
      <c r="C56" t="s">
        <v>423</v>
      </c>
      <c r="D56">
        <v>18</v>
      </c>
      <c r="E56">
        <v>32</v>
      </c>
      <c r="F56" s="2">
        <v>1.25</v>
      </c>
      <c r="G56" s="30">
        <f>Barrage[[#This Row],[Coefficient]]*Barrage[[#This Row],[Total Rounds]]*Barrage[[#This Row],[Base Damage]]</f>
        <v>720</v>
      </c>
      <c r="H56" t="s">
        <v>9</v>
      </c>
      <c r="I56" s="2">
        <v>1.2</v>
      </c>
      <c r="J56" s="2">
        <v>0.6</v>
      </c>
      <c r="K56" s="2">
        <v>0.6</v>
      </c>
      <c r="L56" s="26"/>
      <c r="M56" s="27"/>
    </row>
    <row r="57" spans="1:15" x14ac:dyDescent="0.3">
      <c r="A57" t="s">
        <v>2</v>
      </c>
      <c r="B57" t="s">
        <v>422</v>
      </c>
      <c r="C57" t="s">
        <v>423</v>
      </c>
      <c r="D57">
        <v>45</v>
      </c>
      <c r="E57">
        <v>3</v>
      </c>
      <c r="F57" s="2">
        <v>1</v>
      </c>
      <c r="G57" s="30">
        <f>Barrage[[#This Row],[Coefficient]]*Barrage[[#This Row],[Total Rounds]]*Barrage[[#This Row],[Base Damage]]</f>
        <v>135</v>
      </c>
      <c r="H57" s="9" t="s">
        <v>48</v>
      </c>
      <c r="I57" s="2">
        <v>0.7</v>
      </c>
      <c r="J57" s="2">
        <v>0.9</v>
      </c>
      <c r="K57" s="2">
        <v>1.2</v>
      </c>
      <c r="L57" s="26"/>
      <c r="M57" s="27"/>
    </row>
    <row r="58" spans="1:15" x14ac:dyDescent="0.3">
      <c r="A58" t="s">
        <v>2</v>
      </c>
      <c r="B58" t="s">
        <v>424</v>
      </c>
      <c r="C58" t="s">
        <v>425</v>
      </c>
      <c r="D58">
        <v>12</v>
      </c>
      <c r="E58">
        <v>18</v>
      </c>
      <c r="F58" s="2">
        <v>1</v>
      </c>
      <c r="G58" s="30">
        <f>Barrage[[#This Row],[Coefficient]]*Barrage[[#This Row],[Total Rounds]]*Barrage[[#This Row],[Base Damage]]</f>
        <v>216</v>
      </c>
      <c r="H58" t="s">
        <v>9</v>
      </c>
      <c r="I58" s="2">
        <v>1</v>
      </c>
      <c r="J58" s="2">
        <v>0.75</v>
      </c>
      <c r="K58" s="2">
        <v>0.4</v>
      </c>
      <c r="L58" s="26"/>
      <c r="M58" s="27"/>
    </row>
    <row r="59" spans="1:15" x14ac:dyDescent="0.3">
      <c r="A59" t="s">
        <v>2</v>
      </c>
      <c r="B59" t="s">
        <v>557</v>
      </c>
      <c r="C59" t="s">
        <v>541</v>
      </c>
      <c r="D59">
        <v>12</v>
      </c>
      <c r="E59">
        <v>60</v>
      </c>
      <c r="F59" s="2">
        <v>1</v>
      </c>
      <c r="G59" s="30">
        <f>Barrage[[#This Row],[Coefficient]]*Barrage[[#This Row],[Total Rounds]]*Barrage[[#This Row],[Base Damage]]</f>
        <v>720</v>
      </c>
      <c r="H59" s="13" t="s">
        <v>33</v>
      </c>
      <c r="I59" s="2">
        <v>1.1000000000000001</v>
      </c>
      <c r="J59" s="2">
        <v>0.9</v>
      </c>
      <c r="K59" s="2">
        <v>0.7</v>
      </c>
      <c r="L59" s="15"/>
    </row>
    <row r="60" spans="1:15" x14ac:dyDescent="0.3">
      <c r="A60" t="s">
        <v>2</v>
      </c>
      <c r="B60" t="s">
        <v>542</v>
      </c>
      <c r="C60" t="s">
        <v>543</v>
      </c>
      <c r="D60">
        <v>10</v>
      </c>
      <c r="E60">
        <v>20</v>
      </c>
      <c r="F60" s="2">
        <v>1.25</v>
      </c>
      <c r="G60" s="30">
        <f>Barrage[[#This Row],[Coefficient]]*Barrage[[#This Row],[Total Rounds]]*Barrage[[#This Row],[Base Damage]]</f>
        <v>250</v>
      </c>
      <c r="H60" t="s">
        <v>9</v>
      </c>
      <c r="I60" s="2">
        <v>1</v>
      </c>
      <c r="J60" s="2">
        <v>0.8</v>
      </c>
      <c r="K60" s="2">
        <v>0.6</v>
      </c>
      <c r="L60" s="15"/>
    </row>
    <row r="61" spans="1:15" x14ac:dyDescent="0.3">
      <c r="A61" t="s">
        <v>2</v>
      </c>
      <c r="B61" t="s">
        <v>544</v>
      </c>
      <c r="C61" t="s">
        <v>545</v>
      </c>
      <c r="D61">
        <v>12</v>
      </c>
      <c r="E61">
        <v>18</v>
      </c>
      <c r="F61" s="2">
        <v>1.25</v>
      </c>
      <c r="G61" s="30">
        <f>Barrage[[#This Row],[Coefficient]]*Barrage[[#This Row],[Total Rounds]]*Barrage[[#This Row],[Base Damage]]</f>
        <v>270</v>
      </c>
      <c r="H61" s="13" t="s">
        <v>33</v>
      </c>
      <c r="I61" s="2">
        <v>1.3</v>
      </c>
      <c r="J61" s="2">
        <v>0.9</v>
      </c>
      <c r="K61" s="2">
        <v>0.6</v>
      </c>
      <c r="L61" s="15"/>
    </row>
    <row r="62" spans="1:15" x14ac:dyDescent="0.3">
      <c r="A62" t="s">
        <v>2</v>
      </c>
      <c r="B62" t="s">
        <v>567</v>
      </c>
      <c r="C62" t="s">
        <v>568</v>
      </c>
      <c r="D62">
        <v>10</v>
      </c>
      <c r="E62">
        <v>30</v>
      </c>
      <c r="F62" s="2">
        <v>1.25</v>
      </c>
      <c r="G62" s="30">
        <f>Barrage[[#This Row],[Coefficient]]*Barrage[[#This Row],[Total Rounds]]*Barrage[[#This Row],[Base Damage]]</f>
        <v>375</v>
      </c>
      <c r="H62" s="13" t="s">
        <v>33</v>
      </c>
      <c r="I62" s="2">
        <v>1.1000000000000001</v>
      </c>
      <c r="J62" s="2">
        <v>1.1000000000000001</v>
      </c>
      <c r="K62" s="2">
        <v>1</v>
      </c>
      <c r="L62" s="46"/>
      <c r="M62" s="47"/>
    </row>
    <row r="63" spans="1:15" s="3" customFormat="1" ht="31.95" customHeight="1" x14ac:dyDescent="0.3">
      <c r="A63" s="3" t="s">
        <v>75</v>
      </c>
      <c r="B63" s="3" t="s">
        <v>77</v>
      </c>
      <c r="C63" s="3" t="s">
        <v>564</v>
      </c>
      <c r="D63" s="3">
        <v>20</v>
      </c>
      <c r="E63" s="3">
        <v>14</v>
      </c>
      <c r="F63" s="5">
        <v>1.25</v>
      </c>
      <c r="G63" s="31">
        <v>350</v>
      </c>
      <c r="H63" s="3" t="s">
        <v>9</v>
      </c>
      <c r="I63" s="5">
        <v>1</v>
      </c>
      <c r="J63" s="5">
        <v>0.75</v>
      </c>
      <c r="K63" s="5">
        <v>0.4</v>
      </c>
      <c r="L63" s="16"/>
      <c r="M63" s="18"/>
      <c r="N63" s="7"/>
    </row>
    <row r="64" spans="1:15" x14ac:dyDescent="0.3">
      <c r="A64" t="s">
        <v>75</v>
      </c>
      <c r="B64" t="s">
        <v>78</v>
      </c>
      <c r="C64" t="s">
        <v>185</v>
      </c>
      <c r="D64">
        <v>20</v>
      </c>
      <c r="E64">
        <v>10</v>
      </c>
      <c r="F64" s="2">
        <v>1.25</v>
      </c>
      <c r="G64" s="30">
        <v>250</v>
      </c>
      <c r="H64" t="s">
        <v>9</v>
      </c>
      <c r="I64" s="2">
        <v>1</v>
      </c>
      <c r="J64" s="2">
        <v>0.8</v>
      </c>
      <c r="K64" s="2">
        <v>0.6</v>
      </c>
      <c r="L64" s="15"/>
    </row>
    <row r="65" spans="1:15" x14ac:dyDescent="0.3">
      <c r="A65" t="s">
        <v>75</v>
      </c>
      <c r="B65" t="s">
        <v>79</v>
      </c>
      <c r="C65" t="s">
        <v>80</v>
      </c>
      <c r="D65">
        <v>22</v>
      </c>
      <c r="E65">
        <v>20</v>
      </c>
      <c r="F65" s="2">
        <v>1.25</v>
      </c>
      <c r="G65" s="30">
        <v>550</v>
      </c>
      <c r="H65" t="s">
        <v>9</v>
      </c>
      <c r="I65" s="2">
        <v>1</v>
      </c>
      <c r="J65" s="2">
        <v>0.75</v>
      </c>
      <c r="K65" s="2">
        <v>0.4</v>
      </c>
      <c r="L65" s="15"/>
    </row>
    <row r="66" spans="1:15" x14ac:dyDescent="0.3">
      <c r="A66" t="s">
        <v>75</v>
      </c>
      <c r="B66" t="s">
        <v>81</v>
      </c>
      <c r="C66" t="s">
        <v>525</v>
      </c>
      <c r="D66">
        <v>10</v>
      </c>
      <c r="E66">
        <v>15</v>
      </c>
      <c r="F66" s="2">
        <v>1.25</v>
      </c>
      <c r="G66" s="30">
        <v>187.5</v>
      </c>
      <c r="H66" t="s">
        <v>9</v>
      </c>
      <c r="I66" s="2">
        <v>1</v>
      </c>
      <c r="J66" s="2">
        <v>0.75</v>
      </c>
      <c r="K66" s="2">
        <v>0.4</v>
      </c>
      <c r="L66" s="15"/>
    </row>
    <row r="67" spans="1:15" s="3" customFormat="1" ht="31.95" customHeight="1" x14ac:dyDescent="0.3">
      <c r="A67" s="3" t="s">
        <v>75</v>
      </c>
      <c r="B67" s="3" t="s">
        <v>82</v>
      </c>
      <c r="C67" s="3" t="s">
        <v>186</v>
      </c>
      <c r="D67" s="3">
        <v>20</v>
      </c>
      <c r="E67" s="3">
        <v>15</v>
      </c>
      <c r="F67" s="5">
        <v>1.25</v>
      </c>
      <c r="G67" s="31">
        <v>375</v>
      </c>
      <c r="H67" s="3" t="s">
        <v>9</v>
      </c>
      <c r="I67" s="5">
        <v>1</v>
      </c>
      <c r="J67" s="5">
        <v>0.75</v>
      </c>
      <c r="K67" s="5">
        <v>0.4</v>
      </c>
      <c r="L67" s="16"/>
      <c r="M67" s="18"/>
      <c r="N67" s="7"/>
      <c r="O67" s="3" t="s">
        <v>56</v>
      </c>
    </row>
    <row r="68" spans="1:15" x14ac:dyDescent="0.3">
      <c r="A68" t="s">
        <v>75</v>
      </c>
      <c r="B68" t="s">
        <v>83</v>
      </c>
      <c r="C68" t="s">
        <v>86</v>
      </c>
      <c r="D68">
        <v>18</v>
      </c>
      <c r="E68">
        <v>10</v>
      </c>
      <c r="F68" s="2">
        <v>1.25</v>
      </c>
      <c r="G68" s="30">
        <v>225</v>
      </c>
      <c r="H68" t="s">
        <v>9</v>
      </c>
      <c r="I68" s="2">
        <v>1</v>
      </c>
      <c r="J68" s="2">
        <v>0.8</v>
      </c>
      <c r="K68" s="2">
        <v>0.6</v>
      </c>
      <c r="L68" s="15"/>
    </row>
    <row r="69" spans="1:15" x14ac:dyDescent="0.3">
      <c r="A69" t="s">
        <v>75</v>
      </c>
      <c r="B69" t="s">
        <v>87</v>
      </c>
      <c r="C69" t="s">
        <v>329</v>
      </c>
      <c r="D69">
        <v>22</v>
      </c>
      <c r="E69">
        <v>16</v>
      </c>
      <c r="F69" s="2">
        <v>1.25</v>
      </c>
      <c r="G69" s="30">
        <v>440</v>
      </c>
      <c r="H69" t="s">
        <v>9</v>
      </c>
      <c r="I69" s="2">
        <v>1</v>
      </c>
      <c r="J69" s="2">
        <v>0.75</v>
      </c>
      <c r="K69" s="2">
        <v>0.4</v>
      </c>
      <c r="L69" s="15"/>
    </row>
    <row r="70" spans="1:15" x14ac:dyDescent="0.3">
      <c r="A70" t="s">
        <v>75</v>
      </c>
      <c r="B70" t="s">
        <v>112</v>
      </c>
      <c r="C70" t="s">
        <v>88</v>
      </c>
      <c r="D70">
        <v>20</v>
      </c>
      <c r="E70">
        <v>20</v>
      </c>
      <c r="F70" s="2">
        <v>1.25</v>
      </c>
      <c r="G70" s="30">
        <v>500</v>
      </c>
      <c r="H70" t="s">
        <v>9</v>
      </c>
      <c r="I70" s="2">
        <v>1</v>
      </c>
      <c r="J70" s="2">
        <v>0.9</v>
      </c>
      <c r="K70" s="2">
        <v>0.5</v>
      </c>
      <c r="L70" s="15"/>
    </row>
    <row r="71" spans="1:15" s="3" customFormat="1" ht="31.95" customHeight="1" x14ac:dyDescent="0.3">
      <c r="A71" s="3" t="s">
        <v>75</v>
      </c>
      <c r="B71" s="3" t="s">
        <v>89</v>
      </c>
      <c r="C71" s="3" t="s">
        <v>538</v>
      </c>
      <c r="D71" s="3">
        <v>20</v>
      </c>
      <c r="E71" s="3">
        <v>24</v>
      </c>
      <c r="F71" s="5">
        <v>1.25</v>
      </c>
      <c r="G71" s="31">
        <v>600</v>
      </c>
      <c r="H71" s="3" t="s">
        <v>9</v>
      </c>
      <c r="I71" s="5">
        <v>1</v>
      </c>
      <c r="J71" s="5">
        <v>0.75</v>
      </c>
      <c r="K71" s="5">
        <v>0.4</v>
      </c>
      <c r="L71" s="16"/>
      <c r="M71" s="18"/>
      <c r="N71" s="7"/>
      <c r="O71" s="3" t="s">
        <v>56</v>
      </c>
    </row>
    <row r="72" spans="1:15" x14ac:dyDescent="0.3">
      <c r="A72" t="s">
        <v>75</v>
      </c>
      <c r="B72" t="s">
        <v>90</v>
      </c>
      <c r="C72" t="s">
        <v>91</v>
      </c>
      <c r="D72">
        <v>22</v>
      </c>
      <c r="E72">
        <v>14</v>
      </c>
      <c r="F72" s="2">
        <v>1.25</v>
      </c>
      <c r="G72" s="30">
        <v>385</v>
      </c>
      <c r="H72" t="s">
        <v>9</v>
      </c>
      <c r="I72" s="5">
        <v>1</v>
      </c>
      <c r="J72" s="5">
        <v>0.75</v>
      </c>
      <c r="K72" s="5">
        <v>0.4</v>
      </c>
      <c r="L72" s="15"/>
    </row>
    <row r="73" spans="1:15" x14ac:dyDescent="0.3">
      <c r="A73" t="s">
        <v>75</v>
      </c>
      <c r="B73" t="s">
        <v>92</v>
      </c>
      <c r="C73" t="s">
        <v>458</v>
      </c>
      <c r="D73">
        <v>20</v>
      </c>
      <c r="E73">
        <v>20</v>
      </c>
      <c r="F73" s="2">
        <v>1.25</v>
      </c>
      <c r="G73" s="30">
        <v>500</v>
      </c>
      <c r="H73" t="s">
        <v>9</v>
      </c>
      <c r="I73" s="5">
        <v>1</v>
      </c>
      <c r="J73" s="5">
        <v>0.75</v>
      </c>
      <c r="K73" s="5">
        <v>0.4</v>
      </c>
      <c r="L73" s="15"/>
    </row>
    <row r="74" spans="1:15" x14ac:dyDescent="0.3">
      <c r="A74" t="s">
        <v>75</v>
      </c>
      <c r="B74" t="s">
        <v>111</v>
      </c>
      <c r="C74" t="s">
        <v>93</v>
      </c>
      <c r="D74">
        <v>20</v>
      </c>
      <c r="E74">
        <v>10</v>
      </c>
      <c r="F74" s="2">
        <v>1.25</v>
      </c>
      <c r="G74" s="30">
        <v>250</v>
      </c>
      <c r="H74" t="s">
        <v>9</v>
      </c>
      <c r="I74" s="2">
        <v>1</v>
      </c>
      <c r="J74" s="2">
        <v>0.8</v>
      </c>
      <c r="K74" s="2">
        <v>0.6</v>
      </c>
      <c r="L74" s="15"/>
    </row>
    <row r="75" spans="1:15" x14ac:dyDescent="0.3">
      <c r="A75" t="s">
        <v>75</v>
      </c>
      <c r="B75" t="s">
        <v>110</v>
      </c>
      <c r="C75" t="s">
        <v>94</v>
      </c>
      <c r="D75">
        <v>26</v>
      </c>
      <c r="E75">
        <v>24</v>
      </c>
      <c r="F75" s="2">
        <v>1.25</v>
      </c>
      <c r="G75" s="30">
        <f>Barrage[[#This Row],[Coefficient]]*Barrage[[#This Row],[Total Rounds]]*Barrage[[#This Row],[Base Damage]]</f>
        <v>780</v>
      </c>
      <c r="H75" t="s">
        <v>9</v>
      </c>
      <c r="I75" s="2">
        <v>1</v>
      </c>
      <c r="J75" s="2">
        <v>0.75</v>
      </c>
      <c r="K75" s="2">
        <v>0.4</v>
      </c>
      <c r="L75" s="15"/>
    </row>
    <row r="76" spans="1:15" x14ac:dyDescent="0.3">
      <c r="A76" t="s">
        <v>75</v>
      </c>
      <c r="B76" t="s">
        <v>109</v>
      </c>
      <c r="C76" t="s">
        <v>95</v>
      </c>
      <c r="D76">
        <v>30</v>
      </c>
      <c r="E76">
        <v>10</v>
      </c>
      <c r="F76" s="2">
        <v>1.25</v>
      </c>
      <c r="G76" s="30">
        <f>Barrage[[#This Row],[Coefficient]]*Barrage[[#This Row],[Total Rounds]]*Barrage[[#This Row],[Base Damage]]</f>
        <v>375</v>
      </c>
      <c r="H76" t="s">
        <v>9</v>
      </c>
      <c r="I76" s="2">
        <v>1</v>
      </c>
      <c r="J76" s="2">
        <v>0.8</v>
      </c>
      <c r="K76" s="2">
        <v>0.6</v>
      </c>
      <c r="L76" s="15"/>
      <c r="O76" t="s">
        <v>56</v>
      </c>
    </row>
    <row r="77" spans="1:15" x14ac:dyDescent="0.3">
      <c r="A77" t="s">
        <v>75</v>
      </c>
      <c r="B77" t="s">
        <v>129</v>
      </c>
      <c r="C77" t="s">
        <v>96</v>
      </c>
      <c r="D77">
        <v>18</v>
      </c>
      <c r="E77">
        <v>22</v>
      </c>
      <c r="F77" s="2">
        <v>1.25</v>
      </c>
      <c r="G77" s="30">
        <f>Barrage[[#This Row],[Coefficient]]*Barrage[[#This Row],[Total Rounds]]*Barrage[[#This Row],[Base Damage]]</f>
        <v>495</v>
      </c>
      <c r="H77" s="13" t="s">
        <v>33</v>
      </c>
      <c r="I77" s="2">
        <v>1.4</v>
      </c>
      <c r="J77" s="2">
        <v>0.9</v>
      </c>
      <c r="K77" s="2">
        <v>0.7</v>
      </c>
      <c r="L77" s="15">
        <v>0.03</v>
      </c>
      <c r="M77" s="17">
        <v>2</v>
      </c>
      <c r="O77" t="s">
        <v>56</v>
      </c>
    </row>
    <row r="78" spans="1:15" x14ac:dyDescent="0.3">
      <c r="A78" t="s">
        <v>75</v>
      </c>
      <c r="B78" t="s">
        <v>97</v>
      </c>
      <c r="C78" t="s">
        <v>188</v>
      </c>
      <c r="D78">
        <v>20</v>
      </c>
      <c r="E78">
        <v>36</v>
      </c>
      <c r="F78" s="2">
        <v>1.25</v>
      </c>
      <c r="G78" s="30">
        <f>Barrage[[#This Row],[Coefficient]]*Barrage[[#This Row],[Total Rounds]]*Barrage[[#This Row],[Base Damage]]</f>
        <v>900</v>
      </c>
      <c r="H78" t="s">
        <v>9</v>
      </c>
      <c r="I78" s="2">
        <v>1</v>
      </c>
      <c r="J78" s="2">
        <v>0.5</v>
      </c>
      <c r="K78" s="2">
        <v>0.2</v>
      </c>
      <c r="L78" s="15"/>
    </row>
    <row r="79" spans="1:15" x14ac:dyDescent="0.3">
      <c r="A79" t="s">
        <v>75</v>
      </c>
      <c r="B79" t="s">
        <v>98</v>
      </c>
      <c r="C79" t="s">
        <v>99</v>
      </c>
      <c r="D79">
        <v>22</v>
      </c>
      <c r="E79">
        <v>27</v>
      </c>
      <c r="F79" s="2">
        <v>1.25</v>
      </c>
      <c r="G79" s="30">
        <f>Barrage[[#This Row],[Coefficient]]*Barrage[[#This Row],[Total Rounds]]*Barrage[[#This Row],[Base Damage]]</f>
        <v>742.5</v>
      </c>
      <c r="H79" t="s">
        <v>9</v>
      </c>
      <c r="I79" s="2">
        <v>1.05</v>
      </c>
      <c r="J79" s="2">
        <v>0.8</v>
      </c>
      <c r="K79" s="2">
        <v>0.45</v>
      </c>
      <c r="L79" s="15"/>
    </row>
    <row r="80" spans="1:15" x14ac:dyDescent="0.3">
      <c r="A80" t="s">
        <v>75</v>
      </c>
      <c r="B80" t="s">
        <v>417</v>
      </c>
      <c r="C80" t="s">
        <v>498</v>
      </c>
      <c r="D80">
        <v>22</v>
      </c>
      <c r="E80">
        <v>24</v>
      </c>
      <c r="F80" s="2">
        <v>1.25</v>
      </c>
      <c r="G80" s="30">
        <f>Barrage[[#This Row],[Coefficient]]*Barrage[[#This Row],[Total Rounds]]*Barrage[[#This Row],[Base Damage]]</f>
        <v>660</v>
      </c>
      <c r="H80" t="s">
        <v>9</v>
      </c>
      <c r="I80" s="2">
        <v>1.1000000000000001</v>
      </c>
      <c r="J80" s="2">
        <v>0.85</v>
      </c>
      <c r="K80" s="2">
        <v>0.5</v>
      </c>
      <c r="L80" s="15"/>
    </row>
    <row r="81" spans="1:15" x14ac:dyDescent="0.3">
      <c r="A81" t="s">
        <v>75</v>
      </c>
      <c r="B81" t="s">
        <v>100</v>
      </c>
      <c r="C81" t="s">
        <v>101</v>
      </c>
      <c r="D81">
        <v>20</v>
      </c>
      <c r="E81">
        <v>24</v>
      </c>
      <c r="F81" s="2">
        <v>1.25</v>
      </c>
      <c r="G81" s="30">
        <f>Barrage[[#This Row],[Coefficient]]*Barrage[[#This Row],[Total Rounds]]*Barrage[[#This Row],[Base Damage]]</f>
        <v>600</v>
      </c>
      <c r="H81" s="13" t="s">
        <v>33</v>
      </c>
      <c r="I81" s="2">
        <v>1</v>
      </c>
      <c r="J81" s="2">
        <v>0.9</v>
      </c>
      <c r="K81" s="2">
        <v>0.7</v>
      </c>
      <c r="L81" s="15">
        <v>0.03</v>
      </c>
      <c r="M81" s="17">
        <v>2</v>
      </c>
    </row>
    <row r="82" spans="1:15" x14ac:dyDescent="0.3">
      <c r="A82" t="s">
        <v>75</v>
      </c>
      <c r="B82" t="s">
        <v>102</v>
      </c>
      <c r="C82" t="s">
        <v>187</v>
      </c>
      <c r="D82">
        <v>18</v>
      </c>
      <c r="E82">
        <v>15</v>
      </c>
      <c r="F82" s="2">
        <v>1</v>
      </c>
      <c r="G82" s="30">
        <f>Barrage[[#This Row],[Coefficient]]*Barrage[[#This Row],[Total Rounds]]*Barrage[[#This Row],[Base Damage]]</f>
        <v>270</v>
      </c>
      <c r="H82" s="13" t="s">
        <v>33</v>
      </c>
      <c r="I82" s="2">
        <v>1.2</v>
      </c>
      <c r="J82" s="2">
        <v>0.8</v>
      </c>
      <c r="K82" s="2">
        <v>0.6</v>
      </c>
      <c r="L82" s="15">
        <v>0.03</v>
      </c>
      <c r="M82" s="17">
        <v>2</v>
      </c>
    </row>
    <row r="83" spans="1:15" x14ac:dyDescent="0.3">
      <c r="A83" t="s">
        <v>75</v>
      </c>
      <c r="B83" t="s">
        <v>108</v>
      </c>
      <c r="C83" t="s">
        <v>103</v>
      </c>
      <c r="D83">
        <v>20</v>
      </c>
      <c r="E83">
        <v>64</v>
      </c>
      <c r="F83" s="2">
        <v>1.1000000000000001</v>
      </c>
      <c r="G83" s="30">
        <f>Barrage[[#This Row],[Coefficient]]*Barrage[[#This Row],[Total Rounds]]*Barrage[[#This Row],[Base Damage]]</f>
        <v>1408</v>
      </c>
      <c r="H83" s="10" t="s">
        <v>27</v>
      </c>
      <c r="I83" s="2">
        <v>1</v>
      </c>
      <c r="J83" s="2">
        <v>0.8</v>
      </c>
      <c r="K83" s="2">
        <v>0.6</v>
      </c>
      <c r="L83" s="15"/>
      <c r="N83" s="6">
        <v>0</v>
      </c>
      <c r="O83" t="s">
        <v>52</v>
      </c>
    </row>
    <row r="84" spans="1:15" x14ac:dyDescent="0.3">
      <c r="A84" t="s">
        <v>75</v>
      </c>
      <c r="B84" t="s">
        <v>104</v>
      </c>
      <c r="C84" t="s">
        <v>105</v>
      </c>
      <c r="D84">
        <v>18</v>
      </c>
      <c r="E84">
        <v>20</v>
      </c>
      <c r="F84" s="2">
        <v>1.25</v>
      </c>
      <c r="G84" s="30">
        <f>Barrage[[#This Row],[Coefficient]]*Barrage[[#This Row],[Total Rounds]]*Barrage[[#This Row],[Base Damage]]</f>
        <v>450</v>
      </c>
      <c r="H84" t="s">
        <v>9</v>
      </c>
      <c r="I84" s="2">
        <v>1</v>
      </c>
      <c r="J84" s="2">
        <v>0.8</v>
      </c>
      <c r="K84" s="2">
        <v>0.6</v>
      </c>
      <c r="L84" s="15"/>
    </row>
    <row r="85" spans="1:15" x14ac:dyDescent="0.3">
      <c r="A85" t="s">
        <v>75</v>
      </c>
      <c r="B85" t="s">
        <v>106</v>
      </c>
      <c r="C85" t="s">
        <v>107</v>
      </c>
      <c r="D85">
        <v>22</v>
      </c>
      <c r="E85">
        <v>20</v>
      </c>
      <c r="F85" s="2">
        <v>1.25</v>
      </c>
      <c r="G85" s="30">
        <f>Barrage[[#This Row],[Coefficient]]*Barrage[[#This Row],[Total Rounds]]*Barrage[[#This Row],[Base Damage]]</f>
        <v>550</v>
      </c>
      <c r="H85" t="s">
        <v>9</v>
      </c>
      <c r="I85" s="2">
        <v>1</v>
      </c>
      <c r="J85" s="2">
        <v>0.75</v>
      </c>
      <c r="K85" s="2">
        <v>0.4</v>
      </c>
      <c r="L85" s="15"/>
      <c r="O85" t="s">
        <v>56</v>
      </c>
    </row>
    <row r="86" spans="1:15" x14ac:dyDescent="0.3">
      <c r="A86" t="s">
        <v>75</v>
      </c>
      <c r="B86" t="s">
        <v>363</v>
      </c>
      <c r="C86" t="s">
        <v>330</v>
      </c>
      <c r="D86">
        <v>22</v>
      </c>
      <c r="E86">
        <v>15</v>
      </c>
      <c r="F86" s="2">
        <v>1.25</v>
      </c>
      <c r="G86" s="30">
        <f>Barrage[[#This Row],[Coefficient]]*Barrage[[#This Row],[Total Rounds]]*Barrage[[#This Row],[Base Damage]]</f>
        <v>412.5</v>
      </c>
      <c r="H86" t="s">
        <v>9</v>
      </c>
      <c r="I86" s="2">
        <v>1</v>
      </c>
      <c r="J86" s="2">
        <v>1</v>
      </c>
      <c r="K86" s="2">
        <v>1</v>
      </c>
      <c r="L86" s="15"/>
    </row>
    <row r="87" spans="1:15" x14ac:dyDescent="0.3">
      <c r="A87" t="s">
        <v>75</v>
      </c>
      <c r="B87" t="s">
        <v>331</v>
      </c>
      <c r="C87" t="s">
        <v>332</v>
      </c>
      <c r="D87">
        <v>34</v>
      </c>
      <c r="E87">
        <v>20</v>
      </c>
      <c r="F87" s="2">
        <v>1.25</v>
      </c>
      <c r="G87" s="30">
        <f>Barrage[[#This Row],[Coefficient]]*Barrage[[#This Row],[Total Rounds]]*Barrage[[#This Row],[Base Damage]]</f>
        <v>850</v>
      </c>
      <c r="H87" t="s">
        <v>9</v>
      </c>
      <c r="I87" s="2">
        <v>1</v>
      </c>
      <c r="J87" s="2">
        <v>0.8</v>
      </c>
      <c r="K87" s="2">
        <v>0.6</v>
      </c>
      <c r="L87" s="15"/>
    </row>
    <row r="88" spans="1:15" x14ac:dyDescent="0.3">
      <c r="A88" t="s">
        <v>75</v>
      </c>
      <c r="B88" t="s">
        <v>462</v>
      </c>
      <c r="C88" t="s">
        <v>463</v>
      </c>
      <c r="D88">
        <v>22</v>
      </c>
      <c r="E88">
        <v>16</v>
      </c>
      <c r="F88" s="2">
        <v>1.25</v>
      </c>
      <c r="G88" s="30">
        <f>Barrage[[#This Row],[Coefficient]]*Barrage[[#This Row],[Total Rounds]]*Barrage[[#This Row],[Base Damage]]</f>
        <v>440</v>
      </c>
      <c r="H88" t="s">
        <v>9</v>
      </c>
      <c r="I88" s="2">
        <v>1</v>
      </c>
      <c r="J88" s="2">
        <v>0.8</v>
      </c>
      <c r="K88" s="2">
        <v>0.6</v>
      </c>
      <c r="L88" s="34"/>
      <c r="M88" s="35"/>
    </row>
    <row r="89" spans="1:15" x14ac:dyDescent="0.3">
      <c r="A89" t="s">
        <v>75</v>
      </c>
      <c r="B89" t="s">
        <v>368</v>
      </c>
      <c r="C89" t="s">
        <v>369</v>
      </c>
      <c r="D89">
        <v>20</v>
      </c>
      <c r="E89">
        <v>36</v>
      </c>
      <c r="F89" s="2">
        <v>1</v>
      </c>
      <c r="G89" s="30">
        <f>Barrage[[#This Row],[Coefficient]]*Barrage[[#This Row],[Total Rounds]]*Barrage[[#This Row],[Base Damage]]</f>
        <v>720</v>
      </c>
      <c r="H89" s="13" t="s">
        <v>33</v>
      </c>
      <c r="I89" s="2">
        <v>1.1000000000000001</v>
      </c>
      <c r="J89" s="2">
        <v>0.9</v>
      </c>
      <c r="K89" s="2">
        <v>0.7</v>
      </c>
      <c r="L89" s="26"/>
      <c r="M89" s="27"/>
    </row>
    <row r="90" spans="1:15" x14ac:dyDescent="0.3">
      <c r="A90" t="s">
        <v>75</v>
      </c>
      <c r="B90" t="s">
        <v>415</v>
      </c>
      <c r="C90" t="s">
        <v>416</v>
      </c>
      <c r="D90">
        <v>34</v>
      </c>
      <c r="E90">
        <v>18</v>
      </c>
      <c r="F90" s="2">
        <v>1.25</v>
      </c>
      <c r="G90" s="30">
        <f>Barrage[[#This Row],[Coefficient]]*Barrage[[#This Row],[Total Rounds]]*Barrage[[#This Row],[Base Damage]]</f>
        <v>765</v>
      </c>
      <c r="H90" s="10" t="s">
        <v>27</v>
      </c>
      <c r="I90" s="2">
        <v>1</v>
      </c>
      <c r="J90" s="2">
        <v>0.8</v>
      </c>
      <c r="K90" s="2">
        <v>0.6</v>
      </c>
      <c r="L90" s="26"/>
      <c r="M90" s="27"/>
      <c r="N90" s="6">
        <v>0</v>
      </c>
    </row>
    <row r="91" spans="1:15" x14ac:dyDescent="0.3">
      <c r="A91" t="s">
        <v>75</v>
      </c>
      <c r="B91" t="s">
        <v>488</v>
      </c>
      <c r="C91" t="s">
        <v>491</v>
      </c>
      <c r="D91">
        <v>15</v>
      </c>
      <c r="E91">
        <v>24</v>
      </c>
      <c r="F91" s="2">
        <v>1.25</v>
      </c>
      <c r="G91" s="30">
        <f>Barrage[[#This Row],[Coefficient]]*Barrage[[#This Row],[Total Rounds]]*Barrage[[#This Row],[Base Damage]]</f>
        <v>450</v>
      </c>
      <c r="H91" s="10" t="s">
        <v>493</v>
      </c>
      <c r="I91" s="2">
        <v>1.2</v>
      </c>
      <c r="J91" s="2">
        <v>1.2</v>
      </c>
      <c r="K91" s="2">
        <v>0.9</v>
      </c>
      <c r="L91" s="37"/>
      <c r="M91" s="38"/>
      <c r="N91" s="6">
        <v>1</v>
      </c>
    </row>
    <row r="92" spans="1:15" x14ac:dyDescent="0.3">
      <c r="A92" t="s">
        <v>75</v>
      </c>
      <c r="B92" t="s">
        <v>489</v>
      </c>
      <c r="C92" t="s">
        <v>490</v>
      </c>
      <c r="D92">
        <v>20</v>
      </c>
      <c r="E92">
        <v>24</v>
      </c>
      <c r="F92" s="2">
        <v>1.25</v>
      </c>
      <c r="G92" s="30">
        <f>Barrage[[#This Row],[Coefficient]]*Barrage[[#This Row],[Total Rounds]]*Barrage[[#This Row],[Base Damage]]</f>
        <v>600</v>
      </c>
      <c r="H92" s="39" t="s">
        <v>492</v>
      </c>
      <c r="I92" s="2">
        <v>1.2</v>
      </c>
      <c r="J92" s="2">
        <v>1.2</v>
      </c>
      <c r="K92" s="2">
        <v>1</v>
      </c>
      <c r="L92" s="37"/>
      <c r="M92" s="38"/>
    </row>
    <row r="93" spans="1:15" x14ac:dyDescent="0.3">
      <c r="A93" t="s">
        <v>75</v>
      </c>
      <c r="B93" t="s">
        <v>526</v>
      </c>
      <c r="C93" t="s">
        <v>527</v>
      </c>
      <c r="D93">
        <v>30</v>
      </c>
      <c r="E93">
        <v>20</v>
      </c>
      <c r="F93" s="2">
        <v>1.25</v>
      </c>
      <c r="G93" s="30">
        <f>Barrage[[#This Row],[Coefficient]]*Barrage[[#This Row],[Total Rounds]]*Barrage[[#This Row],[Base Damage]]</f>
        <v>750</v>
      </c>
      <c r="H93" s="13" t="s">
        <v>33</v>
      </c>
      <c r="I93" s="2">
        <v>1.45</v>
      </c>
      <c r="J93" s="2">
        <v>1.05</v>
      </c>
      <c r="K93" s="2">
        <v>0.7</v>
      </c>
      <c r="L93" s="15"/>
    </row>
    <row r="94" spans="1:15" x14ac:dyDescent="0.3">
      <c r="A94" t="s">
        <v>75</v>
      </c>
      <c r="B94" t="s">
        <v>526</v>
      </c>
      <c r="C94" t="s">
        <v>527</v>
      </c>
      <c r="D94">
        <v>45</v>
      </c>
      <c r="E94">
        <v>4</v>
      </c>
      <c r="F94" s="2">
        <v>1</v>
      </c>
      <c r="G94" s="30">
        <f>Barrage[[#This Row],[Coefficient]]*Barrage[[#This Row],[Total Rounds]]*Barrage[[#This Row],[Base Damage]]</f>
        <v>180</v>
      </c>
      <c r="H94" s="9" t="s">
        <v>48</v>
      </c>
      <c r="I94" s="2">
        <v>0.7</v>
      </c>
      <c r="J94" s="2">
        <v>0.9</v>
      </c>
      <c r="K94" s="2">
        <v>1.2</v>
      </c>
      <c r="L94" s="15"/>
    </row>
    <row r="95" spans="1:15" x14ac:dyDescent="0.3">
      <c r="A95" t="s">
        <v>75</v>
      </c>
      <c r="B95" t="s">
        <v>533</v>
      </c>
      <c r="C95" t="s">
        <v>534</v>
      </c>
      <c r="D95">
        <v>34</v>
      </c>
      <c r="E95">
        <v>15</v>
      </c>
      <c r="F95" s="2">
        <v>1.25</v>
      </c>
      <c r="G95" s="30">
        <f>Barrage[[#This Row],[Coefficient]]*Barrage[[#This Row],[Total Rounds]]*Barrage[[#This Row],[Base Damage]]</f>
        <v>637.5</v>
      </c>
      <c r="H95" t="s">
        <v>9</v>
      </c>
      <c r="I95" s="2">
        <v>1</v>
      </c>
      <c r="J95" s="2">
        <v>0.75</v>
      </c>
      <c r="K95" s="2">
        <v>0.4</v>
      </c>
      <c r="L95" s="44"/>
      <c r="M95" s="45"/>
    </row>
    <row r="96" spans="1:15" x14ac:dyDescent="0.3">
      <c r="A96" t="s">
        <v>75</v>
      </c>
      <c r="B96" t="s">
        <v>535</v>
      </c>
      <c r="C96" t="s">
        <v>534</v>
      </c>
      <c r="D96">
        <v>34</v>
      </c>
      <c r="E96">
        <v>13</v>
      </c>
      <c r="F96" s="2">
        <v>1.25</v>
      </c>
      <c r="G96" s="30">
        <f>Barrage[[#This Row],[Coefficient]]*Barrage[[#This Row],[Total Rounds]]*Barrage[[#This Row],[Base Damage]]</f>
        <v>552.5</v>
      </c>
      <c r="H96" s="10" t="s">
        <v>27</v>
      </c>
      <c r="I96" s="2">
        <v>1</v>
      </c>
      <c r="J96" s="2">
        <v>0.8</v>
      </c>
      <c r="K96" s="2">
        <v>0.6</v>
      </c>
      <c r="L96" s="44"/>
      <c r="M96" s="45"/>
    </row>
    <row r="97" spans="1:15" x14ac:dyDescent="0.3">
      <c r="A97" t="s">
        <v>75</v>
      </c>
      <c r="B97" t="s">
        <v>536</v>
      </c>
      <c r="C97" t="s">
        <v>537</v>
      </c>
      <c r="D97">
        <v>22</v>
      </c>
      <c r="E97">
        <v>24</v>
      </c>
      <c r="F97" s="2">
        <v>1.25</v>
      </c>
      <c r="G97" s="30">
        <f>Barrage[[#This Row],[Coefficient]]*Barrage[[#This Row],[Total Rounds]]*Barrage[[#This Row],[Base Damage]]</f>
        <v>660</v>
      </c>
      <c r="H97" t="s">
        <v>9</v>
      </c>
      <c r="I97" s="2">
        <v>1.1000000000000001</v>
      </c>
      <c r="J97" s="2">
        <v>0.85</v>
      </c>
      <c r="K97" s="2">
        <v>0.5</v>
      </c>
      <c r="L97" s="44"/>
      <c r="M97" s="45"/>
    </row>
    <row r="98" spans="1:15" x14ac:dyDescent="0.3">
      <c r="A98" t="s">
        <v>75</v>
      </c>
      <c r="B98" t="s">
        <v>546</v>
      </c>
      <c r="C98" t="s">
        <v>547</v>
      </c>
      <c r="D98">
        <v>20</v>
      </c>
      <c r="E98">
        <v>42</v>
      </c>
      <c r="F98" s="2">
        <v>1</v>
      </c>
      <c r="G98" s="30">
        <f>Barrage[[#This Row],[Coefficient]]*Barrage[[#This Row],[Total Rounds]]*Barrage[[#This Row],[Base Damage]]</f>
        <v>840</v>
      </c>
      <c r="H98" t="s">
        <v>9</v>
      </c>
      <c r="I98" s="2">
        <v>1.1000000000000001</v>
      </c>
      <c r="J98" s="2">
        <v>0.9</v>
      </c>
      <c r="K98" s="2">
        <v>0.7</v>
      </c>
      <c r="L98" s="15"/>
    </row>
    <row r="99" spans="1:15" x14ac:dyDescent="0.3">
      <c r="A99" t="s">
        <v>75</v>
      </c>
      <c r="B99" t="s">
        <v>548</v>
      </c>
      <c r="C99" t="s">
        <v>549</v>
      </c>
      <c r="D99">
        <v>25</v>
      </c>
      <c r="E99">
        <v>10</v>
      </c>
      <c r="F99" s="2">
        <v>1.25</v>
      </c>
      <c r="G99" s="30">
        <f>Barrage[[#This Row],[Coefficient]]*Barrage[[#This Row],[Total Rounds]]*Barrage[[#This Row],[Base Damage]]</f>
        <v>312.5</v>
      </c>
      <c r="H99" s="13" t="s">
        <v>33</v>
      </c>
      <c r="I99" s="2">
        <v>1</v>
      </c>
      <c r="J99" s="2">
        <v>0.8</v>
      </c>
      <c r="K99" s="2">
        <v>0.6</v>
      </c>
      <c r="L99" s="15"/>
    </row>
    <row r="100" spans="1:15" x14ac:dyDescent="0.3">
      <c r="A100" t="s">
        <v>75</v>
      </c>
      <c r="B100" t="s">
        <v>563</v>
      </c>
      <c r="C100" t="s">
        <v>562</v>
      </c>
      <c r="G100" s="30"/>
      <c r="H100" s="13"/>
      <c r="L100" s="46"/>
      <c r="M100" s="47"/>
    </row>
    <row r="101" spans="1:15" x14ac:dyDescent="0.3">
      <c r="A101" t="s">
        <v>127</v>
      </c>
      <c r="B101" t="s">
        <v>128</v>
      </c>
      <c r="C101" t="s">
        <v>130</v>
      </c>
      <c r="D101">
        <v>38</v>
      </c>
      <c r="E101">
        <v>6</v>
      </c>
      <c r="F101" s="2">
        <v>1</v>
      </c>
      <c r="G101" s="30">
        <v>228</v>
      </c>
      <c r="H101" s="13" t="s">
        <v>33</v>
      </c>
      <c r="I101" s="2">
        <v>1</v>
      </c>
      <c r="J101" s="2">
        <v>0.8</v>
      </c>
      <c r="K101" s="2">
        <v>0.6</v>
      </c>
      <c r="L101" s="15">
        <v>0.3</v>
      </c>
      <c r="M101" s="17">
        <v>1</v>
      </c>
    </row>
    <row r="102" spans="1:15" x14ac:dyDescent="0.3">
      <c r="A102" t="s">
        <v>127</v>
      </c>
      <c r="B102" t="s">
        <v>131</v>
      </c>
      <c r="C102" t="s">
        <v>132</v>
      </c>
      <c r="D102">
        <v>38</v>
      </c>
      <c r="E102">
        <v>6</v>
      </c>
      <c r="F102" s="2">
        <v>1</v>
      </c>
      <c r="G102" s="30">
        <v>229</v>
      </c>
      <c r="H102" s="13" t="s">
        <v>33</v>
      </c>
      <c r="I102" s="2">
        <v>1</v>
      </c>
      <c r="J102" s="2">
        <v>0.8</v>
      </c>
      <c r="K102" s="2">
        <v>0.6</v>
      </c>
      <c r="L102" s="15">
        <v>0.3</v>
      </c>
      <c r="M102" s="17">
        <v>2</v>
      </c>
    </row>
    <row r="103" spans="1:15" x14ac:dyDescent="0.3">
      <c r="A103" t="s">
        <v>127</v>
      </c>
      <c r="B103" t="s">
        <v>133</v>
      </c>
      <c r="C103" t="s">
        <v>134</v>
      </c>
      <c r="D103">
        <v>40</v>
      </c>
      <c r="E103">
        <v>8</v>
      </c>
      <c r="F103" s="2">
        <v>1</v>
      </c>
      <c r="G103" s="30">
        <v>320</v>
      </c>
      <c r="H103" t="s">
        <v>9</v>
      </c>
      <c r="I103" s="2">
        <v>1</v>
      </c>
      <c r="J103" s="2">
        <v>1</v>
      </c>
      <c r="K103" s="2">
        <v>1</v>
      </c>
      <c r="L103" s="15"/>
      <c r="O103" t="s">
        <v>56</v>
      </c>
    </row>
    <row r="104" spans="1:15" x14ac:dyDescent="0.3">
      <c r="A104" t="s">
        <v>127</v>
      </c>
      <c r="B104" t="s">
        <v>135</v>
      </c>
      <c r="C104" t="s">
        <v>136</v>
      </c>
      <c r="D104">
        <v>38</v>
      </c>
      <c r="E104">
        <v>8</v>
      </c>
      <c r="F104" s="2">
        <v>1</v>
      </c>
      <c r="G104" s="30">
        <v>304</v>
      </c>
      <c r="H104" t="s">
        <v>9</v>
      </c>
      <c r="I104" s="2">
        <v>1</v>
      </c>
      <c r="J104" s="2">
        <v>0.8</v>
      </c>
      <c r="K104" s="2">
        <v>0.6</v>
      </c>
      <c r="L104" s="15"/>
    </row>
    <row r="105" spans="1:15" x14ac:dyDescent="0.3">
      <c r="A105" t="s">
        <v>127</v>
      </c>
      <c r="B105" t="s">
        <v>137</v>
      </c>
      <c r="C105" t="s">
        <v>138</v>
      </c>
      <c r="D105">
        <v>40</v>
      </c>
      <c r="E105">
        <v>6</v>
      </c>
      <c r="F105" s="2">
        <v>1</v>
      </c>
      <c r="G105" s="30">
        <v>240</v>
      </c>
      <c r="H105" s="13" t="s">
        <v>33</v>
      </c>
      <c r="I105" s="2">
        <v>1</v>
      </c>
      <c r="J105" s="2">
        <v>0.8</v>
      </c>
      <c r="K105" s="2">
        <v>0.6</v>
      </c>
      <c r="L105" s="15">
        <v>0.3</v>
      </c>
      <c r="M105" s="17">
        <v>1</v>
      </c>
      <c r="O105" t="s">
        <v>56</v>
      </c>
    </row>
    <row r="106" spans="1:15" x14ac:dyDescent="0.3">
      <c r="A106" t="s">
        <v>127</v>
      </c>
      <c r="B106" t="s">
        <v>139</v>
      </c>
      <c r="C106" t="s">
        <v>140</v>
      </c>
      <c r="D106">
        <v>40</v>
      </c>
      <c r="E106">
        <v>6</v>
      </c>
      <c r="F106" s="2">
        <v>1</v>
      </c>
      <c r="G106" s="30">
        <v>240</v>
      </c>
      <c r="H106" s="13" t="s">
        <v>33</v>
      </c>
      <c r="I106" s="2">
        <v>1</v>
      </c>
      <c r="J106" s="2">
        <v>0.8</v>
      </c>
      <c r="K106" s="2">
        <v>0.6</v>
      </c>
      <c r="L106" s="15">
        <v>0.3</v>
      </c>
      <c r="M106" s="17">
        <v>2</v>
      </c>
    </row>
    <row r="107" spans="1:15" x14ac:dyDescent="0.3">
      <c r="A107" t="s">
        <v>127</v>
      </c>
      <c r="B107" t="s">
        <v>141</v>
      </c>
      <c r="C107" t="s">
        <v>142</v>
      </c>
      <c r="D107">
        <v>40</v>
      </c>
      <c r="E107">
        <v>6</v>
      </c>
      <c r="F107" s="2">
        <v>1</v>
      </c>
      <c r="G107" s="30">
        <v>240</v>
      </c>
      <c r="H107" s="13" t="s">
        <v>33</v>
      </c>
      <c r="I107" s="2">
        <v>1</v>
      </c>
      <c r="J107" s="2">
        <v>0.8</v>
      </c>
      <c r="K107" s="2">
        <v>0.6</v>
      </c>
      <c r="L107" s="15">
        <v>0.3</v>
      </c>
      <c r="M107" s="17">
        <v>3</v>
      </c>
      <c r="O107" t="s">
        <v>56</v>
      </c>
    </row>
    <row r="108" spans="1:15" x14ac:dyDescent="0.3">
      <c r="A108" t="s">
        <v>127</v>
      </c>
      <c r="B108" t="s">
        <v>143</v>
      </c>
      <c r="C108" t="s">
        <v>144</v>
      </c>
      <c r="D108">
        <v>40</v>
      </c>
      <c r="E108">
        <v>12</v>
      </c>
      <c r="F108" s="2">
        <v>1</v>
      </c>
      <c r="G108" s="30">
        <v>480</v>
      </c>
      <c r="H108" s="10" t="s">
        <v>27</v>
      </c>
      <c r="I108" s="2">
        <v>0.75</v>
      </c>
      <c r="J108" s="2">
        <v>1.1000000000000001</v>
      </c>
      <c r="K108" s="2">
        <v>0.75</v>
      </c>
      <c r="L108" s="15"/>
      <c r="N108" s="6">
        <v>1</v>
      </c>
    </row>
    <row r="109" spans="1:15" x14ac:dyDescent="0.3">
      <c r="A109" t="s">
        <v>127</v>
      </c>
      <c r="B109" t="s">
        <v>143</v>
      </c>
      <c r="C109" t="s">
        <v>144</v>
      </c>
      <c r="D109">
        <v>40</v>
      </c>
      <c r="E109">
        <v>11</v>
      </c>
      <c r="F109" s="2">
        <v>1</v>
      </c>
      <c r="G109" s="30">
        <v>440</v>
      </c>
      <c r="H109" t="s">
        <v>9</v>
      </c>
      <c r="I109" s="2">
        <v>1</v>
      </c>
      <c r="J109" s="2">
        <v>0.8</v>
      </c>
      <c r="K109" s="2">
        <v>0.6</v>
      </c>
      <c r="L109" s="15"/>
    </row>
    <row r="110" spans="1:15" x14ac:dyDescent="0.3">
      <c r="A110" t="s">
        <v>127</v>
      </c>
      <c r="B110" t="s">
        <v>145</v>
      </c>
      <c r="C110" t="s">
        <v>146</v>
      </c>
      <c r="D110">
        <v>40</v>
      </c>
      <c r="E110">
        <v>6</v>
      </c>
      <c r="F110" s="2">
        <v>1</v>
      </c>
      <c r="G110" s="30">
        <v>240</v>
      </c>
      <c r="H110" s="13" t="s">
        <v>33</v>
      </c>
      <c r="I110" s="2">
        <v>1</v>
      </c>
      <c r="J110" s="2">
        <v>0.8</v>
      </c>
      <c r="K110" s="2">
        <v>0.6</v>
      </c>
      <c r="L110" s="15">
        <v>0.3</v>
      </c>
      <c r="M110" s="17">
        <v>1</v>
      </c>
      <c r="O110" t="s">
        <v>56</v>
      </c>
    </row>
    <row r="111" spans="1:15" x14ac:dyDescent="0.3">
      <c r="A111" t="s">
        <v>127</v>
      </c>
      <c r="B111" t="s">
        <v>147</v>
      </c>
      <c r="C111" t="s">
        <v>148</v>
      </c>
      <c r="D111">
        <v>38</v>
      </c>
      <c r="E111">
        <v>6</v>
      </c>
      <c r="F111" s="2">
        <v>1</v>
      </c>
      <c r="G111" s="30">
        <v>228</v>
      </c>
      <c r="H111" t="s">
        <v>9</v>
      </c>
      <c r="I111" s="2">
        <v>1</v>
      </c>
      <c r="J111" s="2">
        <v>0.8</v>
      </c>
      <c r="K111" s="2">
        <v>0.6</v>
      </c>
      <c r="L111" s="15"/>
    </row>
    <row r="112" spans="1:15" x14ac:dyDescent="0.3">
      <c r="A112" t="s">
        <v>127</v>
      </c>
      <c r="B112" t="s">
        <v>149</v>
      </c>
      <c r="C112" t="s">
        <v>150</v>
      </c>
      <c r="D112">
        <v>38</v>
      </c>
      <c r="E112">
        <v>5</v>
      </c>
      <c r="F112" s="2">
        <v>1</v>
      </c>
      <c r="G112" s="30">
        <v>190</v>
      </c>
      <c r="H112" s="13" t="s">
        <v>33</v>
      </c>
      <c r="I112" s="2">
        <v>1</v>
      </c>
      <c r="J112" s="2">
        <v>0.8</v>
      </c>
      <c r="K112" s="2">
        <v>0.6</v>
      </c>
      <c r="L112" s="15">
        <v>0.3</v>
      </c>
      <c r="M112" s="17">
        <v>1</v>
      </c>
    </row>
    <row r="113" spans="1:15" x14ac:dyDescent="0.3">
      <c r="A113" t="s">
        <v>127</v>
      </c>
      <c r="B113" t="s">
        <v>151</v>
      </c>
      <c r="C113" t="s">
        <v>152</v>
      </c>
      <c r="D113">
        <v>38</v>
      </c>
      <c r="E113">
        <v>6</v>
      </c>
      <c r="F113" s="2">
        <v>1</v>
      </c>
      <c r="G113" s="30">
        <v>228</v>
      </c>
      <c r="H113" t="s">
        <v>9</v>
      </c>
      <c r="I113" s="2">
        <v>1</v>
      </c>
      <c r="J113" s="2">
        <v>0.8</v>
      </c>
      <c r="K113" s="2">
        <v>0.6</v>
      </c>
      <c r="L113" s="15"/>
    </row>
    <row r="114" spans="1:15" x14ac:dyDescent="0.3">
      <c r="A114" t="s">
        <v>127</v>
      </c>
      <c r="B114" t="s">
        <v>153</v>
      </c>
      <c r="C114" t="s">
        <v>154</v>
      </c>
      <c r="D114">
        <v>38</v>
      </c>
      <c r="E114">
        <v>6</v>
      </c>
      <c r="F114" s="2">
        <v>1</v>
      </c>
      <c r="G114" s="30">
        <v>228</v>
      </c>
      <c r="H114" s="13" t="s">
        <v>33</v>
      </c>
      <c r="I114" s="2">
        <v>1</v>
      </c>
      <c r="J114" s="2">
        <v>0.8</v>
      </c>
      <c r="K114" s="2">
        <v>0.6</v>
      </c>
      <c r="L114" s="15">
        <v>0.3</v>
      </c>
      <c r="M114" s="17">
        <v>1</v>
      </c>
    </row>
    <row r="115" spans="1:15" x14ac:dyDescent="0.3">
      <c r="A115" t="s">
        <v>127</v>
      </c>
      <c r="B115" t="s">
        <v>155</v>
      </c>
      <c r="C115" t="s">
        <v>156</v>
      </c>
      <c r="D115">
        <v>45</v>
      </c>
      <c r="E115">
        <v>12</v>
      </c>
      <c r="F115" s="2">
        <v>1</v>
      </c>
      <c r="G115" s="30">
        <v>540</v>
      </c>
      <c r="H115" t="s">
        <v>9</v>
      </c>
      <c r="I115" s="2">
        <v>1</v>
      </c>
      <c r="J115" s="2">
        <v>1</v>
      </c>
      <c r="K115" s="2">
        <v>1</v>
      </c>
      <c r="L115" s="15"/>
    </row>
    <row r="116" spans="1:15" x14ac:dyDescent="0.3">
      <c r="A116" t="s">
        <v>127</v>
      </c>
      <c r="B116" t="s">
        <v>157</v>
      </c>
      <c r="C116" t="s">
        <v>158</v>
      </c>
      <c r="D116">
        <v>26</v>
      </c>
      <c r="E116">
        <v>15</v>
      </c>
      <c r="F116" s="2">
        <v>1</v>
      </c>
      <c r="G116" s="30">
        <v>390</v>
      </c>
      <c r="H116" s="13" t="s">
        <v>33</v>
      </c>
      <c r="I116" s="2">
        <v>1.25</v>
      </c>
      <c r="J116" s="2">
        <v>0.85</v>
      </c>
      <c r="K116" s="2">
        <v>0.65</v>
      </c>
      <c r="L116" s="15">
        <v>0.08</v>
      </c>
      <c r="M116" s="17">
        <v>3</v>
      </c>
      <c r="O116" t="s">
        <v>167</v>
      </c>
    </row>
    <row r="117" spans="1:15" x14ac:dyDescent="0.3">
      <c r="A117" t="s">
        <v>127</v>
      </c>
      <c r="B117" t="s">
        <v>159</v>
      </c>
      <c r="C117" t="s">
        <v>160</v>
      </c>
      <c r="D117">
        <v>30</v>
      </c>
      <c r="E117">
        <v>16</v>
      </c>
      <c r="F117" s="2">
        <v>1.1000000000000001</v>
      </c>
      <c r="G117" s="30">
        <v>528</v>
      </c>
      <c r="H117" s="13" t="s">
        <v>33</v>
      </c>
      <c r="I117" s="2">
        <v>1.35</v>
      </c>
      <c r="J117" s="2">
        <v>0.95</v>
      </c>
      <c r="K117" s="2">
        <v>0.7</v>
      </c>
      <c r="L117" s="15">
        <v>0.08</v>
      </c>
      <c r="M117" s="17">
        <v>3</v>
      </c>
      <c r="O117" t="s">
        <v>56</v>
      </c>
    </row>
    <row r="118" spans="1:15" x14ac:dyDescent="0.3">
      <c r="A118" t="s">
        <v>127</v>
      </c>
      <c r="B118" t="s">
        <v>161</v>
      </c>
      <c r="C118" t="s">
        <v>162</v>
      </c>
      <c r="D118">
        <v>38</v>
      </c>
      <c r="E118">
        <v>12</v>
      </c>
      <c r="F118" s="2">
        <v>1.1000000000000001</v>
      </c>
      <c r="G118" s="30">
        <v>501.6</v>
      </c>
      <c r="H118" s="13" t="s">
        <v>33</v>
      </c>
      <c r="I118" s="2">
        <v>1.1499999999999999</v>
      </c>
      <c r="J118" s="2">
        <v>0.8</v>
      </c>
      <c r="K118" s="2">
        <v>0.6</v>
      </c>
      <c r="L118" s="15">
        <v>0.08</v>
      </c>
      <c r="M118" s="17">
        <v>3</v>
      </c>
    </row>
    <row r="119" spans="1:15" x14ac:dyDescent="0.3">
      <c r="A119" t="s">
        <v>127</v>
      </c>
      <c r="B119" t="s">
        <v>163</v>
      </c>
      <c r="C119" t="s">
        <v>164</v>
      </c>
      <c r="D119">
        <v>30</v>
      </c>
      <c r="E119">
        <v>16</v>
      </c>
      <c r="F119" s="2">
        <v>1.1000000000000001</v>
      </c>
      <c r="G119" s="30">
        <v>528</v>
      </c>
      <c r="H119" s="10" t="s">
        <v>27</v>
      </c>
      <c r="I119" s="2">
        <v>0.75</v>
      </c>
      <c r="J119" s="2">
        <v>1.1000000000000001</v>
      </c>
      <c r="K119" s="2">
        <v>0.75</v>
      </c>
      <c r="L119" s="15"/>
      <c r="O119" t="s">
        <v>56</v>
      </c>
    </row>
    <row r="120" spans="1:15" x14ac:dyDescent="0.3">
      <c r="A120" t="s">
        <v>127</v>
      </c>
      <c r="B120" t="s">
        <v>163</v>
      </c>
      <c r="C120" t="s">
        <v>164</v>
      </c>
      <c r="D120">
        <v>30</v>
      </c>
      <c r="E120">
        <v>16</v>
      </c>
      <c r="F120" s="2">
        <v>1.1000000000000001</v>
      </c>
      <c r="G120" s="30">
        <v>528</v>
      </c>
      <c r="H120" s="13" t="s">
        <v>33</v>
      </c>
      <c r="I120" s="2">
        <v>1.35</v>
      </c>
      <c r="J120" s="2">
        <v>0.95</v>
      </c>
      <c r="K120" s="2">
        <v>0.7</v>
      </c>
      <c r="L120" s="15">
        <v>0.08</v>
      </c>
      <c r="M120" s="17">
        <v>3</v>
      </c>
      <c r="O120" t="s">
        <v>56</v>
      </c>
    </row>
    <row r="121" spans="1:15" x14ac:dyDescent="0.3">
      <c r="A121" t="s">
        <v>127</v>
      </c>
      <c r="B121" t="s">
        <v>165</v>
      </c>
      <c r="C121" t="s">
        <v>166</v>
      </c>
      <c r="D121">
        <v>40</v>
      </c>
      <c r="E121">
        <v>6</v>
      </c>
      <c r="F121" s="2">
        <v>1</v>
      </c>
      <c r="G121" s="30">
        <v>240</v>
      </c>
      <c r="H121" s="13" t="s">
        <v>33</v>
      </c>
      <c r="I121" s="2">
        <v>1</v>
      </c>
      <c r="J121" s="2">
        <v>0.8</v>
      </c>
      <c r="K121" s="2">
        <v>0.6</v>
      </c>
      <c r="L121" s="15">
        <v>0.3</v>
      </c>
      <c r="M121" s="17">
        <v>1</v>
      </c>
      <c r="O121" t="s">
        <v>56</v>
      </c>
    </row>
    <row r="122" spans="1:15" x14ac:dyDescent="0.3">
      <c r="A122" t="s">
        <v>127</v>
      </c>
      <c r="B122" t="s">
        <v>358</v>
      </c>
      <c r="C122" t="s">
        <v>357</v>
      </c>
      <c r="D122">
        <v>30</v>
      </c>
      <c r="E122">
        <v>15</v>
      </c>
      <c r="F122" s="2">
        <v>1</v>
      </c>
      <c r="G122" s="30">
        <f>Barrage[[#This Row],[Base Damage]]*Barrage[[#This Row],[Total Rounds]]*Barrage[[#This Row],[Coefficient]]</f>
        <v>450</v>
      </c>
      <c r="H122" s="13" t="s">
        <v>33</v>
      </c>
      <c r="I122" s="2">
        <v>1.25</v>
      </c>
      <c r="J122" s="2">
        <v>0.85</v>
      </c>
      <c r="K122" s="2">
        <v>0.65</v>
      </c>
      <c r="L122" s="23"/>
      <c r="M122" s="24"/>
    </row>
    <row r="123" spans="1:15" x14ac:dyDescent="0.3">
      <c r="A123" t="s">
        <v>127</v>
      </c>
      <c r="B123" t="s">
        <v>359</v>
      </c>
      <c r="C123" t="s">
        <v>357</v>
      </c>
      <c r="D123">
        <v>35</v>
      </c>
      <c r="E123">
        <v>15</v>
      </c>
      <c r="F123" s="2">
        <v>1</v>
      </c>
      <c r="G123" s="30">
        <f>Barrage[[#This Row],[Base Damage]]*Barrage[[#This Row],[Total Rounds]]*Barrage[[#This Row],[Coefficient]]</f>
        <v>525</v>
      </c>
      <c r="H123" s="13" t="s">
        <v>33</v>
      </c>
      <c r="I123" s="2">
        <v>1.25</v>
      </c>
      <c r="J123" s="2">
        <v>1</v>
      </c>
      <c r="K123" s="2">
        <v>0.8</v>
      </c>
      <c r="L123" s="23"/>
      <c r="M123" s="24"/>
    </row>
    <row r="124" spans="1:15" x14ac:dyDescent="0.3">
      <c r="A124" t="s">
        <v>127</v>
      </c>
      <c r="B124" t="s">
        <v>359</v>
      </c>
      <c r="C124" t="s">
        <v>357</v>
      </c>
      <c r="D124">
        <v>30</v>
      </c>
      <c r="E124">
        <v>8</v>
      </c>
      <c r="F124" s="2">
        <v>1</v>
      </c>
      <c r="G124" s="30">
        <f>Barrage[[#This Row],[Base Damage]]*Barrage[[#This Row],[Total Rounds]]*Barrage[[#This Row],[Coefficient]]</f>
        <v>240</v>
      </c>
      <c r="H124" s="10" t="s">
        <v>27</v>
      </c>
      <c r="I124" s="2">
        <v>0.75</v>
      </c>
      <c r="J124" s="2">
        <v>1.1000000000000001</v>
      </c>
      <c r="K124" s="2">
        <v>0.75</v>
      </c>
      <c r="L124" s="23"/>
      <c r="M124" s="24"/>
      <c r="O124" t="s">
        <v>360</v>
      </c>
    </row>
    <row r="125" spans="1:15" x14ac:dyDescent="0.3">
      <c r="A125" t="s">
        <v>127</v>
      </c>
      <c r="B125" t="s">
        <v>450</v>
      </c>
      <c r="C125" t="s">
        <v>565</v>
      </c>
      <c r="D125">
        <v>42</v>
      </c>
      <c r="E125">
        <v>6</v>
      </c>
      <c r="F125" s="2">
        <v>1</v>
      </c>
      <c r="G125" s="30">
        <f>Barrage[[#This Row],[Base Damage]]*Barrage[[#This Row],[Total Rounds]]*Barrage[[#This Row],[Coefficient]]</f>
        <v>252</v>
      </c>
      <c r="H125" s="10" t="s">
        <v>27</v>
      </c>
      <c r="I125" s="2">
        <v>0.85</v>
      </c>
      <c r="J125" s="2">
        <v>1.2</v>
      </c>
      <c r="K125" s="2">
        <v>0.85</v>
      </c>
      <c r="L125" s="32"/>
      <c r="M125" s="33"/>
    </row>
    <row r="126" spans="1:15" x14ac:dyDescent="0.3">
      <c r="A126" t="s">
        <v>127</v>
      </c>
      <c r="B126" s="36" t="s">
        <v>466</v>
      </c>
      <c r="C126" t="s">
        <v>467</v>
      </c>
      <c r="D126">
        <v>38</v>
      </c>
      <c r="E126">
        <v>6</v>
      </c>
      <c r="F126" s="2">
        <v>1</v>
      </c>
      <c r="G126" s="30">
        <f>Barrage[[#This Row],[Base Damage]]*Barrage[[#This Row],[Total Rounds]]*Barrage[[#This Row],[Coefficient]]</f>
        <v>228</v>
      </c>
      <c r="H126" t="s">
        <v>9</v>
      </c>
      <c r="I126">
        <v>100</v>
      </c>
      <c r="J126" s="2">
        <v>0.8</v>
      </c>
      <c r="K126" s="2">
        <v>0.6</v>
      </c>
      <c r="L126" s="15"/>
    </row>
    <row r="127" spans="1:15" x14ac:dyDescent="0.3">
      <c r="A127" t="s">
        <v>127</v>
      </c>
      <c r="B127" t="s">
        <v>468</v>
      </c>
      <c r="C127" t="s">
        <v>469</v>
      </c>
      <c r="D127">
        <v>40</v>
      </c>
      <c r="E127">
        <v>6</v>
      </c>
      <c r="F127" s="2">
        <v>1</v>
      </c>
      <c r="G127" s="30">
        <f>Barrage[[#This Row],[Base Damage]]*Barrage[[#This Row],[Total Rounds]]*Barrage[[#This Row],[Coefficient]]</f>
        <v>240</v>
      </c>
      <c r="H127" s="39" t="s">
        <v>470</v>
      </c>
      <c r="I127" s="2">
        <v>0.65</v>
      </c>
      <c r="J127" s="2">
        <v>1.25</v>
      </c>
      <c r="K127" s="2">
        <v>0.65</v>
      </c>
      <c r="L127" s="15"/>
      <c r="N127" s="6">
        <v>1</v>
      </c>
    </row>
    <row r="128" spans="1:15" x14ac:dyDescent="0.3">
      <c r="A128" t="s">
        <v>127</v>
      </c>
      <c r="B128" t="s">
        <v>521</v>
      </c>
      <c r="C128" t="s">
        <v>522</v>
      </c>
      <c r="D128">
        <v>35</v>
      </c>
      <c r="E128">
        <v>12</v>
      </c>
      <c r="F128" s="2">
        <v>1</v>
      </c>
      <c r="G128" s="30">
        <f>Barrage[[#This Row],[Base Damage]]*Barrage[[#This Row],[Total Rounds]]*Barrage[[#This Row],[Coefficient]]</f>
        <v>420</v>
      </c>
      <c r="H128" s="13" t="s">
        <v>33</v>
      </c>
      <c r="I128" s="2">
        <v>1.1000000000000001</v>
      </c>
      <c r="J128" s="2">
        <v>1.2</v>
      </c>
      <c r="K128" s="2">
        <v>1</v>
      </c>
      <c r="L128" s="41">
        <v>0.08</v>
      </c>
      <c r="M128" s="42">
        <v>3</v>
      </c>
    </row>
    <row r="129" spans="1:13" x14ac:dyDescent="0.3">
      <c r="A129" t="s">
        <v>168</v>
      </c>
      <c r="B129" t="s">
        <v>445</v>
      </c>
      <c r="C129" t="s">
        <v>446</v>
      </c>
      <c r="D129">
        <v>60</v>
      </c>
      <c r="E129">
        <v>6</v>
      </c>
      <c r="F129" s="2">
        <v>1</v>
      </c>
      <c r="G129" s="30">
        <v>360</v>
      </c>
      <c r="H129" t="s">
        <v>48</v>
      </c>
      <c r="I129" s="2">
        <v>0.8</v>
      </c>
      <c r="J129" s="2">
        <v>1</v>
      </c>
      <c r="K129" s="2">
        <v>1.3</v>
      </c>
      <c r="L129" s="15"/>
      <c r="M129" s="12"/>
    </row>
    <row r="130" spans="1:13" x14ac:dyDescent="0.3">
      <c r="A130" t="s">
        <v>168</v>
      </c>
      <c r="B130" t="s">
        <v>169</v>
      </c>
      <c r="C130" t="s">
        <v>170</v>
      </c>
      <c r="D130">
        <v>60</v>
      </c>
      <c r="E130">
        <v>9</v>
      </c>
      <c r="F130" s="2">
        <v>1</v>
      </c>
      <c r="G130" s="30">
        <v>540</v>
      </c>
      <c r="H130" t="s">
        <v>48</v>
      </c>
      <c r="I130" s="2">
        <v>0.8</v>
      </c>
      <c r="J130" s="2">
        <v>1</v>
      </c>
      <c r="K130" s="2">
        <v>1.3</v>
      </c>
      <c r="L130" s="15"/>
      <c r="M130" s="12"/>
    </row>
    <row r="131" spans="1:13" x14ac:dyDescent="0.3">
      <c r="A131" t="s">
        <v>168</v>
      </c>
      <c r="B131" t="s">
        <v>176</v>
      </c>
      <c r="C131" t="s">
        <v>171</v>
      </c>
      <c r="D131">
        <v>60</v>
      </c>
      <c r="E131">
        <v>9</v>
      </c>
      <c r="F131" s="2">
        <v>1</v>
      </c>
      <c r="G131" s="30">
        <v>540</v>
      </c>
      <c r="H131" t="s">
        <v>48</v>
      </c>
      <c r="I131" s="2">
        <v>0.8</v>
      </c>
      <c r="J131" s="2">
        <v>1</v>
      </c>
      <c r="K131" s="2">
        <v>1.3</v>
      </c>
      <c r="L131" s="15"/>
      <c r="M131" s="12"/>
    </row>
    <row r="132" spans="1:13" x14ac:dyDescent="0.3">
      <c r="A132" t="s">
        <v>168</v>
      </c>
      <c r="B132" t="s">
        <v>177</v>
      </c>
      <c r="C132" t="s">
        <v>172</v>
      </c>
      <c r="D132">
        <v>60</v>
      </c>
      <c r="E132">
        <v>6</v>
      </c>
      <c r="F132" s="2">
        <v>1</v>
      </c>
      <c r="G132" s="30">
        <v>360</v>
      </c>
      <c r="H132" t="s">
        <v>48</v>
      </c>
      <c r="I132" s="2">
        <v>0.8</v>
      </c>
      <c r="J132" s="2">
        <v>1</v>
      </c>
      <c r="K132" s="2">
        <v>1.3</v>
      </c>
      <c r="L132" s="15"/>
      <c r="M132" s="12"/>
    </row>
    <row r="133" spans="1:13" x14ac:dyDescent="0.3">
      <c r="A133" t="s">
        <v>168</v>
      </c>
      <c r="B133" t="s">
        <v>408</v>
      </c>
      <c r="C133" t="s">
        <v>409</v>
      </c>
      <c r="D133">
        <v>55</v>
      </c>
      <c r="E133">
        <v>6</v>
      </c>
      <c r="F133" s="2">
        <v>1</v>
      </c>
      <c r="G133" s="30">
        <f>55*6</f>
        <v>330</v>
      </c>
      <c r="H133" t="s">
        <v>48</v>
      </c>
      <c r="I133" s="2">
        <v>0.8</v>
      </c>
      <c r="J133" s="2">
        <v>1</v>
      </c>
      <c r="K133" s="2">
        <v>1.3</v>
      </c>
      <c r="L133" s="26"/>
      <c r="M133" s="28"/>
    </row>
    <row r="134" spans="1:13" x14ac:dyDescent="0.3">
      <c r="A134" t="s">
        <v>168</v>
      </c>
      <c r="B134" t="s">
        <v>178</v>
      </c>
      <c r="C134" t="s">
        <v>407</v>
      </c>
      <c r="D134">
        <v>60</v>
      </c>
      <c r="E134">
        <v>6</v>
      </c>
      <c r="F134" s="2">
        <v>1</v>
      </c>
      <c r="G134" s="30">
        <v>360</v>
      </c>
      <c r="H134" t="s">
        <v>48</v>
      </c>
      <c r="I134" s="2">
        <v>0.8</v>
      </c>
      <c r="J134" s="2">
        <v>1</v>
      </c>
      <c r="K134" s="2">
        <v>1.3</v>
      </c>
      <c r="L134" s="15"/>
      <c r="M134" s="12"/>
    </row>
    <row r="135" spans="1:13" x14ac:dyDescent="0.3">
      <c r="A135" t="s">
        <v>168</v>
      </c>
      <c r="B135" t="s">
        <v>442</v>
      </c>
      <c r="C135" t="s">
        <v>173</v>
      </c>
      <c r="D135">
        <v>60</v>
      </c>
      <c r="E135">
        <v>9</v>
      </c>
      <c r="F135" s="2">
        <v>1</v>
      </c>
      <c r="G135" s="30">
        <v>540</v>
      </c>
      <c r="H135" t="s">
        <v>48</v>
      </c>
      <c r="I135" s="2">
        <v>0.8</v>
      </c>
      <c r="J135" s="2">
        <v>1</v>
      </c>
      <c r="K135" s="2">
        <v>1.3</v>
      </c>
      <c r="L135" s="15"/>
      <c r="M135" s="12"/>
    </row>
    <row r="136" spans="1:13" x14ac:dyDescent="0.3">
      <c r="A136" t="s">
        <v>168</v>
      </c>
      <c r="B136" t="s">
        <v>179</v>
      </c>
      <c r="C136" t="s">
        <v>174</v>
      </c>
      <c r="D136">
        <v>150</v>
      </c>
      <c r="E136">
        <v>4</v>
      </c>
      <c r="F136" s="2">
        <v>1</v>
      </c>
      <c r="G136" s="30">
        <v>600</v>
      </c>
      <c r="H136" s="13" t="s">
        <v>33</v>
      </c>
      <c r="I136" s="2">
        <v>1.25</v>
      </c>
      <c r="J136" s="2">
        <v>0.85</v>
      </c>
      <c r="K136" s="2">
        <v>0.65</v>
      </c>
      <c r="L136" s="15">
        <v>0.08</v>
      </c>
      <c r="M136" s="12">
        <v>3</v>
      </c>
    </row>
    <row r="137" spans="1:13" x14ac:dyDescent="0.3">
      <c r="A137" t="s">
        <v>168</v>
      </c>
      <c r="B137" t="s">
        <v>456</v>
      </c>
      <c r="C137" t="s">
        <v>455</v>
      </c>
      <c r="D137">
        <v>48</v>
      </c>
      <c r="E137">
        <v>12</v>
      </c>
      <c r="F137" s="2">
        <v>1</v>
      </c>
      <c r="G137" s="30">
        <v>576</v>
      </c>
      <c r="H137" t="s">
        <v>48</v>
      </c>
      <c r="I137" s="2">
        <v>0.8</v>
      </c>
      <c r="J137" s="2">
        <v>1</v>
      </c>
      <c r="K137" s="2">
        <v>1.3</v>
      </c>
      <c r="L137" s="15"/>
      <c r="M137" s="12"/>
    </row>
    <row r="138" spans="1:13" x14ac:dyDescent="0.3">
      <c r="A138" t="s">
        <v>168</v>
      </c>
      <c r="B138" t="s">
        <v>361</v>
      </c>
      <c r="C138" t="s">
        <v>362</v>
      </c>
      <c r="D138">
        <v>55</v>
      </c>
      <c r="E138">
        <v>9</v>
      </c>
      <c r="F138" s="2">
        <v>1</v>
      </c>
      <c r="G138" s="30">
        <f>Barrage[[#This Row],[Base Damage]]*Barrage[[#This Row],[Total Rounds]]*Barrage[[#This Row],[Coefficient]]</f>
        <v>495</v>
      </c>
      <c r="H138" t="s">
        <v>48</v>
      </c>
      <c r="I138" s="2">
        <v>0.8</v>
      </c>
      <c r="J138" s="2">
        <v>1</v>
      </c>
      <c r="K138" s="2">
        <v>1.3</v>
      </c>
      <c r="L138" s="23"/>
      <c r="M138" s="25"/>
    </row>
    <row r="139" spans="1:13" x14ac:dyDescent="0.3">
      <c r="A139" t="s">
        <v>168</v>
      </c>
      <c r="B139" t="s">
        <v>439</v>
      </c>
      <c r="C139" t="s">
        <v>438</v>
      </c>
      <c r="D139">
        <v>60</v>
      </c>
      <c r="E139">
        <v>9</v>
      </c>
      <c r="F139" s="2">
        <v>1</v>
      </c>
      <c r="G139" s="30">
        <f>Barrage[[#This Row],[Base Damage]]*Barrage[[#This Row],[Total Rounds]]*Barrage[[#This Row],[Coefficient]]</f>
        <v>540</v>
      </c>
      <c r="H139" t="s">
        <v>48</v>
      </c>
      <c r="I139" s="2">
        <v>0.8</v>
      </c>
      <c r="J139" s="2">
        <v>1</v>
      </c>
      <c r="K139" s="2">
        <v>1.3</v>
      </c>
      <c r="L139" s="15"/>
    </row>
    <row r="140" spans="1:13" x14ac:dyDescent="0.3">
      <c r="A140" t="s">
        <v>168</v>
      </c>
      <c r="B140" t="s">
        <v>440</v>
      </c>
      <c r="C140" t="s">
        <v>441</v>
      </c>
      <c r="D140">
        <v>60</v>
      </c>
      <c r="E140">
        <v>9</v>
      </c>
      <c r="F140" s="2">
        <v>1</v>
      </c>
      <c r="G140" s="30">
        <f>Barrage[[#This Row],[Base Damage]]*Barrage[[#This Row],[Total Rounds]]*Barrage[[#This Row],[Coefficient]]</f>
        <v>540</v>
      </c>
      <c r="H140" t="s">
        <v>48</v>
      </c>
      <c r="I140" s="2">
        <v>0.8</v>
      </c>
      <c r="J140" s="2">
        <v>1</v>
      </c>
      <c r="K140" s="2">
        <v>1.3</v>
      </c>
      <c r="L140" s="15"/>
    </row>
    <row r="141" spans="1:13" x14ac:dyDescent="0.3">
      <c r="A141" t="s">
        <v>168</v>
      </c>
      <c r="B141" t="s">
        <v>443</v>
      </c>
      <c r="C141" t="s">
        <v>444</v>
      </c>
      <c r="D141">
        <v>60</v>
      </c>
      <c r="E141">
        <v>6</v>
      </c>
      <c r="F141" s="2">
        <v>1</v>
      </c>
      <c r="G141" s="30">
        <f>Barrage[[#This Row],[Base Damage]]*Barrage[[#This Row],[Total Rounds]]*Barrage[[#This Row],[Coefficient]]</f>
        <v>360</v>
      </c>
      <c r="H141" t="s">
        <v>48</v>
      </c>
      <c r="I141" s="2">
        <v>0.8</v>
      </c>
      <c r="J141" s="2">
        <v>1</v>
      </c>
      <c r="K141" s="2">
        <v>1.3</v>
      </c>
      <c r="L141" s="15"/>
    </row>
    <row r="142" spans="1:13" x14ac:dyDescent="0.3">
      <c r="A142" t="s">
        <v>168</v>
      </c>
      <c r="B142" t="s">
        <v>484</v>
      </c>
      <c r="C142" t="s">
        <v>485</v>
      </c>
      <c r="D142">
        <v>60</v>
      </c>
      <c r="E142">
        <v>6</v>
      </c>
      <c r="F142" s="2">
        <v>1</v>
      </c>
      <c r="G142" s="30">
        <f>Barrage[[#This Row],[Base Damage]]*Barrage[[#This Row],[Total Rounds]]*Barrage[[#This Row],[Coefficient]]</f>
        <v>360</v>
      </c>
      <c r="H142" t="s">
        <v>48</v>
      </c>
      <c r="I142" s="2">
        <v>0.8</v>
      </c>
      <c r="J142" s="2">
        <v>1</v>
      </c>
      <c r="K142" s="2">
        <v>1.3</v>
      </c>
      <c r="L142" s="15"/>
    </row>
  </sheetData>
  <conditionalFormatting sqref="G2:G6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:G10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1:G12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:G14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90"/>
  <sheetViews>
    <sheetView tabSelected="1" topLeftCell="A10" workbookViewId="0">
      <selection activeCell="A26" sqref="A26:K26"/>
    </sheetView>
  </sheetViews>
  <sheetFormatPr defaultRowHeight="14.4" x14ac:dyDescent="0.3"/>
  <cols>
    <col min="1" max="1" width="7" customWidth="1"/>
    <col min="2" max="2" width="34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32.77734375" customWidth="1"/>
  </cols>
  <sheetData>
    <row r="1" spans="1:15" ht="16.05" customHeight="1" x14ac:dyDescent="0.3">
      <c r="A1" t="s">
        <v>180</v>
      </c>
      <c r="B1" s="1" t="s">
        <v>189</v>
      </c>
      <c r="C1" t="s">
        <v>190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49</v>
      </c>
    </row>
    <row r="2" spans="1:15" x14ac:dyDescent="0.3">
      <c r="A2" t="s">
        <v>2</v>
      </c>
      <c r="B2" t="s">
        <v>192</v>
      </c>
      <c r="C2" t="s">
        <v>191</v>
      </c>
      <c r="D2">
        <v>20</v>
      </c>
      <c r="E2">
        <v>30</v>
      </c>
      <c r="F2" s="2">
        <v>1</v>
      </c>
      <c r="G2" s="30">
        <f>Barrage4[[#This Row],[Coefficient]]*Barrage4[[#This Row],[Total Rounds]]*Barrage4[[#This Row],[Base Damage]]</f>
        <v>600</v>
      </c>
      <c r="H2" s="13" t="s">
        <v>33</v>
      </c>
      <c r="I2" s="2">
        <v>1.2</v>
      </c>
      <c r="J2" s="2">
        <v>0.6</v>
      </c>
      <c r="K2" s="2">
        <v>0.6</v>
      </c>
      <c r="L2" s="15">
        <v>0.01</v>
      </c>
      <c r="M2" s="17">
        <v>1</v>
      </c>
    </row>
    <row r="3" spans="1:15" x14ac:dyDescent="0.3">
      <c r="A3" t="s">
        <v>2</v>
      </c>
      <c r="B3" t="s">
        <v>192</v>
      </c>
      <c r="C3" t="s">
        <v>191</v>
      </c>
      <c r="D3">
        <v>156</v>
      </c>
      <c r="E3">
        <v>6</v>
      </c>
      <c r="F3" s="2">
        <v>1</v>
      </c>
      <c r="G3" s="30">
        <f>Barrage4[[#This Row],[Coefficient]]*Barrage4[[#This Row],[Total Rounds]]*Barrage4[[#This Row],[Base Damage]]</f>
        <v>936</v>
      </c>
      <c r="H3" s="9" t="s">
        <v>48</v>
      </c>
      <c r="I3" s="2">
        <v>0.8</v>
      </c>
      <c r="J3" s="2">
        <v>1</v>
      </c>
      <c r="K3" s="2">
        <v>1.3</v>
      </c>
      <c r="L3" s="15"/>
    </row>
    <row r="4" spans="1:15" ht="14.4" customHeight="1" x14ac:dyDescent="0.3">
      <c r="A4" s="1" t="s">
        <v>2</v>
      </c>
      <c r="B4" t="s">
        <v>195</v>
      </c>
      <c r="C4" s="3" t="s">
        <v>193</v>
      </c>
      <c r="D4">
        <v>24</v>
      </c>
      <c r="E4">
        <v>30</v>
      </c>
      <c r="F4" s="2">
        <v>1</v>
      </c>
      <c r="G4" s="30">
        <f>Barrage4[[#This Row],[Coefficient]]*Barrage4[[#This Row],[Total Rounds]]*Barrage4[[#This Row],[Base Damage]]</f>
        <v>720</v>
      </c>
      <c r="H4" s="10" t="s">
        <v>27</v>
      </c>
      <c r="I4" s="2">
        <v>0.9</v>
      </c>
      <c r="J4" s="2">
        <v>0.7</v>
      </c>
      <c r="K4" s="2">
        <v>0.4</v>
      </c>
      <c r="L4" s="15"/>
      <c r="N4" s="6">
        <v>1</v>
      </c>
    </row>
    <row r="5" spans="1:15" x14ac:dyDescent="0.3">
      <c r="A5" t="s">
        <v>2</v>
      </c>
      <c r="B5" t="s">
        <v>195</v>
      </c>
      <c r="C5" s="3" t="s">
        <v>193</v>
      </c>
      <c r="D5">
        <v>156</v>
      </c>
      <c r="E5">
        <v>5</v>
      </c>
      <c r="F5" s="2">
        <v>1</v>
      </c>
      <c r="G5" s="30">
        <f>Barrage4[[#This Row],[Coefficient]]*Barrage4[[#This Row],[Total Rounds]]*Barrage4[[#This Row],[Base Damage]]</f>
        <v>780</v>
      </c>
      <c r="H5" s="9" t="s">
        <v>48</v>
      </c>
      <c r="I5" s="2">
        <v>0.8</v>
      </c>
      <c r="J5" s="2">
        <v>1</v>
      </c>
      <c r="K5" s="2">
        <v>1.3</v>
      </c>
      <c r="L5" s="15"/>
    </row>
    <row r="6" spans="1:15" x14ac:dyDescent="0.3">
      <c r="A6" t="s">
        <v>2</v>
      </c>
      <c r="B6" t="s">
        <v>196</v>
      </c>
      <c r="C6" t="s">
        <v>194</v>
      </c>
      <c r="D6">
        <v>28</v>
      </c>
      <c r="E6">
        <v>35</v>
      </c>
      <c r="F6" s="2">
        <v>1</v>
      </c>
      <c r="G6" s="30">
        <f>Barrage4[[#This Row],[Coefficient]]*Barrage4[[#This Row],[Total Rounds]]*Barrage4[[#This Row],[Base Damage]]</f>
        <v>980</v>
      </c>
      <c r="H6" s="10" t="s">
        <v>27</v>
      </c>
      <c r="I6" s="2">
        <v>0.95</v>
      </c>
      <c r="J6" s="2">
        <v>0.75</v>
      </c>
      <c r="K6" s="2">
        <v>0.45</v>
      </c>
      <c r="L6" s="15"/>
      <c r="N6" s="6">
        <v>1</v>
      </c>
    </row>
    <row r="7" spans="1:15" ht="14.4" customHeight="1" x14ac:dyDescent="0.3">
      <c r="A7" t="s">
        <v>2</v>
      </c>
      <c r="B7" t="s">
        <v>196</v>
      </c>
      <c r="C7" t="s">
        <v>194</v>
      </c>
      <c r="D7">
        <v>156</v>
      </c>
      <c r="E7">
        <v>5</v>
      </c>
      <c r="F7" s="2">
        <v>1</v>
      </c>
      <c r="G7" s="30">
        <f>Barrage4[[#This Row],[Coefficient]]*Barrage4[[#This Row],[Total Rounds]]*Barrage4[[#This Row],[Base Damage]]</f>
        <v>780</v>
      </c>
      <c r="H7" s="9" t="s">
        <v>48</v>
      </c>
      <c r="I7" s="2">
        <v>0.8</v>
      </c>
      <c r="J7" s="2">
        <v>1</v>
      </c>
      <c r="K7" s="2">
        <v>1.3</v>
      </c>
      <c r="L7" s="15"/>
    </row>
    <row r="8" spans="1:15" x14ac:dyDescent="0.3">
      <c r="A8" t="s">
        <v>2</v>
      </c>
      <c r="B8" t="s">
        <v>197</v>
      </c>
      <c r="C8" t="s">
        <v>198</v>
      </c>
      <c r="D8">
        <v>32</v>
      </c>
      <c r="E8">
        <v>22</v>
      </c>
      <c r="F8" s="2">
        <v>1</v>
      </c>
      <c r="G8" s="30">
        <f>Barrage4[[#This Row],[Coefficient]]*Barrage4[[#This Row],[Total Rounds]]*Barrage4[[#This Row],[Base Damage]]</f>
        <v>704</v>
      </c>
      <c r="H8" s="10" t="s">
        <v>27</v>
      </c>
      <c r="I8" s="2">
        <v>1.1000000000000001</v>
      </c>
      <c r="J8" s="2">
        <v>0.9</v>
      </c>
      <c r="K8" s="2">
        <v>0.6</v>
      </c>
      <c r="L8" s="15"/>
      <c r="N8" s="6">
        <v>1</v>
      </c>
    </row>
    <row r="9" spans="1:15" x14ac:dyDescent="0.3">
      <c r="A9" t="s">
        <v>2</v>
      </c>
      <c r="B9" t="s">
        <v>197</v>
      </c>
      <c r="C9" t="s">
        <v>198</v>
      </c>
      <c r="D9">
        <v>145</v>
      </c>
      <c r="E9">
        <v>4</v>
      </c>
      <c r="F9" s="2">
        <v>1</v>
      </c>
      <c r="G9" s="30">
        <f>Barrage4[[#This Row],[Coefficient]]*Barrage4[[#This Row],[Total Rounds]]*Barrage4[[#This Row],[Base Damage]]</f>
        <v>580</v>
      </c>
      <c r="H9" s="9" t="s">
        <v>48</v>
      </c>
      <c r="I9" s="2">
        <v>0.8</v>
      </c>
      <c r="J9" s="2">
        <v>1</v>
      </c>
      <c r="K9" s="2">
        <v>1.3</v>
      </c>
      <c r="L9" s="15"/>
    </row>
    <row r="10" spans="1:15" x14ac:dyDescent="0.3">
      <c r="A10" t="s">
        <v>2</v>
      </c>
      <c r="B10" t="s">
        <v>199</v>
      </c>
      <c r="C10" t="s">
        <v>31</v>
      </c>
      <c r="D10">
        <v>130</v>
      </c>
      <c r="E10">
        <v>3</v>
      </c>
      <c r="F10" s="2">
        <v>1</v>
      </c>
      <c r="G10" s="30">
        <f>Barrage4[[#This Row],[Coefficient]]*Barrage4[[#This Row],[Total Rounds]]*Barrage4[[#This Row],[Base Damage]]</f>
        <v>390</v>
      </c>
      <c r="H10" s="9" t="s">
        <v>48</v>
      </c>
      <c r="I10" s="2">
        <v>0.8</v>
      </c>
      <c r="J10" s="2">
        <v>1</v>
      </c>
      <c r="K10" s="2">
        <v>1.3</v>
      </c>
      <c r="L10" s="15"/>
      <c r="O10" t="s">
        <v>50</v>
      </c>
    </row>
    <row r="11" spans="1:15" x14ac:dyDescent="0.3">
      <c r="A11" t="s">
        <v>2</v>
      </c>
      <c r="B11" t="s">
        <v>201</v>
      </c>
      <c r="C11" t="s">
        <v>200</v>
      </c>
      <c r="D11">
        <v>20</v>
      </c>
      <c r="E11">
        <v>32</v>
      </c>
      <c r="F11" s="2">
        <v>1</v>
      </c>
      <c r="G11" s="30">
        <f>Barrage4[[#This Row],[Coefficient]]*Barrage4[[#This Row],[Total Rounds]]*Barrage4[[#This Row],[Base Damage]]</f>
        <v>640</v>
      </c>
      <c r="H11" s="9" t="s">
        <v>9</v>
      </c>
      <c r="I11" s="2">
        <v>1</v>
      </c>
      <c r="J11" s="2">
        <v>0.7</v>
      </c>
      <c r="K11" s="2">
        <v>0.3</v>
      </c>
      <c r="L11" s="15"/>
    </row>
    <row r="12" spans="1:15" x14ac:dyDescent="0.3">
      <c r="A12" t="s">
        <v>2</v>
      </c>
      <c r="B12" t="s">
        <v>201</v>
      </c>
      <c r="C12" t="s">
        <v>200</v>
      </c>
      <c r="D12">
        <v>23</v>
      </c>
      <c r="E12">
        <v>24</v>
      </c>
      <c r="F12" s="2">
        <v>1</v>
      </c>
      <c r="G12" s="30">
        <f>Barrage4[[#This Row],[Coefficient]]*Barrage4[[#This Row],[Total Rounds]]*Barrage4[[#This Row],[Base Damage]]</f>
        <v>552</v>
      </c>
      <c r="H12" s="10" t="s">
        <v>27</v>
      </c>
      <c r="I12" s="2">
        <v>1</v>
      </c>
      <c r="J12" s="2">
        <v>0.8</v>
      </c>
      <c r="K12" s="2">
        <v>0.6</v>
      </c>
      <c r="L12" s="15"/>
      <c r="N12" s="6">
        <v>1</v>
      </c>
    </row>
    <row r="13" spans="1:15" x14ac:dyDescent="0.3">
      <c r="A13" t="s">
        <v>2</v>
      </c>
      <c r="B13" t="s">
        <v>203</v>
      </c>
      <c r="C13" t="s">
        <v>202</v>
      </c>
      <c r="D13">
        <v>56</v>
      </c>
      <c r="E13">
        <v>5</v>
      </c>
      <c r="F13" s="2">
        <v>1.18</v>
      </c>
      <c r="G13" s="30">
        <f>Barrage4[[#This Row],[Coefficient]]*Barrage4[[#This Row],[Total Rounds]]*Barrage4[[#This Row],[Base Damage]]</f>
        <v>330.4</v>
      </c>
      <c r="H13" s="13" t="s">
        <v>33</v>
      </c>
      <c r="I13" s="2">
        <v>1</v>
      </c>
      <c r="J13" s="2">
        <v>1</v>
      </c>
      <c r="K13" s="2">
        <v>1</v>
      </c>
      <c r="L13" s="15">
        <v>1</v>
      </c>
      <c r="M13" s="17">
        <v>1</v>
      </c>
      <c r="O13" t="s">
        <v>204</v>
      </c>
    </row>
    <row r="14" spans="1:15" x14ac:dyDescent="0.3">
      <c r="A14" t="s">
        <v>2</v>
      </c>
      <c r="B14" t="s">
        <v>352</v>
      </c>
      <c r="C14" t="s">
        <v>353</v>
      </c>
      <c r="D14">
        <v>10</v>
      </c>
      <c r="E14">
        <v>14</v>
      </c>
      <c r="F14" s="2">
        <v>1.25</v>
      </c>
      <c r="G14" s="30">
        <f>Barrage4[[#This Row],[Coefficient]]*Barrage4[[#This Row],[Total Rounds]]*Barrage4[[#This Row],[Base Damage]]</f>
        <v>175</v>
      </c>
      <c r="H14" s="9" t="s">
        <v>9</v>
      </c>
      <c r="I14" s="2">
        <v>1</v>
      </c>
      <c r="J14" s="2">
        <v>0.75</v>
      </c>
      <c r="K14" s="2">
        <v>0.4</v>
      </c>
      <c r="L14" s="15"/>
    </row>
    <row r="15" spans="1:15" x14ac:dyDescent="0.3">
      <c r="A15" t="s">
        <v>2</v>
      </c>
      <c r="B15" t="s">
        <v>352</v>
      </c>
      <c r="C15" t="s">
        <v>353</v>
      </c>
      <c r="D15">
        <v>104</v>
      </c>
      <c r="E15">
        <v>7</v>
      </c>
      <c r="F15" s="2">
        <v>1</v>
      </c>
      <c r="G15" s="30">
        <f>Barrage4[[#This Row],[Coefficient]]*Barrage4[[#This Row],[Total Rounds]]*Barrage4[[#This Row],[Base Damage]]</f>
        <v>728</v>
      </c>
      <c r="H15" s="9" t="s">
        <v>48</v>
      </c>
      <c r="I15" s="2">
        <v>0.8</v>
      </c>
      <c r="J15" s="2">
        <v>1</v>
      </c>
      <c r="K15" s="2">
        <v>1.3</v>
      </c>
      <c r="L15" s="15"/>
    </row>
    <row r="16" spans="1:15" x14ac:dyDescent="0.3">
      <c r="A16" t="s">
        <v>2</v>
      </c>
      <c r="B16" t="s">
        <v>370</v>
      </c>
      <c r="C16" t="s">
        <v>367</v>
      </c>
      <c r="D16">
        <v>72</v>
      </c>
      <c r="E16">
        <v>6</v>
      </c>
      <c r="F16" s="2">
        <v>1</v>
      </c>
      <c r="G16" s="30">
        <f>Barrage4[[#This Row],[Coefficient]]*Barrage4[[#This Row],[Total Rounds]]*Barrage4[[#This Row],[Base Damage]]</f>
        <v>432</v>
      </c>
      <c r="H16" s="9" t="s">
        <v>48</v>
      </c>
      <c r="I16" s="2">
        <v>0.8</v>
      </c>
      <c r="J16" s="2">
        <v>1</v>
      </c>
      <c r="K16" s="2">
        <v>1.3</v>
      </c>
      <c r="L16" s="26"/>
      <c r="M16" s="27"/>
    </row>
    <row r="17" spans="1:15" x14ac:dyDescent="0.3">
      <c r="A17" t="s">
        <v>2</v>
      </c>
      <c r="B17" t="s">
        <v>383</v>
      </c>
      <c r="C17" t="s">
        <v>384</v>
      </c>
      <c r="D17">
        <v>104</v>
      </c>
      <c r="E17">
        <v>6</v>
      </c>
      <c r="F17" s="2">
        <v>1</v>
      </c>
      <c r="G17" s="30">
        <f>Barrage4[[#This Row],[Coefficient]]*Barrage4[[#This Row],[Total Rounds]]*Barrage4[[#This Row],[Base Damage]]</f>
        <v>624</v>
      </c>
      <c r="H17" s="9" t="s">
        <v>48</v>
      </c>
      <c r="I17" s="2">
        <v>0.8</v>
      </c>
      <c r="J17" s="2">
        <v>1</v>
      </c>
      <c r="K17" s="2">
        <v>1.3</v>
      </c>
      <c r="L17" s="26"/>
      <c r="M17" s="27"/>
    </row>
    <row r="18" spans="1:15" x14ac:dyDescent="0.3">
      <c r="A18" t="s">
        <v>2</v>
      </c>
      <c r="B18" t="s">
        <v>411</v>
      </c>
      <c r="C18" t="s">
        <v>412</v>
      </c>
      <c r="D18">
        <v>24</v>
      </c>
      <c r="E18">
        <v>18</v>
      </c>
      <c r="F18" s="2">
        <v>1</v>
      </c>
      <c r="G18" s="30">
        <f>Barrage4[[#This Row],[Coefficient]]*Barrage4[[#This Row],[Total Rounds]]*Barrage4[[#This Row],[Base Damage]]</f>
        <v>432</v>
      </c>
      <c r="H18" s="9" t="s">
        <v>9</v>
      </c>
      <c r="I18" s="2">
        <v>0.9</v>
      </c>
      <c r="J18" s="2">
        <v>0.7</v>
      </c>
      <c r="K18" s="2">
        <v>0.4</v>
      </c>
      <c r="L18" s="26"/>
      <c r="M18" s="27"/>
    </row>
    <row r="19" spans="1:15" x14ac:dyDescent="0.3">
      <c r="A19" t="s">
        <v>2</v>
      </c>
      <c r="B19" t="s">
        <v>413</v>
      </c>
      <c r="C19" t="s">
        <v>414</v>
      </c>
      <c r="D19">
        <v>36</v>
      </c>
      <c r="E19">
        <v>30</v>
      </c>
      <c r="F19" s="2">
        <v>1</v>
      </c>
      <c r="G19" s="30">
        <f>Barrage4[[#This Row],[Coefficient]]*Barrage4[[#This Row],[Total Rounds]]*Barrage4[[#This Row],[Base Damage]]</f>
        <v>1080</v>
      </c>
      <c r="H19" s="10" t="s">
        <v>27</v>
      </c>
      <c r="I19" s="2">
        <v>1.2</v>
      </c>
      <c r="J19" s="2">
        <v>0.9</v>
      </c>
      <c r="K19" s="2">
        <v>0.6</v>
      </c>
      <c r="L19" s="26"/>
      <c r="M19" s="27"/>
      <c r="N19" s="6">
        <v>1</v>
      </c>
    </row>
    <row r="20" spans="1:15" x14ac:dyDescent="0.3">
      <c r="A20" t="s">
        <v>2</v>
      </c>
      <c r="B20" t="s">
        <v>486</v>
      </c>
      <c r="C20" t="s">
        <v>482</v>
      </c>
      <c r="D20">
        <v>134</v>
      </c>
      <c r="E20">
        <v>6</v>
      </c>
      <c r="F20" s="2">
        <v>1</v>
      </c>
      <c r="G20" s="30">
        <f>Barrage4[[#This Row],[Coefficient]]*Barrage4[[#This Row],[Total Rounds]]*Barrage4[[#This Row],[Base Damage]]</f>
        <v>804</v>
      </c>
      <c r="H20" t="s">
        <v>48</v>
      </c>
      <c r="I20" s="2">
        <v>0.8</v>
      </c>
      <c r="J20" s="2">
        <v>1</v>
      </c>
      <c r="K20" s="2">
        <v>1.3</v>
      </c>
      <c r="L20" s="15"/>
    </row>
    <row r="21" spans="1:15" x14ac:dyDescent="0.3">
      <c r="A21" t="s">
        <v>2</v>
      </c>
      <c r="B21" t="s">
        <v>487</v>
      </c>
      <c r="C21" t="s">
        <v>58</v>
      </c>
      <c r="D21">
        <v>18</v>
      </c>
      <c r="E21">
        <v>20</v>
      </c>
      <c r="F21" s="2">
        <v>1.25</v>
      </c>
      <c r="G21" s="30">
        <f>Barrage4[[#This Row],[Coefficient]]*Barrage4[[#This Row],[Total Rounds]]*Barrage4[[#This Row],[Base Damage]]</f>
        <v>450</v>
      </c>
      <c r="H21" t="s">
        <v>9</v>
      </c>
      <c r="I21" s="2">
        <v>1.3</v>
      </c>
      <c r="J21" s="2">
        <v>0.9</v>
      </c>
      <c r="K21" s="2">
        <v>0.6</v>
      </c>
      <c r="L21" s="15"/>
      <c r="M21" s="12"/>
      <c r="N21" s="12"/>
      <c r="O21" t="s">
        <v>483</v>
      </c>
    </row>
    <row r="22" spans="1:15" x14ac:dyDescent="0.3">
      <c r="A22" t="s">
        <v>2</v>
      </c>
      <c r="B22" t="s">
        <v>520</v>
      </c>
      <c r="C22" t="s">
        <v>499</v>
      </c>
      <c r="D22">
        <v>220</v>
      </c>
      <c r="E22">
        <v>6</v>
      </c>
      <c r="F22" s="2">
        <v>1</v>
      </c>
      <c r="G22" s="30">
        <f>Barrage4[[#This Row],[Coefficient]]*Barrage4[[#This Row],[Total Rounds]]*Barrage4[[#This Row],[Base Damage]]</f>
        <v>1320</v>
      </c>
      <c r="H22" t="s">
        <v>48</v>
      </c>
      <c r="I22" s="2">
        <v>0.8</v>
      </c>
      <c r="J22" s="2">
        <v>0.9</v>
      </c>
      <c r="K22" s="2">
        <v>1.1000000000000001</v>
      </c>
      <c r="L22" s="15"/>
      <c r="M22" s="12"/>
      <c r="N22" s="17"/>
      <c r="O22" t="s">
        <v>500</v>
      </c>
    </row>
    <row r="23" spans="1:15" x14ac:dyDescent="0.3">
      <c r="A23" t="s">
        <v>2</v>
      </c>
      <c r="B23" t="s">
        <v>517</v>
      </c>
      <c r="C23" t="s">
        <v>501</v>
      </c>
      <c r="D23">
        <v>24</v>
      </c>
      <c r="E23">
        <v>30</v>
      </c>
      <c r="F23" s="2">
        <v>1</v>
      </c>
      <c r="G23" s="30">
        <f>Barrage4[[#This Row],[Coefficient]]*Barrage4[[#This Row],[Total Rounds]]*Barrage4[[#This Row],[Base Damage]]</f>
        <v>720</v>
      </c>
      <c r="H23" s="10" t="s">
        <v>27</v>
      </c>
      <c r="I23" s="2">
        <v>0.9</v>
      </c>
      <c r="J23" s="2">
        <v>0.7</v>
      </c>
      <c r="K23" s="2">
        <v>0.4</v>
      </c>
      <c r="L23" s="15"/>
      <c r="M23" s="12"/>
      <c r="N23" s="6">
        <v>1</v>
      </c>
    </row>
    <row r="24" spans="1:15" x14ac:dyDescent="0.3">
      <c r="A24" t="s">
        <v>2</v>
      </c>
      <c r="B24" t="s">
        <v>518</v>
      </c>
      <c r="C24" t="s">
        <v>501</v>
      </c>
      <c r="D24">
        <v>24</v>
      </c>
      <c r="E24">
        <v>24</v>
      </c>
      <c r="F24" s="2">
        <v>1</v>
      </c>
      <c r="G24" s="30">
        <f>Barrage4[[#This Row],[Coefficient]]*Barrage4[[#This Row],[Total Rounds]]*Barrage4[[#This Row],[Base Damage]]</f>
        <v>576</v>
      </c>
      <c r="H24" s="13" t="s">
        <v>33</v>
      </c>
      <c r="I24" s="2">
        <v>1.2</v>
      </c>
      <c r="J24" s="2">
        <v>0.6</v>
      </c>
      <c r="K24" s="2">
        <v>0.6</v>
      </c>
      <c r="L24" s="15">
        <v>0.01</v>
      </c>
      <c r="M24" s="12">
        <v>1</v>
      </c>
      <c r="N24" s="17"/>
    </row>
    <row r="25" spans="1:15" x14ac:dyDescent="0.3">
      <c r="A25" t="s">
        <v>2</v>
      </c>
      <c r="B25" t="s">
        <v>558</v>
      </c>
      <c r="C25" t="s">
        <v>541</v>
      </c>
      <c r="D25">
        <v>24</v>
      </c>
      <c r="E25">
        <v>6</v>
      </c>
      <c r="F25" s="2">
        <v>1.25</v>
      </c>
      <c r="G25" s="30">
        <f>Barrage4[[#This Row],[Coefficient]]*Barrage4[[#This Row],[Total Rounds]]*Barrage4[[#This Row],[Base Damage]]</f>
        <v>180</v>
      </c>
      <c r="H25" t="s">
        <v>9</v>
      </c>
      <c r="I25" s="2">
        <v>1</v>
      </c>
      <c r="J25" s="2">
        <v>0.5</v>
      </c>
      <c r="K25" s="2">
        <v>0.2</v>
      </c>
      <c r="L25" s="15"/>
      <c r="M25" s="12"/>
      <c r="N25" s="17"/>
    </row>
    <row r="26" spans="1:15" x14ac:dyDescent="0.3">
      <c r="A26" t="s">
        <v>2</v>
      </c>
      <c r="B26" t="s">
        <v>569</v>
      </c>
      <c r="C26" t="s">
        <v>568</v>
      </c>
      <c r="D26">
        <v>84</v>
      </c>
      <c r="E26">
        <v>1</v>
      </c>
      <c r="F26" s="2">
        <v>1</v>
      </c>
      <c r="G26" s="30">
        <f>Barrage4[[#This Row],[Coefficient]]*Barrage4[[#This Row],[Total Rounds]]*Barrage4[[#This Row],[Base Damage]]</f>
        <v>84</v>
      </c>
      <c r="H26" s="9" t="s">
        <v>9</v>
      </c>
      <c r="I26" s="2">
        <v>1</v>
      </c>
      <c r="J26" s="2">
        <v>0.5</v>
      </c>
      <c r="K26" s="2">
        <v>0.2</v>
      </c>
      <c r="L26" s="46"/>
      <c r="M26" s="48"/>
      <c r="N26" s="17"/>
    </row>
    <row r="27" spans="1:15" x14ac:dyDescent="0.3">
      <c r="A27" t="s">
        <v>75</v>
      </c>
      <c r="B27" t="s">
        <v>207</v>
      </c>
      <c r="C27" t="s">
        <v>205</v>
      </c>
      <c r="D27">
        <v>21</v>
      </c>
      <c r="E27">
        <v>24</v>
      </c>
      <c r="F27" s="2">
        <v>1</v>
      </c>
      <c r="G27" s="30">
        <f>Barrage4[[#This Row],[Coefficient]]*Barrage4[[#This Row],[Total Rounds]]*Barrage4[[#This Row],[Base Damage]]</f>
        <v>504</v>
      </c>
      <c r="H27" s="9" t="s">
        <v>9</v>
      </c>
      <c r="I27" s="2">
        <v>1</v>
      </c>
      <c r="J27" s="2">
        <v>0.8</v>
      </c>
      <c r="K27" s="2">
        <v>0.6</v>
      </c>
      <c r="L27" s="15"/>
    </row>
    <row r="28" spans="1:15" x14ac:dyDescent="0.3">
      <c r="A28" t="s">
        <v>75</v>
      </c>
      <c r="B28" t="s">
        <v>206</v>
      </c>
      <c r="C28" t="s">
        <v>205</v>
      </c>
      <c r="D28">
        <v>386</v>
      </c>
      <c r="E28">
        <v>18</v>
      </c>
      <c r="F28" s="2">
        <v>1</v>
      </c>
      <c r="G28" s="30">
        <f>Barrage4[[#This Row],[Coefficient]]*Barrage4[[#This Row],[Total Rounds]]*Barrage4[[#This Row],[Base Damage]]</f>
        <v>6948</v>
      </c>
      <c r="H28" s="10" t="s">
        <v>27</v>
      </c>
      <c r="I28" s="2">
        <v>0.7</v>
      </c>
      <c r="J28" s="2">
        <v>1.1000000000000001</v>
      </c>
      <c r="K28" s="2">
        <v>0.9</v>
      </c>
      <c r="L28" s="15">
        <v>0.2</v>
      </c>
      <c r="M28" s="17">
        <v>2</v>
      </c>
      <c r="N28" s="6">
        <v>2</v>
      </c>
    </row>
    <row r="29" spans="1:15" x14ac:dyDescent="0.3">
      <c r="A29" t="s">
        <v>75</v>
      </c>
      <c r="B29" t="s">
        <v>206</v>
      </c>
      <c r="C29" t="s">
        <v>205</v>
      </c>
      <c r="D29">
        <v>16</v>
      </c>
      <c r="E29">
        <v>62</v>
      </c>
      <c r="F29" s="2">
        <v>1</v>
      </c>
      <c r="G29" s="30">
        <f>Barrage4[[#This Row],[Coefficient]]*Barrage4[[#This Row],[Total Rounds]]*Barrage4[[#This Row],[Base Damage]]</f>
        <v>992</v>
      </c>
      <c r="H29" s="9" t="s">
        <v>9</v>
      </c>
      <c r="I29" s="2">
        <v>1</v>
      </c>
      <c r="J29" s="2">
        <v>0.5</v>
      </c>
      <c r="K29" s="2">
        <v>0.2</v>
      </c>
      <c r="L29" s="15"/>
    </row>
    <row r="30" spans="1:15" x14ac:dyDescent="0.3">
      <c r="A30" t="s">
        <v>75</v>
      </c>
      <c r="B30" t="s">
        <v>208</v>
      </c>
      <c r="C30" t="s">
        <v>107</v>
      </c>
      <c r="D30">
        <v>24</v>
      </c>
      <c r="E30">
        <v>30</v>
      </c>
      <c r="F30" s="2">
        <v>1</v>
      </c>
      <c r="G30" s="30">
        <f>Barrage4[[#This Row],[Coefficient]]*Barrage4[[#This Row],[Total Rounds]]*Barrage4[[#This Row],[Base Damage]]</f>
        <v>720</v>
      </c>
      <c r="H30" s="13" t="s">
        <v>33</v>
      </c>
      <c r="I30" s="2">
        <v>1.2</v>
      </c>
      <c r="J30" s="2">
        <v>0.6</v>
      </c>
      <c r="K30" s="2">
        <v>0.6</v>
      </c>
      <c r="L30" s="15">
        <v>0.01</v>
      </c>
      <c r="M30" s="17">
        <v>1</v>
      </c>
      <c r="O30" t="s">
        <v>209</v>
      </c>
    </row>
    <row r="31" spans="1:15" x14ac:dyDescent="0.3">
      <c r="A31" t="s">
        <v>75</v>
      </c>
      <c r="B31" t="s">
        <v>211</v>
      </c>
      <c r="C31" t="s">
        <v>210</v>
      </c>
      <c r="D31">
        <v>40</v>
      </c>
      <c r="E31">
        <v>3</v>
      </c>
      <c r="F31" s="2">
        <v>1.1499999999999999</v>
      </c>
      <c r="G31" s="30">
        <f>Barrage4[[#This Row],[Coefficient]]*Barrage4[[#This Row],[Total Rounds]]*Barrage4[[#This Row],[Base Damage]]</f>
        <v>138</v>
      </c>
      <c r="H31" s="9" t="s">
        <v>48</v>
      </c>
      <c r="I31" s="2">
        <v>1</v>
      </c>
      <c r="J31" s="2">
        <v>1</v>
      </c>
      <c r="K31" s="2">
        <v>1</v>
      </c>
      <c r="L31" s="15"/>
      <c r="O31" t="s">
        <v>215</v>
      </c>
    </row>
    <row r="32" spans="1:15" x14ac:dyDescent="0.3">
      <c r="A32" t="s">
        <v>75</v>
      </c>
      <c r="B32" t="s">
        <v>212</v>
      </c>
      <c r="C32" t="s">
        <v>210</v>
      </c>
      <c r="D32">
        <v>40</v>
      </c>
      <c r="E32">
        <v>6</v>
      </c>
      <c r="F32" s="2">
        <v>1.45</v>
      </c>
      <c r="G32" s="30">
        <f>Barrage4[[#This Row],[Coefficient]]*Barrage4[[#This Row],[Total Rounds]]*Barrage4[[#This Row],[Base Damage]]</f>
        <v>348</v>
      </c>
      <c r="H32" s="9" t="s">
        <v>48</v>
      </c>
      <c r="I32" s="2">
        <v>1</v>
      </c>
      <c r="J32" s="2">
        <v>1</v>
      </c>
      <c r="K32" s="2">
        <v>1</v>
      </c>
      <c r="L32" s="15"/>
      <c r="O32" t="s">
        <v>215</v>
      </c>
    </row>
    <row r="33" spans="1:15" x14ac:dyDescent="0.3">
      <c r="A33" t="s">
        <v>75</v>
      </c>
      <c r="B33" t="s">
        <v>213</v>
      </c>
      <c r="C33" t="s">
        <v>210</v>
      </c>
      <c r="D33">
        <v>40</v>
      </c>
      <c r="E33">
        <v>6</v>
      </c>
      <c r="F33" s="2">
        <v>1.65</v>
      </c>
      <c r="G33" s="30">
        <f>Barrage4[[#This Row],[Coefficient]]*Barrage4[[#This Row],[Total Rounds]]*Barrage4[[#This Row],[Base Damage]]</f>
        <v>395.99999999999994</v>
      </c>
      <c r="H33" s="9" t="s">
        <v>48</v>
      </c>
      <c r="I33" s="2">
        <v>1</v>
      </c>
      <c r="J33" s="2">
        <v>1</v>
      </c>
      <c r="K33" s="2">
        <v>1</v>
      </c>
      <c r="L33" s="15"/>
      <c r="O33" t="s">
        <v>215</v>
      </c>
    </row>
    <row r="34" spans="1:15" x14ac:dyDescent="0.3">
      <c r="A34" t="s">
        <v>75</v>
      </c>
      <c r="B34" t="s">
        <v>214</v>
      </c>
      <c r="C34" t="s">
        <v>210</v>
      </c>
      <c r="D34">
        <v>140</v>
      </c>
      <c r="E34">
        <v>1</v>
      </c>
      <c r="F34" s="2">
        <v>3</v>
      </c>
      <c r="G34" s="30">
        <f>Barrage4[[#This Row],[Coefficient]]*Barrage4[[#This Row],[Total Rounds]]*Barrage4[[#This Row],[Base Damage]]</f>
        <v>420</v>
      </c>
      <c r="H34" s="9" t="s">
        <v>48</v>
      </c>
      <c r="I34" s="2">
        <v>1</v>
      </c>
      <c r="J34" s="2">
        <v>1</v>
      </c>
      <c r="K34" s="2">
        <v>1</v>
      </c>
      <c r="L34" s="15"/>
      <c r="O34" t="s">
        <v>215</v>
      </c>
    </row>
    <row r="35" spans="1:15" x14ac:dyDescent="0.3">
      <c r="A35" t="s">
        <v>75</v>
      </c>
      <c r="B35" t="s">
        <v>427</v>
      </c>
      <c r="C35" t="s">
        <v>426</v>
      </c>
      <c r="D35">
        <v>62</v>
      </c>
      <c r="E35">
        <v>12</v>
      </c>
      <c r="F35" s="2">
        <v>1</v>
      </c>
      <c r="G35" s="30">
        <f>Barrage4[[#This Row],[Coefficient]]*Barrage4[[#This Row],[Total Rounds]]*Barrage4[[#This Row],[Base Damage]]</f>
        <v>744</v>
      </c>
      <c r="H35" s="9" t="s">
        <v>9</v>
      </c>
      <c r="I35" s="2">
        <v>1</v>
      </c>
      <c r="J35" s="2">
        <v>0.8</v>
      </c>
      <c r="K35" s="2">
        <v>0.6</v>
      </c>
      <c r="L35" s="26"/>
      <c r="M35" s="27"/>
    </row>
    <row r="36" spans="1:15" x14ac:dyDescent="0.3">
      <c r="A36" t="s">
        <v>75</v>
      </c>
      <c r="B36" t="s">
        <v>427</v>
      </c>
      <c r="C36" t="s">
        <v>426</v>
      </c>
      <c r="D36">
        <v>72</v>
      </c>
      <c r="E36">
        <v>12</v>
      </c>
      <c r="F36" s="2">
        <v>1</v>
      </c>
      <c r="G36" s="30">
        <f>Barrage4[[#This Row],[Coefficient]]*Barrage4[[#This Row],[Total Rounds]]*Barrage4[[#This Row],[Base Damage]]</f>
        <v>864</v>
      </c>
      <c r="H36" s="9" t="s">
        <v>48</v>
      </c>
      <c r="I36" s="2">
        <v>0.7</v>
      </c>
      <c r="J36" s="2">
        <v>0.9</v>
      </c>
      <c r="K36" s="2">
        <v>1.2</v>
      </c>
      <c r="L36" s="26"/>
      <c r="M36" s="27"/>
    </row>
    <row r="37" spans="1:15" x14ac:dyDescent="0.3">
      <c r="A37" t="s">
        <v>75</v>
      </c>
      <c r="B37" t="s">
        <v>461</v>
      </c>
      <c r="C37" t="s">
        <v>88</v>
      </c>
      <c r="D37">
        <v>56</v>
      </c>
      <c r="E37">
        <v>6</v>
      </c>
      <c r="F37" s="2">
        <v>1.2</v>
      </c>
      <c r="G37" s="30">
        <f>Barrage4[[#This Row],[Coefficient]]*Barrage4[[#This Row],[Total Rounds]]*Barrage4[[#This Row],[Base Damage]]</f>
        <v>403.19999999999993</v>
      </c>
      <c r="H37" s="13" t="s">
        <v>33</v>
      </c>
      <c r="I37" s="2">
        <v>1.35</v>
      </c>
      <c r="J37" s="2">
        <v>0.95</v>
      </c>
      <c r="K37" s="2">
        <v>0.7</v>
      </c>
      <c r="L37" s="15"/>
    </row>
    <row r="38" spans="1:15" x14ac:dyDescent="0.3">
      <c r="A38" t="s">
        <v>75</v>
      </c>
      <c r="B38" t="s">
        <v>461</v>
      </c>
      <c r="C38" t="s">
        <v>88</v>
      </c>
      <c r="D38">
        <v>32</v>
      </c>
      <c r="E38">
        <v>12</v>
      </c>
      <c r="F38" s="2">
        <v>1</v>
      </c>
      <c r="G38" s="30">
        <f>Barrage4[[#This Row],[Coefficient]]*Barrage4[[#This Row],[Total Rounds]]*Barrage4[[#This Row],[Base Damage]]</f>
        <v>384</v>
      </c>
      <c r="H38" s="9" t="s">
        <v>48</v>
      </c>
      <c r="I38" s="2">
        <v>0.8</v>
      </c>
      <c r="J38" s="2">
        <v>1</v>
      </c>
      <c r="K38" s="2">
        <v>1.3</v>
      </c>
      <c r="L38" s="15"/>
    </row>
    <row r="39" spans="1:15" x14ac:dyDescent="0.3">
      <c r="A39" t="s">
        <v>75</v>
      </c>
      <c r="B39" t="s">
        <v>461</v>
      </c>
      <c r="C39" t="s">
        <v>88</v>
      </c>
      <c r="D39">
        <v>10</v>
      </c>
      <c r="E39">
        <v>1</v>
      </c>
      <c r="F39" s="2">
        <v>1</v>
      </c>
      <c r="G39" s="30">
        <f>Barrage4[[#This Row],[Coefficient]]*Barrage4[[#This Row],[Total Rounds]]*Barrage4[[#This Row],[Base Damage]]</f>
        <v>10</v>
      </c>
      <c r="H39" s="9" t="s">
        <v>270</v>
      </c>
      <c r="I39" s="2">
        <v>1</v>
      </c>
      <c r="J39" s="2">
        <v>0.8</v>
      </c>
      <c r="K39" s="2">
        <v>0.6</v>
      </c>
      <c r="L39" s="15"/>
    </row>
    <row r="40" spans="1:15" x14ac:dyDescent="0.3">
      <c r="A40" t="s">
        <v>75</v>
      </c>
      <c r="B40" t="s">
        <v>556</v>
      </c>
      <c r="C40" t="s">
        <v>547</v>
      </c>
      <c r="D40">
        <v>26</v>
      </c>
      <c r="E40">
        <v>12</v>
      </c>
      <c r="F40" s="2">
        <v>1</v>
      </c>
      <c r="G40" s="30">
        <f>Barrage4[[#This Row],[Coefficient]]*Barrage4[[#This Row],[Total Rounds]]*Barrage4[[#This Row],[Base Damage]]</f>
        <v>312</v>
      </c>
      <c r="H40" s="13" t="s">
        <v>33</v>
      </c>
      <c r="I40" s="2">
        <v>1.25</v>
      </c>
      <c r="J40" s="2">
        <v>0.85</v>
      </c>
      <c r="K40" s="2">
        <v>0.85</v>
      </c>
      <c r="L40" s="15">
        <v>1</v>
      </c>
      <c r="M40" s="12">
        <v>1</v>
      </c>
    </row>
    <row r="41" spans="1:15" ht="14.4" customHeight="1" x14ac:dyDescent="0.3">
      <c r="A41" t="s">
        <v>127</v>
      </c>
      <c r="B41" s="1" t="s">
        <v>217</v>
      </c>
      <c r="C41" s="3" t="s">
        <v>218</v>
      </c>
      <c r="D41">
        <v>26</v>
      </c>
      <c r="E41">
        <v>12</v>
      </c>
      <c r="F41" s="2">
        <v>1</v>
      </c>
      <c r="G41" s="30">
        <f>Barrage4[[#This Row],[Coefficient]]*Barrage4[[#This Row],[Total Rounds]]*Barrage4[[#This Row],[Base Damage]]</f>
        <v>312</v>
      </c>
      <c r="H41" s="9" t="s">
        <v>9</v>
      </c>
      <c r="I41" s="2">
        <v>1</v>
      </c>
      <c r="J41" s="2">
        <v>0.75</v>
      </c>
      <c r="K41" s="2">
        <v>0.4</v>
      </c>
      <c r="L41" s="15"/>
    </row>
    <row r="42" spans="1:15" s="3" customFormat="1" ht="14.4" customHeight="1" x14ac:dyDescent="0.3">
      <c r="A42" t="s">
        <v>127</v>
      </c>
      <c r="B42" s="1" t="s">
        <v>217</v>
      </c>
      <c r="C42" s="3" t="s">
        <v>218</v>
      </c>
      <c r="D42" s="3">
        <v>26</v>
      </c>
      <c r="E42" s="3">
        <v>12</v>
      </c>
      <c r="F42" s="2">
        <v>1</v>
      </c>
      <c r="G42" s="30">
        <f>Barrage4[[#This Row],[Coefficient]]*Barrage4[[#This Row],[Total Rounds]]*Barrage4[[#This Row],[Base Damage]]</f>
        <v>312</v>
      </c>
      <c r="H42" s="20" t="s">
        <v>27</v>
      </c>
      <c r="I42" s="5">
        <v>1</v>
      </c>
      <c r="J42" s="5">
        <v>0.8</v>
      </c>
      <c r="K42" s="5">
        <v>0.6</v>
      </c>
      <c r="L42" s="16"/>
      <c r="M42" s="18"/>
      <c r="N42" s="7">
        <v>1</v>
      </c>
    </row>
    <row r="43" spans="1:15" x14ac:dyDescent="0.3">
      <c r="A43" t="s">
        <v>127</v>
      </c>
      <c r="B43" s="1" t="s">
        <v>217</v>
      </c>
      <c r="C43" s="3" t="s">
        <v>218</v>
      </c>
      <c r="D43">
        <v>26</v>
      </c>
      <c r="E43">
        <v>12</v>
      </c>
      <c r="F43" s="2">
        <v>1</v>
      </c>
      <c r="G43" s="30">
        <f>Barrage4[[#This Row],[Coefficient]]*Barrage4[[#This Row],[Total Rounds]]*Barrage4[[#This Row],[Base Damage]]</f>
        <v>312</v>
      </c>
      <c r="H43" s="13" t="s">
        <v>33</v>
      </c>
      <c r="I43" s="2">
        <v>1.35</v>
      </c>
      <c r="J43" s="2">
        <v>1.05</v>
      </c>
      <c r="K43" s="2">
        <v>0.7</v>
      </c>
      <c r="L43" s="15"/>
    </row>
    <row r="44" spans="1:15" x14ac:dyDescent="0.3">
      <c r="A44" t="s">
        <v>127</v>
      </c>
      <c r="B44" t="s">
        <v>219</v>
      </c>
      <c r="C44" t="s">
        <v>162</v>
      </c>
      <c r="D44">
        <v>104</v>
      </c>
      <c r="E44">
        <v>8</v>
      </c>
      <c r="F44" s="2">
        <v>1</v>
      </c>
      <c r="G44" s="30">
        <f>Barrage4[[#This Row],[Coefficient]]*Barrage4[[#This Row],[Total Rounds]]*Barrage4[[#This Row],[Base Damage]]</f>
        <v>832</v>
      </c>
      <c r="H44" s="9" t="s">
        <v>48</v>
      </c>
      <c r="I44" s="2">
        <v>0.65</v>
      </c>
      <c r="J44" s="2">
        <v>0.85</v>
      </c>
      <c r="K44" s="2">
        <v>1.1499999999999999</v>
      </c>
      <c r="L44" s="15"/>
      <c r="O44" t="s">
        <v>216</v>
      </c>
    </row>
    <row r="45" spans="1:15" x14ac:dyDescent="0.3">
      <c r="A45" t="s">
        <v>127</v>
      </c>
      <c r="B45" t="s">
        <v>221</v>
      </c>
      <c r="C45" t="s">
        <v>220</v>
      </c>
      <c r="D45">
        <v>7</v>
      </c>
      <c r="E45">
        <v>16</v>
      </c>
      <c r="F45" s="2">
        <v>2.65</v>
      </c>
      <c r="G45" s="30">
        <f>Barrage4[[#This Row],[Coefficient]]*Barrage4[[#This Row],[Total Rounds]]*Barrage4[[#This Row],[Base Damage]]</f>
        <v>296.8</v>
      </c>
      <c r="H45" s="9" t="s">
        <v>48</v>
      </c>
      <c r="I45" s="2">
        <v>1</v>
      </c>
      <c r="J45" s="2">
        <v>1</v>
      </c>
      <c r="K45" s="2">
        <v>1</v>
      </c>
      <c r="L45" s="15"/>
      <c r="O45" t="s">
        <v>215</v>
      </c>
    </row>
    <row r="46" spans="1:15" x14ac:dyDescent="0.3">
      <c r="A46" t="s">
        <v>127</v>
      </c>
      <c r="B46" t="s">
        <v>432</v>
      </c>
      <c r="C46" t="s">
        <v>433</v>
      </c>
      <c r="D46">
        <v>20</v>
      </c>
      <c r="E46">
        <v>8</v>
      </c>
      <c r="F46" s="2">
        <v>1</v>
      </c>
      <c r="G46" s="30">
        <f>Barrage4[[#This Row],[Coefficient]]*Barrage4[[#This Row],[Total Rounds]]*Barrage4[[#This Row],[Base Damage]]</f>
        <v>160</v>
      </c>
      <c r="H46" s="13" t="s">
        <v>33</v>
      </c>
      <c r="I46" s="2">
        <v>1.35</v>
      </c>
      <c r="J46" s="2">
        <v>0.95</v>
      </c>
      <c r="K46" s="2">
        <v>0.75</v>
      </c>
      <c r="L46" s="15"/>
    </row>
    <row r="47" spans="1:15" x14ac:dyDescent="0.3">
      <c r="A47" t="s">
        <v>127</v>
      </c>
      <c r="B47" s="40" t="s">
        <v>519</v>
      </c>
      <c r="C47" t="s">
        <v>503</v>
      </c>
      <c r="D47">
        <v>81</v>
      </c>
      <c r="E47">
        <v>1</v>
      </c>
      <c r="F47" s="2">
        <v>1</v>
      </c>
      <c r="G47" s="30">
        <f>Barrage4[[#This Row],[Coefficient]]*Barrage4[[#This Row],[Total Rounds]]*Barrage4[[#This Row],[Base Damage]]</f>
        <v>81</v>
      </c>
      <c r="H47" s="20" t="s">
        <v>504</v>
      </c>
      <c r="I47" s="2">
        <v>1</v>
      </c>
      <c r="J47" s="2">
        <v>1</v>
      </c>
      <c r="K47" s="2">
        <v>1</v>
      </c>
      <c r="L47" s="15"/>
      <c r="N47" s="6">
        <v>20</v>
      </c>
      <c r="O47" t="s">
        <v>505</v>
      </c>
    </row>
    <row r="48" spans="1:15" x14ac:dyDescent="0.3">
      <c r="A48" t="s">
        <v>127</v>
      </c>
      <c r="B48" s="40" t="s">
        <v>566</v>
      </c>
      <c r="C48" t="s">
        <v>566</v>
      </c>
      <c r="D48">
        <v>20</v>
      </c>
      <c r="E48">
        <v>12</v>
      </c>
      <c r="F48" s="2">
        <v>1</v>
      </c>
      <c r="G48" s="30">
        <f>Barrage4[[#This Row],[Coefficient]]*Barrage4[[#This Row],[Total Rounds]]*Barrage4[[#This Row],[Base Damage]]</f>
        <v>240</v>
      </c>
      <c r="H48" s="13" t="s">
        <v>33</v>
      </c>
      <c r="I48" s="2">
        <v>1.35</v>
      </c>
      <c r="J48" s="2">
        <v>0.95</v>
      </c>
      <c r="K48" s="2">
        <v>0.7</v>
      </c>
      <c r="L48" s="46"/>
      <c r="M48" s="47"/>
    </row>
    <row r="49" spans="1:15" x14ac:dyDescent="0.3">
      <c r="A49" t="s">
        <v>371</v>
      </c>
      <c r="B49" t="s">
        <v>372</v>
      </c>
      <c r="C49" t="s">
        <v>373</v>
      </c>
      <c r="D49">
        <v>15</v>
      </c>
      <c r="E49">
        <v>32</v>
      </c>
      <c r="F49" s="2">
        <v>1</v>
      </c>
      <c r="G49" s="30">
        <f>Barrage4[[#This Row],[Coefficient]]*Barrage4[[#This Row],[Total Rounds]]*Barrage4[[#This Row],[Base Damage]]</f>
        <v>480</v>
      </c>
      <c r="H49" s="13" t="s">
        <v>33</v>
      </c>
      <c r="I49" s="2">
        <v>0.8</v>
      </c>
      <c r="J49" s="2">
        <v>0.8</v>
      </c>
      <c r="K49" s="2">
        <v>0.8</v>
      </c>
      <c r="L49" s="26"/>
      <c r="M49" s="27"/>
    </row>
    <row r="50" spans="1:15" x14ac:dyDescent="0.3">
      <c r="A50" t="s">
        <v>371</v>
      </c>
      <c r="B50" t="s">
        <v>372</v>
      </c>
      <c r="C50" t="s">
        <v>373</v>
      </c>
      <c r="D50">
        <v>62</v>
      </c>
      <c r="E50">
        <v>9</v>
      </c>
      <c r="F50" s="2">
        <v>1</v>
      </c>
      <c r="G50" s="30">
        <f>Barrage4[[#This Row],[Coefficient]]*Barrage4[[#This Row],[Total Rounds]]*Barrage4[[#This Row],[Base Damage]]</f>
        <v>558</v>
      </c>
      <c r="H50" s="13" t="s">
        <v>33</v>
      </c>
      <c r="I50" s="2">
        <v>1.35</v>
      </c>
      <c r="J50" s="2">
        <v>0.95</v>
      </c>
      <c r="K50" s="2">
        <v>0.7</v>
      </c>
      <c r="L50" s="26">
        <v>1</v>
      </c>
      <c r="M50" s="27">
        <v>3</v>
      </c>
    </row>
    <row r="51" spans="1:15" x14ac:dyDescent="0.3">
      <c r="A51" t="s">
        <v>371</v>
      </c>
      <c r="B51" t="s">
        <v>381</v>
      </c>
      <c r="C51" t="s">
        <v>373</v>
      </c>
      <c r="D51">
        <v>62</v>
      </c>
      <c r="E51">
        <v>6</v>
      </c>
      <c r="F51" s="2">
        <v>1</v>
      </c>
      <c r="G51" s="30">
        <f>Barrage4[[#This Row],[Coefficient]]*Barrage4[[#This Row],[Total Rounds]]*Barrage4[[#This Row],[Base Damage]]</f>
        <v>372</v>
      </c>
      <c r="H51" s="13" t="s">
        <v>382</v>
      </c>
      <c r="I51" s="2">
        <v>1.35</v>
      </c>
      <c r="J51" s="2">
        <v>0.95</v>
      </c>
      <c r="K51" s="2">
        <v>0.7</v>
      </c>
      <c r="L51" s="26">
        <v>1</v>
      </c>
      <c r="M51" s="27">
        <v>3</v>
      </c>
    </row>
    <row r="52" spans="1:15" x14ac:dyDescent="0.3">
      <c r="A52" t="s">
        <v>222</v>
      </c>
      <c r="B52" t="s">
        <v>226</v>
      </c>
      <c r="C52" t="s">
        <v>223</v>
      </c>
      <c r="D52">
        <v>174</v>
      </c>
      <c r="E52">
        <v>13</v>
      </c>
      <c r="F52" s="2">
        <v>1</v>
      </c>
      <c r="G52" s="30">
        <v>2262</v>
      </c>
      <c r="H52" s="9" t="s">
        <v>9</v>
      </c>
      <c r="I52" s="2">
        <v>0.7</v>
      </c>
      <c r="J52" s="2">
        <v>1</v>
      </c>
      <c r="K52" s="2">
        <v>0.9</v>
      </c>
      <c r="L52" s="15"/>
      <c r="O52" t="s">
        <v>52</v>
      </c>
    </row>
    <row r="53" spans="1:15" x14ac:dyDescent="0.3">
      <c r="A53" t="s">
        <v>222</v>
      </c>
      <c r="B53" t="s">
        <v>225</v>
      </c>
      <c r="C53" t="s">
        <v>224</v>
      </c>
      <c r="D53">
        <v>106</v>
      </c>
      <c r="E53">
        <v>3</v>
      </c>
      <c r="F53" s="2">
        <v>1.1000000000000001</v>
      </c>
      <c r="G53" s="30">
        <v>349.8</v>
      </c>
      <c r="H53" s="10" t="s">
        <v>27</v>
      </c>
      <c r="I53" s="2">
        <v>0.3</v>
      </c>
      <c r="J53" s="2">
        <v>1.3</v>
      </c>
      <c r="K53" s="2">
        <v>1.1000000000000001</v>
      </c>
      <c r="L53" s="15"/>
    </row>
    <row r="54" spans="1:15" x14ac:dyDescent="0.3">
      <c r="A54" t="s">
        <v>222</v>
      </c>
      <c r="B54" t="s">
        <v>227</v>
      </c>
      <c r="C54" t="s">
        <v>228</v>
      </c>
      <c r="D54">
        <v>137</v>
      </c>
      <c r="E54">
        <v>3</v>
      </c>
      <c r="F54" s="2">
        <v>1</v>
      </c>
      <c r="G54" s="30">
        <v>411</v>
      </c>
      <c r="H54" s="9" t="s">
        <v>48</v>
      </c>
      <c r="I54" s="2">
        <v>0.8</v>
      </c>
      <c r="J54" s="2">
        <v>1</v>
      </c>
      <c r="K54" s="2">
        <v>1.3</v>
      </c>
      <c r="L54" s="15"/>
      <c r="O54" t="s">
        <v>216</v>
      </c>
    </row>
    <row r="55" spans="1:15" x14ac:dyDescent="0.3">
      <c r="A55" t="s">
        <v>222</v>
      </c>
      <c r="B55" t="s">
        <v>230</v>
      </c>
      <c r="C55" t="s">
        <v>229</v>
      </c>
      <c r="D55">
        <v>20</v>
      </c>
      <c r="E55">
        <v>128</v>
      </c>
      <c r="F55" s="2">
        <v>1.1000000000000001</v>
      </c>
      <c r="G55" s="30">
        <v>2816</v>
      </c>
      <c r="H55" s="13" t="s">
        <v>231</v>
      </c>
      <c r="I55" s="2">
        <v>1.25</v>
      </c>
      <c r="J55" s="2">
        <v>1.1000000000000001</v>
      </c>
      <c r="K55" s="2">
        <v>0.95</v>
      </c>
      <c r="L55" s="15">
        <v>0.5</v>
      </c>
      <c r="M55" s="17">
        <v>3</v>
      </c>
      <c r="O55" t="s">
        <v>232</v>
      </c>
    </row>
    <row r="56" spans="1:15" x14ac:dyDescent="0.3">
      <c r="A56" t="s">
        <v>222</v>
      </c>
      <c r="B56" t="s">
        <v>234</v>
      </c>
      <c r="C56" t="s">
        <v>233</v>
      </c>
      <c r="D56">
        <v>140</v>
      </c>
      <c r="E56">
        <v>8</v>
      </c>
      <c r="F56" s="2">
        <v>1</v>
      </c>
      <c r="G56" s="30">
        <v>1120</v>
      </c>
      <c r="H56" s="13" t="s">
        <v>33</v>
      </c>
      <c r="I56" s="2">
        <v>1.35</v>
      </c>
      <c r="J56" s="2">
        <v>0.95</v>
      </c>
      <c r="K56" s="2">
        <v>0.7</v>
      </c>
      <c r="L56" s="15">
        <v>0.08</v>
      </c>
      <c r="M56" s="17">
        <v>3</v>
      </c>
    </row>
    <row r="57" spans="1:15" x14ac:dyDescent="0.3">
      <c r="A57" t="s">
        <v>222</v>
      </c>
      <c r="B57" t="s">
        <v>234</v>
      </c>
      <c r="C57" t="s">
        <v>233</v>
      </c>
      <c r="D57">
        <v>30</v>
      </c>
      <c r="E57">
        <v>16</v>
      </c>
      <c r="F57" s="2">
        <v>1</v>
      </c>
      <c r="G57" s="30">
        <v>904</v>
      </c>
      <c r="H57" s="9" t="s">
        <v>9</v>
      </c>
      <c r="I57" s="2">
        <v>1</v>
      </c>
      <c r="J57" s="2">
        <v>0.8</v>
      </c>
      <c r="K57" s="2">
        <v>0.7</v>
      </c>
      <c r="L57" s="15"/>
    </row>
    <row r="58" spans="1:15" x14ac:dyDescent="0.3">
      <c r="A58" t="s">
        <v>222</v>
      </c>
      <c r="B58" t="s">
        <v>236</v>
      </c>
      <c r="C58" t="s">
        <v>235</v>
      </c>
      <c r="D58">
        <v>226</v>
      </c>
      <c r="E58">
        <v>4</v>
      </c>
      <c r="F58" s="2">
        <v>1</v>
      </c>
      <c r="G58" s="30">
        <f>Barrage4[[#This Row],[Coefficient]]*Barrage4[[#This Row],[Total Rounds]]*Barrage4[[#This Row],[Base Damage]]</f>
        <v>904</v>
      </c>
      <c r="H58" s="9" t="s">
        <v>9</v>
      </c>
      <c r="I58" s="2">
        <v>0.9</v>
      </c>
      <c r="J58" s="2">
        <v>1.2</v>
      </c>
      <c r="K58" s="2">
        <v>0.7</v>
      </c>
      <c r="L58" s="15"/>
    </row>
    <row r="59" spans="1:15" x14ac:dyDescent="0.3">
      <c r="A59" t="s">
        <v>222</v>
      </c>
      <c r="B59" t="s">
        <v>236</v>
      </c>
      <c r="C59" t="s">
        <v>235</v>
      </c>
      <c r="D59">
        <v>156</v>
      </c>
      <c r="E59">
        <v>6</v>
      </c>
      <c r="F59" s="2">
        <v>1</v>
      </c>
      <c r="G59" s="30">
        <f>Barrage4[[#This Row],[Coefficient]]*Barrage4[[#This Row],[Total Rounds]]*Barrage4[[#This Row],[Base Damage]]</f>
        <v>936</v>
      </c>
      <c r="H59" s="9" t="s">
        <v>9</v>
      </c>
      <c r="I59" s="2">
        <v>0.9</v>
      </c>
      <c r="J59" s="2">
        <v>1.2</v>
      </c>
      <c r="K59" s="2">
        <v>0.7</v>
      </c>
      <c r="L59" s="15"/>
    </row>
    <row r="60" spans="1:15" x14ac:dyDescent="0.3">
      <c r="A60" t="s">
        <v>222</v>
      </c>
      <c r="B60" t="s">
        <v>236</v>
      </c>
      <c r="C60" t="s">
        <v>235</v>
      </c>
      <c r="D60">
        <v>25</v>
      </c>
      <c r="E60">
        <v>16</v>
      </c>
      <c r="F60" s="2">
        <v>1</v>
      </c>
      <c r="G60" s="30">
        <v>545.6</v>
      </c>
      <c r="H60" s="10" t="s">
        <v>27</v>
      </c>
      <c r="I60" s="2">
        <v>0.9</v>
      </c>
      <c r="J60" s="2">
        <v>0.7</v>
      </c>
      <c r="K60" s="2">
        <v>0.4</v>
      </c>
      <c r="L60" s="15"/>
    </row>
    <row r="61" spans="1:15" x14ac:dyDescent="0.3">
      <c r="A61" t="s">
        <v>222</v>
      </c>
      <c r="B61" t="s">
        <v>236</v>
      </c>
      <c r="C61" t="s">
        <v>235</v>
      </c>
      <c r="D61">
        <v>124</v>
      </c>
      <c r="E61">
        <v>4</v>
      </c>
      <c r="F61" s="2">
        <v>1.1000000000000001</v>
      </c>
      <c r="G61" s="30">
        <v>240</v>
      </c>
      <c r="H61" s="9" t="s">
        <v>48</v>
      </c>
      <c r="I61" s="2">
        <v>0.8</v>
      </c>
      <c r="J61" s="2">
        <v>1</v>
      </c>
      <c r="K61" s="2">
        <v>1.3</v>
      </c>
      <c r="L61" s="15"/>
    </row>
    <row r="62" spans="1:15" x14ac:dyDescent="0.3">
      <c r="A62" t="s">
        <v>240</v>
      </c>
      <c r="B62" t="s">
        <v>238</v>
      </c>
      <c r="C62" t="s">
        <v>237</v>
      </c>
      <c r="D62">
        <v>195</v>
      </c>
      <c r="E62">
        <v>10</v>
      </c>
      <c r="F62" s="2">
        <v>1.1000000000000001</v>
      </c>
      <c r="G62" s="30">
        <v>2145</v>
      </c>
      <c r="H62" s="9" t="s">
        <v>9</v>
      </c>
      <c r="I62" s="2">
        <v>0.7</v>
      </c>
      <c r="J62" s="2">
        <v>1</v>
      </c>
      <c r="K62" s="2">
        <v>0.9</v>
      </c>
      <c r="L62" s="15"/>
    </row>
    <row r="63" spans="1:15" x14ac:dyDescent="0.3">
      <c r="A63" t="s">
        <v>240</v>
      </c>
      <c r="B63" t="s">
        <v>238</v>
      </c>
      <c r="C63" t="s">
        <v>237</v>
      </c>
      <c r="D63">
        <v>35</v>
      </c>
      <c r="E63">
        <v>20</v>
      </c>
      <c r="F63" s="2">
        <v>1</v>
      </c>
      <c r="G63" s="30">
        <v>700</v>
      </c>
      <c r="H63" s="13" t="s">
        <v>33</v>
      </c>
      <c r="I63" s="2">
        <v>1.2</v>
      </c>
      <c r="J63" s="2">
        <v>0.6</v>
      </c>
      <c r="K63" s="2">
        <v>0.6</v>
      </c>
      <c r="L63" s="15">
        <v>0.01</v>
      </c>
      <c r="M63" s="17">
        <v>1</v>
      </c>
    </row>
    <row r="64" spans="1:15" x14ac:dyDescent="0.3">
      <c r="A64" t="s">
        <v>240</v>
      </c>
      <c r="B64" t="s">
        <v>239</v>
      </c>
      <c r="C64" t="s">
        <v>237</v>
      </c>
      <c r="D64">
        <v>96</v>
      </c>
      <c r="E64">
        <v>8</v>
      </c>
      <c r="F64" s="2">
        <v>1.1000000000000001</v>
      </c>
      <c r="G64" s="30">
        <v>844.8</v>
      </c>
      <c r="H64" s="9" t="s">
        <v>48</v>
      </c>
      <c r="I64" s="2">
        <v>0.8</v>
      </c>
      <c r="J64" s="2">
        <v>1</v>
      </c>
      <c r="K64" s="2">
        <v>1.3</v>
      </c>
      <c r="L64" s="15"/>
    </row>
    <row r="65" spans="1:15" ht="30" customHeight="1" x14ac:dyDescent="0.3">
      <c r="A65" t="s">
        <v>240</v>
      </c>
      <c r="B65" t="s">
        <v>241</v>
      </c>
      <c r="C65" s="3" t="s">
        <v>242</v>
      </c>
      <c r="D65">
        <v>156</v>
      </c>
      <c r="E65">
        <v>44</v>
      </c>
      <c r="F65" s="2">
        <v>1</v>
      </c>
      <c r="G65" s="30">
        <v>6864</v>
      </c>
      <c r="H65" s="9" t="s">
        <v>9</v>
      </c>
      <c r="I65" s="2">
        <v>1</v>
      </c>
      <c r="J65" s="2">
        <v>0.8</v>
      </c>
      <c r="K65" s="2">
        <v>0.7</v>
      </c>
      <c r="L65" s="15"/>
    </row>
    <row r="66" spans="1:15" x14ac:dyDescent="0.3">
      <c r="A66" t="s">
        <v>240</v>
      </c>
      <c r="B66" t="s">
        <v>244</v>
      </c>
      <c r="C66" t="s">
        <v>243</v>
      </c>
      <c r="D66">
        <v>120</v>
      </c>
      <c r="E66">
        <v>12</v>
      </c>
      <c r="F66" s="2">
        <v>1</v>
      </c>
      <c r="G66" s="30">
        <v>1440</v>
      </c>
      <c r="H66" s="9" t="s">
        <v>9</v>
      </c>
      <c r="I66" s="2">
        <v>0.7</v>
      </c>
      <c r="J66" s="2">
        <v>1</v>
      </c>
      <c r="K66" s="2">
        <v>0.9</v>
      </c>
      <c r="L66" s="15"/>
    </row>
    <row r="67" spans="1:15" x14ac:dyDescent="0.3">
      <c r="A67" t="s">
        <v>240</v>
      </c>
      <c r="B67" t="s">
        <v>247</v>
      </c>
      <c r="C67" s="8" t="s">
        <v>245</v>
      </c>
      <c r="D67">
        <v>137</v>
      </c>
      <c r="E67">
        <v>4</v>
      </c>
      <c r="F67" s="2">
        <v>1</v>
      </c>
      <c r="G67" s="30">
        <v>548</v>
      </c>
      <c r="H67" s="9" t="s">
        <v>48</v>
      </c>
      <c r="I67" s="2">
        <v>0.8</v>
      </c>
      <c r="J67" s="2">
        <v>1</v>
      </c>
      <c r="K67" s="2">
        <v>1.3</v>
      </c>
      <c r="L67" s="15"/>
      <c r="O67" t="s">
        <v>246</v>
      </c>
    </row>
    <row r="68" spans="1:15" x14ac:dyDescent="0.3">
      <c r="A68" t="s">
        <v>240</v>
      </c>
      <c r="B68" t="s">
        <v>249</v>
      </c>
      <c r="C68" s="8" t="s">
        <v>248</v>
      </c>
      <c r="D68">
        <v>154</v>
      </c>
      <c r="E68">
        <v>2</v>
      </c>
      <c r="F68" s="2">
        <v>1.1000000000000001</v>
      </c>
      <c r="G68" s="30">
        <v>338.8</v>
      </c>
      <c r="H68" s="10" t="s">
        <v>27</v>
      </c>
      <c r="I68" s="2">
        <v>0.3</v>
      </c>
      <c r="J68" s="2">
        <v>1.3</v>
      </c>
      <c r="K68" s="2">
        <v>1.1000000000000001</v>
      </c>
      <c r="L68" s="15"/>
      <c r="O68" t="s">
        <v>250</v>
      </c>
    </row>
    <row r="69" spans="1:15" x14ac:dyDescent="0.3">
      <c r="A69" t="s">
        <v>240</v>
      </c>
      <c r="B69" t="s">
        <v>338</v>
      </c>
      <c r="C69" s="8" t="s">
        <v>339</v>
      </c>
      <c r="D69">
        <v>184</v>
      </c>
      <c r="E69">
        <v>2</v>
      </c>
      <c r="F69" s="2">
        <v>1.1000000000000001</v>
      </c>
      <c r="G69" s="30">
        <f>184*2*1.1</f>
        <v>404.8</v>
      </c>
      <c r="H69" s="10" t="s">
        <v>27</v>
      </c>
      <c r="I69" s="2">
        <v>0.3</v>
      </c>
      <c r="J69" s="2">
        <v>1.3</v>
      </c>
      <c r="K69" s="2">
        <v>1.1000000000000001</v>
      </c>
      <c r="L69" s="21"/>
      <c r="M69" s="22"/>
      <c r="O69" t="s">
        <v>340</v>
      </c>
    </row>
    <row r="70" spans="1:15" x14ac:dyDescent="0.3">
      <c r="A70" t="s">
        <v>240</v>
      </c>
      <c r="B70" t="s">
        <v>253</v>
      </c>
      <c r="C70" t="s">
        <v>251</v>
      </c>
      <c r="D70">
        <v>108</v>
      </c>
      <c r="E70">
        <v>4</v>
      </c>
      <c r="F70" s="2">
        <v>1.1000000000000001</v>
      </c>
      <c r="G70" s="30">
        <v>475.2</v>
      </c>
      <c r="H70" s="9" t="s">
        <v>9</v>
      </c>
      <c r="I70" s="2">
        <v>0.7</v>
      </c>
      <c r="J70" s="2">
        <v>1</v>
      </c>
      <c r="K70" s="2">
        <v>0.9</v>
      </c>
      <c r="L70" s="15"/>
    </row>
    <row r="71" spans="1:15" x14ac:dyDescent="0.3">
      <c r="A71" t="s">
        <v>240</v>
      </c>
      <c r="B71" t="s">
        <v>254</v>
      </c>
      <c r="C71" t="s">
        <v>252</v>
      </c>
      <c r="D71">
        <v>174</v>
      </c>
      <c r="E71">
        <v>9</v>
      </c>
      <c r="F71" s="2">
        <v>1</v>
      </c>
      <c r="G71" s="30">
        <v>1566</v>
      </c>
      <c r="H71" s="9" t="s">
        <v>9</v>
      </c>
      <c r="I71" s="2">
        <v>0.7</v>
      </c>
      <c r="J71" s="2">
        <v>1</v>
      </c>
      <c r="K71" s="2">
        <v>0.9</v>
      </c>
      <c r="L71" s="15"/>
    </row>
    <row r="72" spans="1:15" x14ac:dyDescent="0.3">
      <c r="A72" t="s">
        <v>240</v>
      </c>
      <c r="B72" t="s">
        <v>254</v>
      </c>
      <c r="C72" t="s">
        <v>252</v>
      </c>
      <c r="D72">
        <v>20</v>
      </c>
      <c r="E72">
        <v>30</v>
      </c>
      <c r="F72" s="2">
        <v>1</v>
      </c>
      <c r="G72" s="30">
        <v>600</v>
      </c>
      <c r="H72" s="13" t="s">
        <v>33</v>
      </c>
      <c r="I72" s="2">
        <v>1.2</v>
      </c>
      <c r="J72" s="2">
        <v>0.6</v>
      </c>
      <c r="K72" s="2">
        <v>0.6</v>
      </c>
      <c r="L72" s="15">
        <v>0.01</v>
      </c>
      <c r="M72" s="17">
        <v>1</v>
      </c>
    </row>
    <row r="73" spans="1:15" x14ac:dyDescent="0.3">
      <c r="A73" t="s">
        <v>240</v>
      </c>
      <c r="B73" t="s">
        <v>257</v>
      </c>
      <c r="C73" t="s">
        <v>255</v>
      </c>
      <c r="D73">
        <v>104</v>
      </c>
      <c r="E73">
        <v>36</v>
      </c>
      <c r="F73" s="2">
        <v>1</v>
      </c>
      <c r="G73" s="30">
        <v>3744</v>
      </c>
      <c r="H73" s="10" t="s">
        <v>27</v>
      </c>
      <c r="I73" s="2">
        <v>0.5</v>
      </c>
      <c r="J73" s="2">
        <v>1.35</v>
      </c>
      <c r="K73" s="2">
        <v>1.2</v>
      </c>
      <c r="L73" s="15"/>
      <c r="N73" s="6">
        <v>1</v>
      </c>
      <c r="O73" t="s">
        <v>256</v>
      </c>
    </row>
    <row r="74" spans="1:15" x14ac:dyDescent="0.3">
      <c r="A74" t="s">
        <v>240</v>
      </c>
      <c r="B74" t="s">
        <v>364</v>
      </c>
      <c r="C74" t="s">
        <v>255</v>
      </c>
      <c r="D74">
        <v>104</v>
      </c>
      <c r="E74">
        <v>18</v>
      </c>
      <c r="F74" s="2">
        <v>1</v>
      </c>
      <c r="G74" s="30">
        <f>Barrage4[[#This Row],[Base Damage]]*Barrage4[[#This Row],[Total Rounds]]</f>
        <v>1872</v>
      </c>
      <c r="H74" s="10" t="s">
        <v>27</v>
      </c>
      <c r="I74" s="2">
        <v>0.5</v>
      </c>
      <c r="J74" s="2">
        <v>1.35</v>
      </c>
      <c r="K74" s="2">
        <v>1.2</v>
      </c>
      <c r="L74" s="15"/>
      <c r="N74" s="6">
        <v>1</v>
      </c>
      <c r="O74" t="s">
        <v>256</v>
      </c>
    </row>
    <row r="75" spans="1:15" x14ac:dyDescent="0.3">
      <c r="A75" t="s">
        <v>240</v>
      </c>
      <c r="B75" t="s">
        <v>364</v>
      </c>
      <c r="C75" t="s">
        <v>255</v>
      </c>
      <c r="D75">
        <v>104</v>
      </c>
      <c r="E75">
        <v>18</v>
      </c>
      <c r="F75" s="2">
        <v>1</v>
      </c>
      <c r="G75" s="30">
        <f>Barrage4[[#This Row],[Base Damage]]*Barrage4[[#This Row],[Total Rounds]]</f>
        <v>1872</v>
      </c>
      <c r="H75" s="9" t="s">
        <v>9</v>
      </c>
      <c r="I75" s="2">
        <v>0.5</v>
      </c>
      <c r="J75" s="2">
        <v>1.35</v>
      </c>
      <c r="K75" s="2">
        <v>1.2</v>
      </c>
      <c r="L75" s="15"/>
      <c r="N75" s="6">
        <v>0</v>
      </c>
      <c r="O75" t="s">
        <v>365</v>
      </c>
    </row>
    <row r="76" spans="1:15" x14ac:dyDescent="0.3">
      <c r="A76" t="s">
        <v>240</v>
      </c>
      <c r="B76" t="s">
        <v>259</v>
      </c>
      <c r="C76" t="s">
        <v>258</v>
      </c>
      <c r="D76">
        <v>158</v>
      </c>
      <c r="E76">
        <v>13</v>
      </c>
      <c r="F76" s="2">
        <v>1</v>
      </c>
      <c r="G76" s="30">
        <v>2054</v>
      </c>
      <c r="H76" s="10" t="s">
        <v>27</v>
      </c>
      <c r="I76" s="2">
        <v>0.4</v>
      </c>
      <c r="J76" s="2">
        <v>1.25</v>
      </c>
      <c r="K76" s="2">
        <v>1.2</v>
      </c>
      <c r="L76" s="15"/>
      <c r="O76" t="s">
        <v>256</v>
      </c>
    </row>
    <row r="77" spans="1:15" x14ac:dyDescent="0.3">
      <c r="A77" t="s">
        <v>240</v>
      </c>
      <c r="B77" t="s">
        <v>261</v>
      </c>
      <c r="C77" t="s">
        <v>260</v>
      </c>
      <c r="D77">
        <v>125</v>
      </c>
      <c r="E77">
        <v>44</v>
      </c>
      <c r="F77" s="2">
        <v>1</v>
      </c>
      <c r="G77" s="30">
        <v>5500</v>
      </c>
      <c r="H77" s="13" t="s">
        <v>33</v>
      </c>
      <c r="I77" s="2">
        <v>1.2</v>
      </c>
      <c r="J77" s="2">
        <v>1</v>
      </c>
      <c r="K77" s="2">
        <v>0.8</v>
      </c>
      <c r="L77" s="15">
        <v>0.3</v>
      </c>
      <c r="M77" s="17">
        <v>1</v>
      </c>
    </row>
    <row r="78" spans="1:15" x14ac:dyDescent="0.3">
      <c r="A78" t="s">
        <v>240</v>
      </c>
      <c r="B78" t="s">
        <v>261</v>
      </c>
      <c r="C78" t="s">
        <v>260</v>
      </c>
      <c r="D78">
        <v>125</v>
      </c>
      <c r="E78">
        <v>16</v>
      </c>
      <c r="F78" s="2">
        <v>1</v>
      </c>
      <c r="G78" s="30">
        <v>2000</v>
      </c>
      <c r="H78" s="13" t="s">
        <v>33</v>
      </c>
      <c r="I78" s="2">
        <v>0.9</v>
      </c>
      <c r="J78" s="2">
        <v>1.2</v>
      </c>
      <c r="K78" s="2">
        <v>0.7</v>
      </c>
      <c r="L78" s="15">
        <v>0.3</v>
      </c>
      <c r="M78" s="17">
        <v>1</v>
      </c>
    </row>
    <row r="79" spans="1:15" x14ac:dyDescent="0.3">
      <c r="A79" t="s">
        <v>240</v>
      </c>
      <c r="B79" t="s">
        <v>374</v>
      </c>
      <c r="C79" t="s">
        <v>375</v>
      </c>
      <c r="D79">
        <v>239</v>
      </c>
      <c r="E79">
        <v>4</v>
      </c>
      <c r="F79" s="2">
        <v>1.1000000000000001</v>
      </c>
      <c r="G79" s="30">
        <f>Barrage4[[#This Row],[Coefficient]]*Barrage4[[#This Row],[Total Rounds]]*Barrage4[[#This Row],[Base Damage]]</f>
        <v>1051.6000000000001</v>
      </c>
      <c r="H79" s="10" t="s">
        <v>27</v>
      </c>
      <c r="I79" s="2">
        <v>0.65</v>
      </c>
      <c r="J79" s="2">
        <v>1.35</v>
      </c>
      <c r="K79" s="2">
        <v>1.1499999999999999</v>
      </c>
      <c r="L79" s="26"/>
      <c r="M79" s="27"/>
      <c r="O79" t="s">
        <v>376</v>
      </c>
    </row>
    <row r="80" spans="1:15" x14ac:dyDescent="0.3">
      <c r="A80" t="s">
        <v>240</v>
      </c>
      <c r="B80" t="s">
        <v>374</v>
      </c>
      <c r="C80" t="s">
        <v>375</v>
      </c>
      <c r="D80">
        <v>35</v>
      </c>
      <c r="E80">
        <v>36</v>
      </c>
      <c r="F80" s="2">
        <v>1</v>
      </c>
      <c r="G80" s="30">
        <f>Barrage4[[#This Row],[Coefficient]]*Barrage4[[#This Row],[Total Rounds]]*Barrage4[[#This Row],[Base Damage]]</f>
        <v>1260</v>
      </c>
      <c r="H80" s="13" t="s">
        <v>33</v>
      </c>
      <c r="I80" s="2">
        <v>1.2</v>
      </c>
      <c r="J80" s="2">
        <v>0.8</v>
      </c>
      <c r="K80" s="2">
        <v>0.6</v>
      </c>
      <c r="L80" s="26">
        <v>0.01</v>
      </c>
      <c r="M80" s="27">
        <v>1</v>
      </c>
      <c r="O80" t="s">
        <v>376</v>
      </c>
    </row>
    <row r="81" spans="1:15" x14ac:dyDescent="0.3">
      <c r="A81" t="s">
        <v>240</v>
      </c>
      <c r="B81" t="s">
        <v>377</v>
      </c>
      <c r="C81" t="s">
        <v>378</v>
      </c>
      <c r="D81">
        <v>54</v>
      </c>
      <c r="E81">
        <v>10</v>
      </c>
      <c r="F81" s="2">
        <v>1</v>
      </c>
      <c r="G81" s="30">
        <f>Barrage4[[#This Row],[Coefficient]]*Barrage4[[#This Row],[Total Rounds]]*Barrage4[[#This Row],[Base Damage]]</f>
        <v>540</v>
      </c>
      <c r="H81" s="9" t="s">
        <v>9</v>
      </c>
      <c r="I81" s="2">
        <v>1.2</v>
      </c>
      <c r="J81" s="2">
        <v>0.8</v>
      </c>
      <c r="K81" s="2">
        <v>0.8</v>
      </c>
      <c r="L81" s="26"/>
      <c r="M81" s="27"/>
    </row>
    <row r="82" spans="1:15" x14ac:dyDescent="0.3">
      <c r="A82" t="s">
        <v>240</v>
      </c>
      <c r="B82" t="s">
        <v>377</v>
      </c>
      <c r="C82" t="s">
        <v>378</v>
      </c>
      <c r="D82">
        <v>54</v>
      </c>
      <c r="E82">
        <v>10</v>
      </c>
      <c r="F82" s="2">
        <v>1</v>
      </c>
      <c r="G82" s="30">
        <f>Barrage4[[#This Row],[Coefficient]]*Barrage4[[#This Row],[Total Rounds]]*Barrage4[[#This Row],[Base Damage]]</f>
        <v>540</v>
      </c>
      <c r="H82" s="9" t="s">
        <v>9</v>
      </c>
      <c r="I82" s="2">
        <v>0.8</v>
      </c>
      <c r="J82" s="2">
        <v>1.2</v>
      </c>
      <c r="K82" s="2">
        <v>0.8</v>
      </c>
      <c r="L82" s="26"/>
      <c r="M82" s="27"/>
    </row>
    <row r="83" spans="1:15" x14ac:dyDescent="0.3">
      <c r="A83" t="s">
        <v>240</v>
      </c>
      <c r="B83" t="s">
        <v>377</v>
      </c>
      <c r="C83" t="s">
        <v>378</v>
      </c>
      <c r="D83">
        <v>54</v>
      </c>
      <c r="E83">
        <v>10</v>
      </c>
      <c r="F83" s="2">
        <v>1</v>
      </c>
      <c r="G83" s="30">
        <f>Barrage4[[#This Row],[Coefficient]]*Barrage4[[#This Row],[Total Rounds]]*Barrage4[[#This Row],[Base Damage]]</f>
        <v>540</v>
      </c>
      <c r="H83" s="9" t="s">
        <v>9</v>
      </c>
      <c r="I83" s="2">
        <v>0.8</v>
      </c>
      <c r="J83" s="2">
        <v>0.8</v>
      </c>
      <c r="K83" s="2">
        <v>1.2</v>
      </c>
      <c r="L83" s="26"/>
      <c r="M83" s="27"/>
    </row>
    <row r="84" spans="1:15" x14ac:dyDescent="0.3">
      <c r="A84" t="s">
        <v>240</v>
      </c>
      <c r="B84" t="s">
        <v>379</v>
      </c>
      <c r="C84" t="s">
        <v>380</v>
      </c>
      <c r="D84">
        <v>46</v>
      </c>
      <c r="E84">
        <v>48</v>
      </c>
      <c r="F84" s="2">
        <v>1</v>
      </c>
      <c r="G84" s="30">
        <f>Barrage4[[#This Row],[Coefficient]]*Barrage4[[#This Row],[Total Rounds]]*Barrage4[[#This Row],[Base Damage]]</f>
        <v>2208</v>
      </c>
      <c r="H84" s="9" t="s">
        <v>9</v>
      </c>
      <c r="I84" s="2">
        <v>1</v>
      </c>
      <c r="J84" s="2">
        <v>1</v>
      </c>
      <c r="K84" s="2">
        <v>1</v>
      </c>
      <c r="L84" s="26"/>
      <c r="M84" s="27"/>
    </row>
    <row r="85" spans="1:15" x14ac:dyDescent="0.3">
      <c r="A85" t="s">
        <v>240</v>
      </c>
      <c r="B85" t="s">
        <v>379</v>
      </c>
      <c r="C85" t="s">
        <v>380</v>
      </c>
      <c r="D85">
        <v>181</v>
      </c>
      <c r="E85">
        <v>4</v>
      </c>
      <c r="F85" s="2">
        <v>1</v>
      </c>
      <c r="G85" s="30">
        <f>Barrage4[[#This Row],[Coefficient]]*Barrage4[[#This Row],[Total Rounds]]*Barrage4[[#This Row],[Base Damage]]</f>
        <v>724</v>
      </c>
      <c r="H85" s="14" t="s">
        <v>33</v>
      </c>
      <c r="I85" s="2">
        <v>1.4</v>
      </c>
      <c r="J85" s="2">
        <v>1.1000000000000001</v>
      </c>
      <c r="K85" s="2">
        <v>0.9</v>
      </c>
      <c r="L85" s="26">
        <v>0.5</v>
      </c>
      <c r="M85" s="27">
        <v>4</v>
      </c>
    </row>
    <row r="86" spans="1:15" x14ac:dyDescent="0.3">
      <c r="A86" t="s">
        <v>240</v>
      </c>
      <c r="B86" t="s">
        <v>388</v>
      </c>
      <c r="C86" t="s">
        <v>389</v>
      </c>
      <c r="D86">
        <v>62</v>
      </c>
      <c r="E86">
        <v>20</v>
      </c>
      <c r="F86" s="2">
        <v>1</v>
      </c>
      <c r="G86" s="30">
        <f>Barrage4[[#This Row],[Coefficient]]*Barrage4[[#This Row],[Total Rounds]]*Barrage4[[#This Row],[Base Damage]]</f>
        <v>1240</v>
      </c>
      <c r="H86" s="10" t="s">
        <v>27</v>
      </c>
      <c r="I86" s="2">
        <v>1.1000000000000001</v>
      </c>
      <c r="J86" s="2">
        <v>0.9</v>
      </c>
      <c r="K86" s="2">
        <v>0.7</v>
      </c>
      <c r="L86" s="26"/>
      <c r="M86" s="27"/>
    </row>
    <row r="87" spans="1:15" x14ac:dyDescent="0.3">
      <c r="A87" t="s">
        <v>240</v>
      </c>
      <c r="B87" t="s">
        <v>388</v>
      </c>
      <c r="C87" t="s">
        <v>389</v>
      </c>
      <c r="D87">
        <v>144</v>
      </c>
      <c r="E87">
        <v>6</v>
      </c>
      <c r="F87" s="2">
        <v>1</v>
      </c>
      <c r="G87" s="30">
        <f>Barrage4[[#This Row],[Coefficient]]*Barrage4[[#This Row],[Total Rounds]]*Barrage4[[#This Row],[Base Damage]]</f>
        <v>864</v>
      </c>
      <c r="H87" s="9" t="s">
        <v>48</v>
      </c>
      <c r="I87" s="2">
        <v>0.8</v>
      </c>
      <c r="J87" s="2">
        <v>1</v>
      </c>
      <c r="K87" s="2">
        <v>1.3</v>
      </c>
      <c r="L87" s="26"/>
      <c r="M87" s="27"/>
    </row>
    <row r="88" spans="1:15" x14ac:dyDescent="0.3">
      <c r="A88" t="s">
        <v>240</v>
      </c>
      <c r="B88" t="s">
        <v>391</v>
      </c>
      <c r="C88" t="s">
        <v>390</v>
      </c>
      <c r="D88">
        <v>72</v>
      </c>
      <c r="E88">
        <v>8</v>
      </c>
      <c r="F88" s="2">
        <v>1</v>
      </c>
      <c r="G88" s="30">
        <f>Barrage4[[#This Row],[Coefficient]]*Barrage4[[#This Row],[Total Rounds]]*Barrage4[[#This Row],[Base Damage]]</f>
        <v>576</v>
      </c>
      <c r="H88" s="9" t="s">
        <v>48</v>
      </c>
      <c r="I88" s="2">
        <v>0.8</v>
      </c>
      <c r="J88" s="2">
        <v>1</v>
      </c>
      <c r="K88" s="2">
        <v>1.3</v>
      </c>
      <c r="L88" s="26"/>
      <c r="M88" s="27"/>
    </row>
    <row r="89" spans="1:15" x14ac:dyDescent="0.3">
      <c r="A89" t="s">
        <v>240</v>
      </c>
      <c r="B89" t="s">
        <v>400</v>
      </c>
      <c r="C89" t="s">
        <v>401</v>
      </c>
      <c r="D89">
        <v>110</v>
      </c>
      <c r="E89">
        <v>8</v>
      </c>
      <c r="F89" s="2">
        <v>1</v>
      </c>
      <c r="G89" s="30">
        <f>Barrage4[[#This Row],[Coefficient]]*Barrage4[[#This Row],[Total Rounds]]*Barrage4[[#This Row],[Base Damage]]</f>
        <v>880</v>
      </c>
      <c r="H89" s="9" t="s">
        <v>9</v>
      </c>
      <c r="I89" s="2">
        <v>0.7</v>
      </c>
      <c r="J89" s="2">
        <v>1</v>
      </c>
      <c r="K89" s="2">
        <v>0.9</v>
      </c>
      <c r="L89" s="26"/>
      <c r="M89" s="27"/>
    </row>
    <row r="90" spans="1:15" x14ac:dyDescent="0.3">
      <c r="A90" t="s">
        <v>240</v>
      </c>
      <c r="B90" t="s">
        <v>400</v>
      </c>
      <c r="C90" t="s">
        <v>401</v>
      </c>
      <c r="D90">
        <v>20</v>
      </c>
      <c r="E90">
        <v>14</v>
      </c>
      <c r="F90" s="2">
        <v>1</v>
      </c>
      <c r="G90" s="30">
        <f>Barrage4[[#This Row],[Coefficient]]*Barrage4[[#This Row],[Total Rounds]]*Barrage4[[#This Row],[Base Damage]]</f>
        <v>280</v>
      </c>
      <c r="H90" s="14" t="s">
        <v>33</v>
      </c>
      <c r="I90" s="2">
        <v>1.2</v>
      </c>
      <c r="J90" s="2">
        <v>0.6</v>
      </c>
      <c r="K90" s="2">
        <v>0.6</v>
      </c>
      <c r="L90" s="26">
        <v>0.01</v>
      </c>
      <c r="M90" s="27">
        <v>1</v>
      </c>
    </row>
    <row r="91" spans="1:15" x14ac:dyDescent="0.3">
      <c r="A91" t="s">
        <v>240</v>
      </c>
      <c r="B91" t="s">
        <v>402</v>
      </c>
      <c r="C91" t="s">
        <v>403</v>
      </c>
      <c r="D91">
        <v>121</v>
      </c>
      <c r="E91">
        <v>6</v>
      </c>
      <c r="F91" s="2">
        <v>1</v>
      </c>
      <c r="G91" s="30">
        <f>Barrage4[[#This Row],[Coefficient]]*Barrage4[[#This Row],[Total Rounds]]*Barrage4[[#This Row],[Base Damage]]</f>
        <v>726</v>
      </c>
      <c r="H91" s="9" t="s">
        <v>9</v>
      </c>
      <c r="I91" s="2">
        <v>0.8</v>
      </c>
      <c r="J91" s="2">
        <v>1</v>
      </c>
      <c r="K91" s="2">
        <v>1.3</v>
      </c>
      <c r="L91" s="26"/>
      <c r="M91" s="27"/>
      <c r="O91" t="s">
        <v>405</v>
      </c>
    </row>
    <row r="92" spans="1:15" x14ac:dyDescent="0.3">
      <c r="A92" t="s">
        <v>240</v>
      </c>
      <c r="B92" t="s">
        <v>434</v>
      </c>
      <c r="C92" t="s">
        <v>403</v>
      </c>
      <c r="D92">
        <v>138</v>
      </c>
      <c r="E92">
        <v>8</v>
      </c>
      <c r="F92" s="2">
        <v>1</v>
      </c>
      <c r="G92" s="30">
        <f>Barrage4[[#This Row],[Coefficient]]*Barrage4[[#This Row],[Total Rounds]]*Barrage4[[#This Row],[Base Damage]]</f>
        <v>1104</v>
      </c>
      <c r="H92" s="9" t="s">
        <v>9</v>
      </c>
      <c r="I92" s="2">
        <v>0.8</v>
      </c>
      <c r="J92" s="2">
        <v>1</v>
      </c>
      <c r="K92" s="2">
        <v>1.3</v>
      </c>
      <c r="L92" s="26"/>
      <c r="M92" s="27"/>
      <c r="O92" t="s">
        <v>406</v>
      </c>
    </row>
    <row r="93" spans="1:15" x14ac:dyDescent="0.3">
      <c r="A93" t="s">
        <v>240</v>
      </c>
      <c r="B93" t="s">
        <v>402</v>
      </c>
      <c r="C93" t="s">
        <v>403</v>
      </c>
      <c r="D93">
        <v>20</v>
      </c>
      <c r="E93">
        <v>16</v>
      </c>
      <c r="F93" s="2">
        <v>1</v>
      </c>
      <c r="G93" s="30">
        <f>Barrage4[[#This Row],[Coefficient]]*Barrage4[[#This Row],[Total Rounds]]*Barrage4[[#This Row],[Base Damage]]</f>
        <v>320</v>
      </c>
      <c r="H93" s="9" t="s">
        <v>9</v>
      </c>
      <c r="I93" s="2">
        <v>1.2</v>
      </c>
      <c r="J93" s="2">
        <v>0.6</v>
      </c>
      <c r="K93" s="2">
        <v>0.6</v>
      </c>
      <c r="L93" s="26"/>
      <c r="M93" s="27"/>
      <c r="O93" t="s">
        <v>404</v>
      </c>
    </row>
    <row r="94" spans="1:15" x14ac:dyDescent="0.3">
      <c r="A94" t="s">
        <v>240</v>
      </c>
      <c r="B94" t="s">
        <v>451</v>
      </c>
      <c r="C94" t="s">
        <v>452</v>
      </c>
      <c r="D94">
        <v>170</v>
      </c>
      <c r="E94">
        <v>9</v>
      </c>
      <c r="F94" s="2">
        <v>1</v>
      </c>
      <c r="G94" s="30">
        <f>Barrage4[[#This Row],[Coefficient]]*Barrage4[[#This Row],[Total Rounds]]*Barrage4[[#This Row],[Base Damage]]</f>
        <v>1530</v>
      </c>
      <c r="H94" s="10" t="s">
        <v>27</v>
      </c>
      <c r="I94" s="2">
        <v>0.5</v>
      </c>
      <c r="J94" s="2">
        <v>1.2</v>
      </c>
      <c r="K94" s="2">
        <v>1.1499999999999999</v>
      </c>
      <c r="L94" s="32"/>
      <c r="M94" s="33"/>
    </row>
    <row r="95" spans="1:15" x14ac:dyDescent="0.3">
      <c r="A95" t="s">
        <v>240</v>
      </c>
      <c r="B95" t="s">
        <v>451</v>
      </c>
      <c r="C95" t="s">
        <v>452</v>
      </c>
      <c r="D95">
        <v>20</v>
      </c>
      <c r="E95">
        <v>30</v>
      </c>
      <c r="F95" s="2">
        <v>1</v>
      </c>
      <c r="G95" s="30">
        <f>Barrage4[[#This Row],[Coefficient]]*Barrage4[[#This Row],[Total Rounds]]*Barrage4[[#This Row],[Base Damage]]</f>
        <v>600</v>
      </c>
      <c r="H95" s="13" t="s">
        <v>33</v>
      </c>
      <c r="I95" s="2">
        <v>1.2</v>
      </c>
      <c r="J95" s="2">
        <v>0.6</v>
      </c>
      <c r="K95" s="2">
        <v>0.6</v>
      </c>
      <c r="L95" s="32"/>
      <c r="M95" s="33"/>
      <c r="O95" t="s">
        <v>453</v>
      </c>
    </row>
    <row r="96" spans="1:15" x14ac:dyDescent="0.3">
      <c r="A96" t="s">
        <v>240</v>
      </c>
      <c r="B96" s="36" t="s">
        <v>471</v>
      </c>
      <c r="C96" t="s">
        <v>472</v>
      </c>
      <c r="D96">
        <v>174</v>
      </c>
      <c r="E96">
        <v>6</v>
      </c>
      <c r="F96" s="2">
        <v>1</v>
      </c>
      <c r="G96" s="30">
        <f>Barrage4[[#This Row],[Coefficient]]*Barrage4[[#This Row],[Total Rounds]]*Barrage4[[#This Row],[Base Damage]]</f>
        <v>1044</v>
      </c>
      <c r="H96" s="10" t="s">
        <v>27</v>
      </c>
      <c r="I96" s="2">
        <v>0.4</v>
      </c>
      <c r="J96" s="2">
        <v>1.25</v>
      </c>
      <c r="K96" s="2">
        <v>1.25</v>
      </c>
      <c r="L96" s="15"/>
    </row>
    <row r="97" spans="1:15" x14ac:dyDescent="0.3">
      <c r="A97" t="s">
        <v>240</v>
      </c>
      <c r="B97" s="36" t="s">
        <v>473</v>
      </c>
      <c r="C97" t="s">
        <v>472</v>
      </c>
      <c r="D97">
        <v>174</v>
      </c>
      <c r="E97">
        <v>9</v>
      </c>
      <c r="F97" s="2">
        <v>1</v>
      </c>
      <c r="G97" s="30">
        <f>Barrage4[[#This Row],[Coefficient]]*Barrage4[[#This Row],[Total Rounds]]*Barrage4[[#This Row],[Base Damage]]</f>
        <v>1566</v>
      </c>
      <c r="H97" s="10" t="s">
        <v>27</v>
      </c>
      <c r="I97" s="2">
        <v>0.4</v>
      </c>
      <c r="J97" s="2">
        <v>1.25</v>
      </c>
      <c r="K97" s="2">
        <v>1.25</v>
      </c>
      <c r="L97" s="15"/>
    </row>
    <row r="98" spans="1:15" x14ac:dyDescent="0.3">
      <c r="A98" t="s">
        <v>240</v>
      </c>
      <c r="B98" s="36" t="s">
        <v>474</v>
      </c>
      <c r="C98" t="s">
        <v>472</v>
      </c>
      <c r="D98">
        <v>20</v>
      </c>
      <c r="E98">
        <v>20</v>
      </c>
      <c r="F98" s="2">
        <v>1</v>
      </c>
      <c r="G98" s="30">
        <f>Barrage4[[#This Row],[Coefficient]]*Barrage4[[#This Row],[Total Rounds]]*Barrage4[[#This Row],[Base Damage]]</f>
        <v>400</v>
      </c>
      <c r="H98" s="13" t="s">
        <v>33</v>
      </c>
      <c r="I98" s="2">
        <v>1.2</v>
      </c>
      <c r="J98" s="2">
        <v>0.6</v>
      </c>
      <c r="K98" s="2">
        <v>0.6</v>
      </c>
      <c r="L98" s="15">
        <v>0.01</v>
      </c>
      <c r="M98" s="17">
        <v>1</v>
      </c>
    </row>
    <row r="99" spans="1:15" x14ac:dyDescent="0.3">
      <c r="A99" t="s">
        <v>240</v>
      </c>
      <c r="B99" s="36" t="s">
        <v>480</v>
      </c>
      <c r="C99" t="s">
        <v>475</v>
      </c>
      <c r="D99">
        <v>96</v>
      </c>
      <c r="E99">
        <v>6</v>
      </c>
      <c r="F99" s="2">
        <v>1</v>
      </c>
      <c r="G99" s="30">
        <f>Barrage4[[#This Row],[Coefficient]]*Barrage4[[#This Row],[Total Rounds]]*Barrage4[[#This Row],[Base Damage]]</f>
        <v>576</v>
      </c>
      <c r="H99" t="s">
        <v>48</v>
      </c>
      <c r="I99" s="2">
        <v>0.8</v>
      </c>
      <c r="J99" s="2">
        <v>1.1000000000000001</v>
      </c>
      <c r="K99" s="2">
        <v>1.3</v>
      </c>
      <c r="L99" s="15"/>
    </row>
    <row r="100" spans="1:15" x14ac:dyDescent="0.3">
      <c r="A100" t="s">
        <v>240</v>
      </c>
      <c r="B100" s="36" t="s">
        <v>478</v>
      </c>
      <c r="C100" t="s">
        <v>476</v>
      </c>
      <c r="D100">
        <v>140</v>
      </c>
      <c r="E100">
        <v>10</v>
      </c>
      <c r="F100" s="2">
        <v>1</v>
      </c>
      <c r="G100" s="30">
        <f>Barrage4[[#This Row],[Coefficient]]*Barrage4[[#This Row],[Total Rounds]]*Barrage4[[#This Row],[Base Damage]]</f>
        <v>1400</v>
      </c>
      <c r="H100" s="13" t="s">
        <v>33</v>
      </c>
      <c r="I100" s="2">
        <v>1.35</v>
      </c>
      <c r="J100" s="2">
        <v>0.85</v>
      </c>
      <c r="K100" s="2">
        <v>0.7</v>
      </c>
      <c r="L100" s="15">
        <v>0.3</v>
      </c>
      <c r="M100" s="17">
        <v>1</v>
      </c>
    </row>
    <row r="101" spans="1:15" x14ac:dyDescent="0.3">
      <c r="A101" t="s">
        <v>240</v>
      </c>
      <c r="B101" t="s">
        <v>479</v>
      </c>
      <c r="C101" t="s">
        <v>476</v>
      </c>
      <c r="D101">
        <v>30</v>
      </c>
      <c r="E101">
        <v>14</v>
      </c>
      <c r="F101" s="2">
        <v>1</v>
      </c>
      <c r="G101" s="30">
        <f>Barrage4[[#This Row],[Coefficient]]*Barrage4[[#This Row],[Total Rounds]]*Barrage4[[#This Row],[Base Damage]]</f>
        <v>420</v>
      </c>
      <c r="H101" t="s">
        <v>9</v>
      </c>
      <c r="I101" s="2">
        <v>1</v>
      </c>
      <c r="J101" s="2">
        <v>0.8</v>
      </c>
      <c r="K101" s="2">
        <v>0.7</v>
      </c>
      <c r="L101" s="15"/>
    </row>
    <row r="102" spans="1:15" x14ac:dyDescent="0.3">
      <c r="A102" t="s">
        <v>240</v>
      </c>
      <c r="B102" t="s">
        <v>529</v>
      </c>
      <c r="C102" t="s">
        <v>528</v>
      </c>
      <c r="D102">
        <v>96</v>
      </c>
      <c r="E102">
        <v>4</v>
      </c>
      <c r="F102" s="2">
        <v>1</v>
      </c>
      <c r="G102" s="30">
        <f>Barrage4[[#This Row],[Coefficient]]*Barrage4[[#This Row],[Total Rounds]]*Barrage4[[#This Row],[Base Damage]]</f>
        <v>384</v>
      </c>
      <c r="H102" t="s">
        <v>48</v>
      </c>
      <c r="I102" s="2">
        <v>0.8</v>
      </c>
      <c r="J102" s="2">
        <v>1.1000000000000001</v>
      </c>
      <c r="K102" s="2">
        <v>1.3</v>
      </c>
      <c r="L102" s="15"/>
    </row>
    <row r="103" spans="1:15" x14ac:dyDescent="0.3">
      <c r="A103" t="s">
        <v>240</v>
      </c>
      <c r="B103" t="s">
        <v>530</v>
      </c>
      <c r="C103" t="s">
        <v>528</v>
      </c>
      <c r="D103">
        <v>130</v>
      </c>
      <c r="E103">
        <v>10</v>
      </c>
      <c r="F103" s="2">
        <v>1</v>
      </c>
      <c r="G103" s="30">
        <f>Barrage4[[#This Row],[Coefficient]]*Barrage4[[#This Row],[Total Rounds]]*Barrage4[[#This Row],[Base Damage]]</f>
        <v>1300</v>
      </c>
      <c r="H103" t="s">
        <v>9</v>
      </c>
      <c r="I103" s="2">
        <v>0.7</v>
      </c>
      <c r="J103" s="2">
        <v>1</v>
      </c>
      <c r="K103" s="2">
        <v>0.9</v>
      </c>
      <c r="L103" s="15"/>
    </row>
    <row r="104" spans="1:15" x14ac:dyDescent="0.3">
      <c r="A104" t="s">
        <v>240</v>
      </c>
      <c r="B104" t="s">
        <v>531</v>
      </c>
      <c r="C104" t="s">
        <v>528</v>
      </c>
      <c r="D104">
        <v>20</v>
      </c>
      <c r="E104">
        <v>24</v>
      </c>
      <c r="F104" s="2">
        <v>1</v>
      </c>
      <c r="G104" s="30">
        <f>Barrage4[[#This Row],[Coefficient]]*Barrage4[[#This Row],[Total Rounds]]*Barrage4[[#This Row],[Base Damage]]</f>
        <v>480</v>
      </c>
      <c r="H104" s="10" t="s">
        <v>27</v>
      </c>
      <c r="I104" s="2">
        <v>1</v>
      </c>
      <c r="J104" s="2">
        <v>0.8</v>
      </c>
      <c r="K104" s="2">
        <v>0.6</v>
      </c>
      <c r="L104" s="15"/>
    </row>
    <row r="105" spans="1:15" x14ac:dyDescent="0.3">
      <c r="A105" t="s">
        <v>240</v>
      </c>
      <c r="B105" t="s">
        <v>532</v>
      </c>
      <c r="C105" t="s">
        <v>528</v>
      </c>
      <c r="D105">
        <v>20</v>
      </c>
      <c r="E105">
        <v>36</v>
      </c>
      <c r="F105" s="2">
        <v>1</v>
      </c>
      <c r="G105" s="30">
        <f>Barrage4[[#This Row],[Coefficient]]*Barrage4[[#This Row],[Total Rounds]]*Barrage4[[#This Row],[Base Damage]]</f>
        <v>720</v>
      </c>
      <c r="H105" s="10" t="s">
        <v>27</v>
      </c>
      <c r="I105" s="2">
        <v>1</v>
      </c>
      <c r="J105" s="2">
        <v>0.8</v>
      </c>
      <c r="K105" s="2">
        <v>0.7</v>
      </c>
      <c r="L105" s="15"/>
    </row>
    <row r="106" spans="1:15" x14ac:dyDescent="0.3">
      <c r="A106" t="s">
        <v>240</v>
      </c>
      <c r="B106" t="s">
        <v>551</v>
      </c>
      <c r="C106" t="s">
        <v>550</v>
      </c>
      <c r="D106">
        <v>170</v>
      </c>
      <c r="E106">
        <v>9</v>
      </c>
      <c r="F106" s="2">
        <v>1</v>
      </c>
      <c r="G106" s="30">
        <f>Barrage4[[#This Row],[Coefficient]]*Barrage4[[#This Row],[Total Rounds]]*Barrage4[[#This Row],[Base Damage]]</f>
        <v>1530</v>
      </c>
      <c r="H106" s="10" t="s">
        <v>27</v>
      </c>
      <c r="I106" s="2">
        <v>0.4</v>
      </c>
      <c r="J106" s="2">
        <v>1.2</v>
      </c>
      <c r="K106" s="2">
        <v>1.25</v>
      </c>
      <c r="L106" s="15"/>
    </row>
    <row r="107" spans="1:15" s="3" customFormat="1" ht="14.4" customHeight="1" x14ac:dyDescent="0.3">
      <c r="A107" t="s">
        <v>240</v>
      </c>
      <c r="B107" t="s">
        <v>552</v>
      </c>
      <c r="C107" t="s">
        <v>550</v>
      </c>
      <c r="D107">
        <v>20</v>
      </c>
      <c r="E107">
        <v>20</v>
      </c>
      <c r="F107" s="2">
        <v>1</v>
      </c>
      <c r="G107" s="30">
        <f>Barrage4[[#This Row],[Coefficient]]*Barrage4[[#This Row],[Total Rounds]]*Barrage4[[#This Row],[Base Damage]]</f>
        <v>400</v>
      </c>
      <c r="H107" s="13" t="s">
        <v>33</v>
      </c>
      <c r="I107" s="2">
        <v>1.2</v>
      </c>
      <c r="J107" s="2">
        <v>0.6</v>
      </c>
      <c r="K107" s="2">
        <v>0.6</v>
      </c>
      <c r="L107" s="15"/>
      <c r="M107" s="17"/>
      <c r="N107" s="6"/>
      <c r="O107"/>
    </row>
    <row r="108" spans="1:15" x14ac:dyDescent="0.3">
      <c r="A108" t="s">
        <v>240</v>
      </c>
      <c r="B108" t="s">
        <v>553</v>
      </c>
      <c r="C108" t="s">
        <v>550</v>
      </c>
      <c r="D108">
        <v>56</v>
      </c>
      <c r="E108">
        <v>9</v>
      </c>
      <c r="F108" s="2">
        <v>1</v>
      </c>
      <c r="G108" s="30">
        <f>Barrage4[[#This Row],[Coefficient]]*Barrage4[[#This Row],[Total Rounds]]*Barrage4[[#This Row],[Base Damage]]</f>
        <v>504</v>
      </c>
      <c r="H108" s="10" t="s">
        <v>554</v>
      </c>
      <c r="I108" s="2">
        <v>0.8</v>
      </c>
      <c r="J108" s="2">
        <v>0.9</v>
      </c>
      <c r="K108" s="2">
        <v>1.1000000000000001</v>
      </c>
      <c r="L108" s="15"/>
      <c r="O108" t="s">
        <v>555</v>
      </c>
    </row>
    <row r="109" spans="1:15" x14ac:dyDescent="0.3">
      <c r="A109" s="3" t="s">
        <v>264</v>
      </c>
      <c r="B109" s="3" t="s">
        <v>262</v>
      </c>
      <c r="C109" s="3" t="s">
        <v>263</v>
      </c>
      <c r="D109" s="3">
        <v>108</v>
      </c>
      <c r="E109" s="3">
        <v>30</v>
      </c>
      <c r="F109" s="5">
        <v>1</v>
      </c>
      <c r="G109" s="31">
        <v>3240</v>
      </c>
      <c r="H109" s="14" t="s">
        <v>33</v>
      </c>
      <c r="I109" s="5">
        <v>1</v>
      </c>
      <c r="J109" s="5">
        <v>0.8</v>
      </c>
      <c r="K109" s="5">
        <v>0.6</v>
      </c>
      <c r="L109" s="16">
        <v>0.3</v>
      </c>
      <c r="M109" s="18">
        <v>1</v>
      </c>
      <c r="N109" s="7"/>
      <c r="O109" s="3"/>
    </row>
    <row r="110" spans="1:15" x14ac:dyDescent="0.3">
      <c r="A110" s="3" t="s">
        <v>264</v>
      </c>
      <c r="B110" s="3" t="s">
        <v>262</v>
      </c>
      <c r="C110" s="3" t="s">
        <v>263</v>
      </c>
      <c r="D110">
        <v>108</v>
      </c>
      <c r="E110">
        <v>22</v>
      </c>
      <c r="F110" s="5">
        <v>1</v>
      </c>
      <c r="G110" s="30">
        <v>2376</v>
      </c>
      <c r="H110" s="9" t="s">
        <v>9</v>
      </c>
      <c r="I110" s="2">
        <v>1</v>
      </c>
      <c r="J110" s="2">
        <v>0.8</v>
      </c>
      <c r="K110" s="2">
        <v>0.7</v>
      </c>
      <c r="L110" s="15"/>
    </row>
    <row r="111" spans="1:15" s="3" customFormat="1" ht="14.4" customHeight="1" x14ac:dyDescent="0.3">
      <c r="A111" t="s">
        <v>264</v>
      </c>
      <c r="B111" t="s">
        <v>266</v>
      </c>
      <c r="C111" t="s">
        <v>265</v>
      </c>
      <c r="D111">
        <v>72</v>
      </c>
      <c r="E111">
        <v>40</v>
      </c>
      <c r="F111" s="5">
        <v>1</v>
      </c>
      <c r="G111" s="30">
        <v>2880</v>
      </c>
      <c r="H111" s="13" t="s">
        <v>33</v>
      </c>
      <c r="I111" s="2">
        <v>0.9</v>
      </c>
      <c r="J111" s="2">
        <v>1.2</v>
      </c>
      <c r="K111" s="2">
        <v>0.7</v>
      </c>
      <c r="L111" s="15">
        <v>0.3</v>
      </c>
      <c r="M111" s="17">
        <v>1</v>
      </c>
      <c r="N111" s="6"/>
      <c r="O111"/>
    </row>
    <row r="112" spans="1:15" x14ac:dyDescent="0.3">
      <c r="A112" t="s">
        <v>264</v>
      </c>
      <c r="B112" t="s">
        <v>266</v>
      </c>
      <c r="C112" t="s">
        <v>265</v>
      </c>
      <c r="D112">
        <v>108</v>
      </c>
      <c r="E112">
        <v>22</v>
      </c>
      <c r="F112" s="5">
        <v>1</v>
      </c>
      <c r="G112" s="30">
        <v>2376</v>
      </c>
      <c r="H112" s="9" t="s">
        <v>9</v>
      </c>
      <c r="I112" s="2">
        <v>1</v>
      </c>
      <c r="J112" s="2">
        <v>0.8</v>
      </c>
      <c r="K112" s="2">
        <v>0.7</v>
      </c>
      <c r="L112" s="15"/>
    </row>
    <row r="113" spans="1:15" x14ac:dyDescent="0.3">
      <c r="A113" s="3" t="s">
        <v>267</v>
      </c>
      <c r="B113" s="3" t="s">
        <v>269</v>
      </c>
      <c r="C113" s="3" t="s">
        <v>268</v>
      </c>
      <c r="D113" s="3">
        <v>235</v>
      </c>
      <c r="E113" s="3">
        <v>4</v>
      </c>
      <c r="F113" s="5">
        <v>1</v>
      </c>
      <c r="G113" s="31">
        <v>940</v>
      </c>
      <c r="H113" s="11" t="s">
        <v>270</v>
      </c>
      <c r="I113" s="5">
        <v>0.8</v>
      </c>
      <c r="J113" s="5">
        <v>0.9</v>
      </c>
      <c r="K113" s="5">
        <v>1.1000000000000001</v>
      </c>
      <c r="L113" s="16"/>
      <c r="M113" s="18"/>
      <c r="N113" s="7"/>
      <c r="O113" s="3"/>
    </row>
    <row r="114" spans="1:15" x14ac:dyDescent="0.3">
      <c r="A114" s="3" t="s">
        <v>267</v>
      </c>
      <c r="B114" t="s">
        <v>272</v>
      </c>
      <c r="C114" t="s">
        <v>271</v>
      </c>
      <c r="D114">
        <v>222</v>
      </c>
      <c r="E114">
        <v>12</v>
      </c>
      <c r="F114" s="5">
        <v>1</v>
      </c>
      <c r="G114" s="30">
        <v>2664</v>
      </c>
      <c r="H114" s="9" t="s">
        <v>270</v>
      </c>
      <c r="I114" s="2">
        <v>0.8</v>
      </c>
      <c r="J114" s="2">
        <v>0.9</v>
      </c>
      <c r="K114" s="2">
        <v>1.1000000000000001</v>
      </c>
      <c r="L114" s="15"/>
    </row>
    <row r="115" spans="1:15" s="3" customFormat="1" ht="14.4" customHeight="1" x14ac:dyDescent="0.3">
      <c r="A115" s="3" t="s">
        <v>267</v>
      </c>
      <c r="B115" t="s">
        <v>274</v>
      </c>
      <c r="C115" t="s">
        <v>273</v>
      </c>
      <c r="D115">
        <v>291</v>
      </c>
      <c r="E115">
        <v>3</v>
      </c>
      <c r="F115" s="5">
        <v>1</v>
      </c>
      <c r="G115" s="30">
        <v>873</v>
      </c>
      <c r="H115" s="9" t="s">
        <v>270</v>
      </c>
      <c r="I115" s="2">
        <v>0.7</v>
      </c>
      <c r="J115" s="2">
        <v>1.05</v>
      </c>
      <c r="K115" s="2">
        <v>1.25</v>
      </c>
      <c r="L115" s="15"/>
      <c r="M115" s="17"/>
      <c r="N115" s="6"/>
      <c r="O115" t="s">
        <v>276</v>
      </c>
    </row>
    <row r="116" spans="1:15" x14ac:dyDescent="0.3">
      <c r="A116" s="3" t="s">
        <v>267</v>
      </c>
      <c r="B116" t="s">
        <v>275</v>
      </c>
      <c r="C116" t="s">
        <v>273</v>
      </c>
      <c r="D116">
        <v>111</v>
      </c>
      <c r="E116">
        <v>6</v>
      </c>
      <c r="F116" s="5">
        <v>1</v>
      </c>
      <c r="G116" s="30">
        <v>666</v>
      </c>
      <c r="H116" s="9" t="s">
        <v>270</v>
      </c>
      <c r="I116" s="2">
        <v>0.8</v>
      </c>
      <c r="J116" s="2">
        <v>0.85</v>
      </c>
      <c r="K116" s="2">
        <v>1</v>
      </c>
      <c r="L116" s="15"/>
      <c r="O116" t="s">
        <v>276</v>
      </c>
    </row>
    <row r="117" spans="1:15" x14ac:dyDescent="0.3">
      <c r="A117" s="3" t="s">
        <v>267</v>
      </c>
      <c r="B117" s="3" t="s">
        <v>278</v>
      </c>
      <c r="C117" s="3" t="s">
        <v>277</v>
      </c>
      <c r="D117" s="3">
        <v>360</v>
      </c>
      <c r="E117" s="3">
        <v>3</v>
      </c>
      <c r="F117" s="5">
        <v>1</v>
      </c>
      <c r="G117" s="31">
        <v>1080</v>
      </c>
      <c r="H117" s="11" t="s">
        <v>270</v>
      </c>
      <c r="I117" s="5">
        <v>0.8</v>
      </c>
      <c r="J117" s="5">
        <v>0.9</v>
      </c>
      <c r="K117" s="5">
        <v>1.1000000000000001</v>
      </c>
      <c r="L117" s="16"/>
      <c r="M117" s="18"/>
      <c r="N117" s="7"/>
      <c r="O117" t="s">
        <v>276</v>
      </c>
    </row>
    <row r="118" spans="1:15" x14ac:dyDescent="0.3">
      <c r="A118" s="3" t="s">
        <v>267</v>
      </c>
      <c r="B118" t="s">
        <v>280</v>
      </c>
      <c r="C118" t="s">
        <v>279</v>
      </c>
      <c r="D118">
        <v>70</v>
      </c>
      <c r="E118">
        <v>3</v>
      </c>
      <c r="F118" s="5">
        <v>1</v>
      </c>
      <c r="G118" s="30">
        <v>210</v>
      </c>
      <c r="H118" s="9" t="s">
        <v>281</v>
      </c>
      <c r="I118" s="5">
        <v>1</v>
      </c>
      <c r="J118" s="5">
        <v>0.8</v>
      </c>
      <c r="K118" s="5">
        <v>0.6</v>
      </c>
      <c r="L118" s="15"/>
      <c r="O118" t="s">
        <v>282</v>
      </c>
    </row>
    <row r="119" spans="1:15" x14ac:dyDescent="0.3">
      <c r="A119" s="3" t="s">
        <v>267</v>
      </c>
      <c r="B119" t="s">
        <v>284</v>
      </c>
      <c r="C119" t="s">
        <v>283</v>
      </c>
      <c r="D119">
        <v>120</v>
      </c>
      <c r="E119">
        <v>6</v>
      </c>
      <c r="F119" s="5">
        <v>1.05</v>
      </c>
      <c r="G119" s="30">
        <v>756</v>
      </c>
      <c r="H119" s="13" t="s">
        <v>33</v>
      </c>
      <c r="I119" s="5">
        <v>1.1499999999999999</v>
      </c>
      <c r="J119" s="5">
        <v>0.9</v>
      </c>
      <c r="K119" s="5">
        <v>0.7</v>
      </c>
      <c r="L119" s="15">
        <v>0.08</v>
      </c>
      <c r="M119" s="17">
        <v>3</v>
      </c>
      <c r="O119" t="s">
        <v>282</v>
      </c>
    </row>
    <row r="120" spans="1:15" x14ac:dyDescent="0.3">
      <c r="A120" s="3" t="s">
        <v>267</v>
      </c>
      <c r="B120" t="s">
        <v>286</v>
      </c>
      <c r="C120" t="s">
        <v>285</v>
      </c>
      <c r="D120">
        <v>336</v>
      </c>
      <c r="E120">
        <v>2</v>
      </c>
      <c r="F120" s="5">
        <v>1</v>
      </c>
      <c r="G120" s="30">
        <v>672</v>
      </c>
      <c r="H120" s="13" t="s">
        <v>294</v>
      </c>
      <c r="I120" s="2">
        <v>0.7</v>
      </c>
      <c r="J120" s="2">
        <v>1.05</v>
      </c>
      <c r="K120" s="2">
        <v>1.25</v>
      </c>
      <c r="L120" s="15">
        <v>1</v>
      </c>
      <c r="M120" s="17">
        <v>2</v>
      </c>
      <c r="O120" t="s">
        <v>290</v>
      </c>
    </row>
    <row r="121" spans="1:15" x14ac:dyDescent="0.3">
      <c r="A121" s="3" t="s">
        <v>267</v>
      </c>
      <c r="B121" t="s">
        <v>287</v>
      </c>
      <c r="C121" t="s">
        <v>285</v>
      </c>
      <c r="D121">
        <v>121</v>
      </c>
      <c r="E121">
        <v>4</v>
      </c>
      <c r="F121" s="5">
        <v>1</v>
      </c>
      <c r="G121" s="30">
        <v>484</v>
      </c>
      <c r="H121" s="13" t="s">
        <v>294</v>
      </c>
      <c r="I121" s="2">
        <v>0.8</v>
      </c>
      <c r="J121" s="2">
        <v>0.85</v>
      </c>
      <c r="K121" s="2">
        <v>1</v>
      </c>
      <c r="L121" s="15">
        <v>1</v>
      </c>
      <c r="M121" s="17">
        <v>2</v>
      </c>
      <c r="O121" t="s">
        <v>290</v>
      </c>
    </row>
    <row r="122" spans="1:15" x14ac:dyDescent="0.3">
      <c r="A122" s="3" t="s">
        <v>267</v>
      </c>
      <c r="B122" t="s">
        <v>288</v>
      </c>
      <c r="C122" t="s">
        <v>285</v>
      </c>
      <c r="D122">
        <v>202</v>
      </c>
      <c r="E122">
        <v>4</v>
      </c>
      <c r="F122" s="5">
        <v>1</v>
      </c>
      <c r="G122" s="30">
        <v>808</v>
      </c>
      <c r="H122" s="10" t="s">
        <v>289</v>
      </c>
      <c r="I122" s="2">
        <v>0.8</v>
      </c>
      <c r="J122" s="2">
        <v>1.1000000000000001</v>
      </c>
      <c r="K122" s="2">
        <v>1.3</v>
      </c>
      <c r="L122" s="15">
        <v>1</v>
      </c>
      <c r="O122" t="s">
        <v>291</v>
      </c>
    </row>
    <row r="123" spans="1:15" x14ac:dyDescent="0.3">
      <c r="A123" s="3" t="s">
        <v>267</v>
      </c>
      <c r="B123" t="s">
        <v>293</v>
      </c>
      <c r="C123" t="s">
        <v>292</v>
      </c>
      <c r="D123">
        <v>260</v>
      </c>
      <c r="E123">
        <v>24</v>
      </c>
      <c r="F123" s="5">
        <v>1</v>
      </c>
      <c r="G123" s="30">
        <v>6240</v>
      </c>
      <c r="H123" s="13" t="s">
        <v>294</v>
      </c>
      <c r="I123" s="2">
        <v>0.8</v>
      </c>
      <c r="J123" s="2">
        <v>0.9</v>
      </c>
      <c r="K123" s="2">
        <v>1.1000000000000001</v>
      </c>
      <c r="L123" s="15"/>
      <c r="O123" t="s">
        <v>276</v>
      </c>
    </row>
    <row r="124" spans="1:15" x14ac:dyDescent="0.3">
      <c r="A124" s="3" t="s">
        <v>267</v>
      </c>
      <c r="B124" t="s">
        <v>293</v>
      </c>
      <c r="C124" t="s">
        <v>292</v>
      </c>
      <c r="D124">
        <v>240</v>
      </c>
      <c r="E124">
        <v>18</v>
      </c>
      <c r="F124" s="5">
        <v>1</v>
      </c>
      <c r="G124" s="30">
        <v>4320</v>
      </c>
      <c r="H124" s="9" t="s">
        <v>296</v>
      </c>
      <c r="I124" s="2">
        <v>0.8</v>
      </c>
      <c r="J124" s="2">
        <v>1</v>
      </c>
      <c r="K124" s="2">
        <v>1.3</v>
      </c>
      <c r="L124" s="15"/>
    </row>
    <row r="125" spans="1:15" ht="30" customHeight="1" x14ac:dyDescent="0.3">
      <c r="A125" s="3" t="s">
        <v>267</v>
      </c>
      <c r="B125" t="s">
        <v>299</v>
      </c>
      <c r="C125" t="s">
        <v>297</v>
      </c>
      <c r="D125">
        <v>301</v>
      </c>
      <c r="E125">
        <v>8</v>
      </c>
      <c r="F125" s="2">
        <v>1</v>
      </c>
      <c r="G125" s="30">
        <v>2408</v>
      </c>
      <c r="H125" s="10" t="s">
        <v>289</v>
      </c>
      <c r="I125" s="2">
        <v>0.8</v>
      </c>
      <c r="J125" s="2">
        <v>1.1000000000000001</v>
      </c>
      <c r="K125" s="2">
        <v>1.3</v>
      </c>
      <c r="L125" s="15"/>
      <c r="O125" t="s">
        <v>298</v>
      </c>
    </row>
    <row r="126" spans="1:15" ht="30" customHeight="1" x14ac:dyDescent="0.3">
      <c r="A126" s="3" t="s">
        <v>267</v>
      </c>
      <c r="B126" t="s">
        <v>301</v>
      </c>
      <c r="C126" t="s">
        <v>300</v>
      </c>
      <c r="D126">
        <v>176</v>
      </c>
      <c r="E126">
        <v>1</v>
      </c>
      <c r="F126" s="2">
        <v>2.4500000000000002</v>
      </c>
      <c r="G126" s="30">
        <v>431.2</v>
      </c>
      <c r="H126" s="10" t="s">
        <v>302</v>
      </c>
      <c r="I126" s="2">
        <v>1</v>
      </c>
      <c r="J126" s="2">
        <v>1</v>
      </c>
      <c r="K126" s="2">
        <v>1</v>
      </c>
      <c r="L126" s="15"/>
      <c r="N126" s="6" t="s">
        <v>303</v>
      </c>
      <c r="O126" t="s">
        <v>295</v>
      </c>
    </row>
    <row r="127" spans="1:15" ht="30" customHeight="1" x14ac:dyDescent="0.3">
      <c r="A127" s="3" t="s">
        <v>267</v>
      </c>
      <c r="B127" s="3" t="s">
        <v>305</v>
      </c>
      <c r="C127" s="1" t="s">
        <v>304</v>
      </c>
      <c r="D127">
        <v>172</v>
      </c>
      <c r="E127">
        <v>2</v>
      </c>
      <c r="F127" s="2">
        <v>1</v>
      </c>
      <c r="G127" s="30">
        <v>344</v>
      </c>
      <c r="H127" s="9" t="s">
        <v>296</v>
      </c>
      <c r="I127" s="2">
        <v>0.8</v>
      </c>
      <c r="J127" s="2">
        <v>1.1000000000000001</v>
      </c>
      <c r="K127" s="2">
        <v>1.3</v>
      </c>
      <c r="L127" s="15"/>
    </row>
    <row r="128" spans="1:15" ht="28.8" x14ac:dyDescent="0.3">
      <c r="A128" s="3" t="s">
        <v>267</v>
      </c>
      <c r="B128" s="3" t="s">
        <v>307</v>
      </c>
      <c r="C128" t="s">
        <v>306</v>
      </c>
      <c r="D128">
        <v>226</v>
      </c>
      <c r="E128">
        <v>1</v>
      </c>
      <c r="F128" s="2">
        <v>1</v>
      </c>
      <c r="G128" s="30">
        <v>226</v>
      </c>
      <c r="H128" s="9" t="s">
        <v>270</v>
      </c>
      <c r="I128" s="2">
        <v>0.8</v>
      </c>
      <c r="J128" s="2">
        <v>0.9</v>
      </c>
      <c r="K128" s="2">
        <v>1.1000000000000001</v>
      </c>
      <c r="L128" s="15"/>
      <c r="O128" t="s">
        <v>276</v>
      </c>
    </row>
    <row r="129" spans="1:15" ht="28.8" x14ac:dyDescent="0.3">
      <c r="A129" s="3" t="s">
        <v>267</v>
      </c>
      <c r="B129" s="3" t="s">
        <v>308</v>
      </c>
      <c r="C129" t="s">
        <v>306</v>
      </c>
      <c r="D129">
        <v>96</v>
      </c>
      <c r="E129">
        <v>2</v>
      </c>
      <c r="F129" s="2">
        <v>1</v>
      </c>
      <c r="G129" s="30">
        <v>192</v>
      </c>
      <c r="H129" s="9" t="s">
        <v>270</v>
      </c>
      <c r="I129" s="2">
        <v>0.8</v>
      </c>
      <c r="J129" s="2">
        <v>0.85</v>
      </c>
      <c r="K129" s="2">
        <v>1</v>
      </c>
      <c r="L129" s="15"/>
      <c r="O129" t="s">
        <v>276</v>
      </c>
    </row>
    <row r="130" spans="1:15" x14ac:dyDescent="0.3">
      <c r="A130" t="s">
        <v>267</v>
      </c>
      <c r="B130" t="s">
        <v>341</v>
      </c>
      <c r="C130" t="s">
        <v>342</v>
      </c>
      <c r="D130">
        <v>222</v>
      </c>
      <c r="E130">
        <v>12</v>
      </c>
      <c r="F130" s="2">
        <v>1</v>
      </c>
      <c r="G130" s="30">
        <f>222*12</f>
        <v>2664</v>
      </c>
      <c r="H130" t="s">
        <v>270</v>
      </c>
      <c r="I130" s="2">
        <v>0.8</v>
      </c>
      <c r="J130" s="2">
        <v>0.9</v>
      </c>
      <c r="K130" s="2">
        <v>1</v>
      </c>
      <c r="L130" s="15"/>
    </row>
    <row r="131" spans="1:15" x14ac:dyDescent="0.3">
      <c r="A131" t="s">
        <v>267</v>
      </c>
      <c r="B131" t="s">
        <v>399</v>
      </c>
      <c r="C131" t="s">
        <v>356</v>
      </c>
      <c r="D131">
        <v>121</v>
      </c>
      <c r="E131">
        <v>4</v>
      </c>
      <c r="F131" s="2">
        <v>1</v>
      </c>
      <c r="G131" s="30">
        <f>Barrage4[[#This Row],[Base Damage]]*Barrage4[[#This Row],[Total Rounds]]*Barrage4[[#This Row],[Coefficient]]</f>
        <v>484</v>
      </c>
      <c r="H131" t="s">
        <v>270</v>
      </c>
      <c r="I131" s="2">
        <v>0.8</v>
      </c>
      <c r="J131" s="2">
        <v>0.85</v>
      </c>
      <c r="K131" s="2">
        <v>1</v>
      </c>
      <c r="L131" s="15"/>
      <c r="O131" t="s">
        <v>282</v>
      </c>
    </row>
    <row r="132" spans="1:15" x14ac:dyDescent="0.3">
      <c r="A132" t="s">
        <v>267</v>
      </c>
      <c r="B132" t="s">
        <v>398</v>
      </c>
      <c r="C132" t="s">
        <v>356</v>
      </c>
      <c r="D132">
        <v>456</v>
      </c>
      <c r="E132">
        <v>2</v>
      </c>
      <c r="F132" s="2">
        <v>1</v>
      </c>
      <c r="G132" s="30">
        <f>Barrage4[[#This Row],[Base Damage]]*Barrage4[[#This Row],[Total Rounds]]*Barrage4[[#This Row],[Coefficient]]</f>
        <v>912</v>
      </c>
      <c r="H132" t="s">
        <v>270</v>
      </c>
      <c r="I132" s="2">
        <v>0.7</v>
      </c>
      <c r="J132" s="2">
        <v>1.05</v>
      </c>
      <c r="K132" s="2">
        <v>1.25</v>
      </c>
      <c r="L132" s="15"/>
      <c r="O132" t="s">
        <v>282</v>
      </c>
    </row>
    <row r="133" spans="1:15" x14ac:dyDescent="0.3">
      <c r="A133" t="s">
        <v>267</v>
      </c>
      <c r="B133" t="s">
        <v>397</v>
      </c>
      <c r="C133" t="s">
        <v>356</v>
      </c>
      <c r="D133">
        <v>121</v>
      </c>
      <c r="E133">
        <v>4</v>
      </c>
      <c r="F133" s="2">
        <v>1</v>
      </c>
      <c r="G133" s="30">
        <f>Barrage4[[#This Row],[Base Damage]]*Barrage4[[#This Row],[Total Rounds]]*Barrage4[[#This Row],[Coefficient]]</f>
        <v>484</v>
      </c>
      <c r="H133" t="s">
        <v>270</v>
      </c>
      <c r="I133" s="2">
        <v>0.8</v>
      </c>
      <c r="J133" s="2">
        <v>0.85</v>
      </c>
      <c r="K133" s="2">
        <v>1</v>
      </c>
      <c r="L133" s="15"/>
      <c r="O133" t="s">
        <v>282</v>
      </c>
    </row>
    <row r="134" spans="1:15" x14ac:dyDescent="0.3">
      <c r="A134" t="s">
        <v>267</v>
      </c>
      <c r="B134" t="s">
        <v>435</v>
      </c>
      <c r="C134" t="s">
        <v>356</v>
      </c>
      <c r="D134">
        <v>240</v>
      </c>
      <c r="E134">
        <v>6</v>
      </c>
      <c r="F134" s="2">
        <v>1</v>
      </c>
      <c r="G134" s="30">
        <f>Barrage4[[#This Row],[Base Damage]]*Barrage4[[#This Row],[Total Rounds]]*Barrage4[[#This Row],[Coefficient]]</f>
        <v>1440</v>
      </c>
      <c r="H134" t="s">
        <v>48</v>
      </c>
      <c r="I134" s="2">
        <v>0.8</v>
      </c>
      <c r="J134" s="2">
        <v>1.1000000000000001</v>
      </c>
      <c r="K134" s="2">
        <v>1.3</v>
      </c>
      <c r="L134" s="15"/>
      <c r="O134" t="s">
        <v>295</v>
      </c>
    </row>
    <row r="135" spans="1:15" x14ac:dyDescent="0.3">
      <c r="A135" t="s">
        <v>267</v>
      </c>
      <c r="B135" t="s">
        <v>386</v>
      </c>
      <c r="C135" t="s">
        <v>385</v>
      </c>
      <c r="D135">
        <v>322</v>
      </c>
      <c r="E135">
        <v>3</v>
      </c>
      <c r="F135" s="2">
        <v>1</v>
      </c>
      <c r="G135" s="30">
        <f>Barrage4[[#This Row],[Base Damage]]*Barrage4[[#This Row],[Total Rounds]]*Barrage4[[#This Row],[Coefficient]]</f>
        <v>966</v>
      </c>
      <c r="H135" t="s">
        <v>270</v>
      </c>
      <c r="I135" s="2">
        <v>0.8</v>
      </c>
      <c r="J135" s="2">
        <v>0.85</v>
      </c>
      <c r="K135" s="2">
        <v>1</v>
      </c>
      <c r="L135" s="26"/>
      <c r="M135" s="27"/>
      <c r="O135" t="s">
        <v>276</v>
      </c>
    </row>
    <row r="136" spans="1:15" x14ac:dyDescent="0.3">
      <c r="A136" t="s">
        <v>267</v>
      </c>
      <c r="B136" t="s">
        <v>387</v>
      </c>
      <c r="C136" t="s">
        <v>385</v>
      </c>
      <c r="D136">
        <v>138</v>
      </c>
      <c r="E136">
        <v>6</v>
      </c>
      <c r="F136" s="2">
        <v>1</v>
      </c>
      <c r="G136" s="30">
        <f>Barrage4[[#This Row],[Base Damage]]*Barrage4[[#This Row],[Total Rounds]]*Barrage4[[#This Row],[Coefficient]]</f>
        <v>828</v>
      </c>
      <c r="H136" t="s">
        <v>270</v>
      </c>
      <c r="I136" s="2">
        <v>0.8</v>
      </c>
      <c r="J136" s="2">
        <v>0.95</v>
      </c>
      <c r="K136" s="2">
        <v>1.1499999999999999</v>
      </c>
      <c r="L136" s="26"/>
      <c r="M136" s="27"/>
      <c r="O136" t="s">
        <v>276</v>
      </c>
    </row>
    <row r="137" spans="1:15" x14ac:dyDescent="0.3">
      <c r="A137" t="s">
        <v>267</v>
      </c>
      <c r="B137" t="s">
        <v>393</v>
      </c>
      <c r="C137" t="s">
        <v>392</v>
      </c>
      <c r="D137">
        <v>28</v>
      </c>
      <c r="E137">
        <v>16</v>
      </c>
      <c r="F137" s="2">
        <v>1</v>
      </c>
      <c r="G137" s="30">
        <f>Barrage4[[#This Row],[Base Damage]]*Barrage4[[#This Row],[Total Rounds]]*Barrage4[[#This Row],[Coefficient]]</f>
        <v>448</v>
      </c>
      <c r="H137" s="10" t="s">
        <v>27</v>
      </c>
      <c r="I137" s="2">
        <v>1.1000000000000001</v>
      </c>
      <c r="J137" s="2">
        <v>0.9</v>
      </c>
      <c r="K137" s="2">
        <v>0.7</v>
      </c>
      <c r="L137" s="26"/>
      <c r="M137" s="27"/>
    </row>
    <row r="138" spans="1:15" x14ac:dyDescent="0.3">
      <c r="A138" t="s">
        <v>267</v>
      </c>
      <c r="B138" t="s">
        <v>393</v>
      </c>
      <c r="C138" t="s">
        <v>392</v>
      </c>
      <c r="D138">
        <v>20</v>
      </c>
      <c r="E138">
        <v>24</v>
      </c>
      <c r="F138" s="2">
        <v>1</v>
      </c>
      <c r="G138" s="30">
        <f>Barrage4[[#This Row],[Base Damage]]*Barrage4[[#This Row],[Total Rounds]]*Barrage4[[#This Row],[Coefficient]]</f>
        <v>480</v>
      </c>
      <c r="H138" s="13" t="s">
        <v>33</v>
      </c>
      <c r="I138" s="2">
        <v>1.2</v>
      </c>
      <c r="J138" s="2">
        <v>0.6</v>
      </c>
      <c r="K138" s="2">
        <v>0.6</v>
      </c>
      <c r="L138" s="26"/>
      <c r="M138" s="27"/>
    </row>
    <row r="139" spans="1:15" x14ac:dyDescent="0.3">
      <c r="A139" t="s">
        <v>267</v>
      </c>
      <c r="B139" t="s">
        <v>437</v>
      </c>
      <c r="C139" t="s">
        <v>392</v>
      </c>
      <c r="D139">
        <v>31</v>
      </c>
      <c r="E139">
        <v>24</v>
      </c>
      <c r="F139" s="2">
        <v>1</v>
      </c>
      <c r="G139" s="30">
        <f>Barrage4[[#This Row],[Base Damage]]*Barrage4[[#This Row],[Total Rounds]]*Barrage4[[#This Row],[Coefficient]]</f>
        <v>744</v>
      </c>
      <c r="H139" s="10" t="s">
        <v>27</v>
      </c>
      <c r="I139" s="2">
        <v>1.1000000000000001</v>
      </c>
      <c r="J139" s="2">
        <v>0.9</v>
      </c>
      <c r="K139" s="2">
        <v>0.7</v>
      </c>
      <c r="L139" s="26"/>
      <c r="M139" s="27"/>
    </row>
    <row r="140" spans="1:15" x14ac:dyDescent="0.3">
      <c r="A140" t="s">
        <v>267</v>
      </c>
      <c r="B140" t="s">
        <v>395</v>
      </c>
      <c r="C140" t="s">
        <v>394</v>
      </c>
      <c r="D140">
        <v>226</v>
      </c>
      <c r="E140">
        <v>3</v>
      </c>
      <c r="F140" s="2">
        <v>1</v>
      </c>
      <c r="G140" s="30">
        <f>Barrage4[[#This Row],[Base Damage]]*Barrage4[[#This Row],[Total Rounds]]*Barrage4[[#This Row],[Coefficient]]</f>
        <v>678</v>
      </c>
      <c r="H140" t="s">
        <v>270</v>
      </c>
      <c r="I140" s="2">
        <v>0.8</v>
      </c>
      <c r="J140" s="2">
        <v>0.9</v>
      </c>
      <c r="K140" s="2">
        <v>1.1000000000000001</v>
      </c>
      <c r="L140" s="26"/>
      <c r="M140" s="27"/>
      <c r="O140" t="s">
        <v>276</v>
      </c>
    </row>
    <row r="141" spans="1:15" x14ac:dyDescent="0.3">
      <c r="A141" t="s">
        <v>267</v>
      </c>
      <c r="B141" t="s">
        <v>396</v>
      </c>
      <c r="C141" t="s">
        <v>394</v>
      </c>
      <c r="D141">
        <v>96</v>
      </c>
      <c r="E141">
        <v>6</v>
      </c>
      <c r="F141" s="2">
        <v>1</v>
      </c>
      <c r="G141" s="30">
        <f>Barrage4[[#This Row],[Base Damage]]*Barrage4[[#This Row],[Total Rounds]]*Barrage4[[#This Row],[Coefficient]]</f>
        <v>576</v>
      </c>
      <c r="H141" t="s">
        <v>270</v>
      </c>
      <c r="I141" s="2">
        <v>0.8</v>
      </c>
      <c r="J141" s="2">
        <v>0.85</v>
      </c>
      <c r="K141" s="2">
        <v>1</v>
      </c>
      <c r="L141" s="26"/>
      <c r="M141" s="27"/>
      <c r="O141" t="s">
        <v>276</v>
      </c>
    </row>
    <row r="142" spans="1:15" x14ac:dyDescent="0.3">
      <c r="A142" t="s">
        <v>267</v>
      </c>
      <c r="B142" s="3" t="s">
        <v>477</v>
      </c>
      <c r="C142" t="s">
        <v>465</v>
      </c>
      <c r="D142">
        <v>240</v>
      </c>
      <c r="E142">
        <v>12</v>
      </c>
      <c r="F142" s="2">
        <v>1</v>
      </c>
      <c r="G142" s="30">
        <f>Barrage4[[#This Row],[Base Damage]]*Barrage4[[#This Row],[Total Rounds]]*Barrage4[[#This Row],[Coefficient]]</f>
        <v>2880</v>
      </c>
      <c r="H142" t="s">
        <v>281</v>
      </c>
      <c r="I142" s="2">
        <v>0.8</v>
      </c>
      <c r="J142" s="2">
        <v>1.1000000000000001</v>
      </c>
      <c r="K142" s="2">
        <v>1.3</v>
      </c>
      <c r="L142" s="15"/>
      <c r="O142" t="s">
        <v>291</v>
      </c>
    </row>
    <row r="143" spans="1:15" x14ac:dyDescent="0.3">
      <c r="A143" t="s">
        <v>267</v>
      </c>
      <c r="B143" t="s">
        <v>495</v>
      </c>
      <c r="C143" t="s">
        <v>494</v>
      </c>
      <c r="D143">
        <v>226</v>
      </c>
      <c r="E143">
        <v>3</v>
      </c>
      <c r="F143" s="2">
        <v>1</v>
      </c>
      <c r="G143" s="30">
        <f>Barrage4[[#This Row],[Base Damage]]*Barrage4[[#This Row],[Total Rounds]]*Barrage4[[#This Row],[Coefficient]]</f>
        <v>678</v>
      </c>
      <c r="H143" t="s">
        <v>270</v>
      </c>
      <c r="I143" s="2">
        <v>0.8</v>
      </c>
      <c r="J143" s="2">
        <v>0.9</v>
      </c>
      <c r="K143" s="2">
        <v>1.1000000000000001</v>
      </c>
      <c r="L143" s="15"/>
      <c r="O143" t="s">
        <v>276</v>
      </c>
    </row>
    <row r="144" spans="1:15" x14ac:dyDescent="0.3">
      <c r="A144" t="s">
        <v>267</v>
      </c>
      <c r="B144" t="s">
        <v>496</v>
      </c>
      <c r="C144" t="s">
        <v>494</v>
      </c>
      <c r="D144">
        <v>96</v>
      </c>
      <c r="E144">
        <v>6</v>
      </c>
      <c r="F144" s="2">
        <v>1</v>
      </c>
      <c r="G144" s="30">
        <f>Barrage4[[#This Row],[Base Damage]]*Barrage4[[#This Row],[Total Rounds]]*Barrage4[[#This Row],[Coefficient]]</f>
        <v>576</v>
      </c>
      <c r="H144" t="s">
        <v>270</v>
      </c>
      <c r="I144" s="2">
        <v>0.8</v>
      </c>
      <c r="J144" s="2">
        <v>0.85</v>
      </c>
      <c r="K144" s="2">
        <v>1</v>
      </c>
      <c r="L144" s="15"/>
      <c r="O144" t="s">
        <v>276</v>
      </c>
    </row>
    <row r="145" spans="1:15" x14ac:dyDescent="0.3">
      <c r="A145" t="s">
        <v>267</v>
      </c>
      <c r="B145" t="s">
        <v>497</v>
      </c>
      <c r="C145" t="s">
        <v>494</v>
      </c>
      <c r="D145">
        <v>240</v>
      </c>
      <c r="E145">
        <v>6</v>
      </c>
      <c r="F145" s="2">
        <v>1</v>
      </c>
      <c r="G145" s="30">
        <f>Barrage4[[#This Row],[Base Damage]]*Barrage4[[#This Row],[Total Rounds]]*Barrage4[[#This Row],[Coefficient]]</f>
        <v>1440</v>
      </c>
      <c r="H145" t="s">
        <v>48</v>
      </c>
      <c r="I145" s="2">
        <v>0.8</v>
      </c>
      <c r="J145" s="2">
        <v>1</v>
      </c>
      <c r="K145" s="2">
        <v>1.3</v>
      </c>
      <c r="L145" s="15"/>
    </row>
    <row r="146" spans="1:15" x14ac:dyDescent="0.3">
      <c r="A146" t="s">
        <v>267</v>
      </c>
      <c r="B146" s="40" t="s">
        <v>510</v>
      </c>
      <c r="C146" t="s">
        <v>509</v>
      </c>
      <c r="D146">
        <v>122</v>
      </c>
      <c r="E146">
        <v>15</v>
      </c>
      <c r="F146" s="2">
        <v>1.18</v>
      </c>
      <c r="G146" s="30">
        <f>Barrage4[[#This Row],[Base Damage]]*Barrage4[[#This Row],[Total Rounds]]*Barrage4[[#This Row],[Coefficient]]</f>
        <v>2159.4</v>
      </c>
      <c r="H146" s="13" t="s">
        <v>33</v>
      </c>
      <c r="I146" s="2">
        <v>1.1000000000000001</v>
      </c>
      <c r="J146" s="2">
        <v>1.1000000000000001</v>
      </c>
      <c r="K146" s="2">
        <v>1.1000000000000001</v>
      </c>
      <c r="L146" s="43">
        <v>1.4999999999999999E-2</v>
      </c>
      <c r="M146" s="17">
        <v>1</v>
      </c>
      <c r="O146" t="s">
        <v>295</v>
      </c>
    </row>
    <row r="147" spans="1:15" x14ac:dyDescent="0.3">
      <c r="A147" t="s">
        <v>267</v>
      </c>
      <c r="B147" t="s">
        <v>515</v>
      </c>
      <c r="C147" t="s">
        <v>511</v>
      </c>
      <c r="D147">
        <v>240</v>
      </c>
      <c r="E147">
        <v>6</v>
      </c>
      <c r="F147" s="2">
        <v>1</v>
      </c>
      <c r="G147" s="30">
        <f>Barrage4[[#This Row],[Base Damage]]*Barrage4[[#This Row],[Total Rounds]]*Barrage4[[#This Row],[Coefficient]]</f>
        <v>1440</v>
      </c>
      <c r="H147" t="s">
        <v>48</v>
      </c>
      <c r="I147" s="2">
        <v>0.8</v>
      </c>
      <c r="J147" s="2">
        <v>1.1000000000000001</v>
      </c>
      <c r="K147" s="2">
        <v>1.3</v>
      </c>
      <c r="L147" s="15"/>
      <c r="O147" t="s">
        <v>295</v>
      </c>
    </row>
    <row r="148" spans="1:15" x14ac:dyDescent="0.3">
      <c r="A148" t="s">
        <v>267</v>
      </c>
      <c r="B148" t="s">
        <v>516</v>
      </c>
      <c r="C148" t="s">
        <v>511</v>
      </c>
      <c r="D148">
        <v>300</v>
      </c>
      <c r="E148">
        <v>6</v>
      </c>
      <c r="F148" s="2">
        <v>1</v>
      </c>
      <c r="G148" s="30">
        <f>Barrage4[[#This Row],[Base Damage]]*Barrage4[[#This Row],[Total Rounds]]*Barrage4[[#This Row],[Coefficient]]</f>
        <v>1800</v>
      </c>
      <c r="H148" s="9" t="s">
        <v>270</v>
      </c>
      <c r="I148" s="2">
        <v>0.8</v>
      </c>
      <c r="J148" s="2">
        <v>0.9</v>
      </c>
      <c r="K148" s="2">
        <v>1.1000000000000001</v>
      </c>
      <c r="L148" s="15"/>
      <c r="O148" t="s">
        <v>276</v>
      </c>
    </row>
    <row r="149" spans="1:15" x14ac:dyDescent="0.3">
      <c r="A149" t="s">
        <v>267</v>
      </c>
      <c r="B149" t="s">
        <v>559</v>
      </c>
      <c r="C149" t="s">
        <v>560</v>
      </c>
      <c r="D149">
        <v>380</v>
      </c>
      <c r="E149">
        <v>3</v>
      </c>
      <c r="F149" s="2">
        <v>1</v>
      </c>
      <c r="G149" s="30">
        <f>Barrage4[[#This Row],[Base Damage]]*Barrage4[[#This Row],[Total Rounds]]*Barrage4[[#This Row],[Coefficient]]</f>
        <v>1140</v>
      </c>
      <c r="H149" s="9" t="s">
        <v>270</v>
      </c>
      <c r="I149" s="2">
        <v>0.7</v>
      </c>
      <c r="J149" s="2">
        <v>1.05</v>
      </c>
      <c r="K149" s="2">
        <v>1.25</v>
      </c>
      <c r="L149" s="46"/>
      <c r="M149" s="47"/>
      <c r="O149" t="s">
        <v>295</v>
      </c>
    </row>
    <row r="150" spans="1:15" x14ac:dyDescent="0.3">
      <c r="A150" t="s">
        <v>267</v>
      </c>
      <c r="B150" t="s">
        <v>561</v>
      </c>
      <c r="C150" t="s">
        <v>560</v>
      </c>
      <c r="D150">
        <v>220</v>
      </c>
      <c r="E150">
        <v>6</v>
      </c>
      <c r="F150" s="2">
        <v>1</v>
      </c>
      <c r="G150" s="30">
        <f>Barrage4[[#This Row],[Base Damage]]*Barrage4[[#This Row],[Total Rounds]]*Barrage4[[#This Row],[Coefficient]]</f>
        <v>1320</v>
      </c>
      <c r="H150" s="9" t="s">
        <v>270</v>
      </c>
      <c r="I150" s="2">
        <v>0.8</v>
      </c>
      <c r="J150" s="2">
        <v>0.9</v>
      </c>
      <c r="K150" s="2">
        <v>1.1000000000000001</v>
      </c>
      <c r="L150" s="46"/>
      <c r="M150" s="47"/>
      <c r="O150" t="s">
        <v>295</v>
      </c>
    </row>
    <row r="151" spans="1:15" x14ac:dyDescent="0.3">
      <c r="A151" t="s">
        <v>327</v>
      </c>
      <c r="B151" t="s">
        <v>312</v>
      </c>
      <c r="C151" t="s">
        <v>309</v>
      </c>
      <c r="D151">
        <v>202</v>
      </c>
      <c r="E151">
        <v>12</v>
      </c>
      <c r="F151" s="2">
        <v>1</v>
      </c>
      <c r="G151" s="30">
        <f>Barrage4[[#This Row],[Base Damage]]*Barrage4[[#This Row],[Total Rounds]]*Barrage4[[#This Row],[Coefficient]]</f>
        <v>2424</v>
      </c>
      <c r="H151" s="9" t="s">
        <v>296</v>
      </c>
      <c r="I151" s="2">
        <v>0.8</v>
      </c>
      <c r="J151" s="2">
        <v>1.1000000000000001</v>
      </c>
      <c r="K151" s="2">
        <v>1.3</v>
      </c>
      <c r="L151" s="15"/>
    </row>
    <row r="152" spans="1:15" x14ac:dyDescent="0.3">
      <c r="A152" t="s">
        <v>327</v>
      </c>
      <c r="B152" t="s">
        <v>311</v>
      </c>
      <c r="C152" t="s">
        <v>310</v>
      </c>
      <c r="D152">
        <v>240</v>
      </c>
      <c r="E152">
        <v>9</v>
      </c>
      <c r="F152" s="2">
        <v>1</v>
      </c>
      <c r="G152" s="30">
        <f>Barrage4[[#This Row],[Base Damage]]*Barrage4[[#This Row],[Total Rounds]]*Barrage4[[#This Row],[Coefficient]]</f>
        <v>2160</v>
      </c>
      <c r="H152" s="9" t="s">
        <v>296</v>
      </c>
      <c r="I152" s="2">
        <v>0.8</v>
      </c>
      <c r="J152" s="2">
        <v>1.1000000000000001</v>
      </c>
      <c r="K152" s="2">
        <v>1.3</v>
      </c>
      <c r="L152" s="15"/>
    </row>
    <row r="153" spans="1:15" x14ac:dyDescent="0.3">
      <c r="A153" t="s">
        <v>327</v>
      </c>
      <c r="B153" t="s">
        <v>313</v>
      </c>
      <c r="C153" t="s">
        <v>314</v>
      </c>
      <c r="D153">
        <v>225</v>
      </c>
      <c r="E153">
        <v>1</v>
      </c>
      <c r="F153" s="2">
        <v>2</v>
      </c>
      <c r="G153" s="30">
        <f>Barrage4[[#This Row],[Base Damage]]*Barrage4[[#This Row],[Total Rounds]]*Barrage4[[#This Row],[Coefficient]]</f>
        <v>450</v>
      </c>
      <c r="H153" s="10" t="s">
        <v>27</v>
      </c>
      <c r="I153" s="2">
        <v>1</v>
      </c>
      <c r="J153" s="2">
        <v>1</v>
      </c>
      <c r="K153" s="2">
        <v>1</v>
      </c>
      <c r="L153" s="15"/>
      <c r="O153" t="s">
        <v>295</v>
      </c>
    </row>
    <row r="154" spans="1:15" x14ac:dyDescent="0.3">
      <c r="A154" t="s">
        <v>327</v>
      </c>
      <c r="B154" t="s">
        <v>336</v>
      </c>
      <c r="C154" t="s">
        <v>335</v>
      </c>
      <c r="D154">
        <v>332</v>
      </c>
      <c r="E154">
        <v>1</v>
      </c>
      <c r="F154" s="2">
        <v>1</v>
      </c>
      <c r="G154" s="30">
        <f>Barrage4[[#This Row],[Base Damage]]*Barrage4[[#This Row],[Total Rounds]]*Barrage4[[#This Row],[Coefficient]]</f>
        <v>332</v>
      </c>
      <c r="H154" s="9" t="s">
        <v>270</v>
      </c>
      <c r="I154" s="2">
        <v>0.8</v>
      </c>
      <c r="J154" s="2">
        <v>0.95</v>
      </c>
      <c r="K154" s="2">
        <v>1.1499999999999999</v>
      </c>
      <c r="L154" s="15"/>
      <c r="O154" t="s">
        <v>276</v>
      </c>
    </row>
    <row r="155" spans="1:15" x14ac:dyDescent="0.3">
      <c r="A155" t="s">
        <v>327</v>
      </c>
      <c r="B155" t="s">
        <v>337</v>
      </c>
      <c r="C155" t="s">
        <v>335</v>
      </c>
      <c r="D155">
        <v>138</v>
      </c>
      <c r="E155">
        <v>2</v>
      </c>
      <c r="F155" s="2">
        <v>1</v>
      </c>
      <c r="G155" s="30">
        <f>Barrage4[[#This Row],[Base Damage]]*Barrage4[[#This Row],[Total Rounds]]*Barrage4[[#This Row],[Coefficient]]</f>
        <v>276</v>
      </c>
      <c r="H155" s="9" t="s">
        <v>270</v>
      </c>
      <c r="I155" s="2">
        <v>0.8</v>
      </c>
      <c r="J155" s="2">
        <v>0.85</v>
      </c>
      <c r="K155" s="2">
        <v>1</v>
      </c>
      <c r="L155" s="15"/>
      <c r="O155" t="s">
        <v>276</v>
      </c>
    </row>
    <row r="156" spans="1:15" x14ac:dyDescent="0.3">
      <c r="A156" t="s">
        <v>327</v>
      </c>
      <c r="B156" t="s">
        <v>333</v>
      </c>
      <c r="C156" t="s">
        <v>334</v>
      </c>
      <c r="D156">
        <v>288</v>
      </c>
      <c r="E156">
        <v>6</v>
      </c>
      <c r="F156" s="2">
        <v>1</v>
      </c>
      <c r="G156" s="30">
        <f>Barrage4[[#This Row],[Base Damage]]*Barrage4[[#This Row],[Total Rounds]]*Barrage4[[#This Row],[Coefficient]]</f>
        <v>1728</v>
      </c>
      <c r="H156" s="9" t="s">
        <v>281</v>
      </c>
      <c r="I156" s="2">
        <v>0.8</v>
      </c>
      <c r="J156" s="2">
        <v>1.1000000000000001</v>
      </c>
      <c r="K156" s="2">
        <v>1.3</v>
      </c>
      <c r="L156" s="15"/>
      <c r="O156" t="s">
        <v>276</v>
      </c>
    </row>
    <row r="157" spans="1:15" x14ac:dyDescent="0.3">
      <c r="A157" t="s">
        <v>327</v>
      </c>
      <c r="B157" t="s">
        <v>343</v>
      </c>
      <c r="C157" t="s">
        <v>344</v>
      </c>
      <c r="D157">
        <v>207</v>
      </c>
      <c r="E157">
        <v>3</v>
      </c>
      <c r="F157" s="2">
        <v>1</v>
      </c>
      <c r="G157" s="30">
        <f>Barrage4[[#This Row],[Base Damage]]*Barrage4[[#This Row],[Total Rounds]]*Barrage4[[#This Row],[Coefficient]]</f>
        <v>621</v>
      </c>
      <c r="H157" t="s">
        <v>48</v>
      </c>
      <c r="I157" s="2">
        <v>0.8</v>
      </c>
      <c r="J157" s="2">
        <v>1.1000000000000001</v>
      </c>
      <c r="K157" s="2">
        <v>1.3</v>
      </c>
      <c r="L157" s="15"/>
    </row>
    <row r="158" spans="1:15" x14ac:dyDescent="0.3">
      <c r="A158" t="s">
        <v>327</v>
      </c>
      <c r="B158" t="s">
        <v>436</v>
      </c>
      <c r="C158" t="s">
        <v>344</v>
      </c>
      <c r="D158">
        <v>207</v>
      </c>
      <c r="E158">
        <v>6</v>
      </c>
      <c r="F158" s="2">
        <v>1</v>
      </c>
      <c r="G158" s="30">
        <f>Barrage4[[#This Row],[Base Damage]]*Barrage4[[#This Row],[Total Rounds]]*Barrage4[[#This Row],[Coefficient]]</f>
        <v>1242</v>
      </c>
      <c r="H158" t="s">
        <v>48</v>
      </c>
      <c r="I158" s="2">
        <v>0.8</v>
      </c>
      <c r="J158" s="2">
        <v>1.1000000000000001</v>
      </c>
      <c r="K158" s="2">
        <v>1.3</v>
      </c>
      <c r="L158" s="15"/>
    </row>
    <row r="159" spans="1:15" x14ac:dyDescent="0.3">
      <c r="A159" t="s">
        <v>327</v>
      </c>
      <c r="B159" t="s">
        <v>418</v>
      </c>
      <c r="C159" t="s">
        <v>419</v>
      </c>
      <c r="D159">
        <v>294</v>
      </c>
      <c r="E159">
        <v>1</v>
      </c>
      <c r="F159" s="2">
        <v>1</v>
      </c>
      <c r="G159" s="30">
        <f>Barrage4[[#This Row],[Base Damage]]*Barrage4[[#This Row],[Total Rounds]]*Barrage4[[#This Row],[Coefficient]]</f>
        <v>294</v>
      </c>
      <c r="H159" s="13" t="s">
        <v>294</v>
      </c>
      <c r="I159" s="2">
        <v>1</v>
      </c>
      <c r="J159" s="2">
        <v>1</v>
      </c>
      <c r="K159" s="2">
        <v>1</v>
      </c>
      <c r="L159" s="26">
        <v>0.5</v>
      </c>
      <c r="M159" s="27">
        <v>3</v>
      </c>
      <c r="O159" t="s">
        <v>420</v>
      </c>
    </row>
    <row r="160" spans="1:15" x14ac:dyDescent="0.3">
      <c r="A160" t="s">
        <v>327</v>
      </c>
      <c r="B160" t="s">
        <v>418</v>
      </c>
      <c r="C160" t="s">
        <v>419</v>
      </c>
      <c r="D160">
        <v>248</v>
      </c>
      <c r="E160">
        <v>3</v>
      </c>
      <c r="F160" s="2">
        <v>1</v>
      </c>
      <c r="G160" s="30">
        <f>Barrage4[[#This Row],[Base Damage]]*Barrage4[[#This Row],[Total Rounds]]*Barrage4[[#This Row],[Coefficient]]</f>
        <v>744</v>
      </c>
      <c r="H160" s="10" t="s">
        <v>421</v>
      </c>
      <c r="I160" s="2">
        <v>1</v>
      </c>
      <c r="J160" s="2">
        <v>1</v>
      </c>
      <c r="K160" s="2">
        <v>1</v>
      </c>
      <c r="L160" s="26"/>
      <c r="M160" s="27"/>
    </row>
    <row r="161" spans="1:15" x14ac:dyDescent="0.3">
      <c r="A161" t="s">
        <v>327</v>
      </c>
      <c r="B161" t="s">
        <v>418</v>
      </c>
      <c r="C161" t="s">
        <v>419</v>
      </c>
      <c r="D161">
        <v>72</v>
      </c>
      <c r="E161">
        <v>24</v>
      </c>
      <c r="F161" s="2">
        <v>1</v>
      </c>
      <c r="G161" s="30">
        <f>Barrage4[[#This Row],[Base Damage]]*Barrage4[[#This Row],[Total Rounds]]*Barrage4[[#This Row],[Coefficient]]</f>
        <v>1728</v>
      </c>
      <c r="H161" t="s">
        <v>270</v>
      </c>
      <c r="I161" s="2">
        <v>1</v>
      </c>
      <c r="J161" s="2">
        <v>1</v>
      </c>
      <c r="K161" s="2">
        <v>1</v>
      </c>
      <c r="L161" s="26"/>
      <c r="M161" s="27"/>
    </row>
    <row r="162" spans="1:15" x14ac:dyDescent="0.3">
      <c r="A162" t="s">
        <v>327</v>
      </c>
      <c r="B162" t="s">
        <v>460</v>
      </c>
      <c r="C162" t="s">
        <v>457</v>
      </c>
      <c r="D162">
        <v>380</v>
      </c>
      <c r="E162">
        <v>6</v>
      </c>
      <c r="F162" s="2">
        <v>1</v>
      </c>
      <c r="G162" s="30">
        <f>Barrage4[[#This Row],[Base Damage]]*Barrage4[[#This Row],[Total Rounds]]*Barrage4[[#This Row],[Coefficient]]</f>
        <v>2280</v>
      </c>
      <c r="H162" t="s">
        <v>270</v>
      </c>
      <c r="I162" s="2">
        <v>0.8</v>
      </c>
      <c r="J162" s="2">
        <v>0.9</v>
      </c>
      <c r="K162" s="2">
        <v>1.1000000000000001</v>
      </c>
      <c r="L162" s="15"/>
      <c r="M162" s="12"/>
    </row>
    <row r="163" spans="1:15" x14ac:dyDescent="0.3">
      <c r="A163" t="s">
        <v>327</v>
      </c>
      <c r="B163" s="3" t="s">
        <v>514</v>
      </c>
      <c r="C163" t="s">
        <v>506</v>
      </c>
      <c r="D163">
        <v>245</v>
      </c>
      <c r="E163">
        <v>1</v>
      </c>
      <c r="F163" s="2">
        <v>1</v>
      </c>
      <c r="G163" s="30">
        <f>Barrage4[[#This Row],[Base Damage]]*Barrage4[[#This Row],[Total Rounds]]*Barrage4[[#This Row],[Coefficient]]</f>
        <v>245</v>
      </c>
      <c r="H163" t="s">
        <v>507</v>
      </c>
      <c r="I163" s="2">
        <v>1</v>
      </c>
      <c r="J163" s="2">
        <v>1</v>
      </c>
      <c r="K163" s="2">
        <v>1</v>
      </c>
      <c r="L163" s="15"/>
      <c r="M163" s="12"/>
      <c r="O163" t="s">
        <v>508</v>
      </c>
    </row>
    <row r="164" spans="1:15" x14ac:dyDescent="0.3">
      <c r="A164" t="s">
        <v>328</v>
      </c>
      <c r="B164" t="s">
        <v>354</v>
      </c>
      <c r="C164" t="s">
        <v>355</v>
      </c>
      <c r="D164">
        <v>173</v>
      </c>
      <c r="E164">
        <v>15</v>
      </c>
      <c r="F164" s="2">
        <v>1</v>
      </c>
      <c r="G164" s="30">
        <f>Barrage4[[#This Row],[Base Damage]]*Barrage4[[#This Row],[Total Rounds]]*Barrage4[[#This Row],[Coefficient]]</f>
        <v>2595</v>
      </c>
      <c r="H164" t="s">
        <v>270</v>
      </c>
      <c r="I164" s="2">
        <v>0.8</v>
      </c>
      <c r="J164" s="2">
        <v>0.85</v>
      </c>
      <c r="K164" s="2">
        <v>1</v>
      </c>
      <c r="L164" s="15"/>
      <c r="O164" t="s">
        <v>276</v>
      </c>
    </row>
    <row r="165" spans="1:15" x14ac:dyDescent="0.3">
      <c r="A165" t="s">
        <v>328</v>
      </c>
      <c r="B165" t="s">
        <v>316</v>
      </c>
      <c r="C165" t="s">
        <v>315</v>
      </c>
      <c r="D165">
        <v>100</v>
      </c>
      <c r="E165">
        <v>8</v>
      </c>
      <c r="F165" s="2">
        <v>1</v>
      </c>
      <c r="G165" s="30">
        <v>800</v>
      </c>
      <c r="H165" s="13" t="s">
        <v>33</v>
      </c>
      <c r="I165" s="2">
        <v>1.4</v>
      </c>
      <c r="J165" s="2">
        <v>1.1000000000000001</v>
      </c>
      <c r="K165" s="2">
        <v>0.9</v>
      </c>
      <c r="L165" s="15"/>
    </row>
    <row r="166" spans="1:15" x14ac:dyDescent="0.3">
      <c r="A166" t="s">
        <v>328</v>
      </c>
      <c r="B166" t="s">
        <v>318</v>
      </c>
      <c r="C166" t="s">
        <v>317</v>
      </c>
      <c r="D166">
        <v>332</v>
      </c>
      <c r="E166">
        <v>2</v>
      </c>
      <c r="F166" s="2">
        <v>1</v>
      </c>
      <c r="G166" s="30">
        <f>Barrage4[[#This Row],[Base Damage]]*Barrage4[[#This Row],[Total Rounds]]</f>
        <v>664</v>
      </c>
      <c r="H166" s="9" t="s">
        <v>270</v>
      </c>
      <c r="I166" s="2">
        <v>0.8</v>
      </c>
      <c r="J166" s="2">
        <v>0.95</v>
      </c>
      <c r="K166" s="2">
        <v>1.1499999999999999</v>
      </c>
      <c r="L166" s="15"/>
      <c r="O166" t="s">
        <v>276</v>
      </c>
    </row>
    <row r="167" spans="1:15" x14ac:dyDescent="0.3">
      <c r="A167" t="s">
        <v>328</v>
      </c>
      <c r="B167" t="s">
        <v>319</v>
      </c>
      <c r="C167" t="s">
        <v>317</v>
      </c>
      <c r="D167">
        <v>276</v>
      </c>
      <c r="E167">
        <v>2</v>
      </c>
      <c r="F167" s="2">
        <v>1</v>
      </c>
      <c r="G167" s="30">
        <f>Barrage4[[#This Row],[Base Damage]]*Barrage4[[#This Row],[Total Rounds]]</f>
        <v>552</v>
      </c>
      <c r="H167" s="9" t="s">
        <v>270</v>
      </c>
      <c r="I167" s="2">
        <v>0.8</v>
      </c>
      <c r="J167" s="2">
        <v>0.85</v>
      </c>
      <c r="K167" s="2">
        <v>1</v>
      </c>
      <c r="L167" s="15"/>
      <c r="O167" t="s">
        <v>276</v>
      </c>
    </row>
    <row r="168" spans="1:15" x14ac:dyDescent="0.3">
      <c r="A168" t="s">
        <v>168</v>
      </c>
      <c r="B168" t="s">
        <v>320</v>
      </c>
      <c r="C168" t="s">
        <v>323</v>
      </c>
      <c r="D168">
        <v>50</v>
      </c>
      <c r="E168">
        <v>7</v>
      </c>
      <c r="F168" s="2">
        <v>1</v>
      </c>
      <c r="G168" s="30">
        <v>350</v>
      </c>
      <c r="H168" s="9" t="s">
        <v>48</v>
      </c>
      <c r="I168" s="2">
        <v>0.8</v>
      </c>
      <c r="J168" s="2">
        <v>1</v>
      </c>
      <c r="K168" s="2">
        <v>1.3</v>
      </c>
      <c r="L168"/>
      <c r="M168"/>
      <c r="N168"/>
    </row>
    <row r="169" spans="1:15" x14ac:dyDescent="0.3">
      <c r="A169" t="s">
        <v>168</v>
      </c>
      <c r="B169" t="s">
        <v>321</v>
      </c>
      <c r="C169" t="s">
        <v>170</v>
      </c>
      <c r="D169">
        <v>48</v>
      </c>
      <c r="E169">
        <v>6</v>
      </c>
      <c r="F169" s="2">
        <v>1</v>
      </c>
      <c r="G169" s="30">
        <v>288</v>
      </c>
      <c r="H169" s="10" t="s">
        <v>324</v>
      </c>
      <c r="I169" s="2">
        <v>0.8</v>
      </c>
      <c r="J169" s="2">
        <v>1</v>
      </c>
      <c r="K169" s="2">
        <v>1.3</v>
      </c>
      <c r="L169"/>
      <c r="M169"/>
      <c r="N169"/>
      <c r="O169" t="s">
        <v>326</v>
      </c>
    </row>
    <row r="170" spans="1:15" x14ac:dyDescent="0.3">
      <c r="A170" t="s">
        <v>168</v>
      </c>
      <c r="B170" t="s">
        <v>322</v>
      </c>
      <c r="C170" t="s">
        <v>175</v>
      </c>
      <c r="D170">
        <v>40</v>
      </c>
      <c r="E170">
        <v>6</v>
      </c>
      <c r="F170" s="2">
        <v>1</v>
      </c>
      <c r="G170" s="30">
        <v>240</v>
      </c>
      <c r="H170" s="13" t="s">
        <v>325</v>
      </c>
      <c r="I170" s="2">
        <v>0.8</v>
      </c>
      <c r="J170" s="2">
        <v>1</v>
      </c>
      <c r="K170" s="2">
        <v>1.3</v>
      </c>
      <c r="L170" s="26">
        <v>0.7</v>
      </c>
      <c r="M170" s="27">
        <v>2</v>
      </c>
      <c r="N170"/>
      <c r="O170" t="s">
        <v>464</v>
      </c>
    </row>
    <row r="171" spans="1:15" x14ac:dyDescent="0.3">
      <c r="A171" t="s">
        <v>168</v>
      </c>
      <c r="B171" t="s">
        <v>448</v>
      </c>
      <c r="C171" t="s">
        <v>441</v>
      </c>
      <c r="D171">
        <v>60</v>
      </c>
      <c r="E171">
        <v>10</v>
      </c>
      <c r="F171" s="2">
        <v>1</v>
      </c>
      <c r="G171" s="30">
        <f>Barrage4[[#This Row],[Coefficient]]*Barrage4[[#This Row],[Total Rounds]]*Barrage4[[#This Row],[Base Damage]]</f>
        <v>600</v>
      </c>
      <c r="H171" s="9" t="s">
        <v>48</v>
      </c>
      <c r="I171" s="2">
        <v>0.8</v>
      </c>
      <c r="J171" s="2">
        <v>1</v>
      </c>
      <c r="K171" s="2">
        <v>1.3</v>
      </c>
      <c r="L171" s="15"/>
    </row>
    <row r="172" spans="1:15" x14ac:dyDescent="0.3">
      <c r="A172" t="s">
        <v>168</v>
      </c>
      <c r="B172" t="s">
        <v>449</v>
      </c>
      <c r="C172" t="s">
        <v>447</v>
      </c>
      <c r="D172">
        <v>36</v>
      </c>
      <c r="E172">
        <v>12</v>
      </c>
      <c r="F172" s="2">
        <v>1</v>
      </c>
      <c r="G172" s="30">
        <f>Barrage4[[#This Row],[Coefficient]]*Barrage4[[#This Row],[Total Rounds]]*Barrage4[[#This Row],[Base Damage]]</f>
        <v>432</v>
      </c>
      <c r="H172" s="9" t="s">
        <v>48</v>
      </c>
      <c r="I172" s="2">
        <v>1</v>
      </c>
      <c r="J172" s="2">
        <v>1</v>
      </c>
      <c r="K172" s="2">
        <v>1</v>
      </c>
      <c r="L172" s="15"/>
    </row>
    <row r="173" spans="1:15" x14ac:dyDescent="0.3">
      <c r="A173" t="s">
        <v>168</v>
      </c>
      <c r="B173" t="s">
        <v>459</v>
      </c>
      <c r="C173" t="s">
        <v>454</v>
      </c>
      <c r="D173">
        <v>36</v>
      </c>
      <c r="E173">
        <v>7</v>
      </c>
      <c r="F173" s="2">
        <v>1</v>
      </c>
      <c r="G173" s="30">
        <f>Barrage4[[#This Row],[Coefficient]]*Barrage4[[#This Row],[Total Rounds]]*Barrage4[[#This Row],[Base Damage]]</f>
        <v>252</v>
      </c>
      <c r="H173" s="9" t="s">
        <v>48</v>
      </c>
      <c r="I173" s="2">
        <v>0.8</v>
      </c>
      <c r="J173" s="2">
        <v>1</v>
      </c>
      <c r="K173" s="2">
        <v>1.3</v>
      </c>
      <c r="L173" s="32"/>
      <c r="M173" s="33"/>
    </row>
    <row r="174" spans="1:15" x14ac:dyDescent="0.3">
      <c r="A174" t="s">
        <v>168</v>
      </c>
      <c r="B174" t="s">
        <v>512</v>
      </c>
      <c r="C174" t="s">
        <v>502</v>
      </c>
      <c r="D174">
        <v>60</v>
      </c>
      <c r="E174">
        <v>10</v>
      </c>
      <c r="F174" s="2">
        <v>1</v>
      </c>
      <c r="G174" s="30">
        <f>Barrage4[[#This Row],[Coefficient]]*Barrage4[[#This Row],[Total Rounds]]*Barrage4[[#This Row],[Base Damage]]</f>
        <v>600</v>
      </c>
      <c r="H174" s="9" t="s">
        <v>48</v>
      </c>
      <c r="I174" s="2">
        <v>0.8</v>
      </c>
      <c r="J174" s="2">
        <v>1</v>
      </c>
      <c r="K174" s="2">
        <v>1.3</v>
      </c>
      <c r="L174" s="15"/>
      <c r="O174" t="s">
        <v>326</v>
      </c>
    </row>
    <row r="175" spans="1:15" x14ac:dyDescent="0.3">
      <c r="A175" t="s">
        <v>168</v>
      </c>
      <c r="B175" t="s">
        <v>513</v>
      </c>
      <c r="C175" t="s">
        <v>502</v>
      </c>
      <c r="D175">
        <v>60</v>
      </c>
      <c r="E175">
        <v>20</v>
      </c>
      <c r="F175" s="2">
        <v>1</v>
      </c>
      <c r="G175" s="30">
        <f>Barrage4[[#This Row],[Coefficient]]*Barrage4[[#This Row],[Total Rounds]]*Barrage4[[#This Row],[Base Damage]]</f>
        <v>1200</v>
      </c>
      <c r="H175" s="9" t="s">
        <v>48</v>
      </c>
      <c r="I175" s="2">
        <v>0.8</v>
      </c>
      <c r="J175" s="2">
        <v>1</v>
      </c>
      <c r="K175" s="2">
        <v>1.3</v>
      </c>
      <c r="L175" s="15"/>
      <c r="O175" t="s">
        <v>326</v>
      </c>
    </row>
    <row r="176" spans="1:15" x14ac:dyDescent="0.3">
      <c r="H176" s="13"/>
      <c r="L176" s="15"/>
    </row>
    <row r="177" spans="1:15" x14ac:dyDescent="0.3">
      <c r="H177" s="13"/>
      <c r="L177" s="15"/>
    </row>
    <row r="178" spans="1:15" x14ac:dyDescent="0.3">
      <c r="H178" s="13"/>
      <c r="L178" s="15"/>
    </row>
    <row r="179" spans="1:15" x14ac:dyDescent="0.3">
      <c r="H179" s="10"/>
      <c r="L179" s="15"/>
    </row>
    <row r="180" spans="1:15" x14ac:dyDescent="0.3">
      <c r="H180" s="13"/>
      <c r="L180" s="15"/>
    </row>
    <row r="181" spans="1:15" x14ac:dyDescent="0.3">
      <c r="H181" s="13"/>
      <c r="L181" s="15"/>
    </row>
    <row r="182" spans="1:15" s="6" customFormat="1" x14ac:dyDescent="0.3">
      <c r="A182"/>
      <c r="B182"/>
      <c r="C182"/>
      <c r="D182"/>
      <c r="E182"/>
      <c r="F182" s="2"/>
      <c r="G182" s="29"/>
      <c r="H182"/>
      <c r="I182"/>
      <c r="J182" s="2"/>
      <c r="K182" s="2"/>
      <c r="L182" s="15"/>
      <c r="M182" s="12"/>
      <c r="O182"/>
    </row>
    <row r="183" spans="1:15" s="6" customFormat="1" x14ac:dyDescent="0.3">
      <c r="A183"/>
      <c r="B183"/>
      <c r="C183"/>
      <c r="D183"/>
      <c r="E183"/>
      <c r="F183" s="2"/>
      <c r="G183" s="29"/>
      <c r="H183"/>
      <c r="I183"/>
      <c r="J183" s="2"/>
      <c r="K183" s="2"/>
      <c r="L183" s="15"/>
      <c r="M183" s="12"/>
      <c r="O183"/>
    </row>
    <row r="184" spans="1:15" s="6" customFormat="1" x14ac:dyDescent="0.3">
      <c r="A184"/>
      <c r="B184"/>
      <c r="C184"/>
      <c r="D184"/>
      <c r="E184"/>
      <c r="F184" s="2"/>
      <c r="G184" s="29"/>
      <c r="H184"/>
      <c r="I184"/>
      <c r="J184" s="2"/>
      <c r="K184" s="2"/>
      <c r="L184" s="15"/>
      <c r="M184" s="12"/>
      <c r="O184"/>
    </row>
    <row r="185" spans="1:15" s="6" customFormat="1" x14ac:dyDescent="0.3">
      <c r="A185"/>
      <c r="B185"/>
      <c r="C185"/>
      <c r="D185"/>
      <c r="E185"/>
      <c r="F185" s="2"/>
      <c r="G185" s="29"/>
      <c r="H185"/>
      <c r="I185"/>
      <c r="J185" s="2"/>
      <c r="K185" s="2"/>
      <c r="L185" s="15"/>
      <c r="M185" s="12"/>
      <c r="O185"/>
    </row>
    <row r="186" spans="1:15" s="6" customFormat="1" x14ac:dyDescent="0.3">
      <c r="A186"/>
      <c r="B186"/>
      <c r="C186"/>
      <c r="D186"/>
      <c r="E186"/>
      <c r="F186" s="2"/>
      <c r="G186" s="29"/>
      <c r="H186"/>
      <c r="I186"/>
      <c r="J186" s="2"/>
      <c r="K186" s="2"/>
      <c r="L186" s="15"/>
      <c r="M186" s="12"/>
      <c r="O186"/>
    </row>
    <row r="187" spans="1:15" s="6" customFormat="1" x14ac:dyDescent="0.3">
      <c r="A187"/>
      <c r="B187"/>
      <c r="C187"/>
      <c r="D187"/>
      <c r="E187"/>
      <c r="F187" s="2"/>
      <c r="G187" s="29"/>
      <c r="H187"/>
      <c r="I187"/>
      <c r="J187" s="2"/>
      <c r="K187" s="2"/>
      <c r="L187" s="15"/>
      <c r="M187" s="12"/>
      <c r="O187"/>
    </row>
    <row r="188" spans="1:15" s="6" customFormat="1" x14ac:dyDescent="0.3">
      <c r="A188"/>
      <c r="B188"/>
      <c r="C188"/>
      <c r="D188"/>
      <c r="E188"/>
      <c r="F188" s="2"/>
      <c r="G188" s="29"/>
      <c r="H188" s="13"/>
      <c r="I188"/>
      <c r="J188" s="2"/>
      <c r="K188" s="2"/>
      <c r="L188" s="15"/>
      <c r="M188" s="12"/>
      <c r="O188"/>
    </row>
    <row r="189" spans="1:15" x14ac:dyDescent="0.3">
      <c r="I189"/>
      <c r="L189" s="15"/>
      <c r="M189" s="12"/>
    </row>
    <row r="190" spans="1:15" x14ac:dyDescent="0.3">
      <c r="I190"/>
      <c r="M190" s="12"/>
    </row>
  </sheetData>
  <phoneticPr fontId="15" type="noConversion"/>
  <conditionalFormatting sqref="G27:G4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:G5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6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:G11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3:G15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:G16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8:G17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:G16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:G16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:G10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Barrage - Frontline</vt:lpstr>
      <vt:lpstr>Skill Barrages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Thomas</dc:creator>
  <cp:lastModifiedBy>SICA</cp:lastModifiedBy>
  <cp:lastPrinted>2019-01-30T16:52:36Z</cp:lastPrinted>
  <dcterms:created xsi:type="dcterms:W3CDTF">2019-01-28T21:47:03Z</dcterms:created>
  <dcterms:modified xsi:type="dcterms:W3CDTF">2020-03-26T07:21:39Z</dcterms:modified>
</cp:coreProperties>
</file>